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havas-my.sharepoint.com/personal/adrian_castells-ext_globalservs_com/Documents/Desktop/adri/"/>
    </mc:Choice>
  </mc:AlternateContent>
  <xr:revisionPtr revIDLastSave="441" documentId="11_2CC6A14E139D48DF8493D515C2140916903ED78E" xr6:coauthVersionLast="47" xr6:coauthVersionMax="47" xr10:uidLastSave="{5F3D6DDD-39AF-4FC1-922B-9B3C7A7A4EC9}"/>
  <bookViews>
    <workbookView xWindow="1860" yWindow="1776" windowWidth="17256" windowHeight="8868" xr2:uid="{00000000-000D-0000-FFFF-FFFF00000000}"/>
  </bookViews>
  <sheets>
    <sheet name="Hoja 1" sheetId="1" r:id="rId1"/>
    <sheet name="Hoja2" sheetId="7" r:id="rId2"/>
    <sheet name="Hoja 4" sheetId="2" r:id="rId3"/>
    <sheet name="Hoja1" sheetId="6" r:id="rId4"/>
    <sheet name="Copia de Hoja 1" sheetId="3" r:id="rId5"/>
    <sheet name="Hoja 3" sheetId="4" r:id="rId6"/>
    <sheet name="Tabla dinámica 1" sheetId="5" r:id="rId7"/>
  </sheets>
  <definedNames>
    <definedName name="_xlnm._FilterDatabase" localSheetId="5" hidden="1">'Hoja 3'!$A$1:$F$37</definedName>
    <definedName name="_xlnm._FilterDatabase" localSheetId="2" hidden="1">'Hoja 4'!$A$128:$J$165</definedName>
  </definedNames>
  <calcPr calcId="191029"/>
  <pivotCaches>
    <pivotCache cacheId="5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2" i="7"/>
  <c r="G18" i="6"/>
  <c r="G16" i="6"/>
  <c r="G11" i="6"/>
  <c r="G4" i="6"/>
  <c r="G6" i="6"/>
  <c r="G3" i="6"/>
  <c r="G2" i="6"/>
  <c r="G5" i="6"/>
  <c r="G7" i="6"/>
  <c r="G8" i="6"/>
  <c r="G9" i="6"/>
  <c r="G10" i="6"/>
  <c r="G12" i="6"/>
  <c r="G13" i="6"/>
  <c r="G14" i="6"/>
  <c r="G15" i="6"/>
  <c r="G17" i="6"/>
  <c r="G19" i="6"/>
  <c r="G20" i="6"/>
  <c r="G21" i="6"/>
  <c r="G22" i="6"/>
  <c r="G23" i="6"/>
  <c r="G24" i="6"/>
  <c r="G25" i="6"/>
  <c r="G26" i="6"/>
  <c r="F40" i="6"/>
  <c r="F39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2" i="6"/>
  <c r="D39" i="6"/>
  <c r="B39" i="6"/>
  <c r="L46" i="4"/>
  <c r="K46" i="4"/>
  <c r="J46" i="4"/>
  <c r="I46" i="4"/>
  <c r="H46" i="4"/>
  <c r="L45" i="4"/>
  <c r="K45" i="4"/>
  <c r="J45" i="4"/>
  <c r="I45" i="4"/>
  <c r="H45" i="4"/>
  <c r="L44" i="4"/>
  <c r="K44" i="4"/>
  <c r="J44" i="4"/>
  <c r="I44" i="4"/>
  <c r="H44" i="4"/>
  <c r="L43" i="4"/>
  <c r="K43" i="4"/>
  <c r="J43" i="4"/>
  <c r="I43" i="4"/>
  <c r="H43" i="4"/>
  <c r="L42" i="4"/>
  <c r="K42" i="4"/>
  <c r="J42" i="4"/>
  <c r="I42" i="4"/>
  <c r="H42" i="4"/>
  <c r="L37" i="4"/>
  <c r="K37" i="4"/>
  <c r="J37" i="4"/>
  <c r="I37" i="4"/>
  <c r="H37" i="4"/>
  <c r="L36" i="4"/>
  <c r="K36" i="4"/>
  <c r="J36" i="4"/>
  <c r="I36" i="4"/>
  <c r="H36" i="4"/>
  <c r="L35" i="4"/>
  <c r="K35" i="4"/>
  <c r="J35" i="4"/>
  <c r="I35" i="4"/>
  <c r="H35" i="4"/>
  <c r="L34" i="4"/>
  <c r="K34" i="4"/>
  <c r="J34" i="4"/>
  <c r="I34" i="4"/>
  <c r="H34" i="4"/>
  <c r="L32" i="4"/>
  <c r="K32" i="4"/>
  <c r="J32" i="4"/>
  <c r="I32" i="4"/>
  <c r="H32" i="4"/>
  <c r="L31" i="4"/>
  <c r="K31" i="4"/>
  <c r="J31" i="4"/>
  <c r="I31" i="4"/>
  <c r="H31" i="4"/>
  <c r="L30" i="4"/>
  <c r="K30" i="4"/>
  <c r="J30" i="4"/>
  <c r="I30" i="4"/>
  <c r="H30" i="4"/>
  <c r="L28" i="4"/>
  <c r="K28" i="4"/>
  <c r="J28" i="4"/>
  <c r="I28" i="4"/>
  <c r="H28" i="4"/>
  <c r="L27" i="4"/>
  <c r="K27" i="4"/>
  <c r="J27" i="4"/>
  <c r="I27" i="4"/>
  <c r="H27" i="4"/>
  <c r="L26" i="4"/>
  <c r="K26" i="4"/>
  <c r="J26" i="4"/>
  <c r="I26" i="4"/>
  <c r="H26" i="4"/>
  <c r="L25" i="4"/>
  <c r="K25" i="4"/>
  <c r="J25" i="4"/>
  <c r="I25" i="4"/>
  <c r="H25" i="4"/>
  <c r="L24" i="4"/>
  <c r="K24" i="4"/>
  <c r="J24" i="4"/>
  <c r="I24" i="4"/>
  <c r="H24" i="4"/>
  <c r="L23" i="4"/>
  <c r="K23" i="4"/>
  <c r="J23" i="4"/>
  <c r="I23" i="4"/>
  <c r="H23" i="4"/>
  <c r="L22" i="4"/>
  <c r="K22" i="4"/>
  <c r="J22" i="4"/>
  <c r="I22" i="4"/>
  <c r="H22" i="4"/>
  <c r="L21" i="4"/>
  <c r="K21" i="4"/>
  <c r="J21" i="4"/>
  <c r="I21" i="4"/>
  <c r="H21" i="4"/>
  <c r="L20" i="4"/>
  <c r="K20" i="4"/>
  <c r="J20" i="4"/>
  <c r="I20" i="4"/>
  <c r="H20" i="4"/>
  <c r="L19" i="4"/>
  <c r="K19" i="4"/>
  <c r="J19" i="4"/>
  <c r="I19" i="4"/>
  <c r="H19" i="4"/>
  <c r="L18" i="4"/>
  <c r="K18" i="4"/>
  <c r="J18" i="4"/>
  <c r="I18" i="4"/>
  <c r="H18" i="4"/>
  <c r="L17" i="4"/>
  <c r="K17" i="4"/>
  <c r="J17" i="4"/>
  <c r="I17" i="4"/>
  <c r="H17" i="4"/>
  <c r="L15" i="4"/>
  <c r="K15" i="4"/>
  <c r="J15" i="4"/>
  <c r="I15" i="4"/>
  <c r="H15" i="4"/>
  <c r="L14" i="4"/>
  <c r="K14" i="4"/>
  <c r="J14" i="4"/>
  <c r="I14" i="4"/>
  <c r="H14" i="4"/>
  <c r="L12" i="4"/>
  <c r="K12" i="4"/>
  <c r="J12" i="4"/>
  <c r="I12" i="4"/>
  <c r="M12" i="4" s="1"/>
  <c r="H12" i="4"/>
  <c r="L11" i="4"/>
  <c r="K11" i="4"/>
  <c r="J11" i="4"/>
  <c r="I11" i="4"/>
  <c r="M11" i="4" s="1"/>
  <c r="H11" i="4"/>
  <c r="M10" i="4"/>
  <c r="L10" i="4"/>
  <c r="K10" i="4"/>
  <c r="J10" i="4"/>
  <c r="I10" i="4"/>
  <c r="H10" i="4"/>
  <c r="L9" i="4"/>
  <c r="K9" i="4"/>
  <c r="M9" i="4" s="1"/>
  <c r="J9" i="4"/>
  <c r="I9" i="4"/>
  <c r="H9" i="4"/>
  <c r="L8" i="4"/>
  <c r="K8" i="4"/>
  <c r="J8" i="4"/>
  <c r="I8" i="4"/>
  <c r="M8" i="4" s="1"/>
  <c r="H8" i="4"/>
  <c r="L7" i="4"/>
  <c r="K7" i="4"/>
  <c r="J7" i="4"/>
  <c r="I7" i="4"/>
  <c r="M7" i="4" s="1"/>
  <c r="H7" i="4"/>
  <c r="M6" i="4"/>
  <c r="L6" i="4"/>
  <c r="K6" i="4"/>
  <c r="J6" i="4"/>
  <c r="I6" i="4"/>
  <c r="H6" i="4"/>
  <c r="M5" i="4"/>
  <c r="L5" i="4"/>
  <c r="K5" i="4"/>
  <c r="J5" i="4"/>
  <c r="I5" i="4"/>
  <c r="H5" i="4"/>
  <c r="R4" i="4"/>
  <c r="M4" i="4"/>
  <c r="L4" i="4"/>
  <c r="S5" i="4" s="1"/>
  <c r="K4" i="4"/>
  <c r="J4" i="4"/>
  <c r="I4" i="4"/>
  <c r="H4" i="4"/>
  <c r="L2" i="4"/>
  <c r="S4" i="4" s="1"/>
  <c r="K2" i="4"/>
  <c r="R43" i="4" s="1"/>
  <c r="J2" i="4"/>
  <c r="Q3" i="4" s="1"/>
  <c r="I2" i="4"/>
  <c r="S2" i="4" s="1"/>
  <c r="H2" i="4"/>
  <c r="C22" i="3"/>
  <c r="B21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J165" i="2"/>
  <c r="H165" i="2"/>
  <c r="I165" i="2" s="1"/>
  <c r="G165" i="2"/>
  <c r="J164" i="2"/>
  <c r="H164" i="2"/>
  <c r="I164" i="2" s="1"/>
  <c r="G164" i="2"/>
  <c r="J163" i="2"/>
  <c r="H163" i="2"/>
  <c r="I163" i="2" s="1"/>
  <c r="G163" i="2"/>
  <c r="J162" i="2"/>
  <c r="H162" i="2"/>
  <c r="I162" i="2" s="1"/>
  <c r="G162" i="2"/>
  <c r="J161" i="2"/>
  <c r="H161" i="2"/>
  <c r="I161" i="2" s="1"/>
  <c r="G161" i="2"/>
  <c r="J160" i="2"/>
  <c r="H160" i="2"/>
  <c r="I160" i="2" s="1"/>
  <c r="G160" i="2"/>
  <c r="J159" i="2"/>
  <c r="H159" i="2"/>
  <c r="I159" i="2" s="1"/>
  <c r="G159" i="2"/>
  <c r="J158" i="2"/>
  <c r="H158" i="2"/>
  <c r="I158" i="2" s="1"/>
  <c r="G158" i="2"/>
  <c r="J157" i="2"/>
  <c r="H157" i="2"/>
  <c r="I157" i="2" s="1"/>
  <c r="G157" i="2"/>
  <c r="J156" i="2"/>
  <c r="H156" i="2"/>
  <c r="I156" i="2" s="1"/>
  <c r="G156" i="2"/>
  <c r="J155" i="2"/>
  <c r="H155" i="2"/>
  <c r="I155" i="2" s="1"/>
  <c r="G155" i="2"/>
  <c r="J154" i="2"/>
  <c r="H154" i="2"/>
  <c r="I154" i="2" s="1"/>
  <c r="G154" i="2"/>
  <c r="J153" i="2"/>
  <c r="H153" i="2"/>
  <c r="I153" i="2" s="1"/>
  <c r="G153" i="2"/>
  <c r="J152" i="2"/>
  <c r="H152" i="2"/>
  <c r="I152" i="2" s="1"/>
  <c r="G152" i="2"/>
  <c r="J151" i="2"/>
  <c r="H151" i="2"/>
  <c r="I151" i="2" s="1"/>
  <c r="G151" i="2"/>
  <c r="J150" i="2"/>
  <c r="H150" i="2"/>
  <c r="I150" i="2" s="1"/>
  <c r="G150" i="2"/>
  <c r="J149" i="2"/>
  <c r="H149" i="2"/>
  <c r="I149" i="2" s="1"/>
  <c r="G149" i="2"/>
  <c r="J148" i="2"/>
  <c r="H148" i="2"/>
  <c r="I148" i="2" s="1"/>
  <c r="G148" i="2"/>
  <c r="J147" i="2"/>
  <c r="H147" i="2"/>
  <c r="I147" i="2" s="1"/>
  <c r="G147" i="2"/>
  <c r="H146" i="2"/>
  <c r="J146" i="2" s="1"/>
  <c r="G146" i="2"/>
  <c r="J145" i="2"/>
  <c r="H145" i="2"/>
  <c r="I145" i="2" s="1"/>
  <c r="G145" i="2"/>
  <c r="H144" i="2"/>
  <c r="J144" i="2" s="1"/>
  <c r="G144" i="2"/>
  <c r="H143" i="2"/>
  <c r="J143" i="2" s="1"/>
  <c r="G143" i="2"/>
  <c r="J142" i="2"/>
  <c r="H142" i="2"/>
  <c r="I142" i="2" s="1"/>
  <c r="G142" i="2"/>
  <c r="J141" i="2"/>
  <c r="H141" i="2"/>
  <c r="I141" i="2" s="1"/>
  <c r="G141" i="2"/>
  <c r="H140" i="2"/>
  <c r="J140" i="2" s="1"/>
  <c r="G140" i="2"/>
  <c r="H139" i="2"/>
  <c r="J139" i="2" s="1"/>
  <c r="G139" i="2"/>
  <c r="H138" i="2"/>
  <c r="J138" i="2" s="1"/>
  <c r="G138" i="2"/>
  <c r="J137" i="2"/>
  <c r="H137" i="2"/>
  <c r="I137" i="2" s="1"/>
  <c r="G137" i="2"/>
  <c r="H136" i="2"/>
  <c r="J136" i="2" s="1"/>
  <c r="G136" i="2"/>
  <c r="H135" i="2"/>
  <c r="J135" i="2" s="1"/>
  <c r="G135" i="2"/>
  <c r="J134" i="2"/>
  <c r="H134" i="2"/>
  <c r="I134" i="2" s="1"/>
  <c r="G134" i="2"/>
  <c r="H133" i="2"/>
  <c r="J133" i="2" s="1"/>
  <c r="G133" i="2"/>
  <c r="H132" i="2"/>
  <c r="J132" i="2" s="1"/>
  <c r="G132" i="2"/>
  <c r="H131" i="2"/>
  <c r="J131" i="2" s="1"/>
  <c r="G131" i="2"/>
  <c r="H130" i="2"/>
  <c r="J130" i="2" s="1"/>
  <c r="G130" i="2"/>
  <c r="H129" i="2"/>
  <c r="J129" i="2" s="1"/>
  <c r="G129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39" i="6" l="1"/>
  <c r="G40" i="6" s="1"/>
  <c r="R3" i="4"/>
  <c r="S43" i="4"/>
  <c r="I130" i="2"/>
  <c r="I132" i="2"/>
  <c r="I136" i="2"/>
  <c r="I138" i="2"/>
  <c r="I140" i="2"/>
  <c r="I144" i="2"/>
  <c r="I146" i="2"/>
  <c r="S3" i="4"/>
  <c r="P2" i="4"/>
  <c r="Q2" i="4"/>
  <c r="I129" i="2"/>
  <c r="I131" i="2"/>
  <c r="I133" i="2"/>
  <c r="I135" i="2"/>
  <c r="I139" i="2"/>
  <c r="I143" i="2"/>
  <c r="R2" i="4"/>
  <c r="Q43" i="4"/>
</calcChain>
</file>

<file path=xl/sharedStrings.xml><?xml version="1.0" encoding="utf-8"?>
<sst xmlns="http://schemas.openxmlformats.org/spreadsheetml/2006/main" count="747" uniqueCount="263">
  <si>
    <t>Code</t>
  </si>
  <si>
    <t>Pais</t>
  </si>
  <si>
    <t>index</t>
  </si>
  <si>
    <t>cancion</t>
  </si>
  <si>
    <t>pais_code</t>
  </si>
  <si>
    <t>views</t>
  </si>
  <si>
    <t>likes</t>
  </si>
  <si>
    <t>shazams</t>
  </si>
  <si>
    <t>pais</t>
  </si>
  <si>
    <t>Albania 🇦🇱</t>
  </si>
  <si>
    <t>Unicorn Noa Kirel</t>
  </si>
  <si>
    <t>Andorra 🇦🇩</t>
  </si>
  <si>
    <t>ChaChaCha Käärijä</t>
  </si>
  <si>
    <t>Armenia 🇦🇲</t>
  </si>
  <si>
    <t>Tattoo Loreen</t>
  </si>
  <si>
    <t>Australia 🇦🇺</t>
  </si>
  <si>
    <t>Mama ŠČ! Let3</t>
  </si>
  <si>
    <t>Austria 🇦🇹</t>
  </si>
  <si>
    <t>Queen of kings Alessandra</t>
  </si>
  <si>
    <t>Azerbaijan 🇦🇿</t>
  </si>
  <si>
    <t>AiCoração Mimicat</t>
  </si>
  <si>
    <t>Belarus 🇧🇾</t>
  </si>
  <si>
    <t>My Sister's Crown Vesna</t>
  </si>
  <si>
    <t>Belgium 🇧🇪</t>
  </si>
  <si>
    <t>Samo mi se spava Luke Black</t>
  </si>
  <si>
    <t>Bosnia and Herzegovina 🇧🇦</t>
  </si>
  <si>
    <t>Due Vite MarcoMengoni</t>
  </si>
  <si>
    <t>Bulgaria 🇧🇬</t>
  </si>
  <si>
    <t>Soarele şi Luna Pasha Parfeni</t>
  </si>
  <si>
    <t>Croatia 🇭🇷</t>
  </si>
  <si>
    <t>Évidemment Zarra</t>
  </si>
  <si>
    <t>Cyprus 🇨🇾</t>
  </si>
  <si>
    <t>Watergun Remo Forrer</t>
  </si>
  <si>
    <t>Czechia 🇨🇿</t>
  </si>
  <si>
    <t>Blood &amp; Glitter Lord of the Lost</t>
  </si>
  <si>
    <t>Denmark 🇩🇰</t>
  </si>
  <si>
    <t>Duje Albina &amp; Familja Kelmendi</t>
  </si>
  <si>
    <t>Estonia 🇪🇪</t>
  </si>
  <si>
    <t>Future Lover Brunette</t>
  </si>
  <si>
    <t>Finland 🇫🇮</t>
  </si>
  <si>
    <t>Promise Voyager</t>
  </si>
  <si>
    <t>France 🇫🇷</t>
  </si>
  <si>
    <t>Who the hell is Edgar? Teya &amp; Selena</t>
  </si>
  <si>
    <t>Georgia 🇬🇪</t>
  </si>
  <si>
    <t>Tell me more TuralTuranX</t>
  </si>
  <si>
    <t>Germany 🇩🇪</t>
  </si>
  <si>
    <t>Because of you Gustaph</t>
  </si>
  <si>
    <t>Greece 🇬🇷</t>
  </si>
  <si>
    <t>Break a Broken Heart Andrew Lambrou</t>
  </si>
  <si>
    <t>Hungary 🇭🇺</t>
  </si>
  <si>
    <t>Breaking My Heart Reiley</t>
  </si>
  <si>
    <t>Iceland 🇮🇸</t>
  </si>
  <si>
    <t>Carpe Diem Joker Out</t>
  </si>
  <si>
    <t>Ireland 🇮🇪</t>
  </si>
  <si>
    <t>EaEa BlancaPaloma</t>
  </si>
  <si>
    <t>Israel 🇮🇱</t>
  </si>
  <si>
    <t>Bridges Alika</t>
  </si>
  <si>
    <t>Italy 🇮🇹</t>
  </si>
  <si>
    <t>Echo Iru</t>
  </si>
  <si>
    <t>Latvia 🇱🇻</t>
  </si>
  <si>
    <t>What They Say Victor Vernicos</t>
  </si>
  <si>
    <t>Lithuania 🇱🇹</t>
  </si>
  <si>
    <t>We are one Wild Youth</t>
  </si>
  <si>
    <t>Malta 🇲🇹</t>
  </si>
  <si>
    <t>Power Diljá</t>
  </si>
  <si>
    <t>Moldova 🇲🇩</t>
  </si>
  <si>
    <t>Aijā Sudden Lights</t>
  </si>
  <si>
    <t>Montenegro 🇲🇪</t>
  </si>
  <si>
    <t>Stay Monika Linkytė</t>
  </si>
  <si>
    <t>North Macedonia 🇲🇰</t>
  </si>
  <si>
    <t>Dance (Our Own Party) The Busker</t>
  </si>
  <si>
    <t>Norway 🇳🇴</t>
  </si>
  <si>
    <t>Burning Daylight Mia Nicolai &amp; Dion Cooper</t>
  </si>
  <si>
    <t>Poland 🇵🇱</t>
  </si>
  <si>
    <t>Solo Blanka</t>
  </si>
  <si>
    <t>Portugal 🇵🇹</t>
  </si>
  <si>
    <t>I Wrote a Song MaeMuller</t>
  </si>
  <si>
    <t>Romania 🇷🇴</t>
  </si>
  <si>
    <t>D.G.T. (Off and On) Theodor Andrei</t>
  </si>
  <si>
    <t>Russia 🇷🇺</t>
  </si>
  <si>
    <t>Like an Animal Piqued Jacks</t>
  </si>
  <si>
    <t>San Marino 🇸🇲</t>
  </si>
  <si>
    <t>Heart of steel Tvorchi</t>
  </si>
  <si>
    <t>Serbia 🇷🇸</t>
  </si>
  <si>
    <t>Slovakia 🇸🇰</t>
  </si>
  <si>
    <t>Slovenia 🇸🇮</t>
  </si>
  <si>
    <t>Spain 🇪🇸</t>
  </si>
  <si>
    <t>Sweden 🇸🇪</t>
  </si>
  <si>
    <t>code</t>
  </si>
  <si>
    <t>Switzerland 🇨🇭</t>
  </si>
  <si>
    <t>Netherlands 🇳🇱</t>
  </si>
  <si>
    <t>Turkey 🇹🇷</t>
  </si>
  <si>
    <t>Ukraine 🇺🇦</t>
  </si>
  <si>
    <t>United Kingdom 🇬🇧</t>
  </si>
  <si>
    <t>likes -24h S1</t>
  </si>
  <si>
    <t>incremento</t>
  </si>
  <si>
    <t>Likes S1 (-24h) + S2 (acatual)</t>
  </si>
  <si>
    <t>Albania</t>
  </si>
  <si>
    <t>Armenia</t>
  </si>
  <si>
    <t>Australia</t>
  </si>
  <si>
    <t>Austria</t>
  </si>
  <si>
    <t>Azerbaijan</t>
  </si>
  <si>
    <t>Belgium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</si>
  <si>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</si>
  <si>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</si>
  <si>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</si>
  <si>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</si>
  <si>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</si>
  <si>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</si>
  <si>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</si>
  <si>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</si>
  <si>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</si>
  <si>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</si>
  <si>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Iceland</t>
  </si>
  <si>
    <t>Ireland</t>
  </si>
  <si>
    <t>Israel</t>
  </si>
  <si>
    <t>Italy</t>
  </si>
  <si>
    <t>Latvia</t>
  </si>
  <si>
    <t>Lithuania</t>
  </si>
  <si>
    <t>Malta</t>
  </si>
  <si>
    <t>Moldova</t>
  </si>
  <si>
    <t>Norway</t>
  </si>
  <si>
    <t>Poland</t>
  </si>
  <si>
    <t>Portugal</t>
  </si>
  <si>
    <t>Romania</t>
  </si>
  <si>
    <t>San Marino</t>
  </si>
  <si>
    <t>Serbia</t>
  </si>
  <si>
    <t>Slovenia</t>
  </si>
  <si>
    <t>Spain</t>
  </si>
  <si>
    <t>Sweden</t>
  </si>
  <si>
    <t>Switzerland</t>
  </si>
  <si>
    <t>The Netherlands</t>
  </si>
  <si>
    <t>Ukraine</t>
  </si>
  <si>
    <t>United Kingdom</t>
  </si>
  <si>
    <t>x</t>
  </si>
  <si>
    <t>NF</t>
  </si>
  <si>
    <t>OV</t>
  </si>
  <si>
    <t>Live</t>
  </si>
  <si>
    <t>Media</t>
  </si>
  <si>
    <t>2,9 M</t>
  </si>
  <si>
    <t>1,5 M</t>
  </si>
  <si>
    <t>Cancion</t>
  </si>
  <si>
    <t>vw</t>
  </si>
  <si>
    <t>lk</t>
  </si>
  <si>
    <t>shz</t>
  </si>
  <si>
    <t>odds</t>
  </si>
  <si>
    <t>(en blanco)</t>
  </si>
  <si>
    <t>country</t>
  </si>
  <si>
    <t>points</t>
  </si>
  <si>
    <t>Luxemburgo 🇱🇺</t>
  </si>
  <si>
    <t>a restar</t>
  </si>
  <si>
    <t xml:space="preserve">Israel 🇮🇱 </t>
  </si>
  <si>
    <t xml:space="preserve">Ukraine 🇺🇦 </t>
  </si>
  <si>
    <t xml:space="preserve">Netherlands 🇳🇱 </t>
  </si>
  <si>
    <t xml:space="preserve">Greece 🇬🇷 </t>
  </si>
  <si>
    <t xml:space="preserve">Italy 🇮🇹 </t>
  </si>
  <si>
    <t xml:space="preserve">Switzerland 🇨🇭 </t>
  </si>
  <si>
    <t xml:space="preserve">Armenia 🇦🇲 </t>
  </si>
  <si>
    <t xml:space="preserve">Lithuania 🇱🇹 </t>
  </si>
  <si>
    <t xml:space="preserve">Belgium 🇧🇪 </t>
  </si>
  <si>
    <t xml:space="preserve">Croatia 🇭🇷 </t>
  </si>
  <si>
    <t xml:space="preserve">France 🇫🇷 </t>
  </si>
  <si>
    <t xml:space="preserve">United Kingdom 🇬🇧 </t>
  </si>
  <si>
    <t xml:space="preserve">Austria 🇦🇹 </t>
  </si>
  <si>
    <t xml:space="preserve">Ireland 🇮🇪 </t>
  </si>
  <si>
    <t xml:space="preserve">Spain 🇪🇸 </t>
  </si>
  <si>
    <t xml:space="preserve">Norway 🇳🇴 </t>
  </si>
  <si>
    <t xml:space="preserve">Sweden 🇸🇪 </t>
  </si>
  <si>
    <t xml:space="preserve">Georgia 🇬🇪 </t>
  </si>
  <si>
    <t xml:space="preserve">Finland 🇫🇮 </t>
  </si>
  <si>
    <t xml:space="preserve">Denmark 🇩🇰 </t>
  </si>
  <si>
    <t xml:space="preserve">Poland 🇵🇱 </t>
  </si>
  <si>
    <t xml:space="preserve">Azerbaijan 🇦🇿 </t>
  </si>
  <si>
    <t xml:space="preserve">Slovenia 🇸🇮 </t>
  </si>
  <si>
    <t xml:space="preserve">Cyprus 🇨🇾 </t>
  </si>
  <si>
    <t xml:space="preserve">Serbia 🇷🇸 </t>
  </si>
  <si>
    <t xml:space="preserve">Estonia 🇪🇪 </t>
  </si>
  <si>
    <t xml:space="preserve">Germany 🇩🇪 </t>
  </si>
  <si>
    <t xml:space="preserve">Latvia 🇱🇻 </t>
  </si>
  <si>
    <t xml:space="preserve">Australia 🇦🇺 </t>
  </si>
  <si>
    <t xml:space="preserve">Moldova 🇲🇩 </t>
  </si>
  <si>
    <t xml:space="preserve">Portugal 🇵🇹 </t>
  </si>
  <si>
    <t xml:space="preserve">Czechia 🇨🇿 </t>
  </si>
  <si>
    <t xml:space="preserve">Albania 🇦🇱 </t>
  </si>
  <si>
    <t xml:space="preserve">Luxemburgo 🇱🇺 </t>
  </si>
  <si>
    <t xml:space="preserve">Malta 🇲🇹 </t>
  </si>
  <si>
    <t xml:space="preserve">Iceland 🇮🇸 </t>
  </si>
  <si>
    <t xml:space="preserve">San Marino 🇸🇲 </t>
  </si>
  <si>
    <t>song</t>
  </si>
  <si>
    <t>singer</t>
  </si>
  <si>
    <t>Europapa</t>
  </si>
  <si>
    <t>Joost Klein</t>
  </si>
  <si>
    <t>Hurricane</t>
  </si>
  <si>
    <t>Eden Golan</t>
  </si>
  <si>
    <t>Teresa &amp; Maria</t>
  </si>
  <si>
    <t>Alyona Alyona &amp; Jerry Heil</t>
  </si>
  <si>
    <t>Zari» («ζάρι»)</t>
  </si>
  <si>
    <t>Marina Satti</t>
  </si>
  <si>
    <t>La noia</t>
  </si>
  <si>
    <t>Angelina Mango</t>
  </si>
  <si>
    <t>The Code</t>
  </si>
  <si>
    <t>Nemo</t>
  </si>
  <si>
    <t>Jako</t>
  </si>
  <si>
    <t>Ladaniva</t>
  </si>
  <si>
    <t>Before The Party is Over</t>
  </si>
  <si>
    <t>Mustii</t>
  </si>
  <si>
    <t>Rim Tim Tagi Dim</t>
  </si>
  <si>
    <t>Baby Lasagna</t>
  </si>
  <si>
    <t>Luktelk</t>
  </si>
  <si>
    <t>Silvester Belt</t>
  </si>
  <si>
    <t>Mon Amour</t>
  </si>
  <si>
    <t>Slimane</t>
  </si>
  <si>
    <t>Dizzy</t>
  </si>
  <si>
    <t>Olly Alexander</t>
  </si>
  <si>
    <t>We Will Rave</t>
  </si>
  <si>
    <t>Kaleen</t>
  </si>
  <si>
    <t>Doomsday Blue</t>
  </si>
  <si>
    <t>Bambie Thug</t>
  </si>
  <si>
    <t>Zorra</t>
  </si>
  <si>
    <t>Nebulossa</t>
  </si>
  <si>
    <t>Ulveham</t>
  </si>
  <si>
    <t>Gåte</t>
  </si>
  <si>
    <t>Unforgettable</t>
  </si>
  <si>
    <t>Marcus &amp; Martinus</t>
  </si>
  <si>
    <t>Firefighter</t>
  </si>
  <si>
    <t>Nutsa Buzaladze</t>
  </si>
  <si>
    <t>No Rules!</t>
  </si>
  <si>
    <t>Windows95man</t>
  </si>
  <si>
    <t>Liar</t>
  </si>
  <si>
    <t>Sília Kapsís</t>
  </si>
  <si>
    <t>Sand</t>
  </si>
  <si>
    <t>Saba</t>
  </si>
  <si>
    <t>The Tower</t>
  </si>
  <si>
    <t>Luna</t>
  </si>
  <si>
    <t>Özünlə Apar</t>
  </si>
  <si>
    <t>FAHREE feat. Ilkin Dovlatov</t>
  </si>
  <si>
    <t>Veronika</t>
  </si>
  <si>
    <t>Raiven</t>
  </si>
  <si>
    <t>Ramonda</t>
  </si>
  <si>
    <t>Teya Dora</t>
  </si>
  <si>
    <t>Pedestal</t>
  </si>
  <si>
    <t>Aiko</t>
  </si>
  <si>
    <t>Scared of Heights</t>
  </si>
  <si>
    <t>Hera Björk</t>
  </si>
  <si>
    <t>Fighter</t>
  </si>
  <si>
    <t>Tali</t>
  </si>
  <si>
    <t>Titan</t>
  </si>
  <si>
    <t>Besa Kokëdhima</t>
  </si>
  <si>
    <t>Loop</t>
  </si>
  <si>
    <t>Sarah Bonnici</t>
  </si>
  <si>
    <t>One Milkali (One Blood)</t>
  </si>
  <si>
    <t>Electric Fields</t>
  </si>
  <si>
    <t>Grito</t>
  </si>
  <si>
    <t>Iolanda</t>
  </si>
  <si>
    <t>In The Middle</t>
  </si>
  <si>
    <t>Natalia Barbu</t>
  </si>
  <si>
    <t>Hollow</t>
  </si>
  <si>
    <t>Dons</t>
  </si>
  <si>
    <t>Always on the Run</t>
  </si>
  <si>
    <t>Isaak</t>
  </si>
  <si>
    <t>(Nendest) narkootikumidest ei tea me (küll) midagi</t>
  </si>
  <si>
    <t>5miinust &amp; Puuluup</t>
  </si>
  <si>
    <t>Megara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</si>
</sst>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d/mm/yyyy\ h:mm:ss"/>
    <numFmt numFmtId="166" formatCode="#,##0.0000"/>
  </numFmts>
  <fonts count="16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Monospace"/>
    </font>
    <font>
      <sz val="11"/>
      <color rgb="FF000000"/>
      <name val="Arial"/>
      <family val="2"/>
    </font>
    <font>
      <b/>
      <sz val="9"/>
      <color rgb="FF000000"/>
      <name val="&quot;Helvetica Neue&quot;"/>
    </font>
    <font>
      <sz val="9"/>
      <color rgb="FF000000"/>
      <name val="&quot;Helvetica Neue&quot;"/>
    </font>
    <font>
      <sz val="12"/>
      <color rgb="FF31333F"/>
      <name val="&quot;Source Sans Pro&quot;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31333F"/>
      <name val="Source Sans Pro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E1C3B5"/>
        <bgColor indexed="64"/>
      </patternFill>
    </fill>
    <fill>
      <patternFill patternType="solid">
        <fgColor rgb="FFD5EDF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31333F"/>
      </right>
      <top/>
      <bottom style="thin">
        <color rgb="FF31333F"/>
      </bottom>
      <diagonal/>
    </border>
    <border>
      <left/>
      <right/>
      <top/>
      <bottom style="thin">
        <color rgb="FF3133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2" borderId="0" xfId="0" applyFont="1" applyFill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1" fillId="0" borderId="6" xfId="0" applyFont="1" applyBorder="1"/>
    <xf numFmtId="0" fontId="7" fillId="2" borderId="4" xfId="0" applyFont="1" applyFill="1" applyBorder="1"/>
    <xf numFmtId="3" fontId="7" fillId="2" borderId="4" xfId="0" applyNumberFormat="1" applyFont="1" applyFill="1" applyBorder="1" applyAlignment="1">
      <alignment horizontal="right"/>
    </xf>
    <xf numFmtId="3" fontId="7" fillId="2" borderId="5" xfId="0" applyNumberFormat="1" applyFont="1" applyFill="1" applyBorder="1" applyAlignment="1">
      <alignment horizontal="right"/>
    </xf>
    <xf numFmtId="0" fontId="9" fillId="0" borderId="0" xfId="0" applyFont="1"/>
    <xf numFmtId="0" fontId="10" fillId="0" borderId="6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10" fillId="0" borderId="7" xfId="0" applyFont="1" applyBorder="1" applyAlignment="1">
      <alignment horizontal="center" vertical="top"/>
    </xf>
    <xf numFmtId="0" fontId="9" fillId="0" borderId="6" xfId="0" applyFont="1" applyBorder="1"/>
    <xf numFmtId="0" fontId="10" fillId="3" borderId="6" xfId="0" applyFont="1" applyFill="1" applyBorder="1" applyAlignment="1">
      <alignment horizontal="center" vertical="top"/>
    </xf>
    <xf numFmtId="0" fontId="9" fillId="3" borderId="0" xfId="0" applyFont="1" applyFill="1"/>
    <xf numFmtId="0" fontId="9" fillId="3" borderId="0" xfId="0" applyFont="1" applyFill="1" applyAlignment="1">
      <alignment horizontal="right"/>
    </xf>
    <xf numFmtId="3" fontId="9" fillId="3" borderId="0" xfId="0" applyNumberFormat="1" applyFont="1" applyFill="1" applyAlignment="1">
      <alignment horizontal="right"/>
    </xf>
    <xf numFmtId="0" fontId="1" fillId="3" borderId="0" xfId="0" applyFont="1" applyFill="1"/>
    <xf numFmtId="3" fontId="1" fillId="3" borderId="0" xfId="0" applyNumberFormat="1" applyFont="1" applyFill="1"/>
    <xf numFmtId="3" fontId="1" fillId="0" borderId="0" xfId="0" applyNumberFormat="1" applyFont="1"/>
    <xf numFmtId="0" fontId="10" fillId="3" borderId="7" xfId="0" applyFont="1" applyFill="1" applyBorder="1" applyAlignment="1">
      <alignment horizontal="center" vertical="top"/>
    </xf>
    <xf numFmtId="0" fontId="11" fillId="0" borderId="0" xfId="0" applyFont="1"/>
    <xf numFmtId="10" fontId="1" fillId="0" borderId="0" xfId="0" applyNumberFormat="1" applyFont="1"/>
    <xf numFmtId="166" fontId="1" fillId="0" borderId="0" xfId="0" applyNumberFormat="1" applyFont="1"/>
    <xf numFmtId="166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0" fontId="2" fillId="4" borderId="0" xfId="0" applyFont="1" applyFill="1" applyAlignment="1">
      <alignment horizontal="right"/>
    </xf>
    <xf numFmtId="0" fontId="0" fillId="0" borderId="8" xfId="0" pivotButton="1" applyBorder="1"/>
    <xf numFmtId="0" fontId="0" fillId="0" borderId="9" xfId="0" pivotButton="1" applyBorder="1"/>
    <xf numFmtId="10" fontId="0" fillId="0" borderId="8" xfId="0" applyNumberFormat="1" applyBorder="1"/>
    <xf numFmtId="0" fontId="0" fillId="0" borderId="9" xfId="0" applyBorder="1"/>
    <xf numFmtId="10" fontId="0" fillId="0" borderId="10" xfId="0" applyNumberFormat="1" applyBorder="1"/>
    <xf numFmtId="0" fontId="0" fillId="0" borderId="11" xfId="0" applyBorder="1"/>
    <xf numFmtId="0" fontId="13" fillId="5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horizontal="right" vertical="center" wrapText="1"/>
    </xf>
    <xf numFmtId="0" fontId="13" fillId="6" borderId="0" xfId="0" applyFont="1" applyFill="1" applyAlignment="1">
      <alignment horizontal="left" vertical="center" wrapText="1"/>
    </xf>
    <xf numFmtId="0" fontId="13" fillId="6" borderId="0" xfId="0" applyFont="1" applyFill="1" applyAlignment="1">
      <alignment horizontal="right" vertical="center" wrapText="1"/>
    </xf>
    <xf numFmtId="0" fontId="13" fillId="7" borderId="0" xfId="0" applyFont="1" applyFill="1" applyAlignment="1">
      <alignment horizontal="left" vertical="center" wrapText="1"/>
    </xf>
    <xf numFmtId="0" fontId="13" fillId="7" borderId="0" xfId="0" applyFont="1" applyFill="1" applyAlignment="1">
      <alignment horizontal="right" vertical="center" wrapText="1"/>
    </xf>
    <xf numFmtId="0" fontId="13" fillId="8" borderId="0" xfId="0" applyFont="1" applyFill="1" applyAlignment="1">
      <alignment horizontal="left" vertical="center" wrapText="1"/>
    </xf>
    <xf numFmtId="0" fontId="13" fillId="8" borderId="0" xfId="0" applyFont="1" applyFill="1" applyAlignment="1">
      <alignment horizontal="right" vertical="center" wrapText="1"/>
    </xf>
    <xf numFmtId="0" fontId="13" fillId="9" borderId="0" xfId="0" applyFont="1" applyFill="1" applyAlignment="1">
      <alignment horizontal="left" vertical="center" wrapText="1"/>
    </xf>
    <xf numFmtId="0" fontId="13" fillId="9" borderId="0" xfId="0" applyFont="1" applyFill="1" applyAlignment="1">
      <alignment horizontal="right" vertical="center" wrapText="1"/>
    </xf>
    <xf numFmtId="0" fontId="14" fillId="0" borderId="0" xfId="0" applyFont="1"/>
    <xf numFmtId="9" fontId="0" fillId="0" borderId="0" xfId="1" applyFont="1"/>
    <xf numFmtId="0" fontId="15" fillId="0" borderId="0" xfId="0" applyFont="1"/>
    <xf numFmtId="0" fontId="0" fillId="0" borderId="0" xfId="0" applyAlignment="1">
      <alignment vertical="center" wrapText="1"/>
    </xf>
    <xf numFmtId="0" fontId="13" fillId="5" borderId="0" xfId="0" applyFont="1" applyFill="1" applyAlignment="1">
      <alignment horizontal="center" vertical="center" wrapText="1"/>
    </xf>
    <xf numFmtId="20" fontId="13" fillId="5" borderId="0" xfId="0" applyNumberFormat="1" applyFont="1" applyFill="1" applyAlignment="1">
      <alignment horizontal="left" vertical="center" wrapText="1"/>
    </xf>
    <xf numFmtId="165" fontId="4" fillId="2" borderId="0" xfId="0" applyNumberFormat="1" applyFont="1" applyFill="1" applyAlignment="1">
      <alignment horizontal="center" wrapText="1"/>
    </xf>
    <xf numFmtId="0" fontId="0" fillId="0" borderId="0" xfId="0"/>
    <xf numFmtId="165" fontId="4" fillId="2" borderId="1" xfId="0" applyNumberFormat="1" applyFont="1" applyFill="1" applyBorder="1" applyAlignment="1">
      <alignment horizontal="center" wrapText="1"/>
    </xf>
    <xf numFmtId="0" fontId="8" fillId="0" borderId="2" xfId="0" applyFont="1" applyBorder="1"/>
    <xf numFmtId="0" fontId="8" fillId="0" borderId="3" xfId="0" applyFont="1" applyBorder="1"/>
  </cellXfs>
  <cellStyles count="2">
    <cellStyle name="Normal" xfId="0" builtinId="0"/>
    <cellStyle name="Porcentaje" xfId="1" builtinId="5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lk frente a vw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'Hoja 3'!$J$1</c:f>
              <c:strCache>
                <c:ptCount val="1"/>
                <c:pt idx="0">
                  <c:v>lk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3'!$I$2:$I$37</c:f>
              <c:numCache>
                <c:formatCode>0.00%</c:formatCode>
                <c:ptCount val="36"/>
                <c:pt idx="0">
                  <c:v>9.6349343327817388E-2</c:v>
                </c:pt>
                <c:pt idx="2">
                  <c:v>0.16809920428177652</c:v>
                </c:pt>
                <c:pt idx="3">
                  <c:v>0.40473012827427607</c:v>
                </c:pt>
                <c:pt idx="4">
                  <c:v>0.12926863695097854</c:v>
                </c:pt>
                <c:pt idx="5">
                  <c:v>9.2343210766256525E-2</c:v>
                </c:pt>
                <c:pt idx="6">
                  <c:v>0.67141068041902774</c:v>
                </c:pt>
                <c:pt idx="7">
                  <c:v>0.10147625965767515</c:v>
                </c:pt>
                <c:pt idx="8">
                  <c:v>0.32095077655396859</c:v>
                </c:pt>
                <c:pt idx="9">
                  <c:v>9.9648770083259314E-2</c:v>
                </c:pt>
                <c:pt idx="10">
                  <c:v>8.6317563561445348E-2</c:v>
                </c:pt>
                <c:pt idx="12">
                  <c:v>0.58298428378092004</c:v>
                </c:pt>
                <c:pt idx="13">
                  <c:v>0.17522306657149567</c:v>
                </c:pt>
                <c:pt idx="15">
                  <c:v>0.11137645252428811</c:v>
                </c:pt>
                <c:pt idx="16">
                  <c:v>7.0875802622710524E-2</c:v>
                </c:pt>
                <c:pt idx="17">
                  <c:v>8.0340113883871495E-2</c:v>
                </c:pt>
                <c:pt idx="18">
                  <c:v>0.63540119851184396</c:v>
                </c:pt>
                <c:pt idx="19">
                  <c:v>5.4935809309161122E-2</c:v>
                </c:pt>
                <c:pt idx="20">
                  <c:v>0.1596696097759886</c:v>
                </c:pt>
                <c:pt idx="21">
                  <c:v>8.7591929132804072E-2</c:v>
                </c:pt>
                <c:pt idx="22">
                  <c:v>8.4008672494742268E-2</c:v>
                </c:pt>
                <c:pt idx="23">
                  <c:v>1</c:v>
                </c:pt>
                <c:pt idx="24">
                  <c:v>0.55127738747981248</c:v>
                </c:pt>
                <c:pt idx="25">
                  <c:v>0.18273327411922843</c:v>
                </c:pt>
                <c:pt idx="26">
                  <c:v>0.12932716251976673</c:v>
                </c:pt>
                <c:pt idx="28">
                  <c:v>0.28493708692615299</c:v>
                </c:pt>
                <c:pt idx="29">
                  <c:v>0.200476658243575</c:v>
                </c:pt>
                <c:pt idx="30">
                  <c:v>0.17819696875805682</c:v>
                </c:pt>
                <c:pt idx="32">
                  <c:v>0.13495384130466881</c:v>
                </c:pt>
                <c:pt idx="33">
                  <c:v>0.27106920476375179</c:v>
                </c:pt>
                <c:pt idx="34">
                  <c:v>0.16350188697144336</c:v>
                </c:pt>
                <c:pt idx="35">
                  <c:v>0.41377730141279956</c:v>
                </c:pt>
              </c:numCache>
            </c:numRef>
          </c:xVal>
          <c:yVal>
            <c:numRef>
              <c:f>'Hoja 3'!$J$2:$J$37</c:f>
              <c:numCache>
                <c:formatCode>0.00%</c:formatCode>
                <c:ptCount val="36"/>
                <c:pt idx="0">
                  <c:v>0.11522180736974703</c:v>
                </c:pt>
                <c:pt idx="2">
                  <c:v>0.19841801241531146</c:v>
                </c:pt>
                <c:pt idx="3">
                  <c:v>0.45924169002576121</c:v>
                </c:pt>
                <c:pt idx="4">
                  <c:v>0.22040014980083297</c:v>
                </c:pt>
                <c:pt idx="5">
                  <c:v>9.750672401466233E-2</c:v>
                </c:pt>
                <c:pt idx="6">
                  <c:v>0.50442025942780622</c:v>
                </c:pt>
                <c:pt idx="7">
                  <c:v>0.12884006491369429</c:v>
                </c:pt>
                <c:pt idx="8">
                  <c:v>0.43438837000805747</c:v>
                </c:pt>
                <c:pt idx="9">
                  <c:v>8.3184856497611134E-2</c:v>
                </c:pt>
                <c:pt idx="10">
                  <c:v>0.11981796929082923</c:v>
                </c:pt>
                <c:pt idx="12">
                  <c:v>0.63402067705437093</c:v>
                </c:pt>
                <c:pt idx="13">
                  <c:v>0.19897409126502263</c:v>
                </c:pt>
                <c:pt idx="15">
                  <c:v>0.13625066672719224</c:v>
                </c:pt>
                <c:pt idx="16">
                  <c:v>7.172282306478886E-2</c:v>
                </c:pt>
                <c:pt idx="17">
                  <c:v>0.10388460796441096</c:v>
                </c:pt>
                <c:pt idx="18">
                  <c:v>0.71894186138883531</c:v>
                </c:pt>
                <c:pt idx="19">
                  <c:v>7.0542574077646761E-2</c:v>
                </c:pt>
                <c:pt idx="20">
                  <c:v>0.15962867551096838</c:v>
                </c:pt>
                <c:pt idx="21">
                  <c:v>0.10049139212637744</c:v>
                </c:pt>
                <c:pt idx="22">
                  <c:v>0.1485978869003711</c:v>
                </c:pt>
                <c:pt idx="23">
                  <c:v>1</c:v>
                </c:pt>
                <c:pt idx="24">
                  <c:v>0.20430790880306865</c:v>
                </c:pt>
                <c:pt idx="25">
                  <c:v>0.2293655026839316</c:v>
                </c:pt>
                <c:pt idx="26">
                  <c:v>9.9254400399468881E-2</c:v>
                </c:pt>
                <c:pt idx="28">
                  <c:v>0.27149131268654175</c:v>
                </c:pt>
                <c:pt idx="29">
                  <c:v>0.25732832484083662</c:v>
                </c:pt>
                <c:pt idx="30">
                  <c:v>0.29250882349603369</c:v>
                </c:pt>
                <c:pt idx="32">
                  <c:v>0.20294608304867393</c:v>
                </c:pt>
                <c:pt idx="33">
                  <c:v>0.24531021255830315</c:v>
                </c:pt>
                <c:pt idx="34">
                  <c:v>0.28113757844683773</c:v>
                </c:pt>
                <c:pt idx="35">
                  <c:v>0.45852673150470397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F6-4289-A321-4BE262488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32971"/>
        <c:axId val="1412643978"/>
      </c:scatterChart>
      <c:valAx>
        <c:axId val="4045329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412643978"/>
        <c:crosses val="autoZero"/>
        <c:crossBetween val="midCat"/>
      </c:valAx>
      <c:valAx>
        <c:axId val="1412643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lk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40453297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vw frente a code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'Tabla dinámica 1'!$B$1</c:f>
              <c:strCache>
                <c:ptCount val="1"/>
                <c:pt idx="0">
                  <c:v>vw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'Tabla dinámica 1'!$A$2:$A$38</c:f>
              <c:strCache>
                <c:ptCount val="32"/>
                <c:pt idx="0">
                  <c:v>2.12%</c:v>
                </c:pt>
                <c:pt idx="1">
                  <c:v>2.17%</c:v>
                </c:pt>
                <c:pt idx="2">
                  <c:v>2.29%</c:v>
                </c:pt>
                <c:pt idx="3">
                  <c:v>2.45%</c:v>
                </c:pt>
                <c:pt idx="4">
                  <c:v>2.50%</c:v>
                </c:pt>
                <c:pt idx="5">
                  <c:v>2.55%</c:v>
                </c:pt>
                <c:pt idx="6">
                  <c:v>2.58%</c:v>
                </c:pt>
                <c:pt idx="7">
                  <c:v>2.94%</c:v>
                </c:pt>
                <c:pt idx="8">
                  <c:v>2.98%</c:v>
                </c:pt>
                <c:pt idx="9">
                  <c:v>3.02%</c:v>
                </c:pt>
                <c:pt idx="10">
                  <c:v>3.06%</c:v>
                </c:pt>
                <c:pt idx="11">
                  <c:v>3.15%</c:v>
                </c:pt>
                <c:pt idx="12">
                  <c:v>3.25%</c:v>
                </c:pt>
                <c:pt idx="13">
                  <c:v>3.78%</c:v>
                </c:pt>
                <c:pt idx="14">
                  <c:v>4.13%</c:v>
                </c:pt>
                <c:pt idx="15">
                  <c:v>4.55%</c:v>
                </c:pt>
                <c:pt idx="16">
                  <c:v>5.30%</c:v>
                </c:pt>
                <c:pt idx="17">
                  <c:v>5.44%</c:v>
                </c:pt>
                <c:pt idx="18">
                  <c:v>5.72%</c:v>
                </c:pt>
                <c:pt idx="19">
                  <c:v>5.90%</c:v>
                </c:pt>
                <c:pt idx="20">
                  <c:v>5.92%</c:v>
                </c:pt>
                <c:pt idx="21">
                  <c:v>5.98%</c:v>
                </c:pt>
                <c:pt idx="22">
                  <c:v>7.27%</c:v>
                </c:pt>
                <c:pt idx="23">
                  <c:v>17.52%</c:v>
                </c:pt>
                <c:pt idx="24">
                  <c:v>21.62%</c:v>
                </c:pt>
                <c:pt idx="25">
                  <c:v>21.96%</c:v>
                </c:pt>
                <c:pt idx="26">
                  <c:v>25.85%</c:v>
                </c:pt>
                <c:pt idx="27">
                  <c:v>30.27%</c:v>
                </c:pt>
                <c:pt idx="28">
                  <c:v>51.49%</c:v>
                </c:pt>
                <c:pt idx="29">
                  <c:v>55.16%</c:v>
                </c:pt>
                <c:pt idx="30">
                  <c:v>100.00%</c:v>
                </c:pt>
                <c:pt idx="31">
                  <c:v>(en blanco)</c:v>
                </c:pt>
              </c:strCache>
            </c:strRef>
          </c:xVal>
          <c:yVal>
            <c:numRef>
              <c:f>'Tabla dinámica 1'!$B$2:$B$38</c:f>
              <c:numCache>
                <c:formatCode>0.00%</c:formatCode>
                <c:ptCount val="37"/>
                <c:pt idx="0">
                  <c:v>9.6349343327817388E-2</c:v>
                </c:pt>
                <c:pt idx="1">
                  <c:v>0.12932716251976673</c:v>
                </c:pt>
                <c:pt idx="2">
                  <c:v>5.4935809309161122E-2</c:v>
                </c:pt>
                <c:pt idx="3">
                  <c:v>8.7591929132804072E-2</c:v>
                </c:pt>
                <c:pt idx="4">
                  <c:v>9.2343210766256525E-2</c:v>
                </c:pt>
                <c:pt idx="5">
                  <c:v>0.12926863695097854</c:v>
                </c:pt>
                <c:pt idx="6">
                  <c:v>0.1596696097759886</c:v>
                </c:pt>
                <c:pt idx="7">
                  <c:v>0.11137645252428811</c:v>
                </c:pt>
                <c:pt idx="8">
                  <c:v>7.0875802622710524E-2</c:v>
                </c:pt>
                <c:pt idx="9">
                  <c:v>0.18273327411922843</c:v>
                </c:pt>
                <c:pt idx="10">
                  <c:v>9.9648770083259314E-2</c:v>
                </c:pt>
                <c:pt idx="11">
                  <c:v>8.0340113883871495E-2</c:v>
                </c:pt>
                <c:pt idx="12">
                  <c:v>0.55127738747981248</c:v>
                </c:pt>
                <c:pt idx="13">
                  <c:v>0.10147625965767515</c:v>
                </c:pt>
                <c:pt idx="14">
                  <c:v>8.6317563561445348E-2</c:v>
                </c:pt>
                <c:pt idx="15">
                  <c:v>0.200476658243575</c:v>
                </c:pt>
                <c:pt idx="16">
                  <c:v>8.4008672494742268E-2</c:v>
                </c:pt>
                <c:pt idx="17">
                  <c:v>0.17522306657149567</c:v>
                </c:pt>
                <c:pt idx="18">
                  <c:v>0.67141068041902774</c:v>
                </c:pt>
                <c:pt idx="19">
                  <c:v>0.16809920428177652</c:v>
                </c:pt>
                <c:pt idx="20">
                  <c:v>0.28493708692615299</c:v>
                </c:pt>
                <c:pt idx="21">
                  <c:v>0.27106920476375179</c:v>
                </c:pt>
                <c:pt idx="22">
                  <c:v>0.13495384130466881</c:v>
                </c:pt>
                <c:pt idx="23">
                  <c:v>0.41377730141279956</c:v>
                </c:pt>
                <c:pt idx="24">
                  <c:v>0.58298428378092004</c:v>
                </c:pt>
                <c:pt idx="25">
                  <c:v>0.32095077655396859</c:v>
                </c:pt>
                <c:pt idx="26">
                  <c:v>0.40473012827427607</c:v>
                </c:pt>
                <c:pt idx="27">
                  <c:v>0.63540119851184396</c:v>
                </c:pt>
                <c:pt idx="28">
                  <c:v>1</c:v>
                </c:pt>
                <c:pt idx="29">
                  <c:v>0.17819696875805682</c:v>
                </c:pt>
                <c:pt idx="30">
                  <c:v>0.16350188697144336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4-491A-A7F8-51900B10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885747"/>
        <c:axId val="742499464"/>
      </c:scatterChart>
      <c:valAx>
        <c:axId val="16618857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742499464"/>
        <c:crosses val="autoZero"/>
        <c:crossBetween val="midCat"/>
      </c:valAx>
      <c:valAx>
        <c:axId val="742499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6188574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5</xdr:row>
      <xdr:rowOff>180975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828675</xdr:colOff>
      <xdr:row>3</xdr:row>
      <xdr:rowOff>161925</xdr:rowOff>
    </xdr:from>
    <xdr:ext cx="5715000" cy="3533775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rian Castells Ciges" refreshedDate="45406.792102893516" refreshedVersion="8" recordCount="36" xr:uid="{00000000-000A-0000-FFFF-FFFF00000000}">
  <cacheSource type="worksheet">
    <worksheetSource ref="H1:L37" sheet="Hoja 3"/>
  </cacheSource>
  <cacheFields count="5">
    <cacheField name="code" numFmtId="0">
      <sharedItems containsString="0" containsBlank="1" containsNumber="1" containsInteger="1" minValue="0" maxValue="48" count="32">
        <n v="0"/>
        <m/>
        <n v="3"/>
        <n v="4"/>
        <n v="5"/>
        <n v="7"/>
        <n v="10"/>
        <n v="11"/>
        <n v="12"/>
        <n v="13"/>
        <n v="14"/>
        <n v="16"/>
        <n v="17"/>
        <n v="19"/>
        <n v="21"/>
        <n v="22"/>
        <n v="23"/>
        <n v="25"/>
        <n v="26"/>
        <n v="27"/>
        <n v="28"/>
        <n v="32"/>
        <n v="33"/>
        <n v="34"/>
        <n v="35"/>
        <n v="38"/>
        <n v="41"/>
        <n v="42"/>
        <n v="44"/>
        <n v="45"/>
        <n v="47"/>
        <n v="48"/>
      </sharedItems>
    </cacheField>
    <cacheField name="vw" numFmtId="10">
      <sharedItems containsString="0" containsBlank="1" containsNumber="1" minValue="5.4935809309161122E-2" maxValue="1" count="32">
        <n v="9.6349343327817388E-2"/>
        <m/>
        <n v="0.16809920428177652"/>
        <n v="0.40473012827427607"/>
        <n v="0.12926863695097854"/>
        <n v="9.2343210766256525E-2"/>
        <n v="0.67141068041902774"/>
        <n v="0.10147625965767515"/>
        <n v="0.32095077655396859"/>
        <n v="9.9648770083259314E-2"/>
        <n v="8.6317563561445348E-2"/>
        <n v="0.58298428378092004"/>
        <n v="0.17522306657149567"/>
        <n v="0.11137645252428811"/>
        <n v="7.0875802622710524E-2"/>
        <n v="8.0340113883871495E-2"/>
        <n v="0.63540119851184396"/>
        <n v="5.4935809309161122E-2"/>
        <n v="0.1596696097759886"/>
        <n v="8.7591929132804072E-2"/>
        <n v="8.4008672494742268E-2"/>
        <n v="1"/>
        <n v="0.55127738747981248"/>
        <n v="0.18273327411922843"/>
        <n v="0.12932716251976673"/>
        <n v="0.28493708692615299"/>
        <n v="0.200476658243575"/>
        <n v="0.17819696875805682"/>
        <n v="0.13495384130466881"/>
        <n v="0.27106920476375179"/>
        <n v="0.16350188697144336"/>
        <n v="0.41377730141279956"/>
      </sharedItems>
    </cacheField>
    <cacheField name="lk" numFmtId="10">
      <sharedItems containsString="0" containsBlank="1" containsNumber="1" minValue="7.0542574077646761E-2" maxValue="1" count="32">
        <n v="0.11522180736974703"/>
        <m/>
        <n v="0.19841801241531146"/>
        <n v="0.45924169002576121"/>
        <n v="0.22040014980083297"/>
        <n v="9.750672401466233E-2"/>
        <n v="0.50442025942780622"/>
        <n v="0.12884006491369429"/>
        <n v="0.43438837000805747"/>
        <n v="8.3184856497611134E-2"/>
        <n v="0.11981796929082923"/>
        <n v="0.63402067705437093"/>
        <n v="0.19897409126502263"/>
        <n v="0.13625066672719224"/>
        <n v="7.172282306478886E-2"/>
        <n v="0.10388460796441096"/>
        <n v="0.71894186138883531"/>
        <n v="7.0542574077646761E-2"/>
        <n v="0.15962867551096838"/>
        <n v="0.10049139212637744"/>
        <n v="0.1485978869003711"/>
        <n v="1"/>
        <n v="0.20430790880306865"/>
        <n v="0.2293655026839316"/>
        <n v="9.9254400399468881E-2"/>
        <n v="0.27149131268654175"/>
        <n v="0.25732832484083662"/>
        <n v="0.29250882349603369"/>
        <n v="0.20294608304867393"/>
        <n v="0.24531021255830315"/>
        <n v="0.28113757844683773"/>
        <n v="0.45852673150470397"/>
      </sharedItems>
    </cacheField>
    <cacheField name="shz" numFmtId="10">
      <sharedItems containsString="0" containsBlank="1" containsNumber="1" minValue="3.1648237985755483E-3" maxValue="1" count="32">
        <n v="3.1648237985755483E-3"/>
        <m/>
        <n v="1.2541246704479659E-2"/>
        <n v="4.2463728196162863E-2"/>
        <n v="9.4663646124355655E-3"/>
        <n v="0.11354578313930284"/>
        <n v="1.983776764684389E-2"/>
        <n v="1.7639817193481476E-2"/>
        <n v="8.1048720298156754E-2"/>
        <n v="4.1069631744925318E-2"/>
        <n v="3.8450079542196713E-3"/>
        <n v="0.34489833776483614"/>
        <n v="8.0666468045398083E-3"/>
        <n v="8.8761221633228971E-3"/>
        <n v="7.2459287324402868E-3"/>
        <n v="2.339608641149455E-2"/>
        <n v="7.9351070587375561E-2"/>
        <n v="7.3358704389717413E-3"/>
        <n v="1.2737994187517216E-2"/>
        <n v="8.4207922740074086E-3"/>
        <n v="2.7994356157915151E-2"/>
        <n v="0.64120004721939594"/>
        <n v="1"/>
        <n v="2.6049366754172451E-2"/>
        <n v="1.0523179664180152E-2"/>
        <n v="1.1743014059013002E-2"/>
        <n v="2.2867678885622255E-2"/>
        <n v="4.9023851416300813E-2"/>
        <n v="5.2902587510469778E-2"/>
        <n v="0.11139842489586436"/>
        <n v="8.9435784432214879E-3"/>
        <n v="0.25101043885931429"/>
      </sharedItems>
    </cacheField>
    <cacheField name="odds" numFmtId="10">
      <sharedItems containsString="0" containsBlank="1" containsNumber="1" minValue="2.1159420289855072E-2" maxValue="1" count="32">
        <n v="2.1159420289855072E-2"/>
        <m/>
        <n v="5.8976660576343515E-2"/>
        <n v="0.25854166774392362"/>
        <n v="2.5508735831744882E-2"/>
        <n v="2.499496471299905E-2"/>
        <n v="5.7188940013102846E-2"/>
        <n v="3.7812949553236372E-2"/>
        <n v="0.21964601847662307"/>
        <n v="3.0566502515755052E-2"/>
        <n v="4.1297836910949862E-2"/>
        <n v="0.21620208983901712"/>
        <n v="5.4364915094141632E-2"/>
        <n v="2.9428891324651481E-2"/>
        <n v="2.9795918367346939E-2"/>
        <n v="3.1497461912945453E-2"/>
        <n v="0.3026829275675193"/>
        <n v="2.2917820851030234E-2"/>
        <n v="2.5773624102086654E-2"/>
        <n v="2.4501480788946071E-2"/>
        <n v="5.3034187966195481E-2"/>
        <n v="0.51493774437940165"/>
        <n v="3.2484548857833917E-2"/>
        <n v="3.0157958629097533E-2"/>
        <n v="2.1714785625196239E-2"/>
        <n v="5.9236276906192153E-2"/>
        <n v="4.5457875541131641E-2"/>
        <n v="0.5515555604582717"/>
        <n v="7.2700644192441002E-2"/>
        <n v="5.9778420067330647E-2"/>
        <n v="1"/>
        <n v="0.1751999985984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  <r>
    <x v="6"/>
    <x v="6"/>
    <x v="6"/>
    <x v="6"/>
    <x v="6"/>
  </r>
  <r>
    <x v="7"/>
    <x v="7"/>
    <x v="7"/>
    <x v="7"/>
    <x v="7"/>
  </r>
  <r>
    <x v="8"/>
    <x v="8"/>
    <x v="8"/>
    <x v="8"/>
    <x v="8"/>
  </r>
  <r>
    <x v="9"/>
    <x v="9"/>
    <x v="9"/>
    <x v="9"/>
    <x v="9"/>
  </r>
  <r>
    <x v="10"/>
    <x v="10"/>
    <x v="10"/>
    <x v="10"/>
    <x v="10"/>
  </r>
  <r>
    <x v="1"/>
    <x v="1"/>
    <x v="1"/>
    <x v="1"/>
    <x v="1"/>
  </r>
  <r>
    <x v="11"/>
    <x v="11"/>
    <x v="11"/>
    <x v="11"/>
    <x v="11"/>
  </r>
  <r>
    <x v="12"/>
    <x v="12"/>
    <x v="12"/>
    <x v="12"/>
    <x v="12"/>
  </r>
  <r>
    <x v="1"/>
    <x v="1"/>
    <x v="1"/>
    <x v="1"/>
    <x v="1"/>
  </r>
  <r>
    <x v="13"/>
    <x v="13"/>
    <x v="13"/>
    <x v="13"/>
    <x v="13"/>
  </r>
  <r>
    <x v="14"/>
    <x v="14"/>
    <x v="14"/>
    <x v="14"/>
    <x v="14"/>
  </r>
  <r>
    <x v="15"/>
    <x v="15"/>
    <x v="15"/>
    <x v="15"/>
    <x v="15"/>
  </r>
  <r>
    <x v="16"/>
    <x v="16"/>
    <x v="16"/>
    <x v="16"/>
    <x v="16"/>
  </r>
  <r>
    <x v="17"/>
    <x v="17"/>
    <x v="17"/>
    <x v="17"/>
    <x v="17"/>
  </r>
  <r>
    <x v="18"/>
    <x v="18"/>
    <x v="18"/>
    <x v="18"/>
    <x v="18"/>
  </r>
  <r>
    <x v="19"/>
    <x v="19"/>
    <x v="19"/>
    <x v="19"/>
    <x v="19"/>
  </r>
  <r>
    <x v="20"/>
    <x v="20"/>
    <x v="20"/>
    <x v="20"/>
    <x v="20"/>
  </r>
  <r>
    <x v="21"/>
    <x v="21"/>
    <x v="21"/>
    <x v="21"/>
    <x v="21"/>
  </r>
  <r>
    <x v="22"/>
    <x v="22"/>
    <x v="22"/>
    <x v="22"/>
    <x v="22"/>
  </r>
  <r>
    <x v="23"/>
    <x v="23"/>
    <x v="23"/>
    <x v="23"/>
    <x v="23"/>
  </r>
  <r>
    <x v="24"/>
    <x v="24"/>
    <x v="24"/>
    <x v="24"/>
    <x v="24"/>
  </r>
  <r>
    <x v="1"/>
    <x v="1"/>
    <x v="1"/>
    <x v="1"/>
    <x v="1"/>
  </r>
  <r>
    <x v="25"/>
    <x v="25"/>
    <x v="25"/>
    <x v="25"/>
    <x v="25"/>
  </r>
  <r>
    <x v="26"/>
    <x v="26"/>
    <x v="26"/>
    <x v="26"/>
    <x v="26"/>
  </r>
  <r>
    <x v="27"/>
    <x v="27"/>
    <x v="27"/>
    <x v="27"/>
    <x v="27"/>
  </r>
  <r>
    <x v="1"/>
    <x v="1"/>
    <x v="1"/>
    <x v="1"/>
    <x v="1"/>
  </r>
  <r>
    <x v="28"/>
    <x v="28"/>
    <x v="28"/>
    <x v="28"/>
    <x v="28"/>
  </r>
  <r>
    <x v="29"/>
    <x v="29"/>
    <x v="29"/>
    <x v="29"/>
    <x v="29"/>
  </r>
  <r>
    <x v="30"/>
    <x v="30"/>
    <x v="30"/>
    <x v="30"/>
    <x v="30"/>
  </r>
  <r>
    <x v="31"/>
    <x v="31"/>
    <x v="31"/>
    <x v="31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 1" cacheId="55" applyNumberFormats="0" applyBorderFormats="0" applyFontFormats="0" applyPatternFormats="0" applyAlignmentFormats="0" applyWidthHeightFormats="0" dataCaption="" updatedVersion="8" rowGrandTotals="0" compact="0" compactData="0">
  <location ref="A1:E33" firstHeaderRow="1" firstDataRow="1" firstDataCol="5"/>
  <pivotFields count="5">
    <pivotField name="code" axis="axisRow" compact="0" outline="0" multipleItemSelectionAllowed="1" showAll="0" sortType="ascending">
      <items count="33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1"/>
        <item t="default"/>
      </items>
    </pivotField>
    <pivotField name="vw" axis="axisRow" compact="0" numFmtId="10" outline="0" multipleItemSelectionAllowed="1" showAll="0" sortType="ascending" defaultSubtotal="0">
      <items count="32">
        <item x="17"/>
        <item x="14"/>
        <item x="15"/>
        <item x="20"/>
        <item x="10"/>
        <item x="19"/>
        <item x="5"/>
        <item x="0"/>
        <item x="9"/>
        <item x="7"/>
        <item x="13"/>
        <item x="4"/>
        <item x="24"/>
        <item x="28"/>
        <item x="18"/>
        <item x="30"/>
        <item x="2"/>
        <item x="12"/>
        <item x="27"/>
        <item x="23"/>
        <item x="26"/>
        <item x="29"/>
        <item x="25"/>
        <item x="8"/>
        <item x="3"/>
        <item x="31"/>
        <item x="22"/>
        <item x="11"/>
        <item x="16"/>
        <item x="6"/>
        <item x="21"/>
        <item x="1"/>
      </items>
    </pivotField>
    <pivotField name="lk" axis="axisRow" compact="0" numFmtId="10" outline="0" multipleItemSelectionAllowed="1" showAll="0" sortType="ascending" defaultSubtotal="0">
      <items count="32">
        <item x="17"/>
        <item x="14"/>
        <item x="9"/>
        <item x="5"/>
        <item x="24"/>
        <item x="19"/>
        <item x="15"/>
        <item x="0"/>
        <item x="10"/>
        <item x="7"/>
        <item x="13"/>
        <item x="20"/>
        <item x="18"/>
        <item x="2"/>
        <item x="12"/>
        <item x="28"/>
        <item x="22"/>
        <item x="4"/>
        <item x="23"/>
        <item x="29"/>
        <item x="26"/>
        <item x="25"/>
        <item x="30"/>
        <item x="27"/>
        <item x="8"/>
        <item x="31"/>
        <item x="3"/>
        <item x="6"/>
        <item x="11"/>
        <item x="16"/>
        <item x="21"/>
        <item x="1"/>
      </items>
    </pivotField>
    <pivotField name="shz" axis="axisRow" compact="0" numFmtId="10" outline="0" multipleItemSelectionAllowed="1" showAll="0" sortType="ascending" defaultSubtotal="0">
      <items count="32">
        <item x="0"/>
        <item x="10"/>
        <item x="14"/>
        <item x="17"/>
        <item x="12"/>
        <item x="19"/>
        <item x="13"/>
        <item x="30"/>
        <item x="4"/>
        <item x="24"/>
        <item x="25"/>
        <item x="2"/>
        <item x="18"/>
        <item x="7"/>
        <item x="6"/>
        <item x="26"/>
        <item x="15"/>
        <item x="23"/>
        <item x="20"/>
        <item x="9"/>
        <item x="3"/>
        <item x="27"/>
        <item x="28"/>
        <item x="16"/>
        <item x="8"/>
        <item x="29"/>
        <item x="5"/>
        <item x="31"/>
        <item x="11"/>
        <item x="21"/>
        <item x="22"/>
        <item x="1"/>
      </items>
    </pivotField>
    <pivotField name="odds" axis="axisRow" compact="0" numFmtId="10" outline="0" multipleItemSelectionAllowed="1" showAll="0" sortType="ascending" defaultSubtotal="0">
      <items count="32">
        <item x="0"/>
        <item x="24"/>
        <item x="17"/>
        <item x="19"/>
        <item x="5"/>
        <item x="4"/>
        <item x="18"/>
        <item x="13"/>
        <item x="14"/>
        <item x="23"/>
        <item x="9"/>
        <item x="15"/>
        <item x="22"/>
        <item x="7"/>
        <item x="10"/>
        <item x="26"/>
        <item x="20"/>
        <item x="12"/>
        <item x="6"/>
        <item x="2"/>
        <item x="25"/>
        <item x="29"/>
        <item x="28"/>
        <item x="31"/>
        <item x="11"/>
        <item x="8"/>
        <item x="3"/>
        <item x="16"/>
        <item x="21"/>
        <item x="27"/>
        <item x="30"/>
        <item x="1"/>
      </items>
    </pivotField>
  </pivotFields>
  <rowFields count="5">
    <field x="4"/>
    <field x="1"/>
    <field x="3"/>
    <field x="2"/>
    <field x="0"/>
  </rowFields>
  <rowItems count="32">
    <i>
      <x/>
      <x v="7"/>
      <x/>
      <x v="7"/>
      <x/>
    </i>
    <i>
      <x v="1"/>
      <x v="12"/>
      <x v="9"/>
      <x v="4"/>
      <x v="23"/>
    </i>
    <i>
      <x v="2"/>
      <x/>
      <x v="3"/>
      <x/>
      <x v="16"/>
    </i>
    <i>
      <x v="3"/>
      <x v="5"/>
      <x v="5"/>
      <x v="5"/>
      <x v="18"/>
    </i>
    <i>
      <x v="4"/>
      <x v="6"/>
      <x v="26"/>
      <x v="3"/>
      <x v="4"/>
    </i>
    <i>
      <x v="5"/>
      <x v="11"/>
      <x v="8"/>
      <x v="17"/>
      <x v="3"/>
    </i>
    <i>
      <x v="6"/>
      <x v="14"/>
      <x v="12"/>
      <x v="12"/>
      <x v="17"/>
    </i>
    <i>
      <x v="7"/>
      <x v="10"/>
      <x v="6"/>
      <x v="10"/>
      <x v="12"/>
    </i>
    <i>
      <x v="8"/>
      <x v="1"/>
      <x v="2"/>
      <x v="1"/>
      <x v="13"/>
    </i>
    <i>
      <x v="9"/>
      <x v="19"/>
      <x v="17"/>
      <x v="18"/>
      <x v="22"/>
    </i>
    <i>
      <x v="10"/>
      <x v="8"/>
      <x v="19"/>
      <x v="2"/>
      <x v="8"/>
    </i>
    <i>
      <x v="11"/>
      <x v="2"/>
      <x v="16"/>
      <x v="6"/>
      <x v="14"/>
    </i>
    <i>
      <x v="12"/>
      <x v="26"/>
      <x v="30"/>
      <x v="16"/>
      <x v="21"/>
    </i>
    <i>
      <x v="13"/>
      <x v="9"/>
      <x v="13"/>
      <x v="9"/>
      <x v="6"/>
    </i>
    <i>
      <x v="14"/>
      <x v="4"/>
      <x v="1"/>
      <x v="8"/>
      <x v="9"/>
    </i>
    <i>
      <x v="15"/>
      <x v="20"/>
      <x v="15"/>
      <x v="20"/>
      <x v="25"/>
    </i>
    <i>
      <x v="16"/>
      <x v="3"/>
      <x v="18"/>
      <x v="11"/>
      <x v="19"/>
    </i>
    <i>
      <x v="17"/>
      <x v="17"/>
      <x v="4"/>
      <x v="14"/>
      <x v="11"/>
    </i>
    <i>
      <x v="18"/>
      <x v="29"/>
      <x v="14"/>
      <x v="27"/>
      <x v="5"/>
    </i>
    <i>
      <x v="19"/>
      <x v="16"/>
      <x v="11"/>
      <x v="13"/>
      <x v="1"/>
    </i>
    <i>
      <x v="20"/>
      <x v="22"/>
      <x v="10"/>
      <x v="21"/>
      <x v="24"/>
    </i>
    <i>
      <x v="21"/>
      <x v="21"/>
      <x v="25"/>
      <x v="19"/>
      <x v="28"/>
    </i>
    <i>
      <x v="22"/>
      <x v="13"/>
      <x v="22"/>
      <x v="15"/>
      <x v="27"/>
    </i>
    <i>
      <x v="23"/>
      <x v="25"/>
      <x v="27"/>
      <x v="25"/>
      <x v="30"/>
    </i>
    <i>
      <x v="24"/>
      <x v="27"/>
      <x v="28"/>
      <x v="28"/>
      <x v="10"/>
    </i>
    <i>
      <x v="25"/>
      <x v="23"/>
      <x v="24"/>
      <x v="24"/>
      <x v="7"/>
    </i>
    <i>
      <x v="26"/>
      <x v="24"/>
      <x v="20"/>
      <x v="26"/>
      <x v="2"/>
    </i>
    <i>
      <x v="27"/>
      <x v="28"/>
      <x v="23"/>
      <x v="29"/>
      <x v="15"/>
    </i>
    <i>
      <x v="28"/>
      <x v="30"/>
      <x v="29"/>
      <x v="30"/>
      <x v="20"/>
    </i>
    <i>
      <x v="29"/>
      <x v="18"/>
      <x v="21"/>
      <x v="23"/>
      <x v="26"/>
    </i>
    <i>
      <x v="30"/>
      <x v="15"/>
      <x v="7"/>
      <x v="22"/>
      <x v="29"/>
    </i>
    <i>
      <x v="31"/>
      <x v="31"/>
      <x v="31"/>
      <x v="31"/>
      <x v="31"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4"/>
  <sheetViews>
    <sheetView tabSelected="1" workbookViewId="0">
      <selection activeCell="B1" sqref="B1"/>
    </sheetView>
  </sheetViews>
  <sheetFormatPr baseColWidth="10" defaultColWidth="12.6640625" defaultRowHeight="15.75" customHeight="1"/>
  <sheetData>
    <row r="1" spans="1:38" ht="13.2"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V1" t="s">
        <v>171</v>
      </c>
      <c r="W1" t="s">
        <v>172</v>
      </c>
      <c r="X1" t="s">
        <v>173</v>
      </c>
      <c r="Y1" t="s">
        <v>174</v>
      </c>
      <c r="Z1" t="s">
        <v>175</v>
      </c>
      <c r="AA1" t="s">
        <v>176</v>
      </c>
      <c r="AB1" t="s">
        <v>177</v>
      </c>
      <c r="AC1" t="s">
        <v>178</v>
      </c>
      <c r="AD1" t="s">
        <v>179</v>
      </c>
      <c r="AE1" t="s">
        <v>180</v>
      </c>
      <c r="AF1" t="s">
        <v>181</v>
      </c>
      <c r="AG1" t="s">
        <v>182</v>
      </c>
      <c r="AH1" t="s">
        <v>183</v>
      </c>
      <c r="AI1" t="s">
        <v>184</v>
      </c>
      <c r="AJ1" t="s">
        <v>185</v>
      </c>
      <c r="AK1" t="s">
        <v>186</v>
      </c>
      <c r="AL1" t="s">
        <v>187</v>
      </c>
    </row>
    <row r="2" spans="1:38" ht="15.75" customHeight="1">
      <c r="A2" s="2">
        <v>45393</v>
      </c>
      <c r="B2">
        <v>463</v>
      </c>
      <c r="C2">
        <v>406</v>
      </c>
      <c r="D2">
        <v>345</v>
      </c>
      <c r="E2">
        <v>299</v>
      </c>
      <c r="F2">
        <v>293</v>
      </c>
      <c r="G2">
        <v>285</v>
      </c>
      <c r="H2">
        <v>234</v>
      </c>
      <c r="I2">
        <v>229</v>
      </c>
      <c r="J2">
        <v>213</v>
      </c>
      <c r="K2">
        <v>216</v>
      </c>
      <c r="L2">
        <v>194</v>
      </c>
      <c r="M2">
        <v>136</v>
      </c>
      <c r="N2">
        <v>124</v>
      </c>
      <c r="O2">
        <v>120</v>
      </c>
      <c r="P2">
        <v>123</v>
      </c>
      <c r="Q2">
        <v>118</v>
      </c>
      <c r="R2">
        <v>116</v>
      </c>
      <c r="S2">
        <v>110</v>
      </c>
      <c r="T2">
        <v>70</v>
      </c>
      <c r="U2">
        <v>43</v>
      </c>
      <c r="V2">
        <v>41</v>
      </c>
      <c r="W2">
        <v>36</v>
      </c>
      <c r="X2">
        <v>32</v>
      </c>
      <c r="Y2">
        <v>28</v>
      </c>
      <c r="Z2">
        <v>18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ht="15.75" customHeight="1">
      <c r="A3" s="2">
        <v>45394</v>
      </c>
      <c r="B3" s="61">
        <v>487</v>
      </c>
      <c r="C3" s="61">
        <v>448</v>
      </c>
      <c r="D3" s="61">
        <v>354</v>
      </c>
      <c r="E3" s="61">
        <v>315</v>
      </c>
      <c r="F3" s="61">
        <v>299</v>
      </c>
      <c r="G3" s="61">
        <v>297</v>
      </c>
      <c r="H3" s="61">
        <v>230</v>
      </c>
      <c r="I3" s="61">
        <v>223</v>
      </c>
      <c r="J3" s="61">
        <v>203</v>
      </c>
      <c r="K3" s="61">
        <v>223</v>
      </c>
      <c r="L3" s="61">
        <v>202</v>
      </c>
      <c r="M3" s="61">
        <v>126</v>
      </c>
      <c r="N3" s="61">
        <v>111</v>
      </c>
      <c r="O3" s="61">
        <v>106</v>
      </c>
      <c r="P3" s="61">
        <v>106</v>
      </c>
      <c r="Q3" s="61">
        <v>103</v>
      </c>
      <c r="R3" s="61">
        <v>98</v>
      </c>
      <c r="S3" s="61">
        <v>93</v>
      </c>
      <c r="T3" s="61">
        <v>80</v>
      </c>
      <c r="U3" s="61">
        <v>45</v>
      </c>
      <c r="V3" s="61">
        <v>42</v>
      </c>
      <c r="W3" s="61">
        <v>35</v>
      </c>
      <c r="X3" s="61">
        <v>31</v>
      </c>
      <c r="Y3" s="61">
        <v>24</v>
      </c>
      <c r="Z3" s="61">
        <v>11</v>
      </c>
      <c r="AA3" s="61">
        <v>0</v>
      </c>
      <c r="AB3" s="61">
        <v>0</v>
      </c>
      <c r="AC3" s="61">
        <v>0</v>
      </c>
      <c r="AD3" s="61">
        <v>0</v>
      </c>
      <c r="AE3" s="61">
        <v>0</v>
      </c>
      <c r="AF3" s="61">
        <v>0</v>
      </c>
      <c r="AG3" s="61">
        <v>0</v>
      </c>
      <c r="AH3" s="61">
        <v>0</v>
      </c>
      <c r="AI3" s="61">
        <v>0</v>
      </c>
      <c r="AJ3" s="61">
        <v>0</v>
      </c>
      <c r="AK3" s="61">
        <v>0</v>
      </c>
      <c r="AL3" s="61">
        <v>0</v>
      </c>
    </row>
    <row r="4" spans="1:38" ht="15.75" customHeight="1">
      <c r="A4" s="2">
        <v>45395</v>
      </c>
      <c r="B4">
        <v>459</v>
      </c>
      <c r="C4">
        <v>403</v>
      </c>
      <c r="D4">
        <v>530</v>
      </c>
      <c r="E4">
        <v>294</v>
      </c>
      <c r="F4">
        <v>281</v>
      </c>
      <c r="G4">
        <v>280</v>
      </c>
      <c r="H4">
        <v>228</v>
      </c>
      <c r="I4">
        <v>201</v>
      </c>
      <c r="J4">
        <v>206</v>
      </c>
      <c r="K4">
        <v>203</v>
      </c>
      <c r="L4">
        <v>186</v>
      </c>
      <c r="M4">
        <v>128</v>
      </c>
      <c r="N4">
        <v>117</v>
      </c>
      <c r="O4">
        <v>113</v>
      </c>
      <c r="P4">
        <v>113</v>
      </c>
      <c r="Q4">
        <v>110</v>
      </c>
      <c r="R4">
        <v>106</v>
      </c>
      <c r="S4">
        <v>104</v>
      </c>
      <c r="T4">
        <v>62</v>
      </c>
      <c r="U4">
        <v>35</v>
      </c>
      <c r="V4">
        <v>32</v>
      </c>
      <c r="W4">
        <v>27</v>
      </c>
      <c r="X4">
        <v>22</v>
      </c>
      <c r="Y4">
        <v>45</v>
      </c>
      <c r="Z4">
        <v>7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ht="15.75" customHeight="1">
      <c r="A5" s="2">
        <v>45396</v>
      </c>
      <c r="B5">
        <v>425</v>
      </c>
      <c r="C5">
        <v>546</v>
      </c>
      <c r="D5">
        <v>499</v>
      </c>
      <c r="E5">
        <v>273</v>
      </c>
      <c r="F5">
        <v>272</v>
      </c>
      <c r="G5">
        <v>270</v>
      </c>
      <c r="H5">
        <v>222</v>
      </c>
      <c r="I5">
        <v>198</v>
      </c>
      <c r="J5">
        <v>203</v>
      </c>
      <c r="K5">
        <v>199</v>
      </c>
      <c r="L5">
        <v>184</v>
      </c>
      <c r="M5">
        <v>132</v>
      </c>
      <c r="N5">
        <v>102</v>
      </c>
      <c r="O5">
        <v>117</v>
      </c>
      <c r="P5">
        <v>117</v>
      </c>
      <c r="Q5">
        <v>95</v>
      </c>
      <c r="R5">
        <v>95</v>
      </c>
      <c r="S5">
        <v>108</v>
      </c>
      <c r="T5">
        <v>38</v>
      </c>
      <c r="U5">
        <v>45</v>
      </c>
      <c r="V5">
        <v>43</v>
      </c>
      <c r="W5">
        <v>38</v>
      </c>
      <c r="X5">
        <v>36</v>
      </c>
      <c r="Y5">
        <v>35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ht="15.75" customHeight="1">
      <c r="A6" s="2">
        <v>45397</v>
      </c>
      <c r="B6">
        <v>434</v>
      </c>
      <c r="C6">
        <v>383</v>
      </c>
      <c r="D6">
        <v>496</v>
      </c>
      <c r="E6">
        <v>285</v>
      </c>
      <c r="F6">
        <v>274</v>
      </c>
      <c r="G6">
        <v>273</v>
      </c>
      <c r="H6">
        <v>227</v>
      </c>
      <c r="I6">
        <v>203</v>
      </c>
      <c r="J6">
        <v>207</v>
      </c>
      <c r="K6">
        <v>204</v>
      </c>
      <c r="L6">
        <v>190</v>
      </c>
      <c r="M6">
        <v>137</v>
      </c>
      <c r="N6">
        <v>126</v>
      </c>
      <c r="O6">
        <v>124</v>
      </c>
      <c r="P6">
        <v>124</v>
      </c>
      <c r="Q6">
        <v>120</v>
      </c>
      <c r="R6">
        <v>118</v>
      </c>
      <c r="S6">
        <v>114</v>
      </c>
      <c r="T6">
        <v>77</v>
      </c>
      <c r="U6">
        <v>0</v>
      </c>
      <c r="V6">
        <v>50</v>
      </c>
      <c r="W6">
        <v>46</v>
      </c>
      <c r="X6">
        <v>0</v>
      </c>
      <c r="Y6">
        <v>43</v>
      </c>
      <c r="Z6">
        <v>30</v>
      </c>
      <c r="AA6">
        <v>7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ht="15.75" customHeight="1">
      <c r="A7" s="2">
        <v>45398</v>
      </c>
      <c r="B7">
        <v>435</v>
      </c>
      <c r="C7">
        <v>385</v>
      </c>
      <c r="D7">
        <v>498</v>
      </c>
      <c r="E7">
        <v>286</v>
      </c>
      <c r="F7">
        <v>276</v>
      </c>
      <c r="G7">
        <v>275</v>
      </c>
      <c r="H7">
        <v>228</v>
      </c>
      <c r="I7">
        <v>204</v>
      </c>
      <c r="J7">
        <v>209</v>
      </c>
      <c r="K7">
        <v>206</v>
      </c>
      <c r="L7">
        <v>191</v>
      </c>
      <c r="M7">
        <v>139</v>
      </c>
      <c r="N7">
        <v>128</v>
      </c>
      <c r="O7">
        <v>125</v>
      </c>
      <c r="P7">
        <v>125</v>
      </c>
      <c r="Q7">
        <v>122</v>
      </c>
      <c r="R7">
        <v>119</v>
      </c>
      <c r="S7">
        <v>116</v>
      </c>
      <c r="T7">
        <v>80</v>
      </c>
      <c r="U7">
        <v>1</v>
      </c>
      <c r="V7">
        <v>52</v>
      </c>
      <c r="W7">
        <v>48</v>
      </c>
      <c r="X7">
        <v>2</v>
      </c>
      <c r="Y7">
        <v>0</v>
      </c>
      <c r="Z7">
        <v>31</v>
      </c>
      <c r="AA7">
        <v>11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ht="15.75" customHeight="1">
      <c r="A8" s="2">
        <v>45399</v>
      </c>
      <c r="B8">
        <v>427</v>
      </c>
      <c r="C8">
        <v>385</v>
      </c>
      <c r="D8">
        <v>504</v>
      </c>
      <c r="E8">
        <v>290</v>
      </c>
      <c r="F8">
        <v>282</v>
      </c>
      <c r="G8">
        <v>280</v>
      </c>
      <c r="H8">
        <v>231</v>
      </c>
      <c r="I8">
        <v>205</v>
      </c>
      <c r="J8">
        <v>203</v>
      </c>
      <c r="K8">
        <v>210</v>
      </c>
      <c r="L8">
        <v>198</v>
      </c>
      <c r="M8">
        <v>130</v>
      </c>
      <c r="N8">
        <v>124</v>
      </c>
      <c r="O8">
        <v>133</v>
      </c>
      <c r="P8">
        <v>129</v>
      </c>
      <c r="Q8">
        <v>117</v>
      </c>
      <c r="R8">
        <v>120</v>
      </c>
      <c r="S8">
        <v>111</v>
      </c>
      <c r="T8">
        <v>83</v>
      </c>
      <c r="U8">
        <v>0</v>
      </c>
      <c r="V8">
        <v>46</v>
      </c>
      <c r="W8">
        <v>39</v>
      </c>
      <c r="X8">
        <v>10</v>
      </c>
      <c r="Y8">
        <v>0</v>
      </c>
      <c r="Z8">
        <v>32</v>
      </c>
      <c r="AA8">
        <v>3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ht="15.75" customHeight="1">
      <c r="A9" s="2">
        <v>45400</v>
      </c>
      <c r="B9">
        <v>441</v>
      </c>
      <c r="C9">
        <v>334</v>
      </c>
      <c r="D9">
        <v>505</v>
      </c>
      <c r="E9">
        <v>290</v>
      </c>
      <c r="F9">
        <v>280</v>
      </c>
      <c r="G9">
        <v>279</v>
      </c>
      <c r="H9">
        <v>231</v>
      </c>
      <c r="I9">
        <v>206</v>
      </c>
      <c r="J9">
        <v>211</v>
      </c>
      <c r="K9">
        <v>209</v>
      </c>
      <c r="L9">
        <v>193</v>
      </c>
      <c r="M9">
        <v>141</v>
      </c>
      <c r="N9">
        <v>130</v>
      </c>
      <c r="O9">
        <v>127</v>
      </c>
      <c r="P9">
        <v>127</v>
      </c>
      <c r="Q9">
        <v>123</v>
      </c>
      <c r="R9">
        <v>121</v>
      </c>
      <c r="S9">
        <v>117</v>
      </c>
      <c r="T9">
        <v>81</v>
      </c>
      <c r="U9">
        <v>0</v>
      </c>
      <c r="V9">
        <v>53</v>
      </c>
      <c r="W9">
        <v>49</v>
      </c>
      <c r="X9">
        <v>1</v>
      </c>
      <c r="Y9">
        <v>0</v>
      </c>
      <c r="Z9">
        <v>32</v>
      </c>
      <c r="AA9">
        <v>11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ht="15.75" customHeight="1">
      <c r="A10" s="2">
        <v>45401</v>
      </c>
      <c r="B10">
        <v>435</v>
      </c>
      <c r="C10">
        <v>342</v>
      </c>
      <c r="D10">
        <v>555</v>
      </c>
      <c r="E10">
        <v>285</v>
      </c>
      <c r="F10">
        <v>281</v>
      </c>
      <c r="G10">
        <v>275</v>
      </c>
      <c r="H10">
        <v>232</v>
      </c>
      <c r="I10">
        <v>207</v>
      </c>
      <c r="J10">
        <v>215</v>
      </c>
      <c r="K10">
        <v>213</v>
      </c>
      <c r="L10">
        <v>195</v>
      </c>
      <c r="M10">
        <v>142</v>
      </c>
      <c r="N10">
        <v>108</v>
      </c>
      <c r="O10">
        <v>128</v>
      </c>
      <c r="P10">
        <v>128</v>
      </c>
      <c r="Q10">
        <v>124</v>
      </c>
      <c r="R10">
        <v>122</v>
      </c>
      <c r="S10">
        <v>90</v>
      </c>
      <c r="T10">
        <v>56</v>
      </c>
      <c r="U10">
        <v>1</v>
      </c>
      <c r="V10">
        <v>51</v>
      </c>
      <c r="W10">
        <v>47</v>
      </c>
      <c r="X10">
        <v>1</v>
      </c>
      <c r="Y10">
        <v>30</v>
      </c>
      <c r="Z10">
        <v>20</v>
      </c>
      <c r="AA10">
        <v>9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ht="15.75" customHeight="1">
      <c r="A11" s="2">
        <v>45402</v>
      </c>
      <c r="B11">
        <v>416</v>
      </c>
      <c r="C11">
        <v>367</v>
      </c>
      <c r="D11">
        <v>534</v>
      </c>
      <c r="E11">
        <v>273</v>
      </c>
      <c r="F11">
        <v>263</v>
      </c>
      <c r="G11">
        <v>298</v>
      </c>
      <c r="H11">
        <v>218</v>
      </c>
      <c r="I11">
        <v>195</v>
      </c>
      <c r="J11">
        <v>199</v>
      </c>
      <c r="K11">
        <v>196</v>
      </c>
      <c r="L11">
        <v>212</v>
      </c>
      <c r="M11">
        <v>133</v>
      </c>
      <c r="N11">
        <v>122</v>
      </c>
      <c r="O11">
        <v>120</v>
      </c>
      <c r="P11">
        <v>120</v>
      </c>
      <c r="Q11">
        <v>116</v>
      </c>
      <c r="R11">
        <v>114</v>
      </c>
      <c r="S11">
        <v>111</v>
      </c>
      <c r="T11">
        <v>75</v>
      </c>
      <c r="U11">
        <v>1</v>
      </c>
      <c r="V11">
        <v>49</v>
      </c>
      <c r="W11">
        <v>46</v>
      </c>
      <c r="X11">
        <v>2</v>
      </c>
      <c r="Y11">
        <v>42</v>
      </c>
      <c r="Z11">
        <v>0</v>
      </c>
      <c r="AA11">
        <v>69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ht="15.75" customHeight="1">
      <c r="A12" s="2">
        <v>45403</v>
      </c>
      <c r="B12">
        <v>417</v>
      </c>
      <c r="C12">
        <v>446</v>
      </c>
      <c r="D12">
        <v>535</v>
      </c>
      <c r="E12">
        <v>274</v>
      </c>
      <c r="F12">
        <v>264</v>
      </c>
      <c r="G12">
        <v>298</v>
      </c>
      <c r="H12">
        <v>218</v>
      </c>
      <c r="I12">
        <v>196</v>
      </c>
      <c r="J12">
        <v>199</v>
      </c>
      <c r="K12">
        <v>197</v>
      </c>
      <c r="L12">
        <v>212</v>
      </c>
      <c r="M12">
        <v>133</v>
      </c>
      <c r="N12">
        <v>123</v>
      </c>
      <c r="O12">
        <v>120</v>
      </c>
      <c r="P12">
        <v>120</v>
      </c>
      <c r="Q12">
        <v>117</v>
      </c>
      <c r="R12">
        <v>114</v>
      </c>
      <c r="S12">
        <v>111</v>
      </c>
      <c r="T12">
        <v>46</v>
      </c>
      <c r="U12">
        <v>2</v>
      </c>
      <c r="V12">
        <v>50</v>
      </c>
      <c r="W12">
        <v>46</v>
      </c>
      <c r="X12">
        <v>2</v>
      </c>
      <c r="Y12">
        <v>42</v>
      </c>
      <c r="Z12">
        <v>0</v>
      </c>
      <c r="AA12">
        <v>9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ht="15.75" customHeight="1">
      <c r="A13" s="2">
        <v>45404</v>
      </c>
      <c r="B13">
        <v>423</v>
      </c>
      <c r="C13">
        <v>433</v>
      </c>
      <c r="D13">
        <v>542</v>
      </c>
      <c r="E13">
        <v>277</v>
      </c>
      <c r="F13">
        <v>268</v>
      </c>
      <c r="G13">
        <v>302</v>
      </c>
      <c r="H13">
        <v>221</v>
      </c>
      <c r="I13">
        <v>160</v>
      </c>
      <c r="J13">
        <v>202</v>
      </c>
      <c r="K13">
        <v>200</v>
      </c>
      <c r="L13">
        <v>215</v>
      </c>
      <c r="M13">
        <v>135</v>
      </c>
      <c r="N13">
        <v>124</v>
      </c>
      <c r="O13">
        <v>122</v>
      </c>
      <c r="P13">
        <v>122</v>
      </c>
      <c r="Q13">
        <v>118</v>
      </c>
      <c r="R13">
        <v>116</v>
      </c>
      <c r="S13">
        <v>112</v>
      </c>
      <c r="T13">
        <v>47</v>
      </c>
      <c r="U13">
        <v>1</v>
      </c>
      <c r="V13">
        <v>50</v>
      </c>
      <c r="W13">
        <v>47</v>
      </c>
      <c r="X13">
        <v>2</v>
      </c>
      <c r="Y13">
        <v>43</v>
      </c>
      <c r="Z13">
        <v>0</v>
      </c>
      <c r="AA13">
        <v>10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ht="15.75" customHeight="1">
      <c r="A14" s="2">
        <v>45405</v>
      </c>
      <c r="B14">
        <v>431</v>
      </c>
      <c r="C14">
        <v>451</v>
      </c>
      <c r="D14">
        <v>565</v>
      </c>
      <c r="E14">
        <v>280</v>
      </c>
      <c r="F14">
        <v>279</v>
      </c>
      <c r="G14">
        <v>278</v>
      </c>
      <c r="H14">
        <v>230</v>
      </c>
      <c r="I14">
        <v>202</v>
      </c>
      <c r="J14">
        <v>210</v>
      </c>
      <c r="K14">
        <v>244</v>
      </c>
      <c r="L14">
        <v>213</v>
      </c>
      <c r="M14">
        <v>116</v>
      </c>
      <c r="N14">
        <v>112</v>
      </c>
      <c r="O14">
        <v>107</v>
      </c>
      <c r="P14">
        <v>127</v>
      </c>
      <c r="Q14">
        <v>105</v>
      </c>
      <c r="R14">
        <v>80</v>
      </c>
      <c r="S14">
        <v>73</v>
      </c>
      <c r="T14">
        <v>24</v>
      </c>
      <c r="U14">
        <v>5</v>
      </c>
      <c r="V14">
        <v>52</v>
      </c>
      <c r="W14">
        <v>51</v>
      </c>
      <c r="X14">
        <v>2</v>
      </c>
      <c r="Y14">
        <v>45</v>
      </c>
      <c r="Z14">
        <v>0</v>
      </c>
      <c r="AA14">
        <v>10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1985-910C-46A2-BCA7-5B73125291C9}">
  <dimension ref="A1:K38"/>
  <sheetViews>
    <sheetView topLeftCell="A2" zoomScaleNormal="100" workbookViewId="0">
      <selection activeCell="K2" sqref="K2:K38"/>
    </sheetView>
  </sheetViews>
  <sheetFormatPr baseColWidth="10" defaultRowHeight="13.2"/>
  <sheetData>
    <row r="1" spans="1:11" ht="13.8">
      <c r="A1" s="62"/>
      <c r="B1" s="48" t="s">
        <v>188</v>
      </c>
      <c r="C1" s="48" t="s">
        <v>189</v>
      </c>
      <c r="D1" s="48" t="s">
        <v>147</v>
      </c>
      <c r="E1" s="49" t="s">
        <v>148</v>
      </c>
    </row>
    <row r="2" spans="1:11" ht="27.6">
      <c r="A2" s="62">
        <v>1</v>
      </c>
      <c r="B2" s="50" t="s">
        <v>190</v>
      </c>
      <c r="C2" s="50" t="s">
        <v>191</v>
      </c>
      <c r="D2" s="50" t="s">
        <v>90</v>
      </c>
      <c r="E2" s="51">
        <v>565</v>
      </c>
      <c r="G2" s="58" t="s">
        <v>55</v>
      </c>
      <c r="H2">
        <f t="shared" ref="H2:H38" si="0">VLOOKUP(G2,D:E,2,0)</f>
        <v>431</v>
      </c>
      <c r="J2" t="s">
        <v>55</v>
      </c>
      <c r="K2">
        <v>431</v>
      </c>
    </row>
    <row r="3" spans="1:11" ht="41.4">
      <c r="A3" s="62">
        <v>2</v>
      </c>
      <c r="B3" s="52" t="s">
        <v>194</v>
      </c>
      <c r="C3" s="52" t="s">
        <v>195</v>
      </c>
      <c r="D3" s="52" t="s">
        <v>92</v>
      </c>
      <c r="E3" s="53">
        <v>451</v>
      </c>
      <c r="G3" s="58" t="s">
        <v>92</v>
      </c>
      <c r="H3">
        <f t="shared" si="0"/>
        <v>451</v>
      </c>
      <c r="J3" t="s">
        <v>92</v>
      </c>
      <c r="K3">
        <v>451</v>
      </c>
    </row>
    <row r="4" spans="1:11" ht="13.8">
      <c r="A4" s="62">
        <v>3</v>
      </c>
      <c r="B4" s="54" t="s">
        <v>192</v>
      </c>
      <c r="C4" s="54" t="s">
        <v>193</v>
      </c>
      <c r="D4" s="54" t="s">
        <v>55</v>
      </c>
      <c r="E4" s="55">
        <v>431</v>
      </c>
      <c r="G4" s="58" t="s">
        <v>90</v>
      </c>
      <c r="H4">
        <f t="shared" si="0"/>
        <v>565</v>
      </c>
      <c r="J4" t="s">
        <v>90</v>
      </c>
      <c r="K4">
        <v>565</v>
      </c>
    </row>
    <row r="5" spans="1:11" ht="13.8">
      <c r="A5" s="62">
        <v>4</v>
      </c>
      <c r="B5" s="56" t="s">
        <v>196</v>
      </c>
      <c r="C5" s="56" t="s">
        <v>197</v>
      </c>
      <c r="D5" s="56" t="s">
        <v>47</v>
      </c>
      <c r="E5" s="57">
        <v>280</v>
      </c>
      <c r="G5" s="58" t="s">
        <v>47</v>
      </c>
      <c r="H5">
        <f t="shared" si="0"/>
        <v>280</v>
      </c>
      <c r="J5" t="s">
        <v>47</v>
      </c>
      <c r="K5">
        <v>280</v>
      </c>
    </row>
    <row r="6" spans="1:11" ht="27.6">
      <c r="A6" s="62">
        <v>5</v>
      </c>
      <c r="B6" s="56" t="s">
        <v>198</v>
      </c>
      <c r="C6" s="56" t="s">
        <v>199</v>
      </c>
      <c r="D6" s="56" t="s">
        <v>57</v>
      </c>
      <c r="E6" s="57">
        <v>279</v>
      </c>
      <c r="G6" s="58" t="s">
        <v>57</v>
      </c>
      <c r="H6">
        <f t="shared" si="0"/>
        <v>279</v>
      </c>
      <c r="J6" t="s">
        <v>57</v>
      </c>
      <c r="K6">
        <v>279</v>
      </c>
    </row>
    <row r="7" spans="1:11" ht="27.6">
      <c r="A7" s="62">
        <v>6</v>
      </c>
      <c r="B7" s="56" t="s">
        <v>200</v>
      </c>
      <c r="C7" s="56" t="s">
        <v>201</v>
      </c>
      <c r="D7" s="56" t="s">
        <v>89</v>
      </c>
      <c r="E7" s="57">
        <v>278</v>
      </c>
      <c r="G7" s="58" t="s">
        <v>89</v>
      </c>
      <c r="H7">
        <f t="shared" si="0"/>
        <v>278</v>
      </c>
      <c r="J7" t="s">
        <v>89</v>
      </c>
      <c r="K7">
        <v>278</v>
      </c>
    </row>
    <row r="8" spans="1:11" ht="27.6">
      <c r="A8" s="62">
        <v>7</v>
      </c>
      <c r="B8" s="56" t="s">
        <v>206</v>
      </c>
      <c r="C8" s="56" t="s">
        <v>207</v>
      </c>
      <c r="D8" s="56" t="s">
        <v>29</v>
      </c>
      <c r="E8" s="57">
        <v>244</v>
      </c>
      <c r="G8" s="58" t="s">
        <v>13</v>
      </c>
      <c r="H8">
        <f t="shared" si="0"/>
        <v>230</v>
      </c>
      <c r="J8" t="s">
        <v>13</v>
      </c>
      <c r="K8">
        <v>230</v>
      </c>
    </row>
    <row r="9" spans="1:11" ht="13.8">
      <c r="A9" s="62">
        <v>8</v>
      </c>
      <c r="B9" s="56" t="s">
        <v>202</v>
      </c>
      <c r="C9" s="56" t="s">
        <v>203</v>
      </c>
      <c r="D9" s="56" t="s">
        <v>13</v>
      </c>
      <c r="E9" s="57">
        <v>230</v>
      </c>
      <c r="G9" s="58" t="s">
        <v>61</v>
      </c>
      <c r="H9">
        <f t="shared" si="0"/>
        <v>202</v>
      </c>
      <c r="J9" t="s">
        <v>61</v>
      </c>
      <c r="K9">
        <v>202</v>
      </c>
    </row>
    <row r="10" spans="1:11" ht="13.8">
      <c r="A10" s="62">
        <v>9</v>
      </c>
      <c r="B10" s="56" t="s">
        <v>210</v>
      </c>
      <c r="C10" s="56" t="s">
        <v>211</v>
      </c>
      <c r="D10" s="56" t="s">
        <v>41</v>
      </c>
      <c r="E10" s="57">
        <v>213</v>
      </c>
      <c r="G10" s="58" t="s">
        <v>23</v>
      </c>
      <c r="H10">
        <f t="shared" si="0"/>
        <v>210</v>
      </c>
      <c r="J10" t="s">
        <v>23</v>
      </c>
      <c r="K10">
        <v>210</v>
      </c>
    </row>
    <row r="11" spans="1:11" ht="27.6">
      <c r="A11" s="62">
        <v>10</v>
      </c>
      <c r="B11" s="56" t="s">
        <v>204</v>
      </c>
      <c r="C11" s="56" t="s">
        <v>205</v>
      </c>
      <c r="D11" s="56" t="s">
        <v>23</v>
      </c>
      <c r="E11" s="57">
        <v>210</v>
      </c>
      <c r="G11" s="58" t="s">
        <v>29</v>
      </c>
      <c r="H11">
        <f t="shared" si="0"/>
        <v>244</v>
      </c>
      <c r="J11" t="s">
        <v>29</v>
      </c>
      <c r="K11">
        <v>244</v>
      </c>
    </row>
    <row r="12" spans="1:11" ht="13.8">
      <c r="A12" s="62">
        <v>11</v>
      </c>
      <c r="B12" s="48" t="s">
        <v>208</v>
      </c>
      <c r="C12" s="48" t="s">
        <v>209</v>
      </c>
      <c r="D12" s="48" t="s">
        <v>61</v>
      </c>
      <c r="E12" s="49">
        <v>202</v>
      </c>
      <c r="G12" s="58" t="s">
        <v>41</v>
      </c>
      <c r="H12">
        <f t="shared" si="0"/>
        <v>213</v>
      </c>
      <c r="J12" t="s">
        <v>41</v>
      </c>
      <c r="K12">
        <v>213</v>
      </c>
    </row>
    <row r="13" spans="1:11" ht="13.8">
      <c r="A13" s="62">
        <v>12</v>
      </c>
      <c r="B13" s="48" t="s">
        <v>218</v>
      </c>
      <c r="C13" s="48" t="s">
        <v>219</v>
      </c>
      <c r="D13" s="48" t="s">
        <v>86</v>
      </c>
      <c r="E13" s="49">
        <v>127</v>
      </c>
      <c r="G13" s="58" t="s">
        <v>93</v>
      </c>
      <c r="H13">
        <f t="shared" si="0"/>
        <v>116</v>
      </c>
      <c r="J13" t="s">
        <v>93</v>
      </c>
      <c r="K13">
        <v>116</v>
      </c>
    </row>
    <row r="14" spans="1:11" ht="27.6">
      <c r="A14" s="62">
        <v>13</v>
      </c>
      <c r="B14" s="48" t="s">
        <v>212</v>
      </c>
      <c r="C14" s="48" t="s">
        <v>213</v>
      </c>
      <c r="D14" s="48" t="s">
        <v>93</v>
      </c>
      <c r="E14" s="49">
        <v>116</v>
      </c>
      <c r="G14" s="58" t="s">
        <v>17</v>
      </c>
      <c r="H14">
        <f t="shared" si="0"/>
        <v>112</v>
      </c>
      <c r="J14" t="s">
        <v>17</v>
      </c>
      <c r="K14">
        <v>112</v>
      </c>
    </row>
    <row r="15" spans="1:11" ht="13.8">
      <c r="A15" s="62">
        <v>14</v>
      </c>
      <c r="B15" s="48" t="s">
        <v>214</v>
      </c>
      <c r="C15" s="48" t="s">
        <v>215</v>
      </c>
      <c r="D15" s="48" t="s">
        <v>17</v>
      </c>
      <c r="E15" s="49">
        <v>112</v>
      </c>
      <c r="G15" s="58" t="s">
        <v>53</v>
      </c>
      <c r="H15">
        <f t="shared" si="0"/>
        <v>107</v>
      </c>
      <c r="J15" t="s">
        <v>53</v>
      </c>
      <c r="K15">
        <v>107</v>
      </c>
    </row>
    <row r="16" spans="1:11" ht="27.6">
      <c r="A16" s="62">
        <v>15</v>
      </c>
      <c r="B16" s="48" t="s">
        <v>216</v>
      </c>
      <c r="C16" s="48" t="s">
        <v>217</v>
      </c>
      <c r="D16" s="48" t="s">
        <v>53</v>
      </c>
      <c r="E16" s="49">
        <v>107</v>
      </c>
      <c r="G16" s="58" t="s">
        <v>86</v>
      </c>
      <c r="H16">
        <f t="shared" si="0"/>
        <v>127</v>
      </c>
      <c r="J16" t="s">
        <v>86</v>
      </c>
      <c r="K16">
        <v>127</v>
      </c>
    </row>
    <row r="17" spans="1:11" ht="13.8">
      <c r="A17" s="62">
        <v>16</v>
      </c>
      <c r="B17" s="48" t="s">
        <v>220</v>
      </c>
      <c r="C17" s="48" t="s">
        <v>221</v>
      </c>
      <c r="D17" s="48" t="s">
        <v>71</v>
      </c>
      <c r="E17" s="49">
        <v>105</v>
      </c>
      <c r="G17" s="58" t="s">
        <v>71</v>
      </c>
      <c r="H17">
        <f t="shared" si="0"/>
        <v>105</v>
      </c>
      <c r="J17" t="s">
        <v>71</v>
      </c>
      <c r="K17">
        <v>105</v>
      </c>
    </row>
    <row r="18" spans="1:11" ht="27.6">
      <c r="A18" s="62">
        <v>17</v>
      </c>
      <c r="B18" s="48" t="s">
        <v>222</v>
      </c>
      <c r="C18" s="48" t="s">
        <v>223</v>
      </c>
      <c r="D18" s="48" t="s">
        <v>87</v>
      </c>
      <c r="E18" s="49">
        <v>80</v>
      </c>
      <c r="G18" s="58" t="s">
        <v>87</v>
      </c>
      <c r="H18">
        <f t="shared" si="0"/>
        <v>80</v>
      </c>
      <c r="J18" t="s">
        <v>87</v>
      </c>
      <c r="K18">
        <v>80</v>
      </c>
    </row>
    <row r="19" spans="1:11" ht="27.6">
      <c r="A19" s="62">
        <v>18</v>
      </c>
      <c r="B19" s="48" t="s">
        <v>224</v>
      </c>
      <c r="C19" s="48" t="s">
        <v>225</v>
      </c>
      <c r="D19" s="48" t="s">
        <v>43</v>
      </c>
      <c r="E19" s="49">
        <v>73</v>
      </c>
      <c r="G19" s="58" t="s">
        <v>43</v>
      </c>
      <c r="H19">
        <f t="shared" si="0"/>
        <v>73</v>
      </c>
      <c r="J19" t="s">
        <v>43</v>
      </c>
      <c r="K19">
        <v>73</v>
      </c>
    </row>
    <row r="20" spans="1:11" ht="13.8">
      <c r="A20" s="62">
        <v>19</v>
      </c>
      <c r="B20" s="48" t="s">
        <v>232</v>
      </c>
      <c r="C20" s="48" t="s">
        <v>233</v>
      </c>
      <c r="D20" s="48" t="s">
        <v>73</v>
      </c>
      <c r="E20" s="49">
        <v>52</v>
      </c>
      <c r="G20" s="58" t="s">
        <v>39</v>
      </c>
      <c r="H20">
        <f t="shared" si="0"/>
        <v>24</v>
      </c>
      <c r="J20" t="s">
        <v>39</v>
      </c>
      <c r="K20">
        <v>24</v>
      </c>
    </row>
    <row r="21" spans="1:11" ht="27.6">
      <c r="A21" s="62">
        <v>20</v>
      </c>
      <c r="B21" s="48" t="s">
        <v>234</v>
      </c>
      <c r="C21" s="48" t="s">
        <v>235</v>
      </c>
      <c r="D21" s="48" t="s">
        <v>19</v>
      </c>
      <c r="E21" s="49">
        <v>51</v>
      </c>
      <c r="G21" s="58" t="s">
        <v>35</v>
      </c>
      <c r="H21">
        <f t="shared" si="0"/>
        <v>5</v>
      </c>
      <c r="J21" t="s">
        <v>35</v>
      </c>
      <c r="K21">
        <v>5</v>
      </c>
    </row>
    <row r="22" spans="1:11" ht="13.8">
      <c r="A22" s="62">
        <v>21</v>
      </c>
      <c r="B22" s="48" t="s">
        <v>228</v>
      </c>
      <c r="C22" s="48" t="s">
        <v>229</v>
      </c>
      <c r="D22" s="48" t="s">
        <v>31</v>
      </c>
      <c r="E22" s="49">
        <v>45</v>
      </c>
      <c r="G22" s="58" t="s">
        <v>73</v>
      </c>
      <c r="H22">
        <f t="shared" si="0"/>
        <v>52</v>
      </c>
      <c r="J22" t="s">
        <v>73</v>
      </c>
      <c r="K22">
        <v>52</v>
      </c>
    </row>
    <row r="23" spans="1:11" ht="27.6">
      <c r="A23" s="62">
        <v>22</v>
      </c>
      <c r="B23" s="48" t="s">
        <v>226</v>
      </c>
      <c r="C23" s="48" t="s">
        <v>227</v>
      </c>
      <c r="D23" s="48" t="s">
        <v>39</v>
      </c>
      <c r="E23" s="49">
        <v>24</v>
      </c>
      <c r="G23" s="58" t="s">
        <v>19</v>
      </c>
      <c r="H23">
        <f t="shared" si="0"/>
        <v>51</v>
      </c>
      <c r="J23" t="s">
        <v>19</v>
      </c>
      <c r="K23">
        <v>51</v>
      </c>
    </row>
    <row r="24" spans="1:11" ht="69">
      <c r="A24" s="62">
        <v>23</v>
      </c>
      <c r="B24" s="48" t="s">
        <v>260</v>
      </c>
      <c r="C24" s="48" t="s">
        <v>261</v>
      </c>
      <c r="D24" s="48" t="s">
        <v>37</v>
      </c>
      <c r="E24" s="49">
        <v>10</v>
      </c>
      <c r="G24" s="58" t="s">
        <v>85</v>
      </c>
      <c r="H24">
        <f t="shared" si="0"/>
        <v>2</v>
      </c>
      <c r="J24" t="s">
        <v>85</v>
      </c>
      <c r="K24">
        <v>2</v>
      </c>
    </row>
    <row r="25" spans="1:11" ht="13.8">
      <c r="A25" s="62">
        <v>24</v>
      </c>
      <c r="B25" s="48" t="s">
        <v>230</v>
      </c>
      <c r="C25" s="48" t="s">
        <v>231</v>
      </c>
      <c r="D25" s="48" t="s">
        <v>35</v>
      </c>
      <c r="E25" s="49">
        <v>5</v>
      </c>
      <c r="G25" s="58" t="s">
        <v>31</v>
      </c>
      <c r="H25">
        <f t="shared" si="0"/>
        <v>45</v>
      </c>
      <c r="J25" t="s">
        <v>31</v>
      </c>
      <c r="K25">
        <v>45</v>
      </c>
    </row>
    <row r="26" spans="1:11" ht="13.8">
      <c r="A26" s="62">
        <v>25</v>
      </c>
      <c r="B26" s="48" t="s">
        <v>236</v>
      </c>
      <c r="C26" s="48" t="s">
        <v>237</v>
      </c>
      <c r="D26" s="48" t="s">
        <v>85</v>
      </c>
      <c r="E26" s="49">
        <v>2</v>
      </c>
      <c r="G26" s="58" t="s">
        <v>83</v>
      </c>
      <c r="H26">
        <f t="shared" si="0"/>
        <v>0</v>
      </c>
      <c r="J26" t="s">
        <v>83</v>
      </c>
      <c r="K26">
        <v>0</v>
      </c>
    </row>
    <row r="27" spans="1:11" ht="13.8">
      <c r="A27" s="62">
        <v>26</v>
      </c>
      <c r="B27" s="48" t="s">
        <v>240</v>
      </c>
      <c r="C27" s="48" t="s">
        <v>241</v>
      </c>
      <c r="D27" s="48" t="s">
        <v>33</v>
      </c>
      <c r="E27" s="49">
        <v>0</v>
      </c>
      <c r="G27" s="58" t="s">
        <v>37</v>
      </c>
      <c r="H27">
        <f t="shared" si="0"/>
        <v>10</v>
      </c>
      <c r="J27" t="s">
        <v>37</v>
      </c>
      <c r="K27">
        <v>10</v>
      </c>
    </row>
    <row r="28" spans="1:11" ht="27.6">
      <c r="A28" s="62">
        <v>27</v>
      </c>
      <c r="B28" s="48" t="s">
        <v>246</v>
      </c>
      <c r="C28" s="48" t="s">
        <v>247</v>
      </c>
      <c r="D28" s="48" t="s">
        <v>9</v>
      </c>
      <c r="E28" s="49">
        <v>0</v>
      </c>
      <c r="G28" s="58" t="s">
        <v>45</v>
      </c>
      <c r="H28">
        <f t="shared" si="0"/>
        <v>0</v>
      </c>
      <c r="J28" t="s">
        <v>45</v>
      </c>
      <c r="K28">
        <v>0</v>
      </c>
    </row>
    <row r="29" spans="1:11" ht="27.6">
      <c r="A29" s="62">
        <v>28</v>
      </c>
      <c r="B29" s="48" t="s">
        <v>242</v>
      </c>
      <c r="C29" s="48" t="s">
        <v>243</v>
      </c>
      <c r="D29" s="48" t="s">
        <v>51</v>
      </c>
      <c r="E29" s="49">
        <v>0</v>
      </c>
      <c r="G29" s="58" t="s">
        <v>59</v>
      </c>
      <c r="H29">
        <f t="shared" si="0"/>
        <v>0</v>
      </c>
      <c r="J29" t="s">
        <v>59</v>
      </c>
      <c r="K29">
        <v>0</v>
      </c>
    </row>
    <row r="30" spans="1:11" ht="13.8">
      <c r="A30" s="62">
        <v>29</v>
      </c>
      <c r="B30" s="48" t="s">
        <v>238</v>
      </c>
      <c r="C30" s="48" t="s">
        <v>239</v>
      </c>
      <c r="D30" s="48" t="s">
        <v>83</v>
      </c>
      <c r="E30" s="49">
        <v>0</v>
      </c>
      <c r="G30" s="58" t="s">
        <v>15</v>
      </c>
      <c r="H30">
        <f t="shared" si="0"/>
        <v>0</v>
      </c>
      <c r="J30" t="s">
        <v>15</v>
      </c>
      <c r="K30">
        <v>0</v>
      </c>
    </row>
    <row r="31" spans="1:11" ht="27.6">
      <c r="A31" s="62">
        <v>30</v>
      </c>
      <c r="B31" s="48" t="s">
        <v>248</v>
      </c>
      <c r="C31" s="48" t="s">
        <v>249</v>
      </c>
      <c r="D31" s="48" t="s">
        <v>63</v>
      </c>
      <c r="E31" s="49">
        <v>0</v>
      </c>
      <c r="G31" s="58" t="s">
        <v>65</v>
      </c>
      <c r="H31">
        <f t="shared" si="0"/>
        <v>0</v>
      </c>
      <c r="J31" t="s">
        <v>65</v>
      </c>
      <c r="K31">
        <v>0</v>
      </c>
    </row>
    <row r="32" spans="1:11" ht="27.6">
      <c r="A32" s="62">
        <v>31</v>
      </c>
      <c r="B32" s="48" t="s">
        <v>254</v>
      </c>
      <c r="C32" s="48" t="s">
        <v>255</v>
      </c>
      <c r="D32" s="48" t="s">
        <v>65</v>
      </c>
      <c r="E32" s="49">
        <v>0</v>
      </c>
      <c r="G32" s="58" t="s">
        <v>75</v>
      </c>
      <c r="H32">
        <f t="shared" si="0"/>
        <v>0</v>
      </c>
      <c r="J32" t="s">
        <v>75</v>
      </c>
      <c r="K32">
        <v>0</v>
      </c>
    </row>
    <row r="33" spans="1:11" ht="13.8">
      <c r="A33" s="62">
        <v>32</v>
      </c>
      <c r="B33" s="48" t="s">
        <v>252</v>
      </c>
      <c r="C33" s="48" t="s">
        <v>253</v>
      </c>
      <c r="D33" s="48" t="s">
        <v>75</v>
      </c>
      <c r="E33" s="49">
        <v>0</v>
      </c>
      <c r="G33" s="58" t="s">
        <v>33</v>
      </c>
      <c r="H33">
        <f t="shared" si="0"/>
        <v>0</v>
      </c>
      <c r="J33" t="s">
        <v>33</v>
      </c>
      <c r="K33">
        <v>0</v>
      </c>
    </row>
    <row r="34" spans="1:11" ht="27.6">
      <c r="A34" s="62">
        <v>33</v>
      </c>
      <c r="B34" s="48" t="s">
        <v>244</v>
      </c>
      <c r="C34" s="48" t="s">
        <v>245</v>
      </c>
      <c r="D34" s="48" t="s">
        <v>149</v>
      </c>
      <c r="E34" s="49">
        <v>0</v>
      </c>
      <c r="G34" s="58" t="s">
        <v>9</v>
      </c>
      <c r="H34">
        <f t="shared" si="0"/>
        <v>0</v>
      </c>
      <c r="J34" t="s">
        <v>9</v>
      </c>
      <c r="K34">
        <v>0</v>
      </c>
    </row>
    <row r="35" spans="1:11" ht="27.6">
      <c r="A35" s="62">
        <v>34</v>
      </c>
      <c r="B35" s="48" t="s">
        <v>250</v>
      </c>
      <c r="C35" s="48" t="s">
        <v>251</v>
      </c>
      <c r="D35" s="48" t="s">
        <v>15</v>
      </c>
      <c r="E35" s="49">
        <v>0</v>
      </c>
      <c r="G35" s="58" t="s">
        <v>149</v>
      </c>
      <c r="H35">
        <f t="shared" si="0"/>
        <v>0</v>
      </c>
      <c r="J35" t="s">
        <v>149</v>
      </c>
      <c r="K35">
        <v>0</v>
      </c>
    </row>
    <row r="36" spans="1:11" ht="13.8">
      <c r="A36" s="62">
        <v>35</v>
      </c>
      <c r="B36" s="48" t="s">
        <v>256</v>
      </c>
      <c r="C36" s="48" t="s">
        <v>257</v>
      </c>
      <c r="D36" s="48" t="s">
        <v>59</v>
      </c>
      <c r="E36" s="49">
        <v>0</v>
      </c>
      <c r="G36" s="58" t="s">
        <v>63</v>
      </c>
      <c r="H36">
        <f t="shared" si="0"/>
        <v>0</v>
      </c>
      <c r="J36" t="s">
        <v>63</v>
      </c>
      <c r="K36">
        <v>0</v>
      </c>
    </row>
    <row r="37" spans="1:11" ht="27.6">
      <c r="A37" s="62">
        <v>36</v>
      </c>
      <c r="B37" s="48" t="s">
        <v>258</v>
      </c>
      <c r="C37" s="48" t="s">
        <v>259</v>
      </c>
      <c r="D37" s="48" t="s">
        <v>45</v>
      </c>
      <c r="E37" s="49">
        <v>0</v>
      </c>
      <c r="G37" s="58" t="s">
        <v>51</v>
      </c>
      <c r="H37">
        <f t="shared" si="0"/>
        <v>0</v>
      </c>
      <c r="J37" t="s">
        <v>51</v>
      </c>
      <c r="K37">
        <v>0</v>
      </c>
    </row>
    <row r="38" spans="1:11" ht="27.6">
      <c r="A38" s="62">
        <v>37</v>
      </c>
      <c r="B38" s="63">
        <v>0.46597222222222223</v>
      </c>
      <c r="C38" s="48" t="s">
        <v>262</v>
      </c>
      <c r="D38" s="48" t="s">
        <v>81</v>
      </c>
      <c r="E38" s="49">
        <v>0</v>
      </c>
      <c r="G38" s="58" t="s">
        <v>81</v>
      </c>
      <c r="H38">
        <f t="shared" si="0"/>
        <v>0</v>
      </c>
      <c r="J38" t="s">
        <v>81</v>
      </c>
      <c r="K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D165"/>
  <sheetViews>
    <sheetView workbookViewId="0">
      <selection activeCell="J27" sqref="J27"/>
    </sheetView>
  </sheetViews>
  <sheetFormatPr baseColWidth="10" defaultColWidth="12.6640625" defaultRowHeight="15.75" customHeight="1"/>
  <cols>
    <col min="1" max="1" width="8.44140625" customWidth="1"/>
    <col min="2" max="2" width="33.33203125" customWidth="1"/>
    <col min="3" max="3" width="9.33203125" customWidth="1"/>
    <col min="7" max="7" width="17" customWidth="1"/>
    <col min="10" max="10" width="26.44140625" customWidth="1"/>
  </cols>
  <sheetData>
    <row r="1" spans="1:56" ht="13.8">
      <c r="A1" s="64">
        <v>45056.999305555553</v>
      </c>
      <c r="B1" s="65"/>
      <c r="C1" s="65"/>
      <c r="D1" s="65"/>
      <c r="E1" s="65"/>
      <c r="F1" s="65"/>
      <c r="G1" s="65"/>
      <c r="H1" s="6"/>
      <c r="I1" s="7" t="s">
        <v>0</v>
      </c>
      <c r="J1" s="7" t="s">
        <v>1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</row>
    <row r="2" spans="1:56" ht="27.6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6"/>
      <c r="I2" s="6">
        <v>0</v>
      </c>
      <c r="J2" s="6" t="s">
        <v>9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6" ht="15">
      <c r="A3" s="8">
        <v>20</v>
      </c>
      <c r="B3" s="9" t="s">
        <v>10</v>
      </c>
      <c r="C3" s="9">
        <v>23</v>
      </c>
      <c r="D3" s="10">
        <v>1494734</v>
      </c>
      <c r="E3" s="10">
        <v>39799</v>
      </c>
      <c r="F3" s="10">
        <v>26866</v>
      </c>
      <c r="G3" s="11" t="str">
        <f t="shared" ref="G3:G39" si="0">VLOOKUP(C3,I:J,2,0)</f>
        <v>Israel 🇮🇱</v>
      </c>
      <c r="H3" s="12"/>
      <c r="I3" s="6">
        <v>1</v>
      </c>
      <c r="J3" s="6" t="s">
        <v>11</v>
      </c>
      <c r="K3" s="12"/>
      <c r="L3" s="11"/>
      <c r="M3" s="12"/>
      <c r="N3" s="12"/>
      <c r="O3" s="12"/>
      <c r="P3" s="12"/>
      <c r="Q3" s="11"/>
      <c r="R3" s="12"/>
      <c r="S3" s="12"/>
      <c r="T3" s="12"/>
      <c r="U3" s="12"/>
      <c r="V3" s="11"/>
      <c r="W3" s="12"/>
      <c r="X3" s="12"/>
      <c r="Y3" s="12"/>
      <c r="Z3" s="12"/>
      <c r="AA3" s="11"/>
      <c r="AB3" s="12"/>
      <c r="AC3" s="12"/>
      <c r="AD3" s="12"/>
      <c r="AE3" s="12"/>
      <c r="AF3" s="11"/>
      <c r="AG3" s="12"/>
      <c r="AH3" s="12"/>
      <c r="AI3" s="12"/>
      <c r="AJ3" s="12"/>
      <c r="AK3" s="11"/>
      <c r="AL3" s="12"/>
      <c r="AM3" s="12"/>
      <c r="AN3" s="12"/>
      <c r="AO3" s="12"/>
      <c r="AP3" s="11"/>
      <c r="AQ3" s="12"/>
      <c r="AR3" s="12"/>
      <c r="AS3" s="12"/>
      <c r="AT3" s="12"/>
      <c r="AU3" s="11"/>
      <c r="AV3" s="12"/>
      <c r="AW3" s="12"/>
      <c r="AX3" s="12"/>
      <c r="AY3" s="12"/>
      <c r="AZ3" s="11"/>
      <c r="BA3" s="12"/>
      <c r="BB3" s="12"/>
      <c r="BC3" s="12"/>
      <c r="BD3" s="12"/>
    </row>
    <row r="4" spans="1:56" ht="15">
      <c r="A4" s="8">
        <v>14</v>
      </c>
      <c r="B4" s="9" t="s">
        <v>12</v>
      </c>
      <c r="C4" s="9">
        <v>15</v>
      </c>
      <c r="D4" s="10">
        <v>1504952</v>
      </c>
      <c r="E4" s="10">
        <v>37225</v>
      </c>
      <c r="F4" s="10">
        <v>31131</v>
      </c>
      <c r="G4" s="11" t="str">
        <f t="shared" si="0"/>
        <v>Finland 🇫🇮</v>
      </c>
      <c r="I4" s="6">
        <v>2</v>
      </c>
      <c r="J4" s="6" t="s">
        <v>13</v>
      </c>
    </row>
    <row r="5" spans="1:56" ht="15">
      <c r="A5" s="8">
        <v>34</v>
      </c>
      <c r="B5" s="9" t="s">
        <v>14</v>
      </c>
      <c r="C5" s="9">
        <v>43</v>
      </c>
      <c r="D5" s="10">
        <v>1284369</v>
      </c>
      <c r="E5" s="10">
        <v>31380</v>
      </c>
      <c r="F5" s="10">
        <v>354856</v>
      </c>
      <c r="G5" s="11" t="str">
        <f t="shared" si="0"/>
        <v>Sweden 🇸🇪</v>
      </c>
      <c r="I5" s="6">
        <v>3</v>
      </c>
      <c r="J5" s="6" t="s">
        <v>15</v>
      </c>
    </row>
    <row r="6" spans="1:56" ht="15">
      <c r="A6" s="8">
        <v>9</v>
      </c>
      <c r="B6" s="9" t="s">
        <v>16</v>
      </c>
      <c r="C6" s="9">
        <v>10</v>
      </c>
      <c r="D6" s="10">
        <v>1759442</v>
      </c>
      <c r="E6" s="10">
        <v>29687</v>
      </c>
      <c r="F6" s="10">
        <v>6880</v>
      </c>
      <c r="G6" s="11" t="str">
        <f t="shared" si="0"/>
        <v>Croatia 🇭🇷</v>
      </c>
      <c r="I6" s="6">
        <v>4</v>
      </c>
      <c r="J6" s="6" t="s">
        <v>17</v>
      </c>
    </row>
    <row r="7" spans="1:56" ht="15">
      <c r="A7" s="8">
        <v>26</v>
      </c>
      <c r="B7" s="9" t="s">
        <v>18</v>
      </c>
      <c r="C7" s="9">
        <v>32</v>
      </c>
      <c r="D7" s="10">
        <v>803202</v>
      </c>
      <c r="E7" s="10">
        <v>20104</v>
      </c>
      <c r="F7" s="10">
        <v>143755</v>
      </c>
      <c r="G7" s="11" t="str">
        <f t="shared" si="0"/>
        <v>Norway 🇳🇴</v>
      </c>
      <c r="I7" s="6">
        <v>5</v>
      </c>
      <c r="J7" s="6" t="s">
        <v>19</v>
      </c>
    </row>
    <row r="8" spans="1:56" ht="15">
      <c r="A8" s="8">
        <v>29</v>
      </c>
      <c r="B8" s="9" t="s">
        <v>20</v>
      </c>
      <c r="C8" s="9">
        <v>34</v>
      </c>
      <c r="D8" s="10">
        <v>541657</v>
      </c>
      <c r="E8" s="10">
        <v>18748</v>
      </c>
      <c r="F8" s="10">
        <v>9863</v>
      </c>
      <c r="G8" s="11" t="str">
        <f t="shared" si="0"/>
        <v>Portugal 🇵🇹</v>
      </c>
      <c r="I8" s="6">
        <v>6</v>
      </c>
      <c r="J8" s="6" t="s">
        <v>21</v>
      </c>
    </row>
    <row r="9" spans="1:56" ht="15">
      <c r="A9" s="8">
        <v>7</v>
      </c>
      <c r="B9" s="9" t="s">
        <v>22</v>
      </c>
      <c r="C9" s="9">
        <v>12</v>
      </c>
      <c r="D9" s="10">
        <v>686963</v>
      </c>
      <c r="E9" s="10">
        <v>16884</v>
      </c>
      <c r="F9" s="10">
        <v>22095</v>
      </c>
      <c r="G9" s="11" t="str">
        <f t="shared" si="0"/>
        <v>Czechia 🇨🇿</v>
      </c>
      <c r="I9" s="6">
        <v>7</v>
      </c>
      <c r="J9" s="6" t="s">
        <v>23</v>
      </c>
    </row>
    <row r="10" spans="1:56" ht="15">
      <c r="A10" s="8">
        <v>33</v>
      </c>
      <c r="B10" s="9" t="s">
        <v>24</v>
      </c>
      <c r="C10" s="9">
        <v>38</v>
      </c>
      <c r="D10" s="10">
        <v>659082</v>
      </c>
      <c r="E10" s="10">
        <v>15288</v>
      </c>
      <c r="F10" s="10">
        <v>6684</v>
      </c>
      <c r="G10" s="11" t="str">
        <f t="shared" si="0"/>
        <v>Serbia 🇷🇸</v>
      </c>
      <c r="I10" s="6">
        <v>8</v>
      </c>
      <c r="J10" s="6" t="s">
        <v>25</v>
      </c>
    </row>
    <row r="11" spans="1:56" ht="15">
      <c r="A11" s="8">
        <v>21</v>
      </c>
      <c r="B11" s="9" t="s">
        <v>26</v>
      </c>
      <c r="C11" s="9">
        <v>24</v>
      </c>
      <c r="D11" s="10">
        <v>459664</v>
      </c>
      <c r="E11" s="10">
        <v>15279</v>
      </c>
      <c r="F11" s="10">
        <v>334467</v>
      </c>
      <c r="G11" s="11" t="str">
        <f t="shared" si="0"/>
        <v>Italy 🇮🇹</v>
      </c>
      <c r="I11" s="6">
        <v>9</v>
      </c>
      <c r="J11" s="6" t="s">
        <v>27</v>
      </c>
    </row>
    <row r="12" spans="1:56" ht="15">
      <c r="A12" s="8">
        <v>25</v>
      </c>
      <c r="B12" s="9" t="s">
        <v>28</v>
      </c>
      <c r="C12" s="9">
        <v>28</v>
      </c>
      <c r="D12" s="10">
        <v>533568</v>
      </c>
      <c r="E12" s="10">
        <v>14759</v>
      </c>
      <c r="F12" s="10">
        <v>13544</v>
      </c>
      <c r="G12" s="11" t="str">
        <f t="shared" si="0"/>
        <v>Moldova 🇲🇩</v>
      </c>
      <c r="I12" s="6">
        <v>10</v>
      </c>
      <c r="J12" s="6" t="s">
        <v>29</v>
      </c>
    </row>
    <row r="13" spans="1:56" ht="15">
      <c r="A13" s="8">
        <v>15</v>
      </c>
      <c r="B13" s="9" t="s">
        <v>30</v>
      </c>
      <c r="C13" s="9">
        <v>16</v>
      </c>
      <c r="D13" s="10">
        <v>612335</v>
      </c>
      <c r="E13" s="10">
        <v>10703</v>
      </c>
      <c r="F13" s="10">
        <v>95984</v>
      </c>
      <c r="G13" s="11" t="str">
        <f t="shared" si="0"/>
        <v>France 🇫🇷</v>
      </c>
      <c r="I13" s="6">
        <v>11</v>
      </c>
      <c r="J13" s="6" t="s">
        <v>31</v>
      </c>
    </row>
    <row r="14" spans="1:56" ht="15">
      <c r="A14" s="8">
        <v>35</v>
      </c>
      <c r="B14" s="9" t="s">
        <v>32</v>
      </c>
      <c r="C14" s="9">
        <v>44</v>
      </c>
      <c r="D14" s="10">
        <v>331003</v>
      </c>
      <c r="E14" s="10">
        <v>10059</v>
      </c>
      <c r="F14" s="10">
        <v>28414</v>
      </c>
      <c r="G14" s="11" t="str">
        <f t="shared" si="0"/>
        <v>Switzerland 🇨🇭</v>
      </c>
      <c r="I14" s="6">
        <v>12</v>
      </c>
      <c r="J14" s="6" t="s">
        <v>33</v>
      </c>
    </row>
    <row r="15" spans="1:56" ht="15">
      <c r="A15" s="8">
        <v>1</v>
      </c>
      <c r="B15" s="9" t="s">
        <v>34</v>
      </c>
      <c r="C15" s="9">
        <v>18</v>
      </c>
      <c r="D15" s="10">
        <v>305840</v>
      </c>
      <c r="E15" s="10">
        <v>8835</v>
      </c>
      <c r="F15" s="10">
        <v>11581</v>
      </c>
      <c r="G15" s="11" t="str">
        <f t="shared" si="0"/>
        <v>Germany 🇩🇪</v>
      </c>
      <c r="I15" s="6">
        <v>13</v>
      </c>
      <c r="J15" s="6" t="s">
        <v>35</v>
      </c>
    </row>
    <row r="16" spans="1:56" ht="15">
      <c r="A16" s="8">
        <v>0</v>
      </c>
      <c r="B16" s="9" t="s">
        <v>36</v>
      </c>
      <c r="C16" s="9">
        <v>0</v>
      </c>
      <c r="D16" s="9">
        <v>0</v>
      </c>
      <c r="E16" s="9">
        <v>0</v>
      </c>
      <c r="F16" s="10">
        <v>1123</v>
      </c>
      <c r="G16" s="11" t="str">
        <f t="shared" si="0"/>
        <v>Albania 🇦🇱</v>
      </c>
      <c r="I16" s="6">
        <v>14</v>
      </c>
      <c r="J16" s="6" t="s">
        <v>37</v>
      </c>
    </row>
    <row r="17" spans="1:10" ht="15">
      <c r="A17" s="8">
        <v>2</v>
      </c>
      <c r="B17" s="9" t="s">
        <v>38</v>
      </c>
      <c r="C17" s="9">
        <v>2</v>
      </c>
      <c r="D17" s="9">
        <v>0</v>
      </c>
      <c r="E17" s="9">
        <v>0</v>
      </c>
      <c r="F17" s="10">
        <v>1550</v>
      </c>
      <c r="G17" s="11" t="str">
        <f t="shared" si="0"/>
        <v>Armenia 🇦🇲</v>
      </c>
      <c r="I17" s="6">
        <v>15</v>
      </c>
      <c r="J17" s="6" t="s">
        <v>39</v>
      </c>
    </row>
    <row r="18" spans="1:10" ht="15">
      <c r="A18" s="8">
        <v>3</v>
      </c>
      <c r="B18" s="9" t="s">
        <v>40</v>
      </c>
      <c r="C18" s="9">
        <v>3</v>
      </c>
      <c r="D18" s="9">
        <v>0</v>
      </c>
      <c r="E18" s="9">
        <v>0</v>
      </c>
      <c r="F18" s="10">
        <v>3761</v>
      </c>
      <c r="G18" s="11" t="str">
        <f t="shared" si="0"/>
        <v>Australia 🇦🇺</v>
      </c>
      <c r="I18" s="6">
        <v>16</v>
      </c>
      <c r="J18" s="6" t="s">
        <v>41</v>
      </c>
    </row>
    <row r="19" spans="1:10" ht="15">
      <c r="A19" s="8">
        <v>4</v>
      </c>
      <c r="B19" s="9" t="s">
        <v>42</v>
      </c>
      <c r="C19" s="9">
        <v>4</v>
      </c>
      <c r="D19" s="9">
        <v>0</v>
      </c>
      <c r="E19" s="9">
        <v>0</v>
      </c>
      <c r="F19" s="10">
        <v>17974</v>
      </c>
      <c r="G19" s="11" t="str">
        <f t="shared" si="0"/>
        <v>Austria 🇦🇹</v>
      </c>
      <c r="I19" s="6">
        <v>17</v>
      </c>
      <c r="J19" s="6" t="s">
        <v>43</v>
      </c>
    </row>
    <row r="20" spans="1:10" ht="15">
      <c r="A20" s="8">
        <v>5</v>
      </c>
      <c r="B20" s="9" t="s">
        <v>44</v>
      </c>
      <c r="C20" s="9">
        <v>5</v>
      </c>
      <c r="D20" s="9">
        <v>0</v>
      </c>
      <c r="E20" s="9">
        <v>0</v>
      </c>
      <c r="F20" s="10">
        <v>5679</v>
      </c>
      <c r="G20" s="11" t="str">
        <f t="shared" si="0"/>
        <v>Azerbaijan 🇦🇿</v>
      </c>
      <c r="I20" s="6">
        <v>18</v>
      </c>
      <c r="J20" s="6" t="s">
        <v>45</v>
      </c>
    </row>
    <row r="21" spans="1:10" ht="15">
      <c r="A21" s="8">
        <v>6</v>
      </c>
      <c r="B21" s="9" t="s">
        <v>46</v>
      </c>
      <c r="C21" s="9">
        <v>7</v>
      </c>
      <c r="D21" s="9">
        <v>0</v>
      </c>
      <c r="E21" s="9">
        <v>0</v>
      </c>
      <c r="F21" s="10">
        <v>25963</v>
      </c>
      <c r="G21" s="11" t="str">
        <f t="shared" si="0"/>
        <v>Belgium 🇧🇪</v>
      </c>
      <c r="I21" s="6">
        <v>19</v>
      </c>
      <c r="J21" s="6" t="s">
        <v>47</v>
      </c>
    </row>
    <row r="22" spans="1:10" ht="15">
      <c r="A22" s="8">
        <v>8</v>
      </c>
      <c r="B22" s="9" t="s">
        <v>48</v>
      </c>
      <c r="C22" s="9">
        <v>11</v>
      </c>
      <c r="D22" s="9">
        <v>0</v>
      </c>
      <c r="E22" s="9">
        <v>0</v>
      </c>
      <c r="F22" s="10">
        <v>5250</v>
      </c>
      <c r="G22" s="11" t="str">
        <f t="shared" si="0"/>
        <v>Cyprus 🇨🇾</v>
      </c>
      <c r="I22" s="6">
        <v>20</v>
      </c>
      <c r="J22" s="6" t="s">
        <v>49</v>
      </c>
    </row>
    <row r="23" spans="1:10" ht="15">
      <c r="A23" s="8">
        <v>10</v>
      </c>
      <c r="B23" s="9" t="s">
        <v>50</v>
      </c>
      <c r="C23" s="9">
        <v>13</v>
      </c>
      <c r="D23" s="9">
        <v>0</v>
      </c>
      <c r="E23" s="9">
        <v>0</v>
      </c>
      <c r="F23" s="10">
        <v>10076</v>
      </c>
      <c r="G23" s="11" t="str">
        <f t="shared" si="0"/>
        <v>Denmark 🇩🇰</v>
      </c>
      <c r="I23" s="6">
        <v>21</v>
      </c>
      <c r="J23" s="6" t="s">
        <v>51</v>
      </c>
    </row>
    <row r="24" spans="1:10" ht="15">
      <c r="A24" s="8">
        <v>11</v>
      </c>
      <c r="B24" s="9" t="s">
        <v>52</v>
      </c>
      <c r="C24" s="9">
        <v>41</v>
      </c>
      <c r="D24" s="9">
        <v>0</v>
      </c>
      <c r="E24" s="9">
        <v>0</v>
      </c>
      <c r="F24" s="10">
        <v>5626</v>
      </c>
      <c r="G24" s="11" t="str">
        <f t="shared" si="0"/>
        <v>Slovenia 🇸🇮</v>
      </c>
      <c r="I24" s="6">
        <v>22</v>
      </c>
      <c r="J24" s="6" t="s">
        <v>53</v>
      </c>
    </row>
    <row r="25" spans="1:10" ht="15">
      <c r="A25" s="8">
        <v>12</v>
      </c>
      <c r="B25" s="9" t="s">
        <v>54</v>
      </c>
      <c r="C25" s="9">
        <v>42</v>
      </c>
      <c r="D25" s="9">
        <v>0</v>
      </c>
      <c r="E25" s="9">
        <v>0</v>
      </c>
      <c r="F25" s="10">
        <v>11817</v>
      </c>
      <c r="G25" s="11" t="str">
        <f t="shared" si="0"/>
        <v>Spain 🇪🇸</v>
      </c>
      <c r="I25" s="6">
        <v>23</v>
      </c>
      <c r="J25" s="6" t="s">
        <v>55</v>
      </c>
    </row>
    <row r="26" spans="1:10" ht="15">
      <c r="A26" s="8">
        <v>13</v>
      </c>
      <c r="B26" s="9" t="s">
        <v>56</v>
      </c>
      <c r="C26" s="9">
        <v>14</v>
      </c>
      <c r="D26" s="9">
        <v>0</v>
      </c>
      <c r="E26" s="9">
        <v>0</v>
      </c>
      <c r="F26" s="10">
        <v>2283</v>
      </c>
      <c r="G26" s="11" t="str">
        <f t="shared" si="0"/>
        <v>Estonia 🇪🇪</v>
      </c>
      <c r="I26" s="6">
        <v>24</v>
      </c>
      <c r="J26" s="6" t="s">
        <v>57</v>
      </c>
    </row>
    <row r="27" spans="1:10" ht="15">
      <c r="A27" s="8">
        <v>16</v>
      </c>
      <c r="B27" s="9" t="s">
        <v>58</v>
      </c>
      <c r="C27" s="9">
        <v>17</v>
      </c>
      <c r="D27" s="9">
        <v>0</v>
      </c>
      <c r="E27" s="9">
        <v>0</v>
      </c>
      <c r="F27" s="10">
        <v>2486</v>
      </c>
      <c r="G27" s="11" t="str">
        <f t="shared" si="0"/>
        <v>Georgia 🇬🇪</v>
      </c>
      <c r="I27" s="6">
        <v>25</v>
      </c>
      <c r="J27" s="6" t="s">
        <v>59</v>
      </c>
    </row>
    <row r="28" spans="1:10" ht="15">
      <c r="A28" s="8">
        <v>17</v>
      </c>
      <c r="B28" s="9" t="s">
        <v>60</v>
      </c>
      <c r="C28" s="9">
        <v>19</v>
      </c>
      <c r="D28" s="9">
        <v>0</v>
      </c>
      <c r="E28" s="9">
        <v>0</v>
      </c>
      <c r="F28" s="10">
        <v>2890</v>
      </c>
      <c r="G28" s="11" t="str">
        <f t="shared" si="0"/>
        <v>Greece 🇬🇷</v>
      </c>
      <c r="I28" s="6">
        <v>26</v>
      </c>
      <c r="J28" s="6" t="s">
        <v>61</v>
      </c>
    </row>
    <row r="29" spans="1:10" ht="15">
      <c r="A29" s="8">
        <v>18</v>
      </c>
      <c r="B29" s="9" t="s">
        <v>62</v>
      </c>
      <c r="C29" s="9">
        <v>22</v>
      </c>
      <c r="D29" s="9">
        <v>0</v>
      </c>
      <c r="E29" s="9">
        <v>0</v>
      </c>
      <c r="F29" s="10">
        <v>9129</v>
      </c>
      <c r="G29" s="11" t="str">
        <f t="shared" si="0"/>
        <v>Ireland 🇮🇪</v>
      </c>
      <c r="I29" s="6">
        <v>27</v>
      </c>
      <c r="J29" s="6" t="s">
        <v>63</v>
      </c>
    </row>
    <row r="30" spans="1:10" ht="15">
      <c r="A30" s="8">
        <v>19</v>
      </c>
      <c r="B30" s="9" t="s">
        <v>64</v>
      </c>
      <c r="C30" s="9">
        <v>21</v>
      </c>
      <c r="D30" s="9">
        <v>0</v>
      </c>
      <c r="E30" s="9">
        <v>0</v>
      </c>
      <c r="F30" s="10">
        <v>1997</v>
      </c>
      <c r="G30" s="11" t="str">
        <f t="shared" si="0"/>
        <v>Iceland 🇮🇸</v>
      </c>
      <c r="I30" s="6">
        <v>28</v>
      </c>
      <c r="J30" s="6" t="s">
        <v>65</v>
      </c>
    </row>
    <row r="31" spans="1:10" ht="15">
      <c r="A31" s="8">
        <v>22</v>
      </c>
      <c r="B31" s="9" t="s">
        <v>66</v>
      </c>
      <c r="C31" s="9">
        <v>25</v>
      </c>
      <c r="D31" s="9">
        <v>0</v>
      </c>
      <c r="E31" s="9">
        <v>0</v>
      </c>
      <c r="F31" s="10">
        <v>5428</v>
      </c>
      <c r="G31" s="11" t="str">
        <f t="shared" si="0"/>
        <v>Latvia 🇱🇻</v>
      </c>
      <c r="I31" s="6">
        <v>30</v>
      </c>
      <c r="J31" s="6" t="s">
        <v>67</v>
      </c>
    </row>
    <row r="32" spans="1:10" ht="15">
      <c r="A32" s="8">
        <v>23</v>
      </c>
      <c r="B32" s="9" t="s">
        <v>68</v>
      </c>
      <c r="C32" s="9">
        <v>26</v>
      </c>
      <c r="D32" s="9">
        <v>0</v>
      </c>
      <c r="E32" s="9">
        <v>0</v>
      </c>
      <c r="F32" s="10">
        <v>3218</v>
      </c>
      <c r="G32" s="11" t="str">
        <f t="shared" si="0"/>
        <v>Lithuania 🇱🇹</v>
      </c>
      <c r="I32" s="6">
        <v>31</v>
      </c>
      <c r="J32" s="6" t="s">
        <v>69</v>
      </c>
    </row>
    <row r="33" spans="1:10" ht="15">
      <c r="A33" s="8">
        <v>24</v>
      </c>
      <c r="B33" s="9" t="s">
        <v>70</v>
      </c>
      <c r="C33" s="9">
        <v>27</v>
      </c>
      <c r="D33" s="9">
        <v>0</v>
      </c>
      <c r="E33" s="9">
        <v>0</v>
      </c>
      <c r="F33" s="10">
        <v>6554</v>
      </c>
      <c r="G33" s="11" t="str">
        <f t="shared" si="0"/>
        <v>Malta 🇲🇹</v>
      </c>
      <c r="I33" s="6">
        <v>32</v>
      </c>
      <c r="J33" s="6" t="s">
        <v>71</v>
      </c>
    </row>
    <row r="34" spans="1:10" ht="15">
      <c r="A34" s="8">
        <v>27</v>
      </c>
      <c r="B34" s="9" t="s">
        <v>72</v>
      </c>
      <c r="C34" s="9">
        <v>45</v>
      </c>
      <c r="D34" s="9">
        <v>0</v>
      </c>
      <c r="E34" s="9">
        <v>0</v>
      </c>
      <c r="F34" s="10">
        <v>29318</v>
      </c>
      <c r="G34" s="11" t="str">
        <f t="shared" si="0"/>
        <v>Netherlands 🇳🇱</v>
      </c>
      <c r="I34" s="6">
        <v>33</v>
      </c>
      <c r="J34" s="6" t="s">
        <v>73</v>
      </c>
    </row>
    <row r="35" spans="1:10" ht="15">
      <c r="A35" s="8">
        <v>28</v>
      </c>
      <c r="B35" s="9" t="s">
        <v>74</v>
      </c>
      <c r="C35" s="9">
        <v>33</v>
      </c>
      <c r="D35" s="9">
        <v>0</v>
      </c>
      <c r="E35" s="9">
        <v>0</v>
      </c>
      <c r="F35" s="10">
        <v>195718</v>
      </c>
      <c r="G35" s="11" t="str">
        <f t="shared" si="0"/>
        <v>Poland 🇵🇱</v>
      </c>
      <c r="I35" s="6">
        <v>34</v>
      </c>
      <c r="J35" s="6" t="s">
        <v>75</v>
      </c>
    </row>
    <row r="36" spans="1:10" ht="15">
      <c r="A36" s="8">
        <v>30</v>
      </c>
      <c r="B36" s="9" t="s">
        <v>76</v>
      </c>
      <c r="C36" s="9">
        <v>48</v>
      </c>
      <c r="D36" s="9">
        <v>0</v>
      </c>
      <c r="E36" s="9">
        <v>0</v>
      </c>
      <c r="F36" s="10">
        <v>74730</v>
      </c>
      <c r="G36" s="11" t="str">
        <f t="shared" si="0"/>
        <v>United Kingdom 🇬🇧</v>
      </c>
      <c r="I36" s="6">
        <v>35</v>
      </c>
      <c r="J36" s="6" t="s">
        <v>77</v>
      </c>
    </row>
    <row r="37" spans="1:10" ht="15">
      <c r="A37" s="8">
        <v>31</v>
      </c>
      <c r="B37" s="9" t="s">
        <v>78</v>
      </c>
      <c r="C37" s="9">
        <v>35</v>
      </c>
      <c r="D37" s="9">
        <v>0</v>
      </c>
      <c r="E37" s="9">
        <v>0</v>
      </c>
      <c r="F37" s="10">
        <v>2772</v>
      </c>
      <c r="G37" s="11" t="str">
        <f t="shared" si="0"/>
        <v>Romania 🇷🇴</v>
      </c>
      <c r="I37" s="6">
        <v>36</v>
      </c>
      <c r="J37" s="6" t="s">
        <v>79</v>
      </c>
    </row>
    <row r="38" spans="1:10" ht="15">
      <c r="A38" s="8">
        <v>32</v>
      </c>
      <c r="B38" s="9" t="s">
        <v>80</v>
      </c>
      <c r="C38" s="9">
        <v>37</v>
      </c>
      <c r="D38" s="9">
        <v>0</v>
      </c>
      <c r="E38" s="9">
        <v>0</v>
      </c>
      <c r="F38" s="10">
        <v>744</v>
      </c>
      <c r="G38" s="11" t="str">
        <f t="shared" si="0"/>
        <v>San Marino 🇸🇲</v>
      </c>
      <c r="I38" s="6">
        <v>37</v>
      </c>
      <c r="J38" s="6" t="s">
        <v>81</v>
      </c>
    </row>
    <row r="39" spans="1:10" ht="15">
      <c r="A39" s="8">
        <v>36</v>
      </c>
      <c r="B39" s="9" t="s">
        <v>82</v>
      </c>
      <c r="C39" s="9">
        <v>47</v>
      </c>
      <c r="D39" s="9">
        <v>0</v>
      </c>
      <c r="E39" s="9">
        <v>0</v>
      </c>
      <c r="F39" s="10">
        <v>62472</v>
      </c>
      <c r="G39" s="11" t="str">
        <f t="shared" si="0"/>
        <v>Ukraine 🇺🇦</v>
      </c>
      <c r="I39" s="6">
        <v>38</v>
      </c>
      <c r="J39" s="6" t="s">
        <v>83</v>
      </c>
    </row>
    <row r="40" spans="1:10" ht="15">
      <c r="A40" s="12"/>
      <c r="B40" s="12"/>
      <c r="C40" s="12"/>
      <c r="I40" s="6">
        <v>40</v>
      </c>
      <c r="J40" s="6" t="s">
        <v>84</v>
      </c>
    </row>
    <row r="41" spans="1:10" ht="15">
      <c r="A41" s="12"/>
      <c r="B41" s="12"/>
      <c r="C41" s="12"/>
      <c r="I41" s="6">
        <v>41</v>
      </c>
      <c r="J41" s="6" t="s">
        <v>85</v>
      </c>
    </row>
    <row r="42" spans="1:10" ht="15">
      <c r="A42" s="12"/>
      <c r="B42" s="12"/>
      <c r="C42" s="12"/>
      <c r="I42" s="6">
        <v>42</v>
      </c>
      <c r="J42" s="6" t="s">
        <v>86</v>
      </c>
    </row>
    <row r="43" spans="1:10" ht="13.8">
      <c r="A43" s="66">
        <v>45057.5</v>
      </c>
      <c r="B43" s="67"/>
      <c r="C43" s="67"/>
      <c r="D43" s="67"/>
      <c r="E43" s="67"/>
      <c r="F43" s="67"/>
      <c r="G43" s="68"/>
      <c r="I43" s="6">
        <v>43</v>
      </c>
      <c r="J43" s="6" t="s">
        <v>87</v>
      </c>
    </row>
    <row r="44" spans="1:10" ht="15">
      <c r="A44" s="1" t="s">
        <v>2</v>
      </c>
      <c r="B44" s="13" t="s">
        <v>3</v>
      </c>
      <c r="C44" s="14" t="s">
        <v>88</v>
      </c>
      <c r="D44" s="14" t="s">
        <v>5</v>
      </c>
      <c r="E44" s="14" t="s">
        <v>6</v>
      </c>
      <c r="F44" s="15" t="s">
        <v>7</v>
      </c>
      <c r="G44" s="16" t="s">
        <v>8</v>
      </c>
      <c r="I44" s="6">
        <v>44</v>
      </c>
      <c r="J44" s="6" t="s">
        <v>89</v>
      </c>
    </row>
    <row r="45" spans="1:10" ht="15">
      <c r="A45" s="17">
        <v>0</v>
      </c>
      <c r="B45" s="13" t="s">
        <v>10</v>
      </c>
      <c r="C45" s="14">
        <v>23</v>
      </c>
      <c r="D45" s="18">
        <v>1647671</v>
      </c>
      <c r="E45" s="18">
        <v>42833</v>
      </c>
      <c r="F45" s="19">
        <v>27268</v>
      </c>
      <c r="G45" s="16" t="str">
        <f t="shared" ref="G45:G81" si="1">VLOOKUP(C45,I:J,2,0)</f>
        <v>Israel 🇮🇱</v>
      </c>
      <c r="I45" s="6">
        <v>45</v>
      </c>
      <c r="J45" s="6" t="s">
        <v>90</v>
      </c>
    </row>
    <row r="46" spans="1:10" ht="15">
      <c r="A46" s="17">
        <v>0</v>
      </c>
      <c r="B46" s="13" t="s">
        <v>12</v>
      </c>
      <c r="C46" s="14">
        <v>15</v>
      </c>
      <c r="D46" s="18">
        <v>1676617</v>
      </c>
      <c r="E46" s="18">
        <v>40400</v>
      </c>
      <c r="F46" s="19">
        <v>31541</v>
      </c>
      <c r="G46" s="16" t="str">
        <f t="shared" si="1"/>
        <v>Finland 🇫🇮</v>
      </c>
      <c r="I46" s="6">
        <v>46</v>
      </c>
      <c r="J46" s="6" t="s">
        <v>91</v>
      </c>
    </row>
    <row r="47" spans="1:10" ht="15">
      <c r="A47" s="17">
        <v>0</v>
      </c>
      <c r="B47" s="13" t="s">
        <v>14</v>
      </c>
      <c r="C47" s="14">
        <v>43</v>
      </c>
      <c r="D47" s="18">
        <v>1420590</v>
      </c>
      <c r="E47" s="18">
        <v>33798</v>
      </c>
      <c r="F47" s="19">
        <v>369589</v>
      </c>
      <c r="G47" s="16" t="str">
        <f t="shared" si="1"/>
        <v>Sweden 🇸🇪</v>
      </c>
      <c r="I47" s="6">
        <v>47</v>
      </c>
      <c r="J47" s="6" t="s">
        <v>92</v>
      </c>
    </row>
    <row r="48" spans="1:10" ht="15">
      <c r="A48" s="17">
        <v>0</v>
      </c>
      <c r="B48" s="13" t="s">
        <v>16</v>
      </c>
      <c r="C48" s="14">
        <v>10</v>
      </c>
      <c r="D48" s="18">
        <v>1909037</v>
      </c>
      <c r="E48" s="18">
        <v>31884</v>
      </c>
      <c r="F48" s="19">
        <v>7082</v>
      </c>
      <c r="G48" s="16" t="str">
        <f t="shared" si="1"/>
        <v>Croatia 🇭🇷</v>
      </c>
      <c r="I48" s="6">
        <v>48</v>
      </c>
      <c r="J48" s="6" t="s">
        <v>93</v>
      </c>
    </row>
    <row r="49" spans="1:7" ht="15">
      <c r="A49" s="17">
        <v>0</v>
      </c>
      <c r="B49" s="13" t="s">
        <v>18</v>
      </c>
      <c r="C49" s="14">
        <v>32</v>
      </c>
      <c r="D49" s="18">
        <v>878383</v>
      </c>
      <c r="E49" s="18">
        <v>21635</v>
      </c>
      <c r="F49" s="19">
        <v>145416</v>
      </c>
      <c r="G49" s="16" t="str">
        <f t="shared" si="1"/>
        <v>Norway 🇳🇴</v>
      </c>
    </row>
    <row r="50" spans="1:7" ht="15">
      <c r="A50" s="17">
        <v>0</v>
      </c>
      <c r="B50" s="13" t="s">
        <v>20</v>
      </c>
      <c r="C50" s="14">
        <v>34</v>
      </c>
      <c r="D50" s="18">
        <v>595963</v>
      </c>
      <c r="E50" s="18">
        <v>19712</v>
      </c>
      <c r="F50" s="19">
        <v>10212</v>
      </c>
      <c r="G50" s="16" t="str">
        <f t="shared" si="1"/>
        <v>Portugal 🇵🇹</v>
      </c>
    </row>
    <row r="51" spans="1:7" ht="15">
      <c r="A51" s="17">
        <v>0</v>
      </c>
      <c r="B51" s="13" t="s">
        <v>22</v>
      </c>
      <c r="C51" s="14">
        <v>12</v>
      </c>
      <c r="D51" s="18">
        <v>756084</v>
      </c>
      <c r="E51" s="18">
        <v>18150</v>
      </c>
      <c r="F51" s="19">
        <v>22525</v>
      </c>
      <c r="G51" s="16" t="str">
        <f t="shared" si="1"/>
        <v>Czechia 🇨🇿</v>
      </c>
    </row>
    <row r="52" spans="1:7" ht="15">
      <c r="A52" s="17">
        <v>0</v>
      </c>
      <c r="B52" s="13" t="s">
        <v>26</v>
      </c>
      <c r="C52" s="14">
        <v>24</v>
      </c>
      <c r="D52" s="18">
        <v>524453</v>
      </c>
      <c r="E52" s="18">
        <v>16694</v>
      </c>
      <c r="F52" s="19">
        <v>338408</v>
      </c>
      <c r="G52" s="16" t="str">
        <f t="shared" si="1"/>
        <v>Italy 🇮🇹</v>
      </c>
    </row>
    <row r="53" spans="1:7" ht="15">
      <c r="A53" s="17">
        <v>0</v>
      </c>
      <c r="B53" s="13" t="s">
        <v>24</v>
      </c>
      <c r="C53" s="14">
        <v>38</v>
      </c>
      <c r="D53" s="18">
        <v>714672</v>
      </c>
      <c r="E53" s="18">
        <v>16106</v>
      </c>
      <c r="F53" s="19">
        <v>6997</v>
      </c>
      <c r="G53" s="16" t="str">
        <f t="shared" si="1"/>
        <v>Serbia 🇷🇸</v>
      </c>
    </row>
    <row r="54" spans="1:7" ht="15">
      <c r="A54" s="17">
        <v>0</v>
      </c>
      <c r="B54" s="13" t="s">
        <v>28</v>
      </c>
      <c r="C54" s="14">
        <v>28</v>
      </c>
      <c r="D54" s="18">
        <v>583689</v>
      </c>
      <c r="E54" s="18">
        <v>16070</v>
      </c>
      <c r="F54" s="19">
        <v>14017</v>
      </c>
      <c r="G54" s="16" t="str">
        <f t="shared" si="1"/>
        <v>Moldova 🇲🇩</v>
      </c>
    </row>
    <row r="55" spans="1:7" ht="15">
      <c r="A55" s="17">
        <v>0</v>
      </c>
      <c r="B55" s="13" t="s">
        <v>30</v>
      </c>
      <c r="C55" s="14">
        <v>16</v>
      </c>
      <c r="D55" s="18">
        <v>659337</v>
      </c>
      <c r="E55" s="18">
        <v>11444</v>
      </c>
      <c r="F55" s="19">
        <v>97442</v>
      </c>
      <c r="G55" s="16" t="str">
        <f t="shared" si="1"/>
        <v>France 🇫🇷</v>
      </c>
    </row>
    <row r="56" spans="1:7" ht="15">
      <c r="A56" s="17">
        <v>0</v>
      </c>
      <c r="B56" s="13" t="s">
        <v>32</v>
      </c>
      <c r="C56" s="14">
        <v>44</v>
      </c>
      <c r="D56" s="18">
        <v>362222</v>
      </c>
      <c r="E56" s="18">
        <v>10761</v>
      </c>
      <c r="F56" s="19">
        <v>31396</v>
      </c>
      <c r="G56" s="16" t="str">
        <f t="shared" si="1"/>
        <v>Switzerland 🇨🇭</v>
      </c>
    </row>
    <row r="57" spans="1:7" ht="15">
      <c r="A57" s="17">
        <v>0</v>
      </c>
      <c r="B57" s="13" t="s">
        <v>34</v>
      </c>
      <c r="C57" s="14">
        <v>18</v>
      </c>
      <c r="D57" s="18">
        <v>349789</v>
      </c>
      <c r="E57" s="18">
        <v>9521</v>
      </c>
      <c r="F57" s="19">
        <v>11585</v>
      </c>
      <c r="G57" s="16" t="str">
        <f t="shared" si="1"/>
        <v>Germany 🇩🇪</v>
      </c>
    </row>
    <row r="58" spans="1:7" ht="15">
      <c r="A58" s="17">
        <v>0</v>
      </c>
      <c r="B58" s="13" t="s">
        <v>36</v>
      </c>
      <c r="C58" s="14">
        <v>0</v>
      </c>
      <c r="D58" s="18">
        <v>0</v>
      </c>
      <c r="E58" s="18">
        <v>0</v>
      </c>
      <c r="F58" s="19">
        <v>1149</v>
      </c>
      <c r="G58" s="16" t="str">
        <f t="shared" si="1"/>
        <v>Albania 🇦🇱</v>
      </c>
    </row>
    <row r="59" spans="1:7" ht="15">
      <c r="A59" s="17">
        <v>0</v>
      </c>
      <c r="B59" s="13" t="s">
        <v>38</v>
      </c>
      <c r="C59" s="14">
        <v>2</v>
      </c>
      <c r="D59" s="18">
        <v>0</v>
      </c>
      <c r="E59" s="18">
        <v>0</v>
      </c>
      <c r="F59" s="19">
        <v>1576</v>
      </c>
      <c r="G59" s="16" t="str">
        <f t="shared" si="1"/>
        <v>Armenia 🇦🇲</v>
      </c>
    </row>
    <row r="60" spans="1:7" ht="15">
      <c r="A60" s="17">
        <v>0</v>
      </c>
      <c r="B60" s="13" t="s">
        <v>40</v>
      </c>
      <c r="C60" s="14">
        <v>3</v>
      </c>
      <c r="D60" s="18">
        <v>0</v>
      </c>
      <c r="E60" s="18">
        <v>0</v>
      </c>
      <c r="F60" s="19">
        <v>3896</v>
      </c>
      <c r="G60" s="16" t="str">
        <f t="shared" si="1"/>
        <v>Australia 🇦🇺</v>
      </c>
    </row>
    <row r="61" spans="1:7" ht="15">
      <c r="A61" s="17">
        <v>0</v>
      </c>
      <c r="B61" s="13" t="s">
        <v>42</v>
      </c>
      <c r="C61" s="14">
        <v>4</v>
      </c>
      <c r="D61" s="18">
        <v>0</v>
      </c>
      <c r="E61" s="18">
        <v>0</v>
      </c>
      <c r="F61" s="19">
        <v>18620</v>
      </c>
      <c r="G61" s="16" t="str">
        <f t="shared" si="1"/>
        <v>Austria 🇦🇹</v>
      </c>
    </row>
    <row r="62" spans="1:7" ht="15">
      <c r="A62" s="17">
        <v>0</v>
      </c>
      <c r="B62" s="13" t="s">
        <v>44</v>
      </c>
      <c r="C62" s="14">
        <v>5</v>
      </c>
      <c r="D62" s="18">
        <v>0</v>
      </c>
      <c r="E62" s="18">
        <v>0</v>
      </c>
      <c r="F62" s="19">
        <v>6414</v>
      </c>
      <c r="G62" s="16" t="str">
        <f t="shared" si="1"/>
        <v>Azerbaijan 🇦🇿</v>
      </c>
    </row>
    <row r="63" spans="1:7" ht="15">
      <c r="A63" s="17">
        <v>0</v>
      </c>
      <c r="B63" s="13" t="s">
        <v>46</v>
      </c>
      <c r="C63" s="14">
        <v>7</v>
      </c>
      <c r="D63" s="18">
        <v>0</v>
      </c>
      <c r="E63" s="18">
        <v>0</v>
      </c>
      <c r="F63" s="19">
        <v>26300</v>
      </c>
      <c r="G63" s="16" t="str">
        <f t="shared" si="1"/>
        <v>Belgium 🇧🇪</v>
      </c>
    </row>
    <row r="64" spans="1:7" ht="15">
      <c r="A64" s="17">
        <v>0</v>
      </c>
      <c r="B64" s="13" t="s">
        <v>48</v>
      </c>
      <c r="C64" s="14">
        <v>11</v>
      </c>
      <c r="D64" s="18">
        <v>0</v>
      </c>
      <c r="E64" s="18">
        <v>0</v>
      </c>
      <c r="F64" s="19">
        <v>5337</v>
      </c>
      <c r="G64" s="16" t="str">
        <f t="shared" si="1"/>
        <v>Cyprus 🇨🇾</v>
      </c>
    </row>
    <row r="65" spans="1:7" ht="15">
      <c r="A65" s="17">
        <v>0</v>
      </c>
      <c r="B65" s="13" t="s">
        <v>50</v>
      </c>
      <c r="C65" s="14">
        <v>13</v>
      </c>
      <c r="D65" s="18">
        <v>0</v>
      </c>
      <c r="E65" s="18">
        <v>0</v>
      </c>
      <c r="F65" s="19">
        <v>10185</v>
      </c>
      <c r="G65" s="16" t="str">
        <f t="shared" si="1"/>
        <v>Denmark 🇩🇰</v>
      </c>
    </row>
    <row r="66" spans="1:7" ht="15">
      <c r="A66" s="17">
        <v>0</v>
      </c>
      <c r="B66" s="13" t="s">
        <v>52</v>
      </c>
      <c r="C66" s="14">
        <v>41</v>
      </c>
      <c r="D66" s="18">
        <v>0</v>
      </c>
      <c r="E66" s="18">
        <v>0</v>
      </c>
      <c r="F66" s="19">
        <v>5670</v>
      </c>
      <c r="G66" s="16" t="str">
        <f t="shared" si="1"/>
        <v>Slovenia 🇸🇮</v>
      </c>
    </row>
    <row r="67" spans="1:7" ht="15">
      <c r="A67" s="17">
        <v>0</v>
      </c>
      <c r="B67" s="13" t="s">
        <v>54</v>
      </c>
      <c r="C67" s="14">
        <v>42</v>
      </c>
      <c r="D67" s="18">
        <v>0</v>
      </c>
      <c r="E67" s="18">
        <v>0</v>
      </c>
      <c r="F67" s="19">
        <v>12099</v>
      </c>
      <c r="G67" s="16" t="str">
        <f t="shared" si="1"/>
        <v>Spain 🇪🇸</v>
      </c>
    </row>
    <row r="68" spans="1:7" ht="15">
      <c r="A68" s="17">
        <v>0</v>
      </c>
      <c r="B68" s="13" t="s">
        <v>56</v>
      </c>
      <c r="C68" s="14">
        <v>14</v>
      </c>
      <c r="D68" s="18">
        <v>0</v>
      </c>
      <c r="E68" s="18">
        <v>0</v>
      </c>
      <c r="F68" s="19">
        <v>2333</v>
      </c>
      <c r="G68" s="16" t="str">
        <f t="shared" si="1"/>
        <v>Estonia 🇪🇪</v>
      </c>
    </row>
    <row r="69" spans="1:7" ht="15">
      <c r="A69" s="17">
        <v>0</v>
      </c>
      <c r="B69" s="13" t="s">
        <v>58</v>
      </c>
      <c r="C69" s="14">
        <v>17</v>
      </c>
      <c r="D69" s="18">
        <v>0</v>
      </c>
      <c r="E69" s="18">
        <v>0</v>
      </c>
      <c r="F69" s="19">
        <v>2512</v>
      </c>
      <c r="G69" s="16" t="str">
        <f t="shared" si="1"/>
        <v>Georgia 🇬🇪</v>
      </c>
    </row>
    <row r="70" spans="1:7" ht="15">
      <c r="A70" s="17">
        <v>0</v>
      </c>
      <c r="B70" s="13" t="s">
        <v>60</v>
      </c>
      <c r="C70" s="14">
        <v>19</v>
      </c>
      <c r="D70" s="18">
        <v>0</v>
      </c>
      <c r="E70" s="18">
        <v>0</v>
      </c>
      <c r="F70" s="19">
        <v>2959</v>
      </c>
      <c r="G70" s="16" t="str">
        <f t="shared" si="1"/>
        <v>Greece 🇬🇷</v>
      </c>
    </row>
    <row r="71" spans="1:7" ht="15">
      <c r="A71" s="17">
        <v>0</v>
      </c>
      <c r="B71" s="13" t="s">
        <v>62</v>
      </c>
      <c r="C71" s="14">
        <v>22</v>
      </c>
      <c r="D71" s="18">
        <v>0</v>
      </c>
      <c r="E71" s="18">
        <v>0</v>
      </c>
      <c r="F71" s="19">
        <v>10011</v>
      </c>
      <c r="G71" s="16" t="str">
        <f t="shared" si="1"/>
        <v>Ireland 🇮🇪</v>
      </c>
    </row>
    <row r="72" spans="1:7" ht="15">
      <c r="A72" s="17">
        <v>0</v>
      </c>
      <c r="B72" s="13" t="s">
        <v>64</v>
      </c>
      <c r="C72" s="14">
        <v>21</v>
      </c>
      <c r="D72" s="18">
        <v>0</v>
      </c>
      <c r="E72" s="18">
        <v>0</v>
      </c>
      <c r="F72" s="19">
        <v>2045</v>
      </c>
      <c r="G72" s="16" t="str">
        <f t="shared" si="1"/>
        <v>Iceland 🇮🇸</v>
      </c>
    </row>
    <row r="73" spans="1:7" ht="15">
      <c r="A73" s="17">
        <v>0</v>
      </c>
      <c r="B73" s="13" t="s">
        <v>66</v>
      </c>
      <c r="C73" s="14">
        <v>25</v>
      </c>
      <c r="D73" s="18">
        <v>0</v>
      </c>
      <c r="E73" s="18">
        <v>0</v>
      </c>
      <c r="F73" s="19">
        <v>5577</v>
      </c>
      <c r="G73" s="16" t="str">
        <f t="shared" si="1"/>
        <v>Latvia 🇱🇻</v>
      </c>
    </row>
    <row r="74" spans="1:7" ht="15">
      <c r="A74" s="17">
        <v>0</v>
      </c>
      <c r="B74" s="13" t="s">
        <v>68</v>
      </c>
      <c r="C74" s="14">
        <v>26</v>
      </c>
      <c r="D74" s="18">
        <v>0</v>
      </c>
      <c r="E74" s="18">
        <v>0</v>
      </c>
      <c r="F74" s="19">
        <v>3245</v>
      </c>
      <c r="G74" s="16" t="str">
        <f t="shared" si="1"/>
        <v>Lithuania 🇱🇹</v>
      </c>
    </row>
    <row r="75" spans="1:7" ht="15">
      <c r="A75" s="17">
        <v>0</v>
      </c>
      <c r="B75" s="13" t="s">
        <v>70</v>
      </c>
      <c r="C75" s="14">
        <v>27</v>
      </c>
      <c r="D75" s="18">
        <v>0</v>
      </c>
      <c r="E75" s="18">
        <v>0</v>
      </c>
      <c r="F75" s="19">
        <v>6694</v>
      </c>
      <c r="G75" s="16" t="str">
        <f t="shared" si="1"/>
        <v>Malta 🇲🇹</v>
      </c>
    </row>
    <row r="76" spans="1:7" ht="15">
      <c r="A76" s="17">
        <v>0</v>
      </c>
      <c r="B76" s="13" t="s">
        <v>72</v>
      </c>
      <c r="C76" s="14">
        <v>45</v>
      </c>
      <c r="D76" s="18">
        <v>0</v>
      </c>
      <c r="E76" s="18">
        <v>0</v>
      </c>
      <c r="F76" s="19">
        <v>29474</v>
      </c>
      <c r="G76" s="16" t="str">
        <f t="shared" si="1"/>
        <v>Netherlands 🇳🇱</v>
      </c>
    </row>
    <row r="77" spans="1:7" ht="15">
      <c r="A77" s="17">
        <v>0</v>
      </c>
      <c r="B77" s="13" t="s">
        <v>74</v>
      </c>
      <c r="C77" s="14">
        <v>33</v>
      </c>
      <c r="D77" s="18">
        <v>0</v>
      </c>
      <c r="E77" s="18">
        <v>0</v>
      </c>
      <c r="F77" s="19">
        <v>196855</v>
      </c>
      <c r="G77" s="16" t="str">
        <f t="shared" si="1"/>
        <v>Poland 🇵🇱</v>
      </c>
    </row>
    <row r="78" spans="1:7" ht="15">
      <c r="A78" s="17">
        <v>0</v>
      </c>
      <c r="B78" s="13" t="s">
        <v>76</v>
      </c>
      <c r="C78" s="14">
        <v>48</v>
      </c>
      <c r="D78" s="18">
        <v>0</v>
      </c>
      <c r="E78" s="18">
        <v>0</v>
      </c>
      <c r="F78" s="19">
        <v>79527</v>
      </c>
      <c r="G78" s="16" t="str">
        <f t="shared" si="1"/>
        <v>United Kingdom 🇬🇧</v>
      </c>
    </row>
    <row r="79" spans="1:7" ht="15">
      <c r="A79" s="17">
        <v>0</v>
      </c>
      <c r="B79" s="13" t="s">
        <v>78</v>
      </c>
      <c r="C79" s="14">
        <v>35</v>
      </c>
      <c r="D79" s="18">
        <v>0</v>
      </c>
      <c r="E79" s="18">
        <v>0</v>
      </c>
      <c r="F79" s="19">
        <v>2858</v>
      </c>
      <c r="G79" s="16" t="str">
        <f t="shared" si="1"/>
        <v>Romania 🇷🇴</v>
      </c>
    </row>
    <row r="80" spans="1:7" ht="15">
      <c r="A80" s="17">
        <v>0</v>
      </c>
      <c r="B80" s="13" t="s">
        <v>80</v>
      </c>
      <c r="C80" s="14">
        <v>37</v>
      </c>
      <c r="D80" s="18">
        <v>0</v>
      </c>
      <c r="E80" s="18">
        <v>0</v>
      </c>
      <c r="F80" s="19">
        <v>750</v>
      </c>
      <c r="G80" s="16" t="str">
        <f t="shared" si="1"/>
        <v>San Marino 🇸🇲</v>
      </c>
    </row>
    <row r="81" spans="1:7" ht="15">
      <c r="A81" s="17">
        <v>0</v>
      </c>
      <c r="B81" s="13" t="s">
        <v>82</v>
      </c>
      <c r="C81" s="14">
        <v>47</v>
      </c>
      <c r="D81" s="18">
        <v>0</v>
      </c>
      <c r="E81" s="18">
        <v>0</v>
      </c>
      <c r="F81" s="19">
        <v>65948</v>
      </c>
      <c r="G81" s="16" t="str">
        <f t="shared" si="1"/>
        <v>Ukraine 🇺🇦</v>
      </c>
    </row>
    <row r="85" spans="1:7" ht="13.2">
      <c r="A85" s="66">
        <v>45057.999305555553</v>
      </c>
      <c r="B85" s="67"/>
      <c r="C85" s="67"/>
      <c r="D85" s="67"/>
      <c r="E85" s="67"/>
      <c r="F85" s="67"/>
      <c r="G85" s="68"/>
    </row>
    <row r="86" spans="1:7" ht="15.75" customHeight="1">
      <c r="A86" s="20" t="s">
        <v>2</v>
      </c>
      <c r="B86" s="21" t="s">
        <v>3</v>
      </c>
      <c r="C86" s="22" t="s">
        <v>88</v>
      </c>
      <c r="D86" s="22" t="s">
        <v>5</v>
      </c>
      <c r="E86" s="22" t="s">
        <v>6</v>
      </c>
      <c r="F86" s="22" t="s">
        <v>7</v>
      </c>
      <c r="G86" s="1" t="s">
        <v>8</v>
      </c>
    </row>
    <row r="87" spans="1:7" ht="15.75" customHeight="1">
      <c r="A87" s="21">
        <v>20</v>
      </c>
      <c r="B87" s="20" t="s">
        <v>10</v>
      </c>
      <c r="C87" s="23">
        <v>23</v>
      </c>
      <c r="D87" s="24">
        <v>2099014</v>
      </c>
      <c r="E87" s="24">
        <v>50048</v>
      </c>
      <c r="F87" s="24">
        <v>27950</v>
      </c>
      <c r="G87" s="1" t="str">
        <f t="shared" ref="G87:G123" si="2">VLOOKUP(C87,I:J,2,0)</f>
        <v>Israel 🇮🇱</v>
      </c>
    </row>
    <row r="88" spans="1:7" ht="15.75" customHeight="1">
      <c r="A88" s="25">
        <v>14</v>
      </c>
      <c r="B88" s="20" t="s">
        <v>12</v>
      </c>
      <c r="C88" s="23">
        <v>15</v>
      </c>
      <c r="D88" s="24">
        <v>2225431</v>
      </c>
      <c r="E88" s="24">
        <v>48361</v>
      </c>
      <c r="F88" s="24">
        <v>32748</v>
      </c>
      <c r="G88" s="1" t="str">
        <f t="shared" si="2"/>
        <v>Finland 🇫🇮</v>
      </c>
    </row>
    <row r="89" spans="1:7" ht="15.75" customHeight="1">
      <c r="A89" s="25">
        <v>34</v>
      </c>
      <c r="B89" s="20" t="s">
        <v>14</v>
      </c>
      <c r="C89" s="23">
        <v>43</v>
      </c>
      <c r="D89" s="24">
        <v>1837997</v>
      </c>
      <c r="E89" s="24">
        <v>40153</v>
      </c>
      <c r="F89" s="24">
        <v>376526</v>
      </c>
      <c r="G89" s="1" t="str">
        <f t="shared" si="2"/>
        <v>Sweden 🇸🇪</v>
      </c>
    </row>
    <row r="90" spans="1:7" ht="15.75" customHeight="1">
      <c r="A90" s="25">
        <v>9</v>
      </c>
      <c r="B90" s="20" t="s">
        <v>16</v>
      </c>
      <c r="C90" s="23">
        <v>10</v>
      </c>
      <c r="D90" s="24">
        <v>2386268</v>
      </c>
      <c r="E90" s="24">
        <v>38483</v>
      </c>
      <c r="F90" s="24">
        <v>7478</v>
      </c>
      <c r="G90" s="1" t="str">
        <f t="shared" si="2"/>
        <v>Croatia 🇭🇷</v>
      </c>
    </row>
    <row r="91" spans="1:7" ht="15.75" customHeight="1">
      <c r="A91" s="25">
        <v>26</v>
      </c>
      <c r="B91" s="20" t="s">
        <v>18</v>
      </c>
      <c r="C91" s="23">
        <v>32</v>
      </c>
      <c r="D91" s="24">
        <v>1142669</v>
      </c>
      <c r="E91" s="24">
        <v>26647</v>
      </c>
      <c r="F91" s="24">
        <v>147678</v>
      </c>
      <c r="G91" s="1" t="str">
        <f t="shared" si="2"/>
        <v>Norway 🇳🇴</v>
      </c>
    </row>
    <row r="92" spans="1:7" ht="15.75" customHeight="1">
      <c r="A92" s="25">
        <v>29</v>
      </c>
      <c r="B92" s="20" t="s">
        <v>20</v>
      </c>
      <c r="C92" s="23">
        <v>34</v>
      </c>
      <c r="D92" s="24">
        <v>715701</v>
      </c>
      <c r="E92" s="24">
        <v>22323</v>
      </c>
      <c r="F92" s="24">
        <v>10454</v>
      </c>
      <c r="G92" s="1" t="str">
        <f t="shared" si="2"/>
        <v>Portugal 🇵🇹</v>
      </c>
    </row>
    <row r="93" spans="1:7" ht="15.75" customHeight="1">
      <c r="A93" s="25">
        <v>7</v>
      </c>
      <c r="B93" s="20" t="s">
        <v>22</v>
      </c>
      <c r="C93" s="23">
        <v>12</v>
      </c>
      <c r="D93" s="24">
        <v>940359</v>
      </c>
      <c r="E93" s="24">
        <v>21347</v>
      </c>
      <c r="F93" s="24">
        <v>23194</v>
      </c>
      <c r="G93" s="1" t="str">
        <f t="shared" si="2"/>
        <v>Czechia 🇨🇿</v>
      </c>
    </row>
    <row r="94" spans="1:7" ht="15.75" customHeight="1">
      <c r="A94" s="25">
        <v>21</v>
      </c>
      <c r="B94" s="20" t="s">
        <v>26</v>
      </c>
      <c r="C94" s="23">
        <v>24</v>
      </c>
      <c r="D94" s="24">
        <v>690458</v>
      </c>
      <c r="E94" s="24">
        <v>20179</v>
      </c>
      <c r="F94" s="24">
        <v>339456</v>
      </c>
      <c r="G94" s="1" t="str">
        <f t="shared" si="2"/>
        <v>Italy 🇮🇹</v>
      </c>
    </row>
    <row r="95" spans="1:7" ht="15.75" customHeight="1">
      <c r="A95" s="25">
        <v>25</v>
      </c>
      <c r="B95" s="20" t="s">
        <v>28</v>
      </c>
      <c r="C95" s="23">
        <v>28</v>
      </c>
      <c r="D95" s="24">
        <v>744095</v>
      </c>
      <c r="E95" s="24">
        <v>19465</v>
      </c>
      <c r="F95" s="24">
        <v>14725</v>
      </c>
      <c r="G95" s="1" t="str">
        <f t="shared" si="2"/>
        <v>Moldova 🇲🇩</v>
      </c>
    </row>
    <row r="96" spans="1:7" ht="15.75" customHeight="1">
      <c r="A96" s="25">
        <v>33</v>
      </c>
      <c r="B96" s="20" t="s">
        <v>24</v>
      </c>
      <c r="C96" s="23">
        <v>38</v>
      </c>
      <c r="D96" s="24">
        <v>868272</v>
      </c>
      <c r="E96" s="24">
        <v>18130</v>
      </c>
      <c r="F96" s="24">
        <v>7293</v>
      </c>
      <c r="G96" s="1" t="str">
        <f t="shared" si="2"/>
        <v>Serbia 🇷🇸</v>
      </c>
    </row>
    <row r="97" spans="1:7" ht="15.75" customHeight="1">
      <c r="A97" s="25">
        <v>15</v>
      </c>
      <c r="B97" s="20" t="s">
        <v>30</v>
      </c>
      <c r="C97" s="23">
        <v>16</v>
      </c>
      <c r="D97" s="24">
        <v>775996</v>
      </c>
      <c r="E97" s="24">
        <v>13387</v>
      </c>
      <c r="F97" s="24">
        <v>98932</v>
      </c>
      <c r="G97" s="1" t="str">
        <f t="shared" si="2"/>
        <v>France 🇫🇷</v>
      </c>
    </row>
    <row r="98" spans="1:7" ht="15.75" customHeight="1">
      <c r="A98" s="25">
        <v>35</v>
      </c>
      <c r="B98" s="20" t="s">
        <v>32</v>
      </c>
      <c r="C98" s="23">
        <v>44</v>
      </c>
      <c r="D98" s="24">
        <v>450537</v>
      </c>
      <c r="E98" s="24">
        <v>12399</v>
      </c>
      <c r="F98" s="24">
        <v>31879</v>
      </c>
      <c r="G98" s="1" t="str">
        <f t="shared" si="2"/>
        <v>Switzerland 🇨🇭</v>
      </c>
    </row>
    <row r="99" spans="1:7" ht="15.75" customHeight="1">
      <c r="A99" s="25">
        <v>1</v>
      </c>
      <c r="B99" s="20" t="s">
        <v>34</v>
      </c>
      <c r="C99" s="23">
        <v>18</v>
      </c>
      <c r="D99" s="24">
        <v>457151</v>
      </c>
      <c r="E99" s="24">
        <v>11435</v>
      </c>
      <c r="F99" s="24">
        <v>11592</v>
      </c>
      <c r="G99" s="1" t="str">
        <f t="shared" si="2"/>
        <v>Germany 🇩🇪</v>
      </c>
    </row>
    <row r="100" spans="1:7" ht="15.75" customHeight="1">
      <c r="A100" s="25">
        <v>0</v>
      </c>
      <c r="B100" s="20" t="s">
        <v>36</v>
      </c>
      <c r="C100" s="23">
        <v>0</v>
      </c>
      <c r="D100" s="24">
        <v>0</v>
      </c>
      <c r="E100" s="24">
        <v>0</v>
      </c>
      <c r="F100" s="24">
        <v>1208</v>
      </c>
      <c r="G100" s="1" t="str">
        <f t="shared" si="2"/>
        <v>Albania 🇦🇱</v>
      </c>
    </row>
    <row r="101" spans="1:7" ht="15.75" customHeight="1">
      <c r="A101" s="25">
        <v>2</v>
      </c>
      <c r="B101" s="20" t="s">
        <v>38</v>
      </c>
      <c r="C101" s="23">
        <v>2</v>
      </c>
      <c r="D101" s="24">
        <v>0</v>
      </c>
      <c r="E101" s="24">
        <v>0</v>
      </c>
      <c r="F101" s="24">
        <v>10484</v>
      </c>
      <c r="G101" s="1" t="str">
        <f t="shared" si="2"/>
        <v>Armenia 🇦🇲</v>
      </c>
    </row>
    <row r="102" spans="1:7" ht="15.75" customHeight="1">
      <c r="A102" s="25">
        <v>3</v>
      </c>
      <c r="B102" s="20" t="s">
        <v>40</v>
      </c>
      <c r="C102" s="23">
        <v>3</v>
      </c>
      <c r="D102" s="24">
        <v>0</v>
      </c>
      <c r="E102" s="24">
        <v>0</v>
      </c>
      <c r="F102" s="24">
        <v>4068</v>
      </c>
      <c r="G102" s="1" t="str">
        <f t="shared" si="2"/>
        <v>Australia 🇦🇺</v>
      </c>
    </row>
    <row r="103" spans="1:7" ht="15.75" customHeight="1">
      <c r="A103" s="25">
        <v>4</v>
      </c>
      <c r="B103" s="20" t="s">
        <v>42</v>
      </c>
      <c r="C103" s="23">
        <v>4</v>
      </c>
      <c r="D103" s="24">
        <v>0</v>
      </c>
      <c r="E103" s="24">
        <v>0</v>
      </c>
      <c r="F103" s="24">
        <v>19373</v>
      </c>
      <c r="G103" s="1" t="str">
        <f t="shared" si="2"/>
        <v>Austria 🇦🇹</v>
      </c>
    </row>
    <row r="104" spans="1:7" ht="15.75" customHeight="1">
      <c r="A104" s="25">
        <v>5</v>
      </c>
      <c r="B104" s="20" t="s">
        <v>44</v>
      </c>
      <c r="C104" s="23">
        <v>5</v>
      </c>
      <c r="D104" s="24">
        <v>0</v>
      </c>
      <c r="E104" s="24">
        <v>0</v>
      </c>
      <c r="F104" s="24">
        <v>6622</v>
      </c>
      <c r="G104" s="1" t="str">
        <f t="shared" si="2"/>
        <v>Azerbaijan 🇦🇿</v>
      </c>
    </row>
    <row r="105" spans="1:7" ht="15.75" customHeight="1">
      <c r="A105" s="25">
        <v>6</v>
      </c>
      <c r="B105" s="20" t="s">
        <v>46</v>
      </c>
      <c r="C105" s="23">
        <v>7</v>
      </c>
      <c r="D105" s="24">
        <v>0</v>
      </c>
      <c r="E105" s="24">
        <v>0</v>
      </c>
      <c r="F105" s="24">
        <v>30955</v>
      </c>
      <c r="G105" s="1" t="str">
        <f t="shared" si="2"/>
        <v>Belgium 🇧🇪</v>
      </c>
    </row>
    <row r="106" spans="1:7" ht="15.75" customHeight="1">
      <c r="A106" s="25">
        <v>8</v>
      </c>
      <c r="B106" s="20" t="s">
        <v>48</v>
      </c>
      <c r="C106" s="23">
        <v>11</v>
      </c>
      <c r="D106" s="24">
        <v>0</v>
      </c>
      <c r="E106" s="24">
        <v>0</v>
      </c>
      <c r="F106" s="24">
        <v>10606</v>
      </c>
      <c r="G106" s="1" t="str">
        <f t="shared" si="2"/>
        <v>Cyprus 🇨🇾</v>
      </c>
    </row>
    <row r="107" spans="1:7" ht="15.75" customHeight="1">
      <c r="A107" s="25">
        <v>10</v>
      </c>
      <c r="B107" s="20" t="s">
        <v>50</v>
      </c>
      <c r="C107" s="23">
        <v>13</v>
      </c>
      <c r="D107" s="24">
        <v>0</v>
      </c>
      <c r="E107" s="24">
        <v>0</v>
      </c>
      <c r="F107" s="24">
        <v>12028</v>
      </c>
      <c r="G107" s="1" t="str">
        <f t="shared" si="2"/>
        <v>Denmark 🇩🇰</v>
      </c>
    </row>
    <row r="108" spans="1:7" ht="15.75" customHeight="1">
      <c r="A108" s="25">
        <v>11</v>
      </c>
      <c r="B108" s="20" t="s">
        <v>52</v>
      </c>
      <c r="C108" s="23">
        <v>41</v>
      </c>
      <c r="D108" s="24">
        <v>0</v>
      </c>
      <c r="E108" s="24">
        <v>0</v>
      </c>
      <c r="F108" s="24">
        <v>7838</v>
      </c>
      <c r="G108" s="1" t="str">
        <f t="shared" si="2"/>
        <v>Slovenia 🇸🇮</v>
      </c>
    </row>
    <row r="109" spans="1:7" ht="15.75" customHeight="1">
      <c r="A109" s="25">
        <v>12</v>
      </c>
      <c r="B109" s="20" t="s">
        <v>54</v>
      </c>
      <c r="C109" s="23">
        <v>42</v>
      </c>
      <c r="D109" s="24">
        <v>0</v>
      </c>
      <c r="E109" s="24">
        <v>0</v>
      </c>
      <c r="F109" s="24">
        <v>12300</v>
      </c>
      <c r="G109" s="1" t="str">
        <f t="shared" si="2"/>
        <v>Spain 🇪🇸</v>
      </c>
    </row>
    <row r="110" spans="1:7" ht="15.75" customHeight="1">
      <c r="A110" s="25">
        <v>13</v>
      </c>
      <c r="B110" s="20" t="s">
        <v>56</v>
      </c>
      <c r="C110" s="23">
        <v>14</v>
      </c>
      <c r="D110" s="24">
        <v>0</v>
      </c>
      <c r="E110" s="24">
        <v>0</v>
      </c>
      <c r="F110" s="24">
        <v>2968</v>
      </c>
      <c r="G110" s="1" t="str">
        <f t="shared" si="2"/>
        <v>Estonia 🇪🇪</v>
      </c>
    </row>
    <row r="111" spans="1:7" ht="15.75" customHeight="1">
      <c r="A111" s="25">
        <v>16</v>
      </c>
      <c r="B111" s="20" t="s">
        <v>58</v>
      </c>
      <c r="C111" s="23">
        <v>17</v>
      </c>
      <c r="D111" s="24">
        <v>0</v>
      </c>
      <c r="E111" s="24">
        <v>0</v>
      </c>
      <c r="F111" s="24">
        <v>3879</v>
      </c>
      <c r="G111" s="1" t="str">
        <f t="shared" si="2"/>
        <v>Georgia 🇬🇪</v>
      </c>
    </row>
    <row r="112" spans="1:7" ht="15.75" customHeight="1">
      <c r="A112" s="25">
        <v>17</v>
      </c>
      <c r="B112" s="20" t="s">
        <v>60</v>
      </c>
      <c r="C112" s="23">
        <v>19</v>
      </c>
      <c r="D112" s="24">
        <v>0</v>
      </c>
      <c r="E112" s="24">
        <v>0</v>
      </c>
      <c r="F112" s="24">
        <v>3495</v>
      </c>
      <c r="G112" s="1" t="str">
        <f t="shared" si="2"/>
        <v>Greece 🇬🇷</v>
      </c>
    </row>
    <row r="113" spans="1:10" ht="15.75" customHeight="1">
      <c r="A113" s="25">
        <v>18</v>
      </c>
      <c r="B113" s="20" t="s">
        <v>62</v>
      </c>
      <c r="C113" s="23">
        <v>22</v>
      </c>
      <c r="D113" s="24">
        <v>0</v>
      </c>
      <c r="E113" s="24">
        <v>0</v>
      </c>
      <c r="F113" s="24">
        <v>10361</v>
      </c>
      <c r="G113" s="1" t="str">
        <f t="shared" si="2"/>
        <v>Ireland 🇮🇪</v>
      </c>
    </row>
    <row r="114" spans="1:10" ht="15.75" customHeight="1">
      <c r="A114" s="25">
        <v>19</v>
      </c>
      <c r="B114" s="20" t="s">
        <v>64</v>
      </c>
      <c r="C114" s="23">
        <v>21</v>
      </c>
      <c r="D114" s="24">
        <v>0</v>
      </c>
      <c r="E114" s="24">
        <v>0</v>
      </c>
      <c r="F114" s="24">
        <v>2527</v>
      </c>
      <c r="G114" s="1" t="str">
        <f t="shared" si="2"/>
        <v>Iceland 🇮🇸</v>
      </c>
    </row>
    <row r="115" spans="1:10" ht="15.75" customHeight="1">
      <c r="A115" s="25">
        <v>22</v>
      </c>
      <c r="B115" s="20" t="s">
        <v>66</v>
      </c>
      <c r="C115" s="23">
        <v>25</v>
      </c>
      <c r="D115" s="24">
        <v>0</v>
      </c>
      <c r="E115" s="24">
        <v>0</v>
      </c>
      <c r="F115" s="24">
        <v>5728</v>
      </c>
      <c r="G115" s="1" t="str">
        <f t="shared" si="2"/>
        <v>Latvia 🇱🇻</v>
      </c>
    </row>
    <row r="116" spans="1:10" ht="15.75" customHeight="1">
      <c r="A116" s="25">
        <v>23</v>
      </c>
      <c r="B116" s="20" t="s">
        <v>68</v>
      </c>
      <c r="C116" s="23">
        <v>26</v>
      </c>
      <c r="D116" s="24">
        <v>0</v>
      </c>
      <c r="E116" s="24">
        <v>0</v>
      </c>
      <c r="F116" s="24">
        <v>3322</v>
      </c>
      <c r="G116" s="1" t="str">
        <f t="shared" si="2"/>
        <v>Lithuania 🇱🇹</v>
      </c>
    </row>
    <row r="117" spans="1:10" ht="15.75" customHeight="1">
      <c r="A117" s="25">
        <v>24</v>
      </c>
      <c r="B117" s="20" t="s">
        <v>70</v>
      </c>
      <c r="C117" s="23">
        <v>27</v>
      </c>
      <c r="D117" s="24">
        <v>0</v>
      </c>
      <c r="E117" s="24">
        <v>0</v>
      </c>
      <c r="F117" s="24">
        <v>6910</v>
      </c>
      <c r="G117" s="1" t="str">
        <f t="shared" si="2"/>
        <v>Malta 🇲🇹</v>
      </c>
    </row>
    <row r="118" spans="1:10" ht="15.75" customHeight="1">
      <c r="A118" s="25">
        <v>27</v>
      </c>
      <c r="B118" s="20" t="s">
        <v>72</v>
      </c>
      <c r="C118" s="23">
        <v>45</v>
      </c>
      <c r="D118" s="24">
        <v>0</v>
      </c>
      <c r="E118" s="24">
        <v>0</v>
      </c>
      <c r="F118" s="24">
        <v>29809</v>
      </c>
      <c r="G118" s="1" t="str">
        <f t="shared" si="2"/>
        <v>Netherlands 🇳🇱</v>
      </c>
    </row>
    <row r="119" spans="1:10" ht="15.75" customHeight="1">
      <c r="A119" s="25">
        <v>28</v>
      </c>
      <c r="B119" s="20" t="s">
        <v>74</v>
      </c>
      <c r="C119" s="23">
        <v>33</v>
      </c>
      <c r="D119" s="24">
        <v>0</v>
      </c>
      <c r="E119" s="24">
        <v>0</v>
      </c>
      <c r="F119" s="24">
        <v>204475</v>
      </c>
      <c r="G119" s="1" t="str">
        <f t="shared" si="2"/>
        <v>Poland 🇵🇱</v>
      </c>
    </row>
    <row r="120" spans="1:10" ht="15.75" customHeight="1">
      <c r="A120" s="25">
        <v>30</v>
      </c>
      <c r="B120" s="20" t="s">
        <v>76</v>
      </c>
      <c r="C120" s="23">
        <v>48</v>
      </c>
      <c r="D120" s="24">
        <v>0</v>
      </c>
      <c r="E120" s="24">
        <v>0</v>
      </c>
      <c r="F120" s="24">
        <v>81048</v>
      </c>
      <c r="G120" s="1" t="str">
        <f t="shared" si="2"/>
        <v>United Kingdom 🇬🇧</v>
      </c>
    </row>
    <row r="121" spans="1:10" ht="15.75" customHeight="1">
      <c r="A121" s="25">
        <v>31</v>
      </c>
      <c r="B121" s="20" t="s">
        <v>78</v>
      </c>
      <c r="C121" s="23">
        <v>35</v>
      </c>
      <c r="D121" s="24">
        <v>0</v>
      </c>
      <c r="E121" s="24">
        <v>0</v>
      </c>
      <c r="F121" s="24">
        <v>3655</v>
      </c>
      <c r="G121" s="1" t="str">
        <f t="shared" si="2"/>
        <v>Romania 🇷🇴</v>
      </c>
    </row>
    <row r="122" spans="1:10" ht="15.75" customHeight="1">
      <c r="A122" s="25">
        <v>32</v>
      </c>
      <c r="B122" s="20" t="s">
        <v>80</v>
      </c>
      <c r="C122" s="23">
        <v>37</v>
      </c>
      <c r="D122" s="24">
        <v>0</v>
      </c>
      <c r="E122" s="24">
        <v>0</v>
      </c>
      <c r="F122" s="24">
        <v>788</v>
      </c>
      <c r="G122" s="1" t="str">
        <f t="shared" si="2"/>
        <v>San Marino 🇸🇲</v>
      </c>
    </row>
    <row r="123" spans="1:10" ht="15.75" customHeight="1">
      <c r="A123" s="25">
        <v>36</v>
      </c>
      <c r="B123" s="20" t="s">
        <v>82</v>
      </c>
      <c r="C123" s="23">
        <v>47</v>
      </c>
      <c r="D123" s="24">
        <v>0</v>
      </c>
      <c r="E123" s="24">
        <v>0</v>
      </c>
      <c r="F123" s="24">
        <v>66695</v>
      </c>
      <c r="G123" s="1" t="str">
        <f t="shared" si="2"/>
        <v>Ukraine 🇺🇦</v>
      </c>
    </row>
    <row r="127" spans="1:10" ht="13.2">
      <c r="A127" s="66">
        <v>45058.5</v>
      </c>
      <c r="B127" s="67"/>
      <c r="C127" s="67"/>
      <c r="D127" s="67"/>
      <c r="E127" s="67"/>
      <c r="F127" s="67"/>
      <c r="G127" s="68"/>
    </row>
    <row r="128" spans="1:10" ht="15.75" customHeight="1">
      <c r="A128" s="26" t="s">
        <v>2</v>
      </c>
      <c r="B128" s="21" t="s">
        <v>3</v>
      </c>
      <c r="C128" s="21" t="s">
        <v>88</v>
      </c>
      <c r="D128" s="21" t="s">
        <v>5</v>
      </c>
      <c r="E128" s="21" t="s">
        <v>6</v>
      </c>
      <c r="F128" s="21" t="s">
        <v>7</v>
      </c>
      <c r="G128" s="16" t="s">
        <v>8</v>
      </c>
      <c r="H128" s="16" t="s">
        <v>94</v>
      </c>
      <c r="I128" s="16" t="s">
        <v>95</v>
      </c>
      <c r="J128" s="16" t="s">
        <v>96</v>
      </c>
    </row>
    <row r="129" spans="1:10" ht="15.75" customHeight="1">
      <c r="A129" s="27">
        <v>20</v>
      </c>
      <c r="B129" s="28" t="s">
        <v>10</v>
      </c>
      <c r="C129" s="29">
        <v>23</v>
      </c>
      <c r="D129" s="30">
        <v>2358748</v>
      </c>
      <c r="E129" s="30">
        <v>53118</v>
      </c>
      <c r="F129" s="30">
        <v>28413</v>
      </c>
      <c r="G129" s="31" t="str">
        <f t="shared" ref="G129:G165" si="3">VLOOKUP(C129,I:J,2,0)</f>
        <v>Israel 🇮🇱</v>
      </c>
      <c r="H129" s="32">
        <f t="shared" ref="H129:H165" si="4">VLOOKUP(C129,$C$45:$E$81,3,0)</f>
        <v>42833</v>
      </c>
      <c r="I129" s="32">
        <f t="shared" ref="I129:I165" si="5">E129-H129</f>
        <v>10285</v>
      </c>
      <c r="J129" s="33">
        <f t="shared" ref="J129:J133" si="6">H129</f>
        <v>42833</v>
      </c>
    </row>
    <row r="130" spans="1:10" ht="15.75" customHeight="1">
      <c r="A130" s="34">
        <v>14</v>
      </c>
      <c r="B130" s="28" t="s">
        <v>12</v>
      </c>
      <c r="C130" s="29">
        <v>15</v>
      </c>
      <c r="D130" s="30">
        <v>2532136</v>
      </c>
      <c r="E130" s="30">
        <v>51641</v>
      </c>
      <c r="F130" s="30">
        <v>33307</v>
      </c>
      <c r="G130" s="31" t="str">
        <f t="shared" si="3"/>
        <v>Finland 🇫🇮</v>
      </c>
      <c r="H130" s="32">
        <f t="shared" si="4"/>
        <v>40400</v>
      </c>
      <c r="I130" s="32">
        <f t="shared" si="5"/>
        <v>11241</v>
      </c>
      <c r="J130" s="33">
        <f t="shared" si="6"/>
        <v>40400</v>
      </c>
    </row>
    <row r="131" spans="1:10" ht="15.75" customHeight="1">
      <c r="A131" s="34">
        <v>34</v>
      </c>
      <c r="B131" s="28" t="s">
        <v>14</v>
      </c>
      <c r="C131" s="29">
        <v>43</v>
      </c>
      <c r="D131" s="30">
        <v>2146795</v>
      </c>
      <c r="E131" s="30">
        <v>43420</v>
      </c>
      <c r="F131" s="30">
        <v>381078</v>
      </c>
      <c r="G131" s="31" t="str">
        <f t="shared" si="3"/>
        <v>Sweden 🇸🇪</v>
      </c>
      <c r="H131" s="32">
        <f t="shared" si="4"/>
        <v>33798</v>
      </c>
      <c r="I131" s="32">
        <f t="shared" si="5"/>
        <v>9622</v>
      </c>
      <c r="J131" s="33">
        <f t="shared" si="6"/>
        <v>33798</v>
      </c>
    </row>
    <row r="132" spans="1:10" ht="15.75" customHeight="1">
      <c r="A132" s="34">
        <v>9</v>
      </c>
      <c r="B132" s="28" t="s">
        <v>16</v>
      </c>
      <c r="C132" s="29">
        <v>10</v>
      </c>
      <c r="D132" s="30">
        <v>2706087</v>
      </c>
      <c r="E132" s="30">
        <v>40971</v>
      </c>
      <c r="F132" s="30">
        <v>7698</v>
      </c>
      <c r="G132" s="31" t="str">
        <f t="shared" si="3"/>
        <v>Croatia 🇭🇷</v>
      </c>
      <c r="H132" s="32">
        <f t="shared" si="4"/>
        <v>31884</v>
      </c>
      <c r="I132" s="32">
        <f t="shared" si="5"/>
        <v>9087</v>
      </c>
      <c r="J132" s="33">
        <f t="shared" si="6"/>
        <v>31884</v>
      </c>
    </row>
    <row r="133" spans="1:10" ht="15.75" customHeight="1">
      <c r="A133" s="34">
        <v>26</v>
      </c>
      <c r="B133" s="28" t="s">
        <v>18</v>
      </c>
      <c r="C133" s="29">
        <v>32</v>
      </c>
      <c r="D133" s="30">
        <v>1311686</v>
      </c>
      <c r="E133" s="30">
        <v>28646</v>
      </c>
      <c r="F133" s="30">
        <v>149082</v>
      </c>
      <c r="G133" s="31" t="str">
        <f t="shared" si="3"/>
        <v>Norway 🇳🇴</v>
      </c>
      <c r="H133" s="32">
        <f t="shared" si="4"/>
        <v>21635</v>
      </c>
      <c r="I133" s="32">
        <f t="shared" si="5"/>
        <v>7011</v>
      </c>
      <c r="J133" s="33">
        <f t="shared" si="6"/>
        <v>21635</v>
      </c>
    </row>
    <row r="134" spans="1:10" ht="15.75" customHeight="1">
      <c r="A134" s="25">
        <v>28</v>
      </c>
      <c r="B134" s="20" t="s">
        <v>74</v>
      </c>
      <c r="C134" s="23">
        <v>33</v>
      </c>
      <c r="D134" s="24">
        <v>822137</v>
      </c>
      <c r="E134" s="24">
        <v>20154</v>
      </c>
      <c r="F134" s="24">
        <v>206537</v>
      </c>
      <c r="G134" s="1" t="str">
        <f t="shared" si="3"/>
        <v>Poland 🇵🇱</v>
      </c>
      <c r="H134" s="33">
        <f t="shared" si="4"/>
        <v>0</v>
      </c>
      <c r="I134" s="33">
        <f t="shared" si="5"/>
        <v>20154</v>
      </c>
      <c r="J134" s="33">
        <f>E134</f>
        <v>20154</v>
      </c>
    </row>
    <row r="135" spans="1:10" ht="15.75" customHeight="1">
      <c r="A135" s="34">
        <v>29</v>
      </c>
      <c r="B135" s="28" t="s">
        <v>20</v>
      </c>
      <c r="C135" s="29">
        <v>34</v>
      </c>
      <c r="D135" s="30">
        <v>797078</v>
      </c>
      <c r="E135" s="30">
        <v>23601</v>
      </c>
      <c r="F135" s="30">
        <v>10722</v>
      </c>
      <c r="G135" s="31" t="str">
        <f t="shared" si="3"/>
        <v>Portugal 🇵🇹</v>
      </c>
      <c r="H135" s="32">
        <f t="shared" si="4"/>
        <v>19712</v>
      </c>
      <c r="I135" s="32">
        <f t="shared" si="5"/>
        <v>3889</v>
      </c>
      <c r="J135" s="33">
        <f t="shared" ref="J135:J136" si="7">H135</f>
        <v>19712</v>
      </c>
    </row>
    <row r="136" spans="1:10" ht="15.75" customHeight="1">
      <c r="A136" s="34">
        <v>7</v>
      </c>
      <c r="B136" s="28" t="s">
        <v>22</v>
      </c>
      <c r="C136" s="29">
        <v>12</v>
      </c>
      <c r="D136" s="30">
        <v>1040823</v>
      </c>
      <c r="E136" s="30">
        <v>22656</v>
      </c>
      <c r="F136" s="30">
        <v>23568</v>
      </c>
      <c r="G136" s="31" t="str">
        <f t="shared" si="3"/>
        <v>Czechia 🇨🇿</v>
      </c>
      <c r="H136" s="32">
        <f t="shared" si="4"/>
        <v>18150</v>
      </c>
      <c r="I136" s="32">
        <f t="shared" si="5"/>
        <v>4506</v>
      </c>
      <c r="J136" s="33">
        <f t="shared" si="7"/>
        <v>18150</v>
      </c>
    </row>
    <row r="137" spans="1:10" ht="15.75" customHeight="1">
      <c r="A137" s="25">
        <v>2</v>
      </c>
      <c r="B137" s="20" t="s">
        <v>38</v>
      </c>
      <c r="C137" s="23">
        <v>2</v>
      </c>
      <c r="D137" s="24">
        <v>279879</v>
      </c>
      <c r="E137" s="24">
        <v>17775</v>
      </c>
      <c r="F137" s="24">
        <v>13765</v>
      </c>
      <c r="G137" s="1" t="str">
        <f t="shared" si="3"/>
        <v>Armenia 🇦🇲</v>
      </c>
      <c r="H137" s="33">
        <f t="shared" si="4"/>
        <v>0</v>
      </c>
      <c r="I137" s="33">
        <f t="shared" si="5"/>
        <v>17775</v>
      </c>
      <c r="J137" s="33">
        <f>E137</f>
        <v>17775</v>
      </c>
    </row>
    <row r="138" spans="1:10" ht="15.75" customHeight="1">
      <c r="A138" s="34">
        <v>21</v>
      </c>
      <c r="B138" s="28" t="s">
        <v>26</v>
      </c>
      <c r="C138" s="29">
        <v>24</v>
      </c>
      <c r="D138" s="30">
        <v>801469</v>
      </c>
      <c r="E138" s="30">
        <v>21740</v>
      </c>
      <c r="F138" s="30">
        <v>340213</v>
      </c>
      <c r="G138" s="31" t="str">
        <f t="shared" si="3"/>
        <v>Italy 🇮🇹</v>
      </c>
      <c r="H138" s="32">
        <f t="shared" si="4"/>
        <v>16694</v>
      </c>
      <c r="I138" s="32">
        <f t="shared" si="5"/>
        <v>5046</v>
      </c>
      <c r="J138" s="33">
        <f t="shared" ref="J138:J140" si="8">H138</f>
        <v>16694</v>
      </c>
    </row>
    <row r="139" spans="1:10" ht="15.75" customHeight="1">
      <c r="A139" s="34">
        <v>33</v>
      </c>
      <c r="B139" s="28" t="s">
        <v>24</v>
      </c>
      <c r="C139" s="29">
        <v>38</v>
      </c>
      <c r="D139" s="30">
        <v>965347</v>
      </c>
      <c r="E139" s="30">
        <v>18987</v>
      </c>
      <c r="F139" s="30">
        <v>7472</v>
      </c>
      <c r="G139" s="31" t="str">
        <f t="shared" si="3"/>
        <v>Serbia 🇷🇸</v>
      </c>
      <c r="H139" s="32">
        <f t="shared" si="4"/>
        <v>16106</v>
      </c>
      <c r="I139" s="32">
        <f t="shared" si="5"/>
        <v>2881</v>
      </c>
      <c r="J139" s="33">
        <f t="shared" si="8"/>
        <v>16106</v>
      </c>
    </row>
    <row r="140" spans="1:10" ht="15.75" customHeight="1">
      <c r="A140" s="34">
        <v>25</v>
      </c>
      <c r="B140" s="28" t="s">
        <v>28</v>
      </c>
      <c r="C140" s="29">
        <v>28</v>
      </c>
      <c r="D140" s="30">
        <v>845962</v>
      </c>
      <c r="E140" s="30">
        <v>21052</v>
      </c>
      <c r="F140" s="30">
        <v>15112</v>
      </c>
      <c r="G140" s="31" t="str">
        <f t="shared" si="3"/>
        <v>Moldova 🇲🇩</v>
      </c>
      <c r="H140" s="32">
        <f t="shared" si="4"/>
        <v>16070</v>
      </c>
      <c r="I140" s="32">
        <f t="shared" si="5"/>
        <v>4982</v>
      </c>
      <c r="J140" s="33">
        <f t="shared" si="8"/>
        <v>16070</v>
      </c>
    </row>
    <row r="141" spans="1:10" ht="15.75" customHeight="1">
      <c r="A141" s="25">
        <v>0</v>
      </c>
      <c r="B141" s="20" t="s">
        <v>36</v>
      </c>
      <c r="C141" s="23">
        <v>0</v>
      </c>
      <c r="D141" s="24">
        <v>314996</v>
      </c>
      <c r="E141" s="24">
        <v>14870</v>
      </c>
      <c r="F141" s="24">
        <v>2533</v>
      </c>
      <c r="G141" s="1" t="str">
        <f t="shared" si="3"/>
        <v>Albania 🇦🇱</v>
      </c>
      <c r="H141" s="33">
        <f t="shared" si="4"/>
        <v>0</v>
      </c>
      <c r="I141" s="33">
        <f t="shared" si="5"/>
        <v>14870</v>
      </c>
      <c r="J141" s="33">
        <f t="shared" ref="J141:J142" si="9">E141</f>
        <v>14870</v>
      </c>
    </row>
    <row r="142" spans="1:10" ht="15.75" customHeight="1">
      <c r="A142" s="25">
        <v>12</v>
      </c>
      <c r="B142" s="20" t="s">
        <v>54</v>
      </c>
      <c r="C142" s="23">
        <v>42</v>
      </c>
      <c r="D142" s="24">
        <v>203175</v>
      </c>
      <c r="E142" s="24">
        <v>11501</v>
      </c>
      <c r="F142" s="24">
        <v>13029</v>
      </c>
      <c r="G142" s="1" t="str">
        <f t="shared" si="3"/>
        <v>Spain 🇪🇸</v>
      </c>
      <c r="H142" s="33">
        <f t="shared" si="4"/>
        <v>0</v>
      </c>
      <c r="I142" s="33">
        <f t="shared" si="5"/>
        <v>11501</v>
      </c>
      <c r="J142" s="33">
        <f t="shared" si="9"/>
        <v>11501</v>
      </c>
    </row>
    <row r="143" spans="1:10" ht="15.75" customHeight="1">
      <c r="A143" s="34">
        <v>15</v>
      </c>
      <c r="B143" s="28" t="s">
        <v>30</v>
      </c>
      <c r="C143" s="29">
        <v>16</v>
      </c>
      <c r="D143" s="30">
        <v>874503</v>
      </c>
      <c r="E143" s="30">
        <v>14344</v>
      </c>
      <c r="F143" s="30">
        <v>99970</v>
      </c>
      <c r="G143" s="31" t="str">
        <f t="shared" si="3"/>
        <v>France 🇫🇷</v>
      </c>
      <c r="H143" s="32">
        <f t="shared" si="4"/>
        <v>11444</v>
      </c>
      <c r="I143" s="32">
        <f t="shared" si="5"/>
        <v>2900</v>
      </c>
      <c r="J143" s="33">
        <f t="shared" ref="J143:J144" si="10">H143</f>
        <v>11444</v>
      </c>
    </row>
    <row r="144" spans="1:10" ht="15.75" customHeight="1">
      <c r="A144" s="34">
        <v>35</v>
      </c>
      <c r="B144" s="28" t="s">
        <v>32</v>
      </c>
      <c r="C144" s="29">
        <v>44</v>
      </c>
      <c r="D144" s="30">
        <v>497011</v>
      </c>
      <c r="E144" s="30">
        <v>13055</v>
      </c>
      <c r="F144" s="30">
        <v>32219</v>
      </c>
      <c r="G144" s="31" t="str">
        <f t="shared" si="3"/>
        <v>Switzerland 🇨🇭</v>
      </c>
      <c r="H144" s="32">
        <f t="shared" si="4"/>
        <v>10761</v>
      </c>
      <c r="I144" s="32">
        <f t="shared" si="5"/>
        <v>2294</v>
      </c>
      <c r="J144" s="33">
        <f t="shared" si="10"/>
        <v>10761</v>
      </c>
    </row>
    <row r="145" spans="1:10" ht="15.75" customHeight="1">
      <c r="A145" s="25">
        <v>36</v>
      </c>
      <c r="B145" s="20" t="s">
        <v>82</v>
      </c>
      <c r="C145" s="23">
        <v>47</v>
      </c>
      <c r="D145" s="24">
        <v>157618</v>
      </c>
      <c r="E145" s="24">
        <v>10033</v>
      </c>
      <c r="F145" s="24">
        <v>68757</v>
      </c>
      <c r="G145" s="1" t="str">
        <f t="shared" si="3"/>
        <v>Ukraine 🇺🇦</v>
      </c>
      <c r="H145" s="33">
        <f t="shared" si="4"/>
        <v>0</v>
      </c>
      <c r="I145" s="33">
        <f t="shared" si="5"/>
        <v>10033</v>
      </c>
      <c r="J145" s="33">
        <f>E145</f>
        <v>10033</v>
      </c>
    </row>
    <row r="146" spans="1:10" ht="15.75" customHeight="1">
      <c r="A146" s="34">
        <v>1</v>
      </c>
      <c r="B146" s="28" t="s">
        <v>34</v>
      </c>
      <c r="C146" s="29">
        <v>18</v>
      </c>
      <c r="D146" s="30">
        <v>550461</v>
      </c>
      <c r="E146" s="30">
        <v>12368</v>
      </c>
      <c r="F146" s="30">
        <v>11594</v>
      </c>
      <c r="G146" s="31" t="str">
        <f t="shared" si="3"/>
        <v>Germany 🇩🇪</v>
      </c>
      <c r="H146" s="32">
        <f t="shared" si="4"/>
        <v>9521</v>
      </c>
      <c r="I146" s="32">
        <f t="shared" si="5"/>
        <v>2847</v>
      </c>
      <c r="J146" s="33">
        <f>H146</f>
        <v>9521</v>
      </c>
    </row>
    <row r="147" spans="1:10" ht="15.75" customHeight="1">
      <c r="A147" s="25">
        <v>8</v>
      </c>
      <c r="B147" s="20" t="s">
        <v>48</v>
      </c>
      <c r="C147" s="23">
        <v>11</v>
      </c>
      <c r="D147" s="24">
        <v>181276</v>
      </c>
      <c r="E147" s="24">
        <v>8363</v>
      </c>
      <c r="F147" s="24">
        <v>11506</v>
      </c>
      <c r="G147" s="1" t="str">
        <f t="shared" si="3"/>
        <v>Cyprus 🇨🇾</v>
      </c>
      <c r="H147" s="33">
        <f t="shared" si="4"/>
        <v>0</v>
      </c>
      <c r="I147" s="33">
        <f t="shared" si="5"/>
        <v>8363</v>
      </c>
      <c r="J147" s="33">
        <f t="shared" ref="J147:J165" si="11">E147</f>
        <v>8363</v>
      </c>
    </row>
    <row r="148" spans="1:10" ht="15.75" customHeight="1">
      <c r="A148" s="25">
        <v>22</v>
      </c>
      <c r="B148" s="20" t="s">
        <v>66</v>
      </c>
      <c r="C148" s="23">
        <v>25</v>
      </c>
      <c r="D148" s="24">
        <v>221731</v>
      </c>
      <c r="E148" s="24">
        <v>7687</v>
      </c>
      <c r="F148" s="24">
        <v>5812</v>
      </c>
      <c r="G148" s="1" t="str">
        <f t="shared" si="3"/>
        <v>Latvia 🇱🇻</v>
      </c>
      <c r="H148" s="33">
        <f t="shared" si="4"/>
        <v>0</v>
      </c>
      <c r="I148" s="33">
        <f t="shared" si="5"/>
        <v>7687</v>
      </c>
      <c r="J148" s="33">
        <f t="shared" si="11"/>
        <v>7687</v>
      </c>
    </row>
    <row r="149" spans="1:10" ht="15.75" customHeight="1">
      <c r="A149" s="25">
        <v>11</v>
      </c>
      <c r="B149" s="20" t="s">
        <v>52</v>
      </c>
      <c r="C149" s="23">
        <v>41</v>
      </c>
      <c r="D149" s="24">
        <v>136767</v>
      </c>
      <c r="E149" s="24">
        <v>7313</v>
      </c>
      <c r="F149" s="24">
        <v>8307</v>
      </c>
      <c r="G149" s="1" t="str">
        <f t="shared" si="3"/>
        <v>Slovenia 🇸🇮</v>
      </c>
      <c r="H149" s="33">
        <f t="shared" si="4"/>
        <v>0</v>
      </c>
      <c r="I149" s="33">
        <f t="shared" si="5"/>
        <v>7313</v>
      </c>
      <c r="J149" s="33">
        <f t="shared" si="11"/>
        <v>7313</v>
      </c>
    </row>
    <row r="150" spans="1:10" ht="15.75" customHeight="1">
      <c r="A150" s="25">
        <v>4</v>
      </c>
      <c r="B150" s="20" t="s">
        <v>42</v>
      </c>
      <c r="C150" s="23">
        <v>4</v>
      </c>
      <c r="D150" s="24">
        <v>155982</v>
      </c>
      <c r="E150" s="24">
        <v>6909</v>
      </c>
      <c r="F150" s="24">
        <v>24893</v>
      </c>
      <c r="G150" s="1" t="str">
        <f t="shared" si="3"/>
        <v>Austria 🇦🇹</v>
      </c>
      <c r="H150" s="33">
        <f t="shared" si="4"/>
        <v>0</v>
      </c>
      <c r="I150" s="33">
        <f t="shared" si="5"/>
        <v>6909</v>
      </c>
      <c r="J150" s="33">
        <f t="shared" si="11"/>
        <v>6909</v>
      </c>
    </row>
    <row r="151" spans="1:10" ht="15.75" customHeight="1">
      <c r="A151" s="25">
        <v>5</v>
      </c>
      <c r="B151" s="20" t="s">
        <v>44</v>
      </c>
      <c r="C151" s="23">
        <v>5</v>
      </c>
      <c r="D151" s="24">
        <v>228899</v>
      </c>
      <c r="E151" s="24">
        <v>6806</v>
      </c>
      <c r="F151" s="24">
        <v>6736</v>
      </c>
      <c r="G151" s="1" t="str">
        <f t="shared" si="3"/>
        <v>Azerbaijan 🇦🇿</v>
      </c>
      <c r="H151" s="33">
        <f t="shared" si="4"/>
        <v>0</v>
      </c>
      <c r="I151" s="33">
        <f t="shared" si="5"/>
        <v>6806</v>
      </c>
      <c r="J151" s="33">
        <f t="shared" si="11"/>
        <v>6806</v>
      </c>
    </row>
    <row r="152" spans="1:10" ht="15.75" customHeight="1">
      <c r="A152" s="25">
        <v>27</v>
      </c>
      <c r="B152" s="20" t="s">
        <v>72</v>
      </c>
      <c r="C152" s="23">
        <v>45</v>
      </c>
      <c r="D152" s="24">
        <v>337697</v>
      </c>
      <c r="E152" s="24">
        <v>6288</v>
      </c>
      <c r="F152" s="24">
        <v>29996</v>
      </c>
      <c r="G152" s="1" t="str">
        <f t="shared" si="3"/>
        <v>Netherlands 🇳🇱</v>
      </c>
      <c r="H152" s="33">
        <f t="shared" si="4"/>
        <v>0</v>
      </c>
      <c r="I152" s="33">
        <f t="shared" si="5"/>
        <v>6288</v>
      </c>
      <c r="J152" s="33">
        <f t="shared" si="11"/>
        <v>6288</v>
      </c>
    </row>
    <row r="153" spans="1:10" ht="15.75" customHeight="1">
      <c r="A153" s="25">
        <v>24</v>
      </c>
      <c r="B153" s="20" t="s">
        <v>70</v>
      </c>
      <c r="C153" s="23">
        <v>27</v>
      </c>
      <c r="D153" s="24">
        <v>225595</v>
      </c>
      <c r="E153" s="24">
        <v>6014</v>
      </c>
      <c r="F153" s="24">
        <v>7057</v>
      </c>
      <c r="G153" s="1" t="str">
        <f t="shared" si="3"/>
        <v>Malta 🇲🇹</v>
      </c>
      <c r="H153" s="33">
        <f t="shared" si="4"/>
        <v>0</v>
      </c>
      <c r="I153" s="33">
        <f t="shared" si="5"/>
        <v>6014</v>
      </c>
      <c r="J153" s="33">
        <f t="shared" si="11"/>
        <v>6014</v>
      </c>
    </row>
    <row r="154" spans="1:10" ht="15.75" customHeight="1">
      <c r="A154" s="25">
        <v>16</v>
      </c>
      <c r="B154" s="20" t="s">
        <v>58</v>
      </c>
      <c r="C154" s="23">
        <v>17</v>
      </c>
      <c r="D154" s="24">
        <v>94978</v>
      </c>
      <c r="E154" s="24">
        <v>5688</v>
      </c>
      <c r="F154" s="24">
        <v>4190</v>
      </c>
      <c r="G154" s="1" t="str">
        <f t="shared" si="3"/>
        <v>Georgia 🇬🇪</v>
      </c>
      <c r="H154" s="33">
        <f t="shared" si="4"/>
        <v>0</v>
      </c>
      <c r="I154" s="33">
        <f t="shared" si="5"/>
        <v>5688</v>
      </c>
      <c r="J154" s="33">
        <f t="shared" si="11"/>
        <v>5688</v>
      </c>
    </row>
    <row r="155" spans="1:10" ht="15.75" customHeight="1">
      <c r="A155" s="25">
        <v>3</v>
      </c>
      <c r="B155" s="20" t="s">
        <v>40</v>
      </c>
      <c r="C155" s="23">
        <v>3</v>
      </c>
      <c r="D155" s="24">
        <v>148931</v>
      </c>
      <c r="E155" s="24">
        <v>5541</v>
      </c>
      <c r="F155" s="24">
        <v>7274</v>
      </c>
      <c r="G155" s="1" t="str">
        <f t="shared" si="3"/>
        <v>Australia 🇦🇺</v>
      </c>
      <c r="H155" s="33">
        <f t="shared" si="4"/>
        <v>0</v>
      </c>
      <c r="I155" s="33">
        <f t="shared" si="5"/>
        <v>5541</v>
      </c>
      <c r="J155" s="33">
        <f t="shared" si="11"/>
        <v>5541</v>
      </c>
    </row>
    <row r="156" spans="1:10" ht="15.75" customHeight="1">
      <c r="A156" s="25">
        <v>18</v>
      </c>
      <c r="B156" s="20" t="s">
        <v>62</v>
      </c>
      <c r="C156" s="23">
        <v>22</v>
      </c>
      <c r="D156" s="24">
        <v>378264</v>
      </c>
      <c r="E156" s="24">
        <v>5205</v>
      </c>
      <c r="F156" s="24">
        <v>10531</v>
      </c>
      <c r="G156" s="1" t="str">
        <f t="shared" si="3"/>
        <v>Ireland 🇮🇪</v>
      </c>
      <c r="H156" s="33">
        <f t="shared" si="4"/>
        <v>0</v>
      </c>
      <c r="I156" s="33">
        <f t="shared" si="5"/>
        <v>5205</v>
      </c>
      <c r="J156" s="33">
        <f t="shared" si="11"/>
        <v>5205</v>
      </c>
    </row>
    <row r="157" spans="1:10" ht="15.75" customHeight="1">
      <c r="A157" s="25">
        <v>23</v>
      </c>
      <c r="B157" s="20" t="s">
        <v>68</v>
      </c>
      <c r="C157" s="23">
        <v>26</v>
      </c>
      <c r="D157" s="24">
        <v>112449</v>
      </c>
      <c r="E157" s="24">
        <v>4893</v>
      </c>
      <c r="F157" s="24">
        <v>3855</v>
      </c>
      <c r="G157" s="1" t="str">
        <f t="shared" si="3"/>
        <v>Lithuania 🇱🇹</v>
      </c>
      <c r="H157" s="33">
        <f t="shared" si="4"/>
        <v>0</v>
      </c>
      <c r="I157" s="33">
        <f t="shared" si="5"/>
        <v>4893</v>
      </c>
      <c r="J157" s="33">
        <f t="shared" si="11"/>
        <v>4893</v>
      </c>
    </row>
    <row r="158" spans="1:10" ht="15.75" customHeight="1">
      <c r="A158" s="25">
        <v>6</v>
      </c>
      <c r="B158" s="20" t="s">
        <v>46</v>
      </c>
      <c r="C158" s="23">
        <v>7</v>
      </c>
      <c r="D158" s="24">
        <v>141247</v>
      </c>
      <c r="E158" s="24">
        <v>4694</v>
      </c>
      <c r="F158" s="24">
        <v>31969</v>
      </c>
      <c r="G158" s="1" t="str">
        <f t="shared" si="3"/>
        <v>Belgium 🇧🇪</v>
      </c>
      <c r="H158" s="33">
        <f t="shared" si="4"/>
        <v>0</v>
      </c>
      <c r="I158" s="33">
        <f t="shared" si="5"/>
        <v>4694</v>
      </c>
      <c r="J158" s="33">
        <f t="shared" si="11"/>
        <v>4694</v>
      </c>
    </row>
    <row r="159" spans="1:10" ht="15.75" customHeight="1">
      <c r="A159" s="25">
        <v>13</v>
      </c>
      <c r="B159" s="20" t="s">
        <v>56</v>
      </c>
      <c r="C159" s="23">
        <v>14</v>
      </c>
      <c r="D159" s="24">
        <v>81048</v>
      </c>
      <c r="E159" s="24">
        <v>3574</v>
      </c>
      <c r="F159" s="24">
        <v>7586</v>
      </c>
      <c r="G159" s="1" t="str">
        <f t="shared" si="3"/>
        <v>Estonia 🇪🇪</v>
      </c>
      <c r="H159" s="33">
        <f t="shared" si="4"/>
        <v>0</v>
      </c>
      <c r="I159" s="33">
        <f t="shared" si="5"/>
        <v>3574</v>
      </c>
      <c r="J159" s="33">
        <f t="shared" si="11"/>
        <v>3574</v>
      </c>
    </row>
    <row r="160" spans="1:10" ht="15.75" customHeight="1">
      <c r="A160" s="25">
        <v>17</v>
      </c>
      <c r="B160" s="20" t="s">
        <v>60</v>
      </c>
      <c r="C160" s="23">
        <v>19</v>
      </c>
      <c r="D160" s="24">
        <v>165858</v>
      </c>
      <c r="E160" s="24">
        <v>3025</v>
      </c>
      <c r="F160" s="24">
        <v>3679</v>
      </c>
      <c r="G160" s="1" t="str">
        <f t="shared" si="3"/>
        <v>Greece 🇬🇷</v>
      </c>
      <c r="H160" s="33">
        <f t="shared" si="4"/>
        <v>0</v>
      </c>
      <c r="I160" s="33">
        <f t="shared" si="5"/>
        <v>3025</v>
      </c>
      <c r="J160" s="33">
        <f t="shared" si="11"/>
        <v>3025</v>
      </c>
    </row>
    <row r="161" spans="1:10" ht="15.75" customHeight="1">
      <c r="A161" s="25">
        <v>30</v>
      </c>
      <c r="B161" s="20" t="s">
        <v>76</v>
      </c>
      <c r="C161" s="23">
        <v>48</v>
      </c>
      <c r="D161" s="24">
        <v>107467</v>
      </c>
      <c r="E161" s="24">
        <v>2574</v>
      </c>
      <c r="F161" s="24">
        <v>83626</v>
      </c>
      <c r="G161" s="1" t="str">
        <f t="shared" si="3"/>
        <v>United Kingdom 🇬🇧</v>
      </c>
      <c r="H161" s="33">
        <f t="shared" si="4"/>
        <v>0</v>
      </c>
      <c r="I161" s="33">
        <f t="shared" si="5"/>
        <v>2574</v>
      </c>
      <c r="J161" s="33">
        <f t="shared" si="11"/>
        <v>2574</v>
      </c>
    </row>
    <row r="162" spans="1:10" ht="15.75" customHeight="1">
      <c r="A162" s="25">
        <v>19</v>
      </c>
      <c r="B162" s="20" t="s">
        <v>64</v>
      </c>
      <c r="C162" s="23">
        <v>21</v>
      </c>
      <c r="D162" s="24">
        <v>47532</v>
      </c>
      <c r="E162" s="24">
        <v>2285</v>
      </c>
      <c r="F162" s="24">
        <v>2759</v>
      </c>
      <c r="G162" s="1" t="str">
        <f t="shared" si="3"/>
        <v>Iceland 🇮🇸</v>
      </c>
      <c r="H162" s="33">
        <f t="shared" si="4"/>
        <v>0</v>
      </c>
      <c r="I162" s="33">
        <f t="shared" si="5"/>
        <v>2285</v>
      </c>
      <c r="J162" s="33">
        <f t="shared" si="11"/>
        <v>2285</v>
      </c>
    </row>
    <row r="163" spans="1:10" ht="15.75" customHeight="1">
      <c r="A163" s="25">
        <v>31</v>
      </c>
      <c r="B163" s="20" t="s">
        <v>78</v>
      </c>
      <c r="C163" s="23">
        <v>35</v>
      </c>
      <c r="D163" s="24">
        <v>106328</v>
      </c>
      <c r="E163" s="24">
        <v>1827</v>
      </c>
      <c r="F163" s="24">
        <v>3882</v>
      </c>
      <c r="G163" s="1" t="str">
        <f t="shared" si="3"/>
        <v>Romania 🇷🇴</v>
      </c>
      <c r="H163" s="33">
        <f t="shared" si="4"/>
        <v>0</v>
      </c>
      <c r="I163" s="33">
        <f t="shared" si="5"/>
        <v>1827</v>
      </c>
      <c r="J163" s="33">
        <f t="shared" si="11"/>
        <v>1827</v>
      </c>
    </row>
    <row r="164" spans="1:10" ht="15.75" customHeight="1">
      <c r="A164" s="25">
        <v>10</v>
      </c>
      <c r="B164" s="20" t="s">
        <v>50</v>
      </c>
      <c r="C164" s="23">
        <v>13</v>
      </c>
      <c r="D164" s="24">
        <v>79450</v>
      </c>
      <c r="E164" s="24">
        <v>1406</v>
      </c>
      <c r="F164" s="24">
        <v>12393</v>
      </c>
      <c r="G164" s="1" t="str">
        <f t="shared" si="3"/>
        <v>Denmark 🇩🇰</v>
      </c>
      <c r="H164" s="33">
        <f t="shared" si="4"/>
        <v>0</v>
      </c>
      <c r="I164" s="33">
        <f t="shared" si="5"/>
        <v>1406</v>
      </c>
      <c r="J164" s="33">
        <f t="shared" si="11"/>
        <v>1406</v>
      </c>
    </row>
    <row r="165" spans="1:10" ht="15.75" customHeight="1">
      <c r="A165" s="25">
        <v>32</v>
      </c>
      <c r="B165" s="20" t="s">
        <v>80</v>
      </c>
      <c r="C165" s="23">
        <v>37</v>
      </c>
      <c r="D165" s="24">
        <v>27733</v>
      </c>
      <c r="E165" s="24">
        <v>851</v>
      </c>
      <c r="F165" s="24">
        <v>2710</v>
      </c>
      <c r="G165" s="1" t="str">
        <f t="shared" si="3"/>
        <v>San Marino 🇸🇲</v>
      </c>
      <c r="H165" s="33">
        <f t="shared" si="4"/>
        <v>0</v>
      </c>
      <c r="I165" s="33">
        <f t="shared" si="5"/>
        <v>851</v>
      </c>
      <c r="J165" s="33">
        <f t="shared" si="11"/>
        <v>851</v>
      </c>
    </row>
  </sheetData>
  <autoFilter ref="A128:J165" xr:uid="{00000000-0009-0000-0000-000001000000}">
    <sortState xmlns:xlrd2="http://schemas.microsoft.com/office/spreadsheetml/2017/richdata2" ref="A128:J165">
      <sortCondition descending="1" ref="J128:J165"/>
    </sortState>
  </autoFilter>
  <mergeCells count="4">
    <mergeCell ref="A1:G1"/>
    <mergeCell ref="A43:G43"/>
    <mergeCell ref="A85:G85"/>
    <mergeCell ref="A127:G1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933F-46F7-4042-BCD5-55B0B9B43EC9}">
  <dimension ref="A1:AX40"/>
  <sheetViews>
    <sheetView workbookViewId="0">
      <selection activeCell="J16" sqref="J16"/>
    </sheetView>
  </sheetViews>
  <sheetFormatPr baseColWidth="10" defaultRowHeight="13.2"/>
  <sheetData>
    <row r="1" spans="1:50" ht="13.8">
      <c r="A1" s="48" t="s">
        <v>147</v>
      </c>
      <c r="B1" s="49" t="s">
        <v>148</v>
      </c>
      <c r="C1" s="58" t="s">
        <v>150</v>
      </c>
      <c r="N1" t="s">
        <v>55</v>
      </c>
      <c r="O1" t="s">
        <v>92</v>
      </c>
      <c r="P1" t="s">
        <v>90</v>
      </c>
      <c r="Q1" t="s">
        <v>47</v>
      </c>
      <c r="R1" t="s">
        <v>57</v>
      </c>
      <c r="S1" t="s">
        <v>89</v>
      </c>
      <c r="T1" t="s">
        <v>13</v>
      </c>
      <c r="U1" t="s">
        <v>61</v>
      </c>
      <c r="V1" t="s">
        <v>23</v>
      </c>
      <c r="W1" t="s">
        <v>29</v>
      </c>
      <c r="X1" t="s">
        <v>41</v>
      </c>
      <c r="Y1" t="s">
        <v>93</v>
      </c>
      <c r="Z1" t="s">
        <v>17</v>
      </c>
      <c r="AA1" t="s">
        <v>53</v>
      </c>
      <c r="AB1" t="s">
        <v>86</v>
      </c>
      <c r="AC1" t="s">
        <v>71</v>
      </c>
      <c r="AD1" t="s">
        <v>87</v>
      </c>
      <c r="AE1" t="s">
        <v>43</v>
      </c>
      <c r="AF1" t="s">
        <v>39</v>
      </c>
      <c r="AG1" t="s">
        <v>35</v>
      </c>
      <c r="AH1" t="s">
        <v>73</v>
      </c>
      <c r="AI1" t="s">
        <v>19</v>
      </c>
      <c r="AJ1" t="s">
        <v>85</v>
      </c>
      <c r="AK1" t="s">
        <v>31</v>
      </c>
      <c r="AL1" t="s">
        <v>83</v>
      </c>
      <c r="AM1" t="s">
        <v>37</v>
      </c>
      <c r="AN1" t="s">
        <v>45</v>
      </c>
      <c r="AO1" t="s">
        <v>59</v>
      </c>
      <c r="AP1" t="s">
        <v>15</v>
      </c>
      <c r="AQ1" t="s">
        <v>65</v>
      </c>
      <c r="AR1" t="s">
        <v>75</v>
      </c>
      <c r="AS1" t="s">
        <v>33</v>
      </c>
      <c r="AT1" t="s">
        <v>9</v>
      </c>
      <c r="AU1" t="s">
        <v>149</v>
      </c>
      <c r="AV1" t="s">
        <v>63</v>
      </c>
      <c r="AW1" t="s">
        <v>51</v>
      </c>
      <c r="AX1" t="s">
        <v>81</v>
      </c>
    </row>
    <row r="2" spans="1:50" ht="13.8">
      <c r="A2" s="50" t="s">
        <v>55</v>
      </c>
      <c r="B2" s="51">
        <v>601</v>
      </c>
      <c r="C2" s="59">
        <f>B2/4292</f>
        <v>0.14002795899347623</v>
      </c>
      <c r="D2">
        <f>-(C2*1051)</f>
        <v>-147.16938490214352</v>
      </c>
      <c r="E2">
        <f>B2+D2</f>
        <v>453.83061509785648</v>
      </c>
      <c r="F2">
        <f>ROUND(E2,0)</f>
        <v>454</v>
      </c>
      <c r="G2" s="58">
        <f>F2+9</f>
        <v>463</v>
      </c>
      <c r="J2" t="s">
        <v>55</v>
      </c>
      <c r="K2">
        <v>463</v>
      </c>
      <c r="N2">
        <v>463</v>
      </c>
      <c r="O2">
        <v>406</v>
      </c>
      <c r="P2">
        <v>345</v>
      </c>
      <c r="Q2">
        <v>299</v>
      </c>
      <c r="R2">
        <v>293</v>
      </c>
      <c r="S2">
        <v>285</v>
      </c>
      <c r="T2">
        <v>234</v>
      </c>
      <c r="U2">
        <v>229</v>
      </c>
      <c r="V2">
        <v>213</v>
      </c>
      <c r="W2">
        <v>216</v>
      </c>
      <c r="X2">
        <v>194</v>
      </c>
      <c r="Y2">
        <v>136</v>
      </c>
      <c r="Z2">
        <v>124</v>
      </c>
      <c r="AA2">
        <v>120</v>
      </c>
      <c r="AB2">
        <v>123</v>
      </c>
      <c r="AC2">
        <v>118</v>
      </c>
      <c r="AD2">
        <v>116</v>
      </c>
      <c r="AE2">
        <v>110</v>
      </c>
      <c r="AF2">
        <v>70</v>
      </c>
      <c r="AG2">
        <v>43</v>
      </c>
      <c r="AH2">
        <v>41</v>
      </c>
      <c r="AI2">
        <v>36</v>
      </c>
      <c r="AJ2">
        <v>32</v>
      </c>
      <c r="AK2">
        <v>28</v>
      </c>
      <c r="AL2">
        <v>18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ht="13.8">
      <c r="A3" s="52" t="s">
        <v>92</v>
      </c>
      <c r="B3" s="53">
        <v>526</v>
      </c>
      <c r="C3" s="59">
        <f t="shared" ref="C3:C38" si="0">B3/4292</f>
        <v>0.12255358807082944</v>
      </c>
      <c r="D3">
        <f t="shared" ref="D3:D38" si="1">-(C3*1051)</f>
        <v>-128.80382106244176</v>
      </c>
      <c r="E3">
        <f t="shared" ref="E3:E38" si="2">B3+D3</f>
        <v>397.19617893755822</v>
      </c>
      <c r="F3">
        <f t="shared" ref="F3:F38" si="3">ROUND(E3,0)</f>
        <v>397</v>
      </c>
      <c r="G3" s="58">
        <f>F3+9</f>
        <v>406</v>
      </c>
      <c r="J3" t="s">
        <v>92</v>
      </c>
      <c r="K3">
        <v>406</v>
      </c>
    </row>
    <row r="4" spans="1:50" ht="27.6">
      <c r="A4" s="54" t="s">
        <v>90</v>
      </c>
      <c r="B4" s="55">
        <v>424</v>
      </c>
      <c r="C4" s="59">
        <f t="shared" si="0"/>
        <v>9.8788443616029828E-2</v>
      </c>
      <c r="D4">
        <f t="shared" si="1"/>
        <v>-103.82665424044735</v>
      </c>
      <c r="E4">
        <f t="shared" si="2"/>
        <v>320.17334575955266</v>
      </c>
      <c r="F4">
        <f t="shared" si="3"/>
        <v>320</v>
      </c>
      <c r="G4" s="58">
        <f>F4+25</f>
        <v>345</v>
      </c>
      <c r="J4" t="s">
        <v>90</v>
      </c>
      <c r="K4">
        <v>345</v>
      </c>
    </row>
    <row r="5" spans="1:50" ht="13.8">
      <c r="A5" s="56" t="s">
        <v>47</v>
      </c>
      <c r="B5" s="57">
        <v>384</v>
      </c>
      <c r="C5" s="59">
        <f t="shared" si="0"/>
        <v>8.9468779123951542E-2</v>
      </c>
      <c r="D5">
        <f t="shared" si="1"/>
        <v>-94.031686859273066</v>
      </c>
      <c r="E5">
        <f t="shared" si="2"/>
        <v>289.96831314072693</v>
      </c>
      <c r="F5">
        <f t="shared" si="3"/>
        <v>290</v>
      </c>
      <c r="G5" s="58">
        <f t="shared" ref="G5:G26" si="4">F5+9</f>
        <v>299</v>
      </c>
      <c r="J5" t="s">
        <v>47</v>
      </c>
      <c r="K5">
        <v>299</v>
      </c>
    </row>
    <row r="6" spans="1:50" ht="13.8">
      <c r="A6" s="56" t="s">
        <v>57</v>
      </c>
      <c r="B6" s="57">
        <v>368</v>
      </c>
      <c r="C6" s="59">
        <f t="shared" si="0"/>
        <v>8.5740913327120222E-2</v>
      </c>
      <c r="D6">
        <f t="shared" si="1"/>
        <v>-90.113699906803348</v>
      </c>
      <c r="E6">
        <f t="shared" si="2"/>
        <v>277.88630009319667</v>
      </c>
      <c r="F6">
        <f t="shared" si="3"/>
        <v>278</v>
      </c>
      <c r="G6" s="58">
        <f>F6+15</f>
        <v>293</v>
      </c>
      <c r="J6" t="s">
        <v>57</v>
      </c>
      <c r="K6">
        <v>293</v>
      </c>
    </row>
    <row r="7" spans="1:50" ht="27.6">
      <c r="A7" s="56" t="s">
        <v>89</v>
      </c>
      <c r="B7" s="57">
        <v>366</v>
      </c>
      <c r="C7" s="59">
        <f t="shared" si="0"/>
        <v>8.5274930102516314E-2</v>
      </c>
      <c r="D7">
        <f t="shared" si="1"/>
        <v>-89.623951537744645</v>
      </c>
      <c r="E7">
        <f t="shared" si="2"/>
        <v>276.37604846225537</v>
      </c>
      <c r="F7">
        <f t="shared" si="3"/>
        <v>276</v>
      </c>
      <c r="G7" s="58">
        <f t="shared" si="4"/>
        <v>285</v>
      </c>
      <c r="J7" t="s">
        <v>89</v>
      </c>
      <c r="K7">
        <v>285</v>
      </c>
    </row>
    <row r="8" spans="1:50" ht="13.8">
      <c r="A8" s="56" t="s">
        <v>13</v>
      </c>
      <c r="B8" s="57">
        <v>298</v>
      </c>
      <c r="C8" s="59">
        <f t="shared" si="0"/>
        <v>6.9431500465983231E-2</v>
      </c>
      <c r="D8">
        <f t="shared" si="1"/>
        <v>-72.972506989748382</v>
      </c>
      <c r="E8">
        <f t="shared" si="2"/>
        <v>225.02749301025162</v>
      </c>
      <c r="F8">
        <f t="shared" si="3"/>
        <v>225</v>
      </c>
      <c r="G8" s="58">
        <f t="shared" si="4"/>
        <v>234</v>
      </c>
      <c r="J8" t="s">
        <v>13</v>
      </c>
      <c r="K8">
        <v>234</v>
      </c>
    </row>
    <row r="9" spans="1:50" ht="13.8">
      <c r="A9" s="56" t="s">
        <v>61</v>
      </c>
      <c r="B9" s="57">
        <v>292</v>
      </c>
      <c r="C9" s="59">
        <f t="shared" si="0"/>
        <v>6.8033550792171479E-2</v>
      </c>
      <c r="D9">
        <f t="shared" si="1"/>
        <v>-71.503261882572218</v>
      </c>
      <c r="E9">
        <f t="shared" si="2"/>
        <v>220.49673811742778</v>
      </c>
      <c r="F9">
        <f t="shared" si="3"/>
        <v>220</v>
      </c>
      <c r="G9" s="58">
        <f t="shared" si="4"/>
        <v>229</v>
      </c>
      <c r="J9" t="s">
        <v>61</v>
      </c>
      <c r="K9">
        <v>229</v>
      </c>
    </row>
    <row r="10" spans="1:50" ht="13.8">
      <c r="A10" s="56" t="s">
        <v>23</v>
      </c>
      <c r="B10" s="57">
        <v>270</v>
      </c>
      <c r="C10" s="59">
        <f t="shared" si="0"/>
        <v>6.2907735321528421E-2</v>
      </c>
      <c r="D10">
        <f t="shared" si="1"/>
        <v>-66.116029822926365</v>
      </c>
      <c r="E10">
        <f t="shared" si="2"/>
        <v>203.88397017707365</v>
      </c>
      <c r="F10">
        <f t="shared" si="3"/>
        <v>204</v>
      </c>
      <c r="G10" s="58">
        <f t="shared" si="4"/>
        <v>213</v>
      </c>
      <c r="J10" t="s">
        <v>23</v>
      </c>
      <c r="K10">
        <v>213</v>
      </c>
    </row>
    <row r="11" spans="1:50" ht="13.8">
      <c r="A11" s="56" t="s">
        <v>29</v>
      </c>
      <c r="B11" s="57">
        <v>266</v>
      </c>
      <c r="C11" s="59">
        <f t="shared" si="0"/>
        <v>6.1975768872320598E-2</v>
      </c>
      <c r="D11">
        <f t="shared" si="1"/>
        <v>-65.136533084808946</v>
      </c>
      <c r="E11">
        <f t="shared" si="2"/>
        <v>200.86346691519105</v>
      </c>
      <c r="F11">
        <f t="shared" si="3"/>
        <v>201</v>
      </c>
      <c r="G11" s="58">
        <f>F11+15</f>
        <v>216</v>
      </c>
      <c r="J11" t="s">
        <v>29</v>
      </c>
      <c r="K11">
        <v>216</v>
      </c>
    </row>
    <row r="12" spans="1:50" ht="13.8">
      <c r="A12" s="48" t="s">
        <v>41</v>
      </c>
      <c r="B12" s="49">
        <v>245</v>
      </c>
      <c r="C12" s="59">
        <f t="shared" si="0"/>
        <v>5.7082945013979494E-2</v>
      </c>
      <c r="D12">
        <f t="shared" si="1"/>
        <v>-59.99417520969245</v>
      </c>
      <c r="E12">
        <f t="shared" si="2"/>
        <v>185.00582479030754</v>
      </c>
      <c r="F12">
        <f t="shared" si="3"/>
        <v>185</v>
      </c>
      <c r="G12" s="58">
        <f t="shared" si="4"/>
        <v>194</v>
      </c>
      <c r="J12" t="s">
        <v>41</v>
      </c>
      <c r="K12">
        <v>194</v>
      </c>
    </row>
    <row r="13" spans="1:50" ht="27.6">
      <c r="A13" s="48" t="s">
        <v>93</v>
      </c>
      <c r="B13" s="49">
        <v>168</v>
      </c>
      <c r="C13" s="59">
        <f t="shared" si="0"/>
        <v>3.9142590866728798E-2</v>
      </c>
      <c r="D13">
        <f t="shared" si="1"/>
        <v>-41.13886300093197</v>
      </c>
      <c r="E13">
        <f t="shared" si="2"/>
        <v>126.86113699906804</v>
      </c>
      <c r="F13">
        <f t="shared" si="3"/>
        <v>127</v>
      </c>
      <c r="G13" s="58">
        <f t="shared" si="4"/>
        <v>136</v>
      </c>
      <c r="J13" t="s">
        <v>93</v>
      </c>
      <c r="K13">
        <v>136</v>
      </c>
    </row>
    <row r="14" spans="1:50" ht="13.8">
      <c r="A14" s="48" t="s">
        <v>17</v>
      </c>
      <c r="B14" s="49">
        <v>152</v>
      </c>
      <c r="C14" s="59">
        <f t="shared" si="0"/>
        <v>3.5414725069897485E-2</v>
      </c>
      <c r="D14">
        <f t="shared" si="1"/>
        <v>-37.220876048462259</v>
      </c>
      <c r="E14">
        <f t="shared" si="2"/>
        <v>114.77912395153774</v>
      </c>
      <c r="F14">
        <f t="shared" si="3"/>
        <v>115</v>
      </c>
      <c r="G14" s="58">
        <f t="shared" si="4"/>
        <v>124</v>
      </c>
      <c r="J14" t="s">
        <v>17</v>
      </c>
      <c r="K14">
        <v>124</v>
      </c>
    </row>
    <row r="15" spans="1:50" ht="13.8">
      <c r="A15" s="48" t="s">
        <v>53</v>
      </c>
      <c r="B15" s="49">
        <v>147</v>
      </c>
      <c r="C15" s="59">
        <f t="shared" si="0"/>
        <v>3.4249767008387701E-2</v>
      </c>
      <c r="D15">
        <f t="shared" si="1"/>
        <v>-35.996505125815474</v>
      </c>
      <c r="E15">
        <f t="shared" si="2"/>
        <v>111.00349487418453</v>
      </c>
      <c r="F15">
        <f t="shared" si="3"/>
        <v>111</v>
      </c>
      <c r="G15" s="58">
        <f t="shared" si="4"/>
        <v>120</v>
      </c>
      <c r="J15" t="s">
        <v>53</v>
      </c>
      <c r="K15">
        <v>120</v>
      </c>
    </row>
    <row r="16" spans="1:50" ht="13.8">
      <c r="A16" s="48" t="s">
        <v>86</v>
      </c>
      <c r="B16" s="49">
        <v>147</v>
      </c>
      <c r="C16" s="59">
        <f t="shared" si="0"/>
        <v>3.4249767008387701E-2</v>
      </c>
      <c r="D16">
        <f t="shared" si="1"/>
        <v>-35.996505125815474</v>
      </c>
      <c r="E16">
        <f t="shared" si="2"/>
        <v>111.00349487418453</v>
      </c>
      <c r="F16">
        <f t="shared" si="3"/>
        <v>111</v>
      </c>
      <c r="G16" s="58">
        <f>F16+12</f>
        <v>123</v>
      </c>
      <c r="J16" t="s">
        <v>86</v>
      </c>
      <c r="K16">
        <v>123</v>
      </c>
    </row>
    <row r="17" spans="1:11" ht="13.8">
      <c r="A17" s="48" t="s">
        <v>71</v>
      </c>
      <c r="B17" s="49">
        <v>144</v>
      </c>
      <c r="C17" s="59">
        <f t="shared" si="0"/>
        <v>3.3550792171481825E-2</v>
      </c>
      <c r="D17">
        <f t="shared" si="1"/>
        <v>-35.2618825722274</v>
      </c>
      <c r="E17">
        <f t="shared" si="2"/>
        <v>108.73811742777261</v>
      </c>
      <c r="F17">
        <f t="shared" si="3"/>
        <v>109</v>
      </c>
      <c r="G17" s="58">
        <f t="shared" si="4"/>
        <v>118</v>
      </c>
      <c r="J17" t="s">
        <v>71</v>
      </c>
      <c r="K17">
        <v>118</v>
      </c>
    </row>
    <row r="18" spans="1:11" ht="13.8">
      <c r="A18" s="48" t="s">
        <v>87</v>
      </c>
      <c r="B18" s="49">
        <v>139</v>
      </c>
      <c r="C18" s="59">
        <f t="shared" si="0"/>
        <v>3.2385834109972041E-2</v>
      </c>
      <c r="D18">
        <f t="shared" si="1"/>
        <v>-34.037511649580615</v>
      </c>
      <c r="E18">
        <f t="shared" si="2"/>
        <v>104.96248835041939</v>
      </c>
      <c r="F18">
        <f t="shared" si="3"/>
        <v>105</v>
      </c>
      <c r="G18" s="58">
        <f>F18+11</f>
        <v>116</v>
      </c>
      <c r="J18" t="s">
        <v>87</v>
      </c>
      <c r="K18">
        <v>116</v>
      </c>
    </row>
    <row r="19" spans="1:11" ht="13.8">
      <c r="A19" s="48" t="s">
        <v>43</v>
      </c>
      <c r="B19" s="49">
        <v>134</v>
      </c>
      <c r="C19" s="59">
        <f t="shared" si="0"/>
        <v>3.1220876048462257E-2</v>
      </c>
      <c r="D19">
        <f t="shared" si="1"/>
        <v>-32.813140726933831</v>
      </c>
      <c r="E19">
        <f t="shared" si="2"/>
        <v>101.18685927306618</v>
      </c>
      <c r="F19">
        <f t="shared" si="3"/>
        <v>101</v>
      </c>
      <c r="G19" s="58">
        <f t="shared" si="4"/>
        <v>110</v>
      </c>
      <c r="J19" t="s">
        <v>43</v>
      </c>
      <c r="K19">
        <v>110</v>
      </c>
    </row>
    <row r="20" spans="1:11" ht="13.8">
      <c r="A20" s="48" t="s">
        <v>39</v>
      </c>
      <c r="B20" s="49">
        <v>81</v>
      </c>
      <c r="C20" s="59">
        <f t="shared" si="0"/>
        <v>1.8872320596458526E-2</v>
      </c>
      <c r="D20">
        <f t="shared" si="1"/>
        <v>-19.83480894687791</v>
      </c>
      <c r="E20">
        <f t="shared" si="2"/>
        <v>61.165191053122086</v>
      </c>
      <c r="F20">
        <f t="shared" si="3"/>
        <v>61</v>
      </c>
      <c r="G20" s="58">
        <f t="shared" si="4"/>
        <v>70</v>
      </c>
      <c r="J20" t="s">
        <v>39</v>
      </c>
      <c r="K20">
        <v>70</v>
      </c>
    </row>
    <row r="21" spans="1:11" ht="13.8">
      <c r="A21" s="48" t="s">
        <v>35</v>
      </c>
      <c r="B21" s="49">
        <v>45</v>
      </c>
      <c r="C21" s="59">
        <f t="shared" si="0"/>
        <v>1.048462255358807E-2</v>
      </c>
      <c r="D21">
        <f t="shared" si="1"/>
        <v>-11.019338303821062</v>
      </c>
      <c r="E21">
        <f t="shared" si="2"/>
        <v>33.980661696178942</v>
      </c>
      <c r="F21">
        <f t="shared" si="3"/>
        <v>34</v>
      </c>
      <c r="G21" s="58">
        <f t="shared" si="4"/>
        <v>43</v>
      </c>
      <c r="J21" t="s">
        <v>35</v>
      </c>
      <c r="K21">
        <v>43</v>
      </c>
    </row>
    <row r="22" spans="1:11" ht="13.8">
      <c r="A22" s="48" t="s">
        <v>73</v>
      </c>
      <c r="B22" s="49">
        <v>42</v>
      </c>
      <c r="C22" s="59">
        <f t="shared" si="0"/>
        <v>9.7856477166821994E-3</v>
      </c>
      <c r="D22">
        <f t="shared" si="1"/>
        <v>-10.284715750232992</v>
      </c>
      <c r="E22">
        <f t="shared" si="2"/>
        <v>31.715284249767009</v>
      </c>
      <c r="F22">
        <f t="shared" si="3"/>
        <v>32</v>
      </c>
      <c r="G22" s="58">
        <f t="shared" si="4"/>
        <v>41</v>
      </c>
      <c r="J22" t="s">
        <v>73</v>
      </c>
      <c r="K22">
        <v>41</v>
      </c>
    </row>
    <row r="23" spans="1:11" ht="13.8">
      <c r="A23" s="48" t="s">
        <v>19</v>
      </c>
      <c r="B23" s="49">
        <v>36</v>
      </c>
      <c r="C23" s="59">
        <f t="shared" si="0"/>
        <v>8.3876980428704562E-3</v>
      </c>
      <c r="D23">
        <f t="shared" si="1"/>
        <v>-8.8154706430568499</v>
      </c>
      <c r="E23">
        <f t="shared" si="2"/>
        <v>27.184529356943152</v>
      </c>
      <c r="F23">
        <f t="shared" si="3"/>
        <v>27</v>
      </c>
      <c r="G23" s="58">
        <f t="shared" si="4"/>
        <v>36</v>
      </c>
      <c r="J23" t="s">
        <v>19</v>
      </c>
      <c r="K23">
        <v>36</v>
      </c>
    </row>
    <row r="24" spans="1:11" ht="13.8">
      <c r="A24" s="48" t="s">
        <v>85</v>
      </c>
      <c r="B24" s="49">
        <v>31</v>
      </c>
      <c r="C24" s="59">
        <f t="shared" si="0"/>
        <v>7.2227399813606713E-3</v>
      </c>
      <c r="D24">
        <f t="shared" si="1"/>
        <v>-7.5910997204100656</v>
      </c>
      <c r="E24">
        <f t="shared" si="2"/>
        <v>23.408900279589936</v>
      </c>
      <c r="F24">
        <f t="shared" si="3"/>
        <v>23</v>
      </c>
      <c r="G24" s="58">
        <f t="shared" si="4"/>
        <v>32</v>
      </c>
      <c r="J24" t="s">
        <v>85</v>
      </c>
      <c r="K24">
        <v>32</v>
      </c>
    </row>
    <row r="25" spans="1:11" ht="13.8">
      <c r="A25" s="48" t="s">
        <v>31</v>
      </c>
      <c r="B25" s="49">
        <v>25</v>
      </c>
      <c r="C25" s="59">
        <f t="shared" si="0"/>
        <v>5.824790307548928E-3</v>
      </c>
      <c r="D25">
        <f t="shared" si="1"/>
        <v>-6.1218546132339231</v>
      </c>
      <c r="E25">
        <f t="shared" si="2"/>
        <v>18.878145386766079</v>
      </c>
      <c r="F25">
        <f t="shared" si="3"/>
        <v>19</v>
      </c>
      <c r="G25" s="58">
        <f t="shared" si="4"/>
        <v>28</v>
      </c>
      <c r="J25" t="s">
        <v>31</v>
      </c>
      <c r="K25">
        <v>28</v>
      </c>
    </row>
    <row r="26" spans="1:11" ht="13.8">
      <c r="A26" s="48" t="s">
        <v>83</v>
      </c>
      <c r="B26" s="49">
        <v>12</v>
      </c>
      <c r="C26" s="59">
        <f t="shared" si="0"/>
        <v>2.7958993476234857E-3</v>
      </c>
      <c r="D26">
        <f t="shared" si="1"/>
        <v>-2.9384902143522833</v>
      </c>
      <c r="E26">
        <f t="shared" si="2"/>
        <v>9.0615097856477167</v>
      </c>
      <c r="F26">
        <f t="shared" si="3"/>
        <v>9</v>
      </c>
      <c r="G26" s="58">
        <f t="shared" si="4"/>
        <v>18</v>
      </c>
      <c r="J26" t="s">
        <v>83</v>
      </c>
      <c r="K26">
        <v>18</v>
      </c>
    </row>
    <row r="27" spans="1:11" ht="13.8">
      <c r="A27" s="48" t="s">
        <v>37</v>
      </c>
      <c r="B27" s="49">
        <v>0</v>
      </c>
      <c r="C27" s="59">
        <f t="shared" si="0"/>
        <v>0</v>
      </c>
      <c r="D27">
        <f t="shared" si="1"/>
        <v>0</v>
      </c>
      <c r="E27">
        <f t="shared" si="2"/>
        <v>0</v>
      </c>
      <c r="F27">
        <f t="shared" si="3"/>
        <v>0</v>
      </c>
      <c r="G27" s="58">
        <v>0</v>
      </c>
      <c r="J27" t="s">
        <v>37</v>
      </c>
      <c r="K27">
        <v>0</v>
      </c>
    </row>
    <row r="28" spans="1:11" ht="13.8">
      <c r="A28" s="48" t="s">
        <v>45</v>
      </c>
      <c r="B28" s="49">
        <v>0</v>
      </c>
      <c r="C28" s="59">
        <f t="shared" si="0"/>
        <v>0</v>
      </c>
      <c r="D28">
        <f t="shared" si="1"/>
        <v>0</v>
      </c>
      <c r="E28">
        <f t="shared" si="2"/>
        <v>0</v>
      </c>
      <c r="F28">
        <f t="shared" si="3"/>
        <v>0</v>
      </c>
      <c r="G28" s="58">
        <v>0</v>
      </c>
      <c r="J28" t="s">
        <v>45</v>
      </c>
      <c r="K28">
        <v>0</v>
      </c>
    </row>
    <row r="29" spans="1:11" ht="13.8">
      <c r="A29" s="48" t="s">
        <v>59</v>
      </c>
      <c r="B29" s="49">
        <v>0</v>
      </c>
      <c r="C29" s="59">
        <f t="shared" si="0"/>
        <v>0</v>
      </c>
      <c r="D29">
        <f t="shared" si="1"/>
        <v>0</v>
      </c>
      <c r="E29">
        <f t="shared" si="2"/>
        <v>0</v>
      </c>
      <c r="F29">
        <f t="shared" si="3"/>
        <v>0</v>
      </c>
      <c r="G29" s="58">
        <v>0</v>
      </c>
      <c r="J29" t="s">
        <v>59</v>
      </c>
      <c r="K29">
        <v>0</v>
      </c>
    </row>
    <row r="30" spans="1:11" ht="13.8">
      <c r="A30" s="48" t="s">
        <v>15</v>
      </c>
      <c r="B30" s="49">
        <v>0</v>
      </c>
      <c r="C30" s="59">
        <f t="shared" si="0"/>
        <v>0</v>
      </c>
      <c r="D30">
        <f t="shared" si="1"/>
        <v>0</v>
      </c>
      <c r="E30">
        <f t="shared" si="2"/>
        <v>0</v>
      </c>
      <c r="F30">
        <f t="shared" si="3"/>
        <v>0</v>
      </c>
      <c r="G30" s="58">
        <v>0</v>
      </c>
      <c r="J30" t="s">
        <v>15</v>
      </c>
      <c r="K30">
        <v>0</v>
      </c>
    </row>
    <row r="31" spans="1:11" ht="13.8">
      <c r="A31" s="48" t="s">
        <v>65</v>
      </c>
      <c r="B31" s="49">
        <v>0</v>
      </c>
      <c r="C31" s="59">
        <f t="shared" si="0"/>
        <v>0</v>
      </c>
      <c r="D31">
        <f t="shared" si="1"/>
        <v>0</v>
      </c>
      <c r="E31">
        <f t="shared" si="2"/>
        <v>0</v>
      </c>
      <c r="F31">
        <f t="shared" si="3"/>
        <v>0</v>
      </c>
      <c r="G31" s="58">
        <v>0</v>
      </c>
      <c r="J31" t="s">
        <v>65</v>
      </c>
      <c r="K31">
        <v>0</v>
      </c>
    </row>
    <row r="32" spans="1:11" ht="13.8">
      <c r="A32" s="48" t="s">
        <v>75</v>
      </c>
      <c r="B32" s="49">
        <v>0</v>
      </c>
      <c r="C32" s="59">
        <f t="shared" si="0"/>
        <v>0</v>
      </c>
      <c r="D32">
        <f t="shared" si="1"/>
        <v>0</v>
      </c>
      <c r="E32">
        <f t="shared" si="2"/>
        <v>0</v>
      </c>
      <c r="F32">
        <f t="shared" si="3"/>
        <v>0</v>
      </c>
      <c r="G32" s="58">
        <v>0</v>
      </c>
      <c r="J32" t="s">
        <v>75</v>
      </c>
      <c r="K32">
        <v>0</v>
      </c>
    </row>
    <row r="33" spans="1:11" ht="13.8">
      <c r="A33" s="48" t="s">
        <v>33</v>
      </c>
      <c r="B33" s="49">
        <v>0</v>
      </c>
      <c r="C33" s="59">
        <f t="shared" si="0"/>
        <v>0</v>
      </c>
      <c r="D33">
        <f t="shared" si="1"/>
        <v>0</v>
      </c>
      <c r="E33">
        <f t="shared" si="2"/>
        <v>0</v>
      </c>
      <c r="F33">
        <f t="shared" si="3"/>
        <v>0</v>
      </c>
      <c r="G33" s="58">
        <v>0</v>
      </c>
      <c r="J33" t="s">
        <v>33</v>
      </c>
      <c r="K33">
        <v>0</v>
      </c>
    </row>
    <row r="34" spans="1:11" ht="13.8">
      <c r="A34" s="48" t="s">
        <v>9</v>
      </c>
      <c r="B34" s="49">
        <v>0</v>
      </c>
      <c r="C34" s="59">
        <f t="shared" si="0"/>
        <v>0</v>
      </c>
      <c r="D34">
        <f t="shared" si="1"/>
        <v>0</v>
      </c>
      <c r="E34">
        <f t="shared" si="2"/>
        <v>0</v>
      </c>
      <c r="F34">
        <f t="shared" si="3"/>
        <v>0</v>
      </c>
      <c r="G34" s="58">
        <v>0</v>
      </c>
      <c r="J34" t="s">
        <v>9</v>
      </c>
      <c r="K34">
        <v>0</v>
      </c>
    </row>
    <row r="35" spans="1:11" ht="27.6">
      <c r="A35" s="48" t="s">
        <v>149</v>
      </c>
      <c r="B35" s="49">
        <v>0</v>
      </c>
      <c r="C35" s="59">
        <f t="shared" si="0"/>
        <v>0</v>
      </c>
      <c r="D35">
        <f t="shared" si="1"/>
        <v>0</v>
      </c>
      <c r="E35">
        <f t="shared" si="2"/>
        <v>0</v>
      </c>
      <c r="F35">
        <f t="shared" si="3"/>
        <v>0</v>
      </c>
      <c r="G35" s="58">
        <v>0</v>
      </c>
      <c r="J35" t="s">
        <v>149</v>
      </c>
      <c r="K35">
        <v>0</v>
      </c>
    </row>
    <row r="36" spans="1:11" ht="13.8">
      <c r="A36" s="48" t="s">
        <v>63</v>
      </c>
      <c r="B36" s="49">
        <v>0</v>
      </c>
      <c r="C36" s="59">
        <f t="shared" si="0"/>
        <v>0</v>
      </c>
      <c r="D36">
        <f t="shared" si="1"/>
        <v>0</v>
      </c>
      <c r="E36">
        <f t="shared" si="2"/>
        <v>0</v>
      </c>
      <c r="F36">
        <f t="shared" si="3"/>
        <v>0</v>
      </c>
      <c r="G36" s="58">
        <v>0</v>
      </c>
      <c r="J36" t="s">
        <v>63</v>
      </c>
      <c r="K36">
        <v>0</v>
      </c>
    </row>
    <row r="37" spans="1:11" ht="13.8">
      <c r="A37" s="48" t="s">
        <v>51</v>
      </c>
      <c r="B37" s="49">
        <v>0</v>
      </c>
      <c r="C37" s="59">
        <f t="shared" si="0"/>
        <v>0</v>
      </c>
      <c r="D37">
        <f t="shared" si="1"/>
        <v>0</v>
      </c>
      <c r="E37">
        <f t="shared" si="2"/>
        <v>0</v>
      </c>
      <c r="F37">
        <f t="shared" si="3"/>
        <v>0</v>
      </c>
      <c r="G37" s="58">
        <v>0</v>
      </c>
      <c r="J37" t="s">
        <v>51</v>
      </c>
      <c r="K37">
        <v>0</v>
      </c>
    </row>
    <row r="38" spans="1:11" ht="27.6">
      <c r="A38" s="48" t="s">
        <v>81</v>
      </c>
      <c r="B38" s="49">
        <v>0</v>
      </c>
      <c r="C38" s="59">
        <f t="shared" si="0"/>
        <v>0</v>
      </c>
      <c r="D38">
        <f t="shared" si="1"/>
        <v>0</v>
      </c>
      <c r="E38">
        <f t="shared" si="2"/>
        <v>0</v>
      </c>
      <c r="F38">
        <f t="shared" si="3"/>
        <v>0</v>
      </c>
      <c r="G38" s="58">
        <v>0</v>
      </c>
      <c r="J38" t="s">
        <v>81</v>
      </c>
      <c r="K38">
        <v>0</v>
      </c>
    </row>
    <row r="39" spans="1:11">
      <c r="B39">
        <f>SUM(B2:B38)</f>
        <v>5343</v>
      </c>
      <c r="C39" s="58">
        <v>4292</v>
      </c>
      <c r="D39">
        <f>B39-C39</f>
        <v>1051</v>
      </c>
      <c r="F39">
        <f>SUM(F2:F38)</f>
        <v>4034</v>
      </c>
      <c r="G39" s="58">
        <f>SUM(G2:G38)</f>
        <v>4292</v>
      </c>
    </row>
    <row r="40" spans="1:11">
      <c r="F40" s="60">
        <f>C39-F39</f>
        <v>258</v>
      </c>
      <c r="G40">
        <f>C39-G39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1003"/>
  <sheetViews>
    <sheetView workbookViewId="0"/>
  </sheetViews>
  <sheetFormatPr baseColWidth="10" defaultColWidth="12.6640625" defaultRowHeight="15.75" customHeight="1"/>
  <sheetData>
    <row r="1" spans="1:38"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120</v>
      </c>
      <c r="Z1" s="1" t="s">
        <v>121</v>
      </c>
      <c r="AA1" s="1" t="s">
        <v>122</v>
      </c>
      <c r="AB1" s="1" t="s">
        <v>123</v>
      </c>
      <c r="AC1" s="1" t="s">
        <v>124</v>
      </c>
      <c r="AD1" s="1" t="s">
        <v>125</v>
      </c>
      <c r="AE1" s="1" t="s">
        <v>126</v>
      </c>
      <c r="AF1" s="1" t="s">
        <v>127</v>
      </c>
      <c r="AG1" s="1" t="s">
        <v>128</v>
      </c>
      <c r="AH1" s="1" t="s">
        <v>129</v>
      </c>
      <c r="AI1" s="1" t="s">
        <v>130</v>
      </c>
      <c r="AJ1" s="1" t="s">
        <v>131</v>
      </c>
      <c r="AK1" s="1" t="s">
        <v>132</v>
      </c>
      <c r="AL1" s="1" t="s">
        <v>133</v>
      </c>
    </row>
    <row r="2" spans="1:38">
      <c r="A2" s="2">
        <v>45028</v>
      </c>
      <c r="B2" s="3">
        <v>0</v>
      </c>
      <c r="C2" s="3">
        <v>207</v>
      </c>
      <c r="D2" s="3">
        <v>67</v>
      </c>
      <c r="E2" s="3">
        <v>228</v>
      </c>
      <c r="F2" s="3">
        <v>0</v>
      </c>
      <c r="G2" s="3">
        <v>32</v>
      </c>
      <c r="H2" s="3">
        <v>67</v>
      </c>
      <c r="I2" s="3">
        <v>0</v>
      </c>
      <c r="J2" s="3">
        <v>228</v>
      </c>
      <c r="K2" s="3">
        <v>33</v>
      </c>
      <c r="L2" s="3">
        <v>36</v>
      </c>
      <c r="M2" s="3">
        <v>228</v>
      </c>
      <c r="N2" s="3">
        <v>233</v>
      </c>
      <c r="O2" s="3">
        <v>110</v>
      </c>
      <c r="P2" s="3">
        <v>150</v>
      </c>
      <c r="Q2" s="3">
        <v>0</v>
      </c>
      <c r="R2" s="3">
        <v>0</v>
      </c>
      <c r="S2" s="3">
        <v>0</v>
      </c>
      <c r="T2" s="3">
        <v>224</v>
      </c>
      <c r="U2" s="3">
        <v>498</v>
      </c>
      <c r="V2" s="3">
        <v>0</v>
      </c>
      <c r="W2" s="3">
        <v>0</v>
      </c>
      <c r="X2" s="3">
        <v>0</v>
      </c>
      <c r="Y2" s="3">
        <v>75</v>
      </c>
      <c r="Z2" s="3">
        <v>361</v>
      </c>
      <c r="AA2" s="3">
        <v>210</v>
      </c>
      <c r="AB2" s="3">
        <v>18</v>
      </c>
      <c r="AC2" s="3">
        <v>0</v>
      </c>
      <c r="AD2" s="3">
        <v>0</v>
      </c>
      <c r="AE2" s="3">
        <v>36</v>
      </c>
      <c r="AF2" s="3">
        <v>67</v>
      </c>
      <c r="AG2" s="3">
        <v>47</v>
      </c>
      <c r="AH2" s="3">
        <v>519</v>
      </c>
      <c r="AI2" s="3">
        <v>124</v>
      </c>
      <c r="AJ2" s="3">
        <v>149</v>
      </c>
      <c r="AK2" s="3">
        <v>230</v>
      </c>
      <c r="AL2" s="3">
        <v>115</v>
      </c>
    </row>
    <row r="3" spans="1:38">
      <c r="A3" s="2">
        <v>45029</v>
      </c>
      <c r="B3" s="3">
        <v>0</v>
      </c>
      <c r="C3" s="3">
        <v>275</v>
      </c>
      <c r="D3" s="3">
        <v>66</v>
      </c>
      <c r="E3" s="3">
        <v>224</v>
      </c>
      <c r="F3" s="3">
        <v>0</v>
      </c>
      <c r="G3" s="3">
        <v>32</v>
      </c>
      <c r="H3" s="3">
        <v>66</v>
      </c>
      <c r="I3" s="3">
        <v>0</v>
      </c>
      <c r="J3" s="3">
        <v>224</v>
      </c>
      <c r="K3" s="3">
        <v>32</v>
      </c>
      <c r="L3" s="3">
        <v>36</v>
      </c>
      <c r="M3" s="3">
        <v>224</v>
      </c>
      <c r="N3" s="3">
        <v>229</v>
      </c>
      <c r="O3" s="3">
        <v>107</v>
      </c>
      <c r="P3" s="3">
        <v>147</v>
      </c>
      <c r="Q3" s="3">
        <v>0</v>
      </c>
      <c r="R3" s="3">
        <v>0</v>
      </c>
      <c r="S3" s="3">
        <v>0</v>
      </c>
      <c r="T3" s="3">
        <v>220</v>
      </c>
      <c r="U3" s="3">
        <v>488</v>
      </c>
      <c r="V3" s="3">
        <v>0</v>
      </c>
      <c r="W3" s="3">
        <v>0</v>
      </c>
      <c r="X3" s="3">
        <v>0</v>
      </c>
      <c r="Y3" s="3">
        <v>74</v>
      </c>
      <c r="Z3" s="3">
        <v>355</v>
      </c>
      <c r="AA3" s="3">
        <v>206</v>
      </c>
      <c r="AB3" s="3">
        <v>16</v>
      </c>
      <c r="AC3" s="3">
        <v>0</v>
      </c>
      <c r="AD3" s="3">
        <v>0</v>
      </c>
      <c r="AE3" s="3">
        <v>36</v>
      </c>
      <c r="AF3" s="3">
        <v>66</v>
      </c>
      <c r="AG3" s="3">
        <v>46</v>
      </c>
      <c r="AH3" s="3">
        <v>514</v>
      </c>
      <c r="AI3" s="3">
        <v>123</v>
      </c>
      <c r="AJ3" s="3">
        <v>146</v>
      </c>
      <c r="AK3" s="3">
        <v>226</v>
      </c>
      <c r="AL3" s="3">
        <v>114</v>
      </c>
    </row>
    <row r="4" spans="1:38">
      <c r="A4" s="2">
        <v>45030</v>
      </c>
      <c r="B4" s="3">
        <v>0</v>
      </c>
      <c r="C4" s="3">
        <v>388</v>
      </c>
      <c r="D4" s="3">
        <v>66</v>
      </c>
      <c r="E4" s="3">
        <v>200</v>
      </c>
      <c r="F4" s="3">
        <v>12</v>
      </c>
      <c r="G4" s="3">
        <v>0</v>
      </c>
      <c r="H4" s="3">
        <v>133</v>
      </c>
      <c r="I4" s="3">
        <v>23</v>
      </c>
      <c r="J4" s="3">
        <v>222</v>
      </c>
      <c r="K4" s="3">
        <v>32</v>
      </c>
      <c r="L4" s="3">
        <v>0</v>
      </c>
      <c r="M4" s="3">
        <v>261</v>
      </c>
      <c r="N4" s="3">
        <v>222</v>
      </c>
      <c r="O4" s="3">
        <v>66</v>
      </c>
      <c r="P4" s="3">
        <v>158</v>
      </c>
      <c r="Q4" s="3">
        <v>0</v>
      </c>
      <c r="R4" s="3">
        <v>0</v>
      </c>
      <c r="S4" s="3">
        <v>0</v>
      </c>
      <c r="T4" s="3">
        <v>235</v>
      </c>
      <c r="U4" s="3">
        <v>307</v>
      </c>
      <c r="V4" s="3">
        <v>0</v>
      </c>
      <c r="W4" s="3">
        <v>0</v>
      </c>
      <c r="X4" s="3">
        <v>0</v>
      </c>
      <c r="Y4" s="3">
        <v>70</v>
      </c>
      <c r="Z4" s="3">
        <v>243</v>
      </c>
      <c r="AA4" s="3">
        <v>81</v>
      </c>
      <c r="AB4" s="3">
        <v>36</v>
      </c>
      <c r="AC4" s="3">
        <v>0</v>
      </c>
      <c r="AD4" s="3">
        <v>0</v>
      </c>
      <c r="AE4" s="3">
        <v>106</v>
      </c>
      <c r="AF4" s="3">
        <v>63</v>
      </c>
      <c r="AG4" s="3">
        <v>245</v>
      </c>
      <c r="AH4" s="3">
        <v>488</v>
      </c>
      <c r="AI4" s="3">
        <v>119</v>
      </c>
      <c r="AJ4" s="3">
        <v>147</v>
      </c>
      <c r="AK4" s="3">
        <v>220</v>
      </c>
      <c r="AL4" s="3">
        <v>149</v>
      </c>
    </row>
    <row r="5" spans="1:38">
      <c r="A5" s="2">
        <v>45031</v>
      </c>
      <c r="B5" s="1">
        <v>0</v>
      </c>
      <c r="C5" s="1">
        <v>384</v>
      </c>
      <c r="D5" s="1">
        <v>62</v>
      </c>
      <c r="E5" s="1">
        <v>201</v>
      </c>
      <c r="F5" s="1">
        <v>10</v>
      </c>
      <c r="G5" s="1">
        <v>29</v>
      </c>
      <c r="H5" s="1">
        <v>73</v>
      </c>
      <c r="I5" s="1">
        <v>0</v>
      </c>
      <c r="J5" s="1">
        <v>214</v>
      </c>
      <c r="K5" s="1">
        <v>0</v>
      </c>
      <c r="L5" s="1">
        <v>54</v>
      </c>
      <c r="M5" s="1">
        <v>250</v>
      </c>
      <c r="N5" s="1">
        <v>219</v>
      </c>
      <c r="O5" s="1">
        <v>62</v>
      </c>
      <c r="P5" s="1">
        <v>141</v>
      </c>
      <c r="Q5" s="1">
        <v>0</v>
      </c>
      <c r="R5" s="1">
        <v>0</v>
      </c>
      <c r="S5" s="1">
        <v>0</v>
      </c>
      <c r="T5" s="1">
        <v>228</v>
      </c>
      <c r="U5" s="1">
        <v>470</v>
      </c>
      <c r="V5" s="1">
        <v>0</v>
      </c>
      <c r="W5" s="1">
        <v>0</v>
      </c>
      <c r="X5" s="1">
        <v>0</v>
      </c>
      <c r="Y5" s="1">
        <v>70</v>
      </c>
      <c r="Z5" s="1">
        <v>376</v>
      </c>
      <c r="AA5" s="1">
        <v>78</v>
      </c>
      <c r="AB5" s="1">
        <v>15</v>
      </c>
      <c r="AC5" s="1">
        <v>0</v>
      </c>
      <c r="AD5" s="1">
        <v>0</v>
      </c>
      <c r="AE5" s="1">
        <v>62</v>
      </c>
      <c r="AF5" s="1">
        <v>42</v>
      </c>
      <c r="AG5" s="1">
        <v>197</v>
      </c>
      <c r="AH5" s="1">
        <v>378</v>
      </c>
      <c r="AI5" s="1">
        <v>116</v>
      </c>
      <c r="AJ5" s="1">
        <v>115</v>
      </c>
      <c r="AK5" s="1">
        <v>217</v>
      </c>
      <c r="AL5" s="1">
        <v>229</v>
      </c>
    </row>
    <row r="6" spans="1:38">
      <c r="A6" s="2">
        <v>45032</v>
      </c>
      <c r="B6" s="1">
        <v>0</v>
      </c>
      <c r="C6" s="1">
        <v>325</v>
      </c>
      <c r="D6" s="1">
        <v>74</v>
      </c>
      <c r="E6" s="1">
        <v>217</v>
      </c>
      <c r="F6" s="1">
        <v>17</v>
      </c>
      <c r="G6" s="1">
        <v>0</v>
      </c>
      <c r="H6" s="1">
        <v>69</v>
      </c>
      <c r="I6" s="1">
        <v>0</v>
      </c>
      <c r="J6" s="1">
        <v>196</v>
      </c>
      <c r="K6" s="1">
        <v>0</v>
      </c>
      <c r="L6" s="1">
        <v>0</v>
      </c>
      <c r="M6" s="1">
        <v>285</v>
      </c>
      <c r="N6" s="1">
        <v>84</v>
      </c>
      <c r="O6" s="1">
        <v>114</v>
      </c>
      <c r="P6" s="1">
        <v>137</v>
      </c>
      <c r="Q6" s="1">
        <v>0</v>
      </c>
      <c r="R6" s="1">
        <v>0</v>
      </c>
      <c r="S6" s="1">
        <v>0</v>
      </c>
      <c r="T6" s="1">
        <v>299</v>
      </c>
      <c r="U6" s="1">
        <v>190</v>
      </c>
      <c r="V6" s="1">
        <v>0</v>
      </c>
      <c r="W6" s="1">
        <v>10</v>
      </c>
      <c r="X6" s="1">
        <v>0</v>
      </c>
      <c r="Y6" s="1">
        <v>76</v>
      </c>
      <c r="Z6" s="1">
        <v>473</v>
      </c>
      <c r="AA6" s="1">
        <v>165</v>
      </c>
      <c r="AB6" s="1">
        <v>25</v>
      </c>
      <c r="AC6" s="1">
        <v>0</v>
      </c>
      <c r="AD6" s="1">
        <v>0</v>
      </c>
      <c r="AE6" s="1">
        <v>95</v>
      </c>
      <c r="AF6" s="1">
        <v>36</v>
      </c>
      <c r="AG6" s="1">
        <v>258</v>
      </c>
      <c r="AH6" s="1">
        <v>492</v>
      </c>
      <c r="AI6" s="1">
        <v>111</v>
      </c>
      <c r="AJ6" s="1">
        <v>84</v>
      </c>
      <c r="AK6" s="1">
        <v>216</v>
      </c>
      <c r="AL6" s="1">
        <v>244</v>
      </c>
    </row>
    <row r="7" spans="1:38">
      <c r="A7" s="2">
        <v>45033</v>
      </c>
      <c r="B7" s="1">
        <v>0</v>
      </c>
      <c r="C7" s="1">
        <v>209</v>
      </c>
      <c r="D7" s="1">
        <v>79</v>
      </c>
      <c r="E7" s="1">
        <v>230</v>
      </c>
      <c r="F7" s="1">
        <v>18</v>
      </c>
      <c r="G7" s="1">
        <v>2</v>
      </c>
      <c r="H7" s="1">
        <v>74</v>
      </c>
      <c r="I7" s="1">
        <v>0</v>
      </c>
      <c r="J7" s="1">
        <v>208</v>
      </c>
      <c r="K7" s="1">
        <v>0</v>
      </c>
      <c r="L7" s="1">
        <v>0</v>
      </c>
      <c r="M7" s="1">
        <v>303</v>
      </c>
      <c r="N7" s="1">
        <v>90</v>
      </c>
      <c r="O7" s="1">
        <v>79</v>
      </c>
      <c r="P7" s="1">
        <v>146</v>
      </c>
      <c r="Q7" s="1">
        <v>0</v>
      </c>
      <c r="R7" s="1">
        <v>0</v>
      </c>
      <c r="S7" s="1">
        <v>0</v>
      </c>
      <c r="T7" s="1">
        <v>317</v>
      </c>
      <c r="U7" s="1">
        <v>201</v>
      </c>
      <c r="V7" s="1">
        <v>0</v>
      </c>
      <c r="W7" s="1">
        <v>11</v>
      </c>
      <c r="X7" s="1">
        <v>0</v>
      </c>
      <c r="Y7" s="1">
        <v>80</v>
      </c>
      <c r="Z7" s="1">
        <v>503</v>
      </c>
      <c r="AA7" s="1">
        <v>175</v>
      </c>
      <c r="AB7" s="1">
        <v>26</v>
      </c>
      <c r="AC7" s="1">
        <v>0</v>
      </c>
      <c r="AD7" s="1">
        <v>0</v>
      </c>
      <c r="AE7" s="1">
        <v>24</v>
      </c>
      <c r="AF7" s="1">
        <v>38</v>
      </c>
      <c r="AG7" s="1">
        <v>274</v>
      </c>
      <c r="AH7" s="1">
        <v>523</v>
      </c>
      <c r="AI7" s="1">
        <v>118</v>
      </c>
      <c r="AJ7" s="1">
        <v>90</v>
      </c>
      <c r="AK7" s="1">
        <v>215</v>
      </c>
      <c r="AL7" s="1">
        <v>259</v>
      </c>
    </row>
    <row r="8" spans="1:38">
      <c r="A8" s="2">
        <v>45034</v>
      </c>
      <c r="B8" s="1">
        <v>0</v>
      </c>
      <c r="C8" s="1">
        <v>207</v>
      </c>
      <c r="D8" s="1">
        <v>70</v>
      </c>
      <c r="E8" s="1">
        <v>226</v>
      </c>
      <c r="F8" s="1">
        <v>8</v>
      </c>
      <c r="G8" s="1">
        <v>16</v>
      </c>
      <c r="H8" s="1">
        <v>66</v>
      </c>
      <c r="I8" s="1">
        <v>0</v>
      </c>
      <c r="J8" s="1">
        <v>206</v>
      </c>
      <c r="K8" s="1">
        <v>0</v>
      </c>
      <c r="L8" s="1">
        <v>0</v>
      </c>
      <c r="M8" s="1">
        <v>305</v>
      </c>
      <c r="N8" s="1">
        <v>249</v>
      </c>
      <c r="O8" s="1">
        <v>70</v>
      </c>
      <c r="P8" s="1">
        <v>141</v>
      </c>
      <c r="Q8" s="1">
        <v>0</v>
      </c>
      <c r="R8" s="1">
        <v>0</v>
      </c>
      <c r="S8" s="1">
        <v>1</v>
      </c>
      <c r="T8" s="1">
        <v>319</v>
      </c>
      <c r="U8" s="1">
        <v>199</v>
      </c>
      <c r="V8" s="1">
        <v>0</v>
      </c>
      <c r="W8" s="1">
        <v>0</v>
      </c>
      <c r="X8" s="1">
        <v>0</v>
      </c>
      <c r="Y8" s="1">
        <v>73</v>
      </c>
      <c r="Z8" s="1">
        <v>514</v>
      </c>
      <c r="AA8" s="1">
        <v>172</v>
      </c>
      <c r="AB8" s="1">
        <v>16</v>
      </c>
      <c r="AC8" s="1">
        <v>0</v>
      </c>
      <c r="AD8" s="1">
        <v>0</v>
      </c>
      <c r="AE8" s="1">
        <v>13</v>
      </c>
      <c r="AF8" s="1">
        <v>28</v>
      </c>
      <c r="AG8" s="1">
        <v>191</v>
      </c>
      <c r="AH8" s="1">
        <v>534</v>
      </c>
      <c r="AI8" s="1">
        <v>112</v>
      </c>
      <c r="AJ8" s="1">
        <v>82</v>
      </c>
      <c r="AK8" s="1">
        <v>214</v>
      </c>
      <c r="AL8" s="1">
        <v>260</v>
      </c>
    </row>
    <row r="9" spans="1:38">
      <c r="A9" s="2">
        <v>45035</v>
      </c>
      <c r="B9" s="1">
        <v>0</v>
      </c>
      <c r="C9" s="1">
        <v>204</v>
      </c>
      <c r="D9" s="1">
        <v>65</v>
      </c>
      <c r="E9" s="1">
        <v>222</v>
      </c>
      <c r="F9" s="1">
        <v>7</v>
      </c>
      <c r="G9" s="1">
        <v>16</v>
      </c>
      <c r="H9" s="1">
        <v>65</v>
      </c>
      <c r="I9" s="1">
        <v>0</v>
      </c>
      <c r="J9" s="1">
        <v>202</v>
      </c>
      <c r="K9" s="1">
        <v>0</v>
      </c>
      <c r="L9" s="1">
        <v>0</v>
      </c>
      <c r="M9" s="1">
        <v>300</v>
      </c>
      <c r="N9" s="1">
        <v>245</v>
      </c>
      <c r="O9" s="1">
        <v>65</v>
      </c>
      <c r="P9" s="1">
        <v>139</v>
      </c>
      <c r="Q9" s="1">
        <v>0</v>
      </c>
      <c r="R9" s="1">
        <v>0</v>
      </c>
      <c r="S9" s="1">
        <v>0</v>
      </c>
      <c r="T9" s="1">
        <v>313</v>
      </c>
      <c r="U9" s="1">
        <v>196</v>
      </c>
      <c r="V9" s="1">
        <v>0</v>
      </c>
      <c r="W9" s="1">
        <v>0</v>
      </c>
      <c r="X9" s="1">
        <v>0</v>
      </c>
      <c r="Y9" s="1">
        <v>71</v>
      </c>
      <c r="Z9" s="1">
        <v>505</v>
      </c>
      <c r="AA9" s="1">
        <v>169</v>
      </c>
      <c r="AB9" s="1">
        <v>16</v>
      </c>
      <c r="AC9" s="1">
        <v>0</v>
      </c>
      <c r="AD9" s="1">
        <v>0</v>
      </c>
      <c r="AE9" s="1">
        <v>13</v>
      </c>
      <c r="AF9" s="1">
        <v>28</v>
      </c>
      <c r="AG9" s="1">
        <v>270</v>
      </c>
      <c r="AH9" s="1">
        <v>525</v>
      </c>
      <c r="AI9" s="1">
        <v>110</v>
      </c>
      <c r="AJ9" s="1">
        <v>81</v>
      </c>
      <c r="AK9" s="1">
        <v>210</v>
      </c>
      <c r="AL9" s="1">
        <v>255</v>
      </c>
    </row>
    <row r="10" spans="1:38">
      <c r="A10" s="2">
        <v>45036</v>
      </c>
      <c r="B10" s="1">
        <v>0</v>
      </c>
      <c r="C10" s="1">
        <v>211</v>
      </c>
      <c r="D10" s="1">
        <v>71</v>
      </c>
      <c r="E10" s="1">
        <v>233</v>
      </c>
      <c r="F10" s="1">
        <v>8</v>
      </c>
      <c r="G10" s="1">
        <v>26</v>
      </c>
      <c r="H10" s="1">
        <v>67</v>
      </c>
      <c r="I10" s="1">
        <v>0</v>
      </c>
      <c r="J10" s="1">
        <v>210</v>
      </c>
      <c r="K10" s="1">
        <v>0</v>
      </c>
      <c r="L10" s="1">
        <v>0</v>
      </c>
      <c r="M10" s="1">
        <v>311</v>
      </c>
      <c r="N10" s="1">
        <v>380</v>
      </c>
      <c r="O10" s="1">
        <v>71</v>
      </c>
      <c r="P10" s="1">
        <v>169</v>
      </c>
      <c r="Q10" s="1">
        <v>0</v>
      </c>
      <c r="R10" s="1">
        <v>0</v>
      </c>
      <c r="S10" s="1">
        <v>0</v>
      </c>
      <c r="T10" s="1">
        <v>325</v>
      </c>
      <c r="U10" s="1">
        <v>203</v>
      </c>
      <c r="V10" s="1">
        <v>0</v>
      </c>
      <c r="W10" s="1">
        <v>0</v>
      </c>
      <c r="X10" s="1">
        <v>0</v>
      </c>
      <c r="Y10" s="1">
        <v>62</v>
      </c>
      <c r="Z10" s="1">
        <v>167</v>
      </c>
      <c r="AA10" s="1">
        <v>176</v>
      </c>
      <c r="AB10" s="1">
        <v>16</v>
      </c>
      <c r="AC10" s="1">
        <v>0</v>
      </c>
      <c r="AD10" s="1">
        <v>0</v>
      </c>
      <c r="AE10" s="1">
        <v>51</v>
      </c>
      <c r="AF10" s="1">
        <v>29</v>
      </c>
      <c r="AG10" s="1">
        <v>280</v>
      </c>
      <c r="AH10" s="1">
        <v>545</v>
      </c>
      <c r="AI10" s="1">
        <v>114</v>
      </c>
      <c r="AJ10" s="1">
        <v>84</v>
      </c>
      <c r="AK10" s="1">
        <v>218</v>
      </c>
      <c r="AL10" s="1">
        <v>265</v>
      </c>
    </row>
    <row r="11" spans="1:38">
      <c r="A11" s="2">
        <v>45037</v>
      </c>
      <c r="B11" s="1">
        <v>0</v>
      </c>
      <c r="C11" s="1">
        <v>211</v>
      </c>
      <c r="D11" s="1">
        <v>70</v>
      </c>
      <c r="E11" s="1">
        <v>234</v>
      </c>
      <c r="F11" s="1">
        <v>4</v>
      </c>
      <c r="G11" s="1">
        <v>23</v>
      </c>
      <c r="H11" s="1">
        <v>48</v>
      </c>
      <c r="I11" s="1">
        <v>0</v>
      </c>
      <c r="J11" s="1">
        <v>231</v>
      </c>
      <c r="K11" s="1">
        <v>1</v>
      </c>
      <c r="L11" s="1">
        <v>0</v>
      </c>
      <c r="M11" s="1">
        <v>281</v>
      </c>
      <c r="N11" s="1">
        <v>382</v>
      </c>
      <c r="O11" s="1">
        <v>70</v>
      </c>
      <c r="P11" s="1">
        <v>168</v>
      </c>
      <c r="Q11" s="1">
        <v>0</v>
      </c>
      <c r="R11" s="1">
        <v>0</v>
      </c>
      <c r="S11" s="1">
        <v>0</v>
      </c>
      <c r="T11" s="1">
        <v>362</v>
      </c>
      <c r="U11" s="1">
        <v>202</v>
      </c>
      <c r="V11" s="1">
        <v>0</v>
      </c>
      <c r="W11" s="1">
        <v>0</v>
      </c>
      <c r="X11" s="1">
        <v>0</v>
      </c>
      <c r="Y11" s="1">
        <v>71</v>
      </c>
      <c r="Z11" s="1">
        <v>165</v>
      </c>
      <c r="AA11" s="1">
        <v>174</v>
      </c>
      <c r="AB11" s="1">
        <v>13</v>
      </c>
      <c r="AC11" s="1">
        <v>0</v>
      </c>
      <c r="AD11" s="1">
        <v>0</v>
      </c>
      <c r="AE11" s="1">
        <v>10</v>
      </c>
      <c r="AF11" s="1">
        <v>27</v>
      </c>
      <c r="AG11" s="1">
        <v>248</v>
      </c>
      <c r="AH11" s="1">
        <v>567</v>
      </c>
      <c r="AI11" s="1">
        <v>113</v>
      </c>
      <c r="AJ11" s="1">
        <v>81</v>
      </c>
      <c r="AK11" s="1">
        <v>271</v>
      </c>
      <c r="AL11" s="1">
        <v>265</v>
      </c>
    </row>
    <row r="12" spans="1:38">
      <c r="A12" s="2">
        <v>45038</v>
      </c>
      <c r="B12" s="1">
        <v>0</v>
      </c>
      <c r="C12" s="1">
        <v>226</v>
      </c>
      <c r="D12" s="1">
        <v>70</v>
      </c>
      <c r="E12" s="1">
        <v>222</v>
      </c>
      <c r="F12" s="1">
        <v>5</v>
      </c>
      <c r="G12" s="1">
        <v>22</v>
      </c>
      <c r="H12" s="1">
        <v>61</v>
      </c>
      <c r="I12" s="1">
        <v>0</v>
      </c>
      <c r="J12" s="1">
        <v>240</v>
      </c>
      <c r="K12" s="1">
        <v>7</v>
      </c>
      <c r="L12" s="1">
        <v>0</v>
      </c>
      <c r="M12" s="1">
        <v>304</v>
      </c>
      <c r="N12" s="1">
        <v>350</v>
      </c>
      <c r="O12" s="1">
        <v>86</v>
      </c>
      <c r="P12" s="1">
        <v>168</v>
      </c>
      <c r="Q12" s="1">
        <v>0</v>
      </c>
      <c r="R12" s="1">
        <v>0</v>
      </c>
      <c r="S12" s="1">
        <v>0</v>
      </c>
      <c r="T12" s="1">
        <v>330</v>
      </c>
      <c r="U12" s="1">
        <v>232</v>
      </c>
      <c r="V12" s="1">
        <v>0</v>
      </c>
      <c r="W12" s="1">
        <v>0</v>
      </c>
      <c r="X12" s="1">
        <v>0</v>
      </c>
      <c r="Y12" s="1">
        <v>71</v>
      </c>
      <c r="Z12" s="1">
        <v>165</v>
      </c>
      <c r="AA12" s="1">
        <v>174</v>
      </c>
      <c r="AB12" s="1">
        <v>13</v>
      </c>
      <c r="AC12" s="1">
        <v>0</v>
      </c>
      <c r="AD12" s="1">
        <v>0</v>
      </c>
      <c r="AE12" s="1">
        <v>10</v>
      </c>
      <c r="AF12" s="1">
        <v>37</v>
      </c>
      <c r="AG12" s="1">
        <v>242</v>
      </c>
      <c r="AH12" s="1">
        <v>534</v>
      </c>
      <c r="AI12" s="1">
        <v>120</v>
      </c>
      <c r="AJ12" s="1">
        <v>91</v>
      </c>
      <c r="AK12" s="1">
        <v>261</v>
      </c>
      <c r="AL12" s="1">
        <v>251</v>
      </c>
    </row>
    <row r="13" spans="1:38">
      <c r="A13" s="2">
        <v>45039</v>
      </c>
      <c r="B13" s="1">
        <v>0</v>
      </c>
      <c r="C13" s="1">
        <v>254</v>
      </c>
      <c r="D13" s="1">
        <v>69</v>
      </c>
      <c r="E13" s="1">
        <v>221</v>
      </c>
      <c r="F13" s="1">
        <v>0</v>
      </c>
      <c r="G13" s="1">
        <v>0</v>
      </c>
      <c r="H13" s="1">
        <v>68</v>
      </c>
      <c r="I13" s="1">
        <v>0</v>
      </c>
      <c r="J13" s="1">
        <v>216</v>
      </c>
      <c r="K13" s="1">
        <v>0</v>
      </c>
      <c r="L13" s="1">
        <v>0</v>
      </c>
      <c r="M13" s="1">
        <v>274</v>
      </c>
      <c r="N13" s="1">
        <v>313</v>
      </c>
      <c r="O13" s="1">
        <v>78</v>
      </c>
      <c r="P13" s="1">
        <v>150</v>
      </c>
      <c r="Q13" s="1">
        <v>0</v>
      </c>
      <c r="R13" s="1">
        <v>0</v>
      </c>
      <c r="S13" s="1">
        <v>0</v>
      </c>
      <c r="T13" s="1">
        <v>322</v>
      </c>
      <c r="U13" s="1">
        <v>267</v>
      </c>
      <c r="V13" s="1">
        <v>0</v>
      </c>
      <c r="W13" s="1">
        <v>0</v>
      </c>
      <c r="X13" s="1">
        <v>0</v>
      </c>
      <c r="Y13" s="1">
        <v>72</v>
      </c>
      <c r="Z13" s="1">
        <v>286</v>
      </c>
      <c r="AA13" s="1">
        <v>146</v>
      </c>
      <c r="AB13" s="1">
        <v>17</v>
      </c>
      <c r="AC13" s="1">
        <v>0</v>
      </c>
      <c r="AD13" s="1">
        <v>0</v>
      </c>
      <c r="AE13" s="1">
        <v>22</v>
      </c>
      <c r="AF13" s="1">
        <v>37</v>
      </c>
      <c r="AG13" s="1">
        <v>260</v>
      </c>
      <c r="AH13" s="1">
        <v>536</v>
      </c>
      <c r="AI13" s="1">
        <v>116</v>
      </c>
      <c r="AJ13" s="1">
        <v>108</v>
      </c>
      <c r="AK13" s="1">
        <v>250</v>
      </c>
      <c r="AL13" s="1">
        <v>210</v>
      </c>
    </row>
    <row r="14" spans="1:38">
      <c r="A14" s="2"/>
    </row>
    <row r="15" spans="1:38">
      <c r="A15" s="2"/>
      <c r="B15" s="1" t="s">
        <v>134</v>
      </c>
      <c r="C15" s="1" t="s">
        <v>134</v>
      </c>
      <c r="D15" s="1" t="s">
        <v>134</v>
      </c>
      <c r="E15" s="1" t="s">
        <v>134</v>
      </c>
      <c r="F15" s="1" t="s">
        <v>134</v>
      </c>
      <c r="G15" s="1" t="s">
        <v>134</v>
      </c>
      <c r="H15" s="1" t="s">
        <v>134</v>
      </c>
      <c r="I15" s="1" t="s">
        <v>134</v>
      </c>
      <c r="J15" s="1" t="s">
        <v>134</v>
      </c>
      <c r="K15" s="1" t="s">
        <v>134</v>
      </c>
      <c r="L15" s="1" t="s">
        <v>134</v>
      </c>
      <c r="M15" s="1" t="s">
        <v>134</v>
      </c>
      <c r="N15" s="1" t="s">
        <v>134</v>
      </c>
      <c r="O15" s="1" t="s">
        <v>134</v>
      </c>
      <c r="P15" s="1" t="s">
        <v>134</v>
      </c>
      <c r="Q15" s="1" t="s">
        <v>134</v>
      </c>
      <c r="R15" s="1" t="s">
        <v>134</v>
      </c>
      <c r="S15" s="1" t="s">
        <v>134</v>
      </c>
      <c r="T15" s="1" t="s">
        <v>134</v>
      </c>
      <c r="U15" s="1" t="s">
        <v>134</v>
      </c>
      <c r="V15" s="1" t="s">
        <v>134</v>
      </c>
      <c r="W15" s="1" t="s">
        <v>134</v>
      </c>
      <c r="X15" s="1" t="s">
        <v>134</v>
      </c>
      <c r="Y15" s="1" t="s">
        <v>134</v>
      </c>
      <c r="Z15" s="1" t="s">
        <v>134</v>
      </c>
      <c r="AA15" s="1" t="s">
        <v>134</v>
      </c>
      <c r="AB15" s="1" t="s">
        <v>134</v>
      </c>
      <c r="AC15" s="1" t="s">
        <v>134</v>
      </c>
      <c r="AD15" s="1" t="s">
        <v>134</v>
      </c>
      <c r="AE15" s="1" t="s">
        <v>134</v>
      </c>
      <c r="AF15" s="1" t="s">
        <v>134</v>
      </c>
      <c r="AG15" s="1" t="s">
        <v>134</v>
      </c>
      <c r="AH15" s="1" t="s">
        <v>134</v>
      </c>
      <c r="AI15" s="1" t="s">
        <v>134</v>
      </c>
      <c r="AJ15" s="1" t="s">
        <v>134</v>
      </c>
      <c r="AK15" s="1" t="s">
        <v>134</v>
      </c>
      <c r="AL15" s="1" t="s">
        <v>134</v>
      </c>
    </row>
    <row r="16" spans="1:38">
      <c r="B16" s="1" t="s">
        <v>135</v>
      </c>
      <c r="C16" s="1" t="s">
        <v>136</v>
      </c>
      <c r="D16" s="1" t="s">
        <v>136</v>
      </c>
      <c r="E16" s="1" t="s">
        <v>136</v>
      </c>
      <c r="F16" s="1" t="s">
        <v>136</v>
      </c>
      <c r="G16" s="1" t="s">
        <v>135</v>
      </c>
      <c r="H16" s="1" t="s">
        <v>136</v>
      </c>
      <c r="I16" s="1" t="s">
        <v>136</v>
      </c>
      <c r="J16" s="1" t="s">
        <v>136</v>
      </c>
      <c r="K16" s="1" t="s">
        <v>135</v>
      </c>
      <c r="L16" s="1" t="s">
        <v>135</v>
      </c>
      <c r="M16" s="1" t="s">
        <v>135</v>
      </c>
      <c r="N16" s="1" t="s">
        <v>136</v>
      </c>
      <c r="O16" s="1" t="s">
        <v>136</v>
      </c>
      <c r="P16" s="1" t="s">
        <v>135</v>
      </c>
      <c r="Q16" s="1" t="s">
        <v>136</v>
      </c>
      <c r="R16" s="1" t="s">
        <v>137</v>
      </c>
      <c r="S16" s="1" t="s">
        <v>136</v>
      </c>
      <c r="T16" s="1" t="s">
        <v>136</v>
      </c>
      <c r="U16" s="1" t="s">
        <v>135</v>
      </c>
      <c r="V16" s="1" t="s">
        <v>135</v>
      </c>
      <c r="W16" s="1" t="s">
        <v>135</v>
      </c>
      <c r="X16" s="1" t="s">
        <v>135</v>
      </c>
      <c r="Y16" s="1" t="s">
        <v>136</v>
      </c>
      <c r="Z16" s="1" t="s">
        <v>135</v>
      </c>
      <c r="AA16" s="1" t="s">
        <v>135</v>
      </c>
      <c r="AB16" s="1" t="s">
        <v>135</v>
      </c>
      <c r="AC16" s="1" t="s">
        <v>135</v>
      </c>
      <c r="AD16" s="1" t="s">
        <v>135</v>
      </c>
      <c r="AE16" s="1" t="s">
        <v>135</v>
      </c>
      <c r="AF16" s="1" t="s">
        <v>137</v>
      </c>
      <c r="AG16" s="1" t="s">
        <v>135</v>
      </c>
      <c r="AH16" s="1" t="s">
        <v>135</v>
      </c>
      <c r="AI16" s="1" t="s">
        <v>136</v>
      </c>
      <c r="AJ16" s="1" t="s">
        <v>136</v>
      </c>
      <c r="AK16" s="1" t="s">
        <v>135</v>
      </c>
      <c r="AL16" s="1" t="s">
        <v>136</v>
      </c>
    </row>
    <row r="18" spans="1:38">
      <c r="A18" s="2"/>
    </row>
    <row r="19" spans="1:38">
      <c r="A19" s="2"/>
    </row>
    <row r="20" spans="1:38">
      <c r="A20" s="1" t="s">
        <v>138</v>
      </c>
      <c r="B20" s="1">
        <f t="shared" ref="B20:AL20" si="0">IFERROR(ROUND(HARMEAN(B9:B19),0),0)</f>
        <v>0</v>
      </c>
      <c r="C20" s="1">
        <f t="shared" si="0"/>
        <v>220</v>
      </c>
      <c r="D20" s="1">
        <f t="shared" si="0"/>
        <v>69</v>
      </c>
      <c r="E20" s="1">
        <f t="shared" si="0"/>
        <v>226</v>
      </c>
      <c r="F20" s="1">
        <f t="shared" si="0"/>
        <v>0</v>
      </c>
      <c r="G20" s="1">
        <f t="shared" si="0"/>
        <v>0</v>
      </c>
      <c r="H20" s="1">
        <f t="shared" si="0"/>
        <v>61</v>
      </c>
      <c r="I20" s="1">
        <f t="shared" si="0"/>
        <v>0</v>
      </c>
      <c r="J20" s="1">
        <f t="shared" si="0"/>
        <v>219</v>
      </c>
      <c r="K20" s="1">
        <f t="shared" si="0"/>
        <v>0</v>
      </c>
      <c r="L20" s="1">
        <f t="shared" si="0"/>
        <v>0</v>
      </c>
      <c r="M20" s="1">
        <f t="shared" si="0"/>
        <v>293</v>
      </c>
      <c r="N20" s="1">
        <f t="shared" si="0"/>
        <v>325</v>
      </c>
      <c r="O20" s="1">
        <f t="shared" si="0"/>
        <v>73</v>
      </c>
      <c r="P20" s="1">
        <f t="shared" si="0"/>
        <v>158</v>
      </c>
      <c r="Q20" s="1">
        <f t="shared" si="0"/>
        <v>0</v>
      </c>
      <c r="R20" s="1">
        <f t="shared" si="0"/>
        <v>0</v>
      </c>
      <c r="S20" s="1">
        <f t="shared" si="0"/>
        <v>0</v>
      </c>
      <c r="T20" s="1">
        <f t="shared" si="0"/>
        <v>330</v>
      </c>
      <c r="U20" s="1">
        <f t="shared" si="0"/>
        <v>217</v>
      </c>
      <c r="V20" s="1">
        <f t="shared" si="0"/>
        <v>0</v>
      </c>
      <c r="W20" s="1">
        <f t="shared" si="0"/>
        <v>0</v>
      </c>
      <c r="X20" s="1">
        <f t="shared" si="0"/>
        <v>0</v>
      </c>
      <c r="Y20" s="1">
        <f t="shared" si="0"/>
        <v>69</v>
      </c>
      <c r="Z20" s="1">
        <f t="shared" si="0"/>
        <v>212</v>
      </c>
      <c r="AA20" s="1">
        <f t="shared" si="0"/>
        <v>167</v>
      </c>
      <c r="AB20" s="1">
        <f t="shared" si="0"/>
        <v>15</v>
      </c>
      <c r="AC20" s="1">
        <f t="shared" si="0"/>
        <v>0</v>
      </c>
      <c r="AD20" s="1">
        <f t="shared" si="0"/>
        <v>0</v>
      </c>
      <c r="AE20" s="1">
        <f t="shared" si="0"/>
        <v>15</v>
      </c>
      <c r="AF20" s="1">
        <f t="shared" si="0"/>
        <v>31</v>
      </c>
      <c r="AG20" s="1">
        <f t="shared" si="0"/>
        <v>259</v>
      </c>
      <c r="AH20" s="1">
        <f t="shared" si="0"/>
        <v>541</v>
      </c>
      <c r="AI20" s="1">
        <f t="shared" si="0"/>
        <v>115</v>
      </c>
      <c r="AJ20" s="1">
        <f t="shared" si="0"/>
        <v>88</v>
      </c>
      <c r="AK20" s="1">
        <f t="shared" si="0"/>
        <v>240</v>
      </c>
      <c r="AL20" s="1">
        <f t="shared" si="0"/>
        <v>247</v>
      </c>
    </row>
    <row r="21" spans="1:38">
      <c r="A21" s="2"/>
      <c r="B21" s="1">
        <f>SUM(B13:AL13)</f>
        <v>4292</v>
      </c>
    </row>
    <row r="22" spans="1:38">
      <c r="A22" s="2"/>
      <c r="B22" s="1">
        <v>4292</v>
      </c>
      <c r="C22" s="1">
        <f>B22-B21</f>
        <v>0</v>
      </c>
    </row>
    <row r="23" spans="1:38">
      <c r="A23" s="2"/>
    </row>
    <row r="24" spans="1:38">
      <c r="A24" s="2"/>
    </row>
    <row r="25" spans="1:38">
      <c r="A25" s="2"/>
      <c r="F25" s="1">
        <v>125</v>
      </c>
      <c r="H25" s="1">
        <v>411</v>
      </c>
    </row>
    <row r="26" spans="1:38">
      <c r="A26" s="35">
        <v>9787</v>
      </c>
      <c r="F26" s="1">
        <v>58</v>
      </c>
      <c r="H26" s="1">
        <v>191</v>
      </c>
    </row>
    <row r="27" spans="1:38">
      <c r="A27" s="35">
        <v>977</v>
      </c>
      <c r="F27" s="1">
        <v>52</v>
      </c>
      <c r="H27" s="1">
        <v>171</v>
      </c>
    </row>
    <row r="28" spans="1:38">
      <c r="A28" s="35">
        <v>97</v>
      </c>
      <c r="F28" s="1">
        <v>39</v>
      </c>
      <c r="H28" s="1">
        <v>128</v>
      </c>
    </row>
    <row r="29" spans="1:38">
      <c r="A29" s="35">
        <v>9682</v>
      </c>
      <c r="F29" s="1">
        <v>36</v>
      </c>
      <c r="H29" s="1">
        <v>118</v>
      </c>
    </row>
    <row r="30" spans="1:38">
      <c r="A30" s="35">
        <v>9664</v>
      </c>
      <c r="F30" s="1">
        <v>29</v>
      </c>
      <c r="H30" s="1">
        <v>95</v>
      </c>
    </row>
    <row r="31" spans="1:38">
      <c r="A31" s="35">
        <v>962</v>
      </c>
      <c r="F31" s="1">
        <v>23</v>
      </c>
      <c r="H31" s="1">
        <v>76</v>
      </c>
    </row>
    <row r="32" spans="1:38">
      <c r="A32" s="35">
        <v>9600</v>
      </c>
      <c r="F32" s="1">
        <v>23</v>
      </c>
      <c r="H32" s="1">
        <v>76</v>
      </c>
    </row>
    <row r="33" spans="1:8">
      <c r="A33" s="35">
        <v>956</v>
      </c>
      <c r="F33" s="1">
        <v>11</v>
      </c>
      <c r="H33" s="1">
        <v>36</v>
      </c>
    </row>
    <row r="34" spans="1:8">
      <c r="A34" s="35">
        <v>9535</v>
      </c>
      <c r="F34" s="1">
        <v>10</v>
      </c>
      <c r="H34" s="1">
        <v>33</v>
      </c>
    </row>
    <row r="35" spans="1:8">
      <c r="A35" s="35">
        <v>9484</v>
      </c>
      <c r="F35" s="1">
        <v>9</v>
      </c>
      <c r="H35" s="1">
        <v>30</v>
      </c>
    </row>
    <row r="36" spans="1:8">
      <c r="A36" s="35">
        <v>9466</v>
      </c>
      <c r="F36" s="1">
        <v>8</v>
      </c>
      <c r="H36" s="1">
        <v>27</v>
      </c>
    </row>
    <row r="37" spans="1:8">
      <c r="A37" s="35">
        <v>946</v>
      </c>
    </row>
    <row r="38" spans="1:8">
      <c r="A38" s="35">
        <v>94560</v>
      </c>
    </row>
    <row r="39" spans="1:8">
      <c r="A39" s="35">
        <v>9450</v>
      </c>
    </row>
    <row r="40" spans="1:8">
      <c r="A40" s="35">
        <v>9421</v>
      </c>
    </row>
    <row r="41" spans="1:8">
      <c r="A41" s="35">
        <v>9405</v>
      </c>
    </row>
    <row r="42" spans="1:8">
      <c r="A42" s="35">
        <v>94</v>
      </c>
    </row>
    <row r="43" spans="1:8">
      <c r="A43" s="35">
        <v>9337</v>
      </c>
    </row>
    <row r="44" spans="1:8">
      <c r="A44" s="35">
        <v>932</v>
      </c>
    </row>
    <row r="45" spans="1:8">
      <c r="A45" s="35">
        <v>93031</v>
      </c>
    </row>
    <row r="46" spans="1:8">
      <c r="A46" s="35">
        <v>9282</v>
      </c>
    </row>
    <row r="47" spans="1:8">
      <c r="A47" s="35">
        <v>9263</v>
      </c>
    </row>
    <row r="48" spans="1:8">
      <c r="A48" s="35">
        <v>9223</v>
      </c>
    </row>
    <row r="49" spans="1:1">
      <c r="A49" s="35">
        <v>9197</v>
      </c>
    </row>
    <row r="50" spans="1:1">
      <c r="A50" s="35">
        <v>9191</v>
      </c>
    </row>
    <row r="51" spans="1:1">
      <c r="A51" s="35">
        <v>919</v>
      </c>
    </row>
    <row r="52" spans="1:1">
      <c r="A52" s="35">
        <v>9186</v>
      </c>
    </row>
    <row r="53" spans="1:1">
      <c r="A53" s="35">
        <v>9181</v>
      </c>
    </row>
    <row r="54" spans="1:1">
      <c r="A54" s="35">
        <v>9154</v>
      </c>
    </row>
    <row r="55" spans="1:1">
      <c r="A55" s="35">
        <v>91317</v>
      </c>
    </row>
    <row r="56" spans="1:1">
      <c r="A56" s="35">
        <v>91</v>
      </c>
    </row>
    <row r="57" spans="1:1">
      <c r="A57" s="35">
        <v>9092</v>
      </c>
    </row>
    <row r="58" spans="1:1">
      <c r="A58" s="35">
        <v>905</v>
      </c>
    </row>
    <row r="59" spans="1:1">
      <c r="A59" s="35">
        <v>8981</v>
      </c>
    </row>
    <row r="60" spans="1:1">
      <c r="A60" s="35">
        <v>898</v>
      </c>
    </row>
    <row r="61" spans="1:1">
      <c r="A61" s="35">
        <v>8939</v>
      </c>
    </row>
    <row r="62" spans="1:1">
      <c r="A62" s="35">
        <v>8936</v>
      </c>
    </row>
    <row r="63" spans="1:1">
      <c r="A63" s="35">
        <v>89</v>
      </c>
    </row>
    <row r="64" spans="1:1">
      <c r="A64" s="35">
        <v>89</v>
      </c>
    </row>
    <row r="65" spans="1:1">
      <c r="A65" s="35">
        <v>89</v>
      </c>
    </row>
    <row r="66" spans="1:1">
      <c r="A66" s="35">
        <v>888</v>
      </c>
    </row>
    <row r="67" spans="1:1">
      <c r="A67" s="35">
        <v>88157</v>
      </c>
    </row>
    <row r="68" spans="1:1">
      <c r="A68" s="35">
        <v>8742</v>
      </c>
    </row>
    <row r="69" spans="1:1">
      <c r="A69" s="35">
        <v>8734</v>
      </c>
    </row>
    <row r="70" spans="1:1">
      <c r="A70" s="35">
        <v>87</v>
      </c>
    </row>
    <row r="71" spans="1:1">
      <c r="A71" s="35">
        <v>8674</v>
      </c>
    </row>
    <row r="72" spans="1:1">
      <c r="A72" s="35">
        <v>8631</v>
      </c>
    </row>
    <row r="73" spans="1:1">
      <c r="A73" s="35">
        <v>8616</v>
      </c>
    </row>
    <row r="74" spans="1:1">
      <c r="A74" s="35">
        <v>8612</v>
      </c>
    </row>
    <row r="75" spans="1:1">
      <c r="A75" s="35">
        <v>8600</v>
      </c>
    </row>
    <row r="76" spans="1:1">
      <c r="A76" s="35">
        <v>86</v>
      </c>
    </row>
    <row r="77" spans="1:1">
      <c r="A77" s="35">
        <v>859</v>
      </c>
    </row>
    <row r="78" spans="1:1">
      <c r="A78" s="35">
        <v>8557</v>
      </c>
    </row>
    <row r="79" spans="1:1">
      <c r="A79" s="35">
        <v>8552</v>
      </c>
    </row>
    <row r="80" spans="1:1">
      <c r="A80" s="35">
        <v>8523</v>
      </c>
    </row>
    <row r="81" spans="1:1">
      <c r="A81" s="35">
        <v>85</v>
      </c>
    </row>
    <row r="82" spans="1:1">
      <c r="A82" s="35">
        <v>84524</v>
      </c>
    </row>
    <row r="83" spans="1:1">
      <c r="A83" s="35">
        <v>845</v>
      </c>
    </row>
    <row r="84" spans="1:1">
      <c r="A84" s="35">
        <v>84324</v>
      </c>
    </row>
    <row r="85" spans="1:1">
      <c r="A85" s="35">
        <v>838</v>
      </c>
    </row>
    <row r="86" spans="1:1">
      <c r="A86" s="35">
        <v>837</v>
      </c>
    </row>
    <row r="87" spans="1:1">
      <c r="A87" s="35">
        <v>8331</v>
      </c>
    </row>
    <row r="88" spans="1:1">
      <c r="A88" s="35">
        <v>83187</v>
      </c>
    </row>
    <row r="89" spans="1:1">
      <c r="A89" s="35">
        <v>8282</v>
      </c>
    </row>
    <row r="90" spans="1:1">
      <c r="A90" s="35">
        <v>8234</v>
      </c>
    </row>
    <row r="91" spans="1:1">
      <c r="A91" s="35">
        <v>823</v>
      </c>
    </row>
    <row r="92" spans="1:1">
      <c r="A92" s="35">
        <v>8226</v>
      </c>
    </row>
    <row r="93" spans="1:1">
      <c r="A93" s="35">
        <v>8197</v>
      </c>
    </row>
    <row r="94" spans="1:1">
      <c r="A94" s="35">
        <v>8192</v>
      </c>
    </row>
    <row r="95" spans="1:1">
      <c r="A95" s="35">
        <v>8145</v>
      </c>
    </row>
    <row r="96" spans="1:1">
      <c r="A96" s="35">
        <v>814</v>
      </c>
    </row>
    <row r="97" spans="1:1">
      <c r="A97" s="35">
        <v>8139</v>
      </c>
    </row>
    <row r="98" spans="1:1">
      <c r="A98" s="35">
        <v>8064</v>
      </c>
    </row>
    <row r="99" spans="1:1">
      <c r="A99" s="35">
        <v>80336</v>
      </c>
    </row>
    <row r="100" spans="1:1">
      <c r="A100" s="35">
        <v>8029</v>
      </c>
    </row>
    <row r="101" spans="1:1">
      <c r="A101" s="35">
        <v>802</v>
      </c>
    </row>
    <row r="102" spans="1:1">
      <c r="A102" s="35">
        <v>80119</v>
      </c>
    </row>
    <row r="103" spans="1:1">
      <c r="A103" s="35">
        <v>801</v>
      </c>
    </row>
    <row r="104" spans="1:1">
      <c r="A104" s="35">
        <v>80</v>
      </c>
    </row>
    <row r="105" spans="1:1">
      <c r="A105" s="35">
        <v>796</v>
      </c>
    </row>
    <row r="106" spans="1:1">
      <c r="A106" s="35">
        <v>796</v>
      </c>
    </row>
    <row r="107" spans="1:1">
      <c r="A107" s="35">
        <v>7940</v>
      </c>
    </row>
    <row r="108" spans="1:1">
      <c r="A108" s="35">
        <v>7937</v>
      </c>
    </row>
    <row r="109" spans="1:1">
      <c r="A109" s="35">
        <v>7881</v>
      </c>
    </row>
    <row r="110" spans="1:1">
      <c r="A110" s="35">
        <v>787</v>
      </c>
    </row>
    <row r="111" spans="1:1">
      <c r="A111" s="35">
        <v>787</v>
      </c>
    </row>
    <row r="112" spans="1:1">
      <c r="A112" s="35">
        <v>78</v>
      </c>
    </row>
    <row r="113" spans="1:1">
      <c r="A113" s="35">
        <v>7783</v>
      </c>
    </row>
    <row r="114" spans="1:1">
      <c r="A114" s="35">
        <v>778</v>
      </c>
    </row>
    <row r="115" spans="1:1">
      <c r="A115" s="35">
        <v>7777</v>
      </c>
    </row>
    <row r="116" spans="1:1">
      <c r="A116" s="35">
        <v>7760</v>
      </c>
    </row>
    <row r="117" spans="1:1">
      <c r="A117" s="35">
        <v>775</v>
      </c>
    </row>
    <row r="118" spans="1:1">
      <c r="A118" s="35">
        <v>772</v>
      </c>
    </row>
    <row r="119" spans="1:1">
      <c r="A119" s="35">
        <v>77</v>
      </c>
    </row>
    <row r="120" spans="1:1">
      <c r="A120" s="35">
        <v>76872</v>
      </c>
    </row>
    <row r="121" spans="1:1">
      <c r="A121" s="35">
        <v>768</v>
      </c>
    </row>
    <row r="122" spans="1:1">
      <c r="A122" s="35">
        <v>768</v>
      </c>
    </row>
    <row r="123" spans="1:1">
      <c r="A123" s="35">
        <v>76307</v>
      </c>
    </row>
    <row r="124" spans="1:1">
      <c r="A124" s="35">
        <v>7628</v>
      </c>
    </row>
    <row r="125" spans="1:1">
      <c r="A125" s="35">
        <v>760</v>
      </c>
    </row>
    <row r="126" spans="1:1">
      <c r="A126" s="35">
        <v>7579</v>
      </c>
    </row>
    <row r="127" spans="1:1">
      <c r="A127" s="35">
        <v>753</v>
      </c>
    </row>
    <row r="128" spans="1:1">
      <c r="A128" s="35">
        <v>74846</v>
      </c>
    </row>
    <row r="129" spans="1:1">
      <c r="A129" s="35">
        <v>7480</v>
      </c>
    </row>
    <row r="130" spans="1:1">
      <c r="A130" s="35">
        <v>747</v>
      </c>
    </row>
    <row r="131" spans="1:1">
      <c r="A131" s="35">
        <v>74238</v>
      </c>
    </row>
    <row r="132" spans="1:1">
      <c r="A132" s="35">
        <v>741</v>
      </c>
    </row>
    <row r="133" spans="1:1">
      <c r="A133" s="35">
        <v>7389</v>
      </c>
    </row>
    <row r="134" spans="1:1">
      <c r="A134" s="35">
        <v>735</v>
      </c>
    </row>
    <row r="135" spans="1:1">
      <c r="A135" s="35">
        <v>735</v>
      </c>
    </row>
    <row r="136" spans="1:1">
      <c r="A136" s="35">
        <v>73377</v>
      </c>
    </row>
    <row r="137" spans="1:1">
      <c r="A137" s="35">
        <v>7317</v>
      </c>
    </row>
    <row r="138" spans="1:1">
      <c r="A138" s="35">
        <v>7311</v>
      </c>
    </row>
    <row r="139" spans="1:1">
      <c r="A139" s="35">
        <v>730</v>
      </c>
    </row>
    <row r="140" spans="1:1">
      <c r="A140" s="35">
        <v>73</v>
      </c>
    </row>
    <row r="141" spans="1:1">
      <c r="A141" s="35">
        <v>7283</v>
      </c>
    </row>
    <row r="142" spans="1:1">
      <c r="A142" s="35">
        <v>7258</v>
      </c>
    </row>
    <row r="143" spans="1:1">
      <c r="A143" s="35">
        <v>72509</v>
      </c>
    </row>
    <row r="144" spans="1:1">
      <c r="A144" s="35">
        <v>7248</v>
      </c>
    </row>
    <row r="145" spans="1:1">
      <c r="A145" s="35">
        <v>72382</v>
      </c>
    </row>
    <row r="146" spans="1:1">
      <c r="A146" s="35">
        <v>719</v>
      </c>
    </row>
    <row r="147" spans="1:1">
      <c r="A147" s="35">
        <v>719</v>
      </c>
    </row>
    <row r="148" spans="1:1">
      <c r="A148" s="35">
        <v>71290</v>
      </c>
    </row>
    <row r="149" spans="1:1">
      <c r="A149" s="35">
        <v>7125</v>
      </c>
    </row>
    <row r="150" spans="1:1">
      <c r="A150" s="35">
        <v>7104</v>
      </c>
    </row>
    <row r="151" spans="1:1">
      <c r="A151" s="35">
        <v>7080</v>
      </c>
    </row>
    <row r="152" spans="1:1">
      <c r="A152" s="35">
        <v>7052</v>
      </c>
    </row>
    <row r="153" spans="1:1">
      <c r="A153" s="35">
        <v>705</v>
      </c>
    </row>
    <row r="154" spans="1:1">
      <c r="A154" s="35">
        <v>7024</v>
      </c>
    </row>
    <row r="155" spans="1:1">
      <c r="A155" s="35">
        <v>702</v>
      </c>
    </row>
    <row r="156" spans="1:1">
      <c r="A156" s="35">
        <v>701</v>
      </c>
    </row>
    <row r="157" spans="1:1">
      <c r="A157" s="35">
        <v>70042</v>
      </c>
    </row>
    <row r="158" spans="1:1">
      <c r="A158" s="35">
        <v>6994</v>
      </c>
    </row>
    <row r="159" spans="1:1">
      <c r="A159" s="35">
        <v>69931</v>
      </c>
    </row>
    <row r="160" spans="1:1">
      <c r="A160" s="35">
        <v>69564</v>
      </c>
    </row>
    <row r="161" spans="1:1">
      <c r="A161" s="35">
        <v>6927</v>
      </c>
    </row>
    <row r="162" spans="1:1">
      <c r="A162" s="35">
        <v>692</v>
      </c>
    </row>
    <row r="163" spans="1:1">
      <c r="A163" s="35">
        <v>6919</v>
      </c>
    </row>
    <row r="164" spans="1:1">
      <c r="A164" s="35">
        <v>69</v>
      </c>
    </row>
    <row r="165" spans="1:1">
      <c r="A165" s="35">
        <v>686</v>
      </c>
    </row>
    <row r="166" spans="1:1">
      <c r="A166" s="35">
        <v>683</v>
      </c>
    </row>
    <row r="167" spans="1:1">
      <c r="A167" s="35">
        <v>6829</v>
      </c>
    </row>
    <row r="168" spans="1:1">
      <c r="A168" s="35">
        <v>6809</v>
      </c>
    </row>
    <row r="169" spans="1:1">
      <c r="A169" s="35">
        <v>68</v>
      </c>
    </row>
    <row r="170" spans="1:1">
      <c r="A170" s="35">
        <v>678</v>
      </c>
    </row>
    <row r="171" spans="1:1">
      <c r="A171" s="35">
        <v>676</v>
      </c>
    </row>
    <row r="172" spans="1:1">
      <c r="A172" s="35">
        <v>676</v>
      </c>
    </row>
    <row r="173" spans="1:1">
      <c r="A173" s="35">
        <v>6757</v>
      </c>
    </row>
    <row r="174" spans="1:1">
      <c r="A174" s="35">
        <v>67524</v>
      </c>
    </row>
    <row r="175" spans="1:1">
      <c r="A175" s="35">
        <v>668</v>
      </c>
    </row>
    <row r="176" spans="1:1">
      <c r="A176" s="35">
        <v>662</v>
      </c>
    </row>
    <row r="177" spans="1:1">
      <c r="A177" s="35">
        <v>6603</v>
      </c>
    </row>
    <row r="178" spans="1:1">
      <c r="A178" s="35">
        <v>65929</v>
      </c>
    </row>
    <row r="179" spans="1:1">
      <c r="A179" s="35">
        <v>65827</v>
      </c>
    </row>
    <row r="180" spans="1:1">
      <c r="A180" s="35">
        <v>655</v>
      </c>
    </row>
    <row r="181" spans="1:1">
      <c r="A181" s="35">
        <v>6522</v>
      </c>
    </row>
    <row r="182" spans="1:1">
      <c r="A182" s="35">
        <v>6511</v>
      </c>
    </row>
    <row r="183" spans="1:1">
      <c r="A183" s="35">
        <v>6508</v>
      </c>
    </row>
    <row r="184" spans="1:1">
      <c r="A184" s="35">
        <v>6495</v>
      </c>
    </row>
    <row r="185" spans="1:1">
      <c r="A185" s="35">
        <v>6470</v>
      </c>
    </row>
    <row r="186" spans="1:1">
      <c r="A186" s="35">
        <v>64657</v>
      </c>
    </row>
    <row r="187" spans="1:1">
      <c r="A187" s="35">
        <v>643</v>
      </c>
    </row>
    <row r="188" spans="1:1">
      <c r="A188" s="35">
        <v>64210</v>
      </c>
    </row>
    <row r="189" spans="1:1">
      <c r="A189" s="35">
        <v>64144</v>
      </c>
    </row>
    <row r="190" spans="1:1">
      <c r="A190" s="35">
        <v>6401</v>
      </c>
    </row>
    <row r="191" spans="1:1">
      <c r="A191" s="35">
        <v>638</v>
      </c>
    </row>
    <row r="192" spans="1:1">
      <c r="A192" s="35">
        <v>63616</v>
      </c>
    </row>
    <row r="193" spans="1:1">
      <c r="A193" s="35">
        <v>6343</v>
      </c>
    </row>
    <row r="194" spans="1:1">
      <c r="A194" s="35">
        <v>6315</v>
      </c>
    </row>
    <row r="195" spans="1:1">
      <c r="A195" s="35">
        <v>63143</v>
      </c>
    </row>
    <row r="196" spans="1:1">
      <c r="A196" s="35">
        <v>6269</v>
      </c>
    </row>
    <row r="197" spans="1:1">
      <c r="A197" s="35">
        <v>6267</v>
      </c>
    </row>
    <row r="198" spans="1:1">
      <c r="A198" s="35">
        <v>623</v>
      </c>
    </row>
    <row r="199" spans="1:1">
      <c r="A199" s="35">
        <v>6227</v>
      </c>
    </row>
    <row r="200" spans="1:1">
      <c r="A200" s="35">
        <v>6191</v>
      </c>
    </row>
    <row r="201" spans="1:1">
      <c r="A201" s="35">
        <v>61893</v>
      </c>
    </row>
    <row r="202" spans="1:1">
      <c r="A202" s="35">
        <v>615629</v>
      </c>
    </row>
    <row r="203" spans="1:1">
      <c r="A203" s="35">
        <v>61051</v>
      </c>
    </row>
    <row r="204" spans="1:1">
      <c r="A204" s="35">
        <v>6094</v>
      </c>
    </row>
    <row r="205" spans="1:1">
      <c r="A205" s="35">
        <v>60579</v>
      </c>
    </row>
    <row r="206" spans="1:1">
      <c r="A206" s="35">
        <v>60295</v>
      </c>
    </row>
    <row r="207" spans="1:1">
      <c r="A207" s="35">
        <v>6027</v>
      </c>
    </row>
    <row r="208" spans="1:1">
      <c r="A208" s="35">
        <v>6025</v>
      </c>
    </row>
    <row r="209" spans="1:1">
      <c r="A209" s="35">
        <v>599</v>
      </c>
    </row>
    <row r="210" spans="1:1">
      <c r="A210" s="35">
        <v>5964</v>
      </c>
    </row>
    <row r="211" spans="1:1">
      <c r="A211" s="35">
        <v>5963</v>
      </c>
    </row>
    <row r="212" spans="1:1">
      <c r="A212" s="35">
        <v>594</v>
      </c>
    </row>
    <row r="213" spans="1:1">
      <c r="A213" s="35">
        <v>592</v>
      </c>
    </row>
    <row r="214" spans="1:1">
      <c r="A214" s="35">
        <v>5913</v>
      </c>
    </row>
    <row r="215" spans="1:1">
      <c r="A215" s="35">
        <v>5906</v>
      </c>
    </row>
    <row r="216" spans="1:1">
      <c r="A216" s="35">
        <v>5895</v>
      </c>
    </row>
    <row r="217" spans="1:1">
      <c r="A217" s="35">
        <v>5895</v>
      </c>
    </row>
    <row r="218" spans="1:1">
      <c r="A218" s="35">
        <v>5883</v>
      </c>
    </row>
    <row r="219" spans="1:1">
      <c r="A219" s="35">
        <v>586</v>
      </c>
    </row>
    <row r="220" spans="1:1">
      <c r="A220" s="35">
        <v>58130</v>
      </c>
    </row>
    <row r="221" spans="1:1">
      <c r="A221" s="35">
        <v>5805</v>
      </c>
    </row>
    <row r="222" spans="1:1">
      <c r="A222" s="35">
        <v>580</v>
      </c>
    </row>
    <row r="223" spans="1:1">
      <c r="A223" s="35">
        <v>5792</v>
      </c>
    </row>
    <row r="224" spans="1:1">
      <c r="A224" s="35">
        <v>5789</v>
      </c>
    </row>
    <row r="225" spans="1:1">
      <c r="A225" s="35">
        <v>57813</v>
      </c>
    </row>
    <row r="226" spans="1:1">
      <c r="A226" s="35">
        <v>5772</v>
      </c>
    </row>
    <row r="227" spans="1:1">
      <c r="A227" s="35">
        <v>57206</v>
      </c>
    </row>
    <row r="228" spans="1:1">
      <c r="A228" s="35">
        <v>569</v>
      </c>
    </row>
    <row r="229" spans="1:1">
      <c r="A229" s="35">
        <v>5669</v>
      </c>
    </row>
    <row r="230" spans="1:1">
      <c r="A230" s="35">
        <v>5657</v>
      </c>
    </row>
    <row r="231" spans="1:1">
      <c r="A231" s="35">
        <v>5634</v>
      </c>
    </row>
    <row r="232" spans="1:1">
      <c r="A232" s="35">
        <v>5626</v>
      </c>
    </row>
    <row r="233" spans="1:1">
      <c r="A233" s="35">
        <v>56197</v>
      </c>
    </row>
    <row r="234" spans="1:1">
      <c r="A234" s="35">
        <v>56112</v>
      </c>
    </row>
    <row r="235" spans="1:1">
      <c r="A235" s="35">
        <v>5608</v>
      </c>
    </row>
    <row r="236" spans="1:1">
      <c r="A236" s="35">
        <v>559966</v>
      </c>
    </row>
    <row r="237" spans="1:1">
      <c r="A237" s="35">
        <v>5593</v>
      </c>
    </row>
    <row r="238" spans="1:1">
      <c r="A238" s="35">
        <v>5593</v>
      </c>
    </row>
    <row r="239" spans="1:1">
      <c r="A239" s="35">
        <v>5579</v>
      </c>
    </row>
    <row r="240" spans="1:1">
      <c r="A240" s="35">
        <v>55779</v>
      </c>
    </row>
    <row r="241" spans="1:1">
      <c r="A241" s="35">
        <v>557</v>
      </c>
    </row>
    <row r="242" spans="1:1">
      <c r="A242" s="35">
        <v>5547</v>
      </c>
    </row>
    <row r="243" spans="1:1">
      <c r="A243" s="35">
        <v>5513</v>
      </c>
    </row>
    <row r="244" spans="1:1">
      <c r="A244" s="35">
        <v>551</v>
      </c>
    </row>
    <row r="245" spans="1:1">
      <c r="A245" s="35">
        <v>5495</v>
      </c>
    </row>
    <row r="246" spans="1:1">
      <c r="A246" s="35">
        <v>546</v>
      </c>
    </row>
    <row r="247" spans="1:1">
      <c r="A247" s="35">
        <v>54539</v>
      </c>
    </row>
    <row r="248" spans="1:1">
      <c r="A248" s="35">
        <v>545</v>
      </c>
    </row>
    <row r="249" spans="1:1">
      <c r="A249" s="35">
        <v>5441</v>
      </c>
    </row>
    <row r="250" spans="1:1">
      <c r="A250" s="35">
        <v>5436</v>
      </c>
    </row>
    <row r="251" spans="1:1">
      <c r="A251" s="35">
        <v>54326</v>
      </c>
    </row>
    <row r="252" spans="1:1">
      <c r="A252" s="35">
        <v>5404</v>
      </c>
    </row>
    <row r="253" spans="1:1">
      <c r="A253" s="35">
        <v>54</v>
      </c>
    </row>
    <row r="254" spans="1:1">
      <c r="A254" s="35">
        <v>5385</v>
      </c>
    </row>
    <row r="255" spans="1:1">
      <c r="A255" s="35">
        <v>5378</v>
      </c>
    </row>
    <row r="256" spans="1:1">
      <c r="A256" s="35">
        <v>5363</v>
      </c>
    </row>
    <row r="257" spans="1:1">
      <c r="A257" s="35">
        <v>5350</v>
      </c>
    </row>
    <row r="258" spans="1:1">
      <c r="A258" s="35">
        <v>5342</v>
      </c>
    </row>
    <row r="259" spans="1:1">
      <c r="A259" s="35">
        <v>5301</v>
      </c>
    </row>
    <row r="260" spans="1:1">
      <c r="A260" s="35">
        <v>53</v>
      </c>
    </row>
    <row r="261" spans="1:1">
      <c r="A261" s="35">
        <v>5299</v>
      </c>
    </row>
    <row r="262" spans="1:1">
      <c r="A262" s="35">
        <v>5291</v>
      </c>
    </row>
    <row r="263" spans="1:1">
      <c r="A263" s="35">
        <v>52752</v>
      </c>
    </row>
    <row r="264" spans="1:1">
      <c r="A264" s="35">
        <v>527</v>
      </c>
    </row>
    <row r="265" spans="1:1">
      <c r="A265" s="35">
        <v>526</v>
      </c>
    </row>
    <row r="266" spans="1:1">
      <c r="A266" s="35">
        <v>52347</v>
      </c>
    </row>
    <row r="267" spans="1:1">
      <c r="A267" s="35">
        <v>52318</v>
      </c>
    </row>
    <row r="268" spans="1:1">
      <c r="A268" s="35">
        <v>521</v>
      </c>
    </row>
    <row r="269" spans="1:1">
      <c r="A269" s="35">
        <v>519</v>
      </c>
    </row>
    <row r="270" spans="1:1">
      <c r="A270" s="35">
        <v>51879</v>
      </c>
    </row>
    <row r="271" spans="1:1">
      <c r="A271" s="35">
        <v>516</v>
      </c>
    </row>
    <row r="272" spans="1:1">
      <c r="A272" s="35">
        <v>5141</v>
      </c>
    </row>
    <row r="273" spans="1:1">
      <c r="A273" s="35">
        <v>514</v>
      </c>
    </row>
    <row r="274" spans="1:1">
      <c r="A274" s="35">
        <v>5129</v>
      </c>
    </row>
    <row r="275" spans="1:1">
      <c r="A275" s="35">
        <v>511</v>
      </c>
    </row>
    <row r="276" spans="1:1">
      <c r="A276" s="35">
        <v>5102</v>
      </c>
    </row>
    <row r="277" spans="1:1">
      <c r="A277" s="35">
        <v>50893</v>
      </c>
    </row>
    <row r="278" spans="1:1">
      <c r="A278" s="35">
        <v>50831</v>
      </c>
    </row>
    <row r="279" spans="1:1">
      <c r="A279" s="35">
        <v>505</v>
      </c>
    </row>
    <row r="280" spans="1:1">
      <c r="A280" s="35">
        <v>5029</v>
      </c>
    </row>
    <row r="281" spans="1:1">
      <c r="A281" s="35">
        <v>5017</v>
      </c>
    </row>
    <row r="282" spans="1:1">
      <c r="A282" s="35">
        <v>5003</v>
      </c>
    </row>
    <row r="283" spans="1:1">
      <c r="A283" s="35">
        <v>50</v>
      </c>
    </row>
    <row r="284" spans="1:1">
      <c r="A284" s="35">
        <v>498</v>
      </c>
    </row>
    <row r="285" spans="1:1">
      <c r="A285" s="35">
        <v>494</v>
      </c>
    </row>
    <row r="286" spans="1:1">
      <c r="A286" s="35">
        <v>49276</v>
      </c>
    </row>
    <row r="287" spans="1:1">
      <c r="A287" s="35">
        <v>4896</v>
      </c>
    </row>
    <row r="288" spans="1:1">
      <c r="A288" s="35">
        <v>4882</v>
      </c>
    </row>
    <row r="289" spans="1:1">
      <c r="A289" s="35">
        <v>485971</v>
      </c>
    </row>
    <row r="290" spans="1:1">
      <c r="A290" s="35">
        <v>48548</v>
      </c>
    </row>
    <row r="291" spans="1:1">
      <c r="A291" s="35">
        <v>4849</v>
      </c>
    </row>
    <row r="292" spans="1:1">
      <c r="A292" s="35">
        <v>48413</v>
      </c>
    </row>
    <row r="293" spans="1:1">
      <c r="A293" s="35">
        <v>47733</v>
      </c>
    </row>
    <row r="294" spans="1:1">
      <c r="A294" s="35">
        <v>477</v>
      </c>
    </row>
    <row r="295" spans="1:1">
      <c r="A295" s="35">
        <v>476</v>
      </c>
    </row>
    <row r="296" spans="1:1">
      <c r="A296" s="35">
        <v>4734</v>
      </c>
    </row>
    <row r="297" spans="1:1">
      <c r="A297" s="35">
        <v>4716</v>
      </c>
    </row>
    <row r="298" spans="1:1">
      <c r="A298" s="35">
        <v>4715</v>
      </c>
    </row>
    <row r="299" spans="1:1">
      <c r="A299" s="35">
        <v>471</v>
      </c>
    </row>
    <row r="300" spans="1:1">
      <c r="A300" s="35">
        <v>470</v>
      </c>
    </row>
    <row r="301" spans="1:1">
      <c r="A301" s="35">
        <v>469721</v>
      </c>
    </row>
    <row r="302" spans="1:1">
      <c r="A302" s="35">
        <v>469244</v>
      </c>
    </row>
    <row r="303" spans="1:1">
      <c r="A303" s="35">
        <v>4665</v>
      </c>
    </row>
    <row r="304" spans="1:1">
      <c r="A304" s="35">
        <v>465</v>
      </c>
    </row>
    <row r="305" spans="1:1">
      <c r="A305" s="35">
        <v>46441</v>
      </c>
    </row>
    <row r="306" spans="1:1">
      <c r="A306" s="35">
        <v>46381</v>
      </c>
    </row>
    <row r="307" spans="1:1">
      <c r="A307" s="35">
        <v>4632</v>
      </c>
    </row>
    <row r="308" spans="1:1">
      <c r="A308" s="35">
        <v>4606</v>
      </c>
    </row>
    <row r="309" spans="1:1">
      <c r="A309" s="35">
        <v>4603</v>
      </c>
    </row>
    <row r="310" spans="1:1">
      <c r="A310" s="35">
        <v>4598</v>
      </c>
    </row>
    <row r="311" spans="1:1">
      <c r="A311" s="35">
        <v>45645</v>
      </c>
    </row>
    <row r="312" spans="1:1">
      <c r="A312" s="35">
        <v>456</v>
      </c>
    </row>
    <row r="313" spans="1:1">
      <c r="A313" s="35">
        <v>45487</v>
      </c>
    </row>
    <row r="314" spans="1:1">
      <c r="A314" s="35">
        <v>4502</v>
      </c>
    </row>
    <row r="315" spans="1:1">
      <c r="A315" s="35">
        <v>450</v>
      </c>
    </row>
    <row r="316" spans="1:1">
      <c r="A316" s="35">
        <v>4495</v>
      </c>
    </row>
    <row r="317" spans="1:1">
      <c r="A317" s="35">
        <v>4491</v>
      </c>
    </row>
    <row r="318" spans="1:1">
      <c r="A318" s="35">
        <v>4462</v>
      </c>
    </row>
    <row r="319" spans="1:1">
      <c r="A319" s="35">
        <v>4433</v>
      </c>
    </row>
    <row r="320" spans="1:1">
      <c r="A320" s="35">
        <v>441</v>
      </c>
    </row>
    <row r="321" spans="1:1">
      <c r="A321" s="35">
        <v>440</v>
      </c>
    </row>
    <row r="322" spans="1:1">
      <c r="A322" s="35">
        <v>4396</v>
      </c>
    </row>
    <row r="323" spans="1:1">
      <c r="A323" s="35">
        <v>439</v>
      </c>
    </row>
    <row r="324" spans="1:1">
      <c r="A324" s="35">
        <v>4371</v>
      </c>
    </row>
    <row r="325" spans="1:1">
      <c r="A325" s="35">
        <v>4353</v>
      </c>
    </row>
    <row r="326" spans="1:1">
      <c r="A326" s="35">
        <v>4352</v>
      </c>
    </row>
    <row r="327" spans="1:1">
      <c r="A327" s="35">
        <v>435</v>
      </c>
    </row>
    <row r="328" spans="1:1">
      <c r="A328" s="35">
        <v>43440</v>
      </c>
    </row>
    <row r="329" spans="1:1">
      <c r="A329" s="35">
        <v>4337</v>
      </c>
    </row>
    <row r="330" spans="1:1">
      <c r="A330" s="35">
        <v>4311</v>
      </c>
    </row>
    <row r="331" spans="1:1">
      <c r="A331" s="35">
        <v>431</v>
      </c>
    </row>
    <row r="332" spans="1:1">
      <c r="A332" s="35">
        <v>430</v>
      </c>
    </row>
    <row r="333" spans="1:1">
      <c r="A333" s="35">
        <v>42451</v>
      </c>
    </row>
    <row r="334" spans="1:1">
      <c r="A334" s="35">
        <v>4235</v>
      </c>
    </row>
    <row r="335" spans="1:1">
      <c r="A335" s="35">
        <v>42292</v>
      </c>
    </row>
    <row r="336" spans="1:1">
      <c r="A336" s="35">
        <v>42040</v>
      </c>
    </row>
    <row r="337" spans="1:1">
      <c r="A337" s="35">
        <v>4172</v>
      </c>
    </row>
    <row r="338" spans="1:1">
      <c r="A338" s="35">
        <v>415</v>
      </c>
    </row>
    <row r="339" spans="1:1">
      <c r="A339" s="35">
        <v>41452</v>
      </c>
    </row>
    <row r="340" spans="1:1">
      <c r="A340" s="35">
        <v>41389</v>
      </c>
    </row>
    <row r="341" spans="1:1">
      <c r="A341" s="35">
        <v>4129</v>
      </c>
    </row>
    <row r="342" spans="1:1">
      <c r="A342" s="35">
        <v>41090</v>
      </c>
    </row>
    <row r="343" spans="1:1">
      <c r="A343" s="35">
        <v>41006</v>
      </c>
    </row>
    <row r="344" spans="1:1">
      <c r="A344" s="35">
        <v>4093</v>
      </c>
    </row>
    <row r="345" spans="1:1">
      <c r="A345" s="35">
        <v>40866</v>
      </c>
    </row>
    <row r="346" spans="1:1">
      <c r="A346" s="35">
        <v>408374</v>
      </c>
    </row>
    <row r="347" spans="1:1">
      <c r="A347" s="35">
        <v>4079</v>
      </c>
    </row>
    <row r="348" spans="1:1">
      <c r="A348" s="35">
        <v>406</v>
      </c>
    </row>
    <row r="349" spans="1:1">
      <c r="A349" s="35">
        <v>4055</v>
      </c>
    </row>
    <row r="350" spans="1:1">
      <c r="A350" s="35">
        <v>40473</v>
      </c>
    </row>
    <row r="351" spans="1:1">
      <c r="A351" s="35">
        <v>40450</v>
      </c>
    </row>
    <row r="352" spans="1:1">
      <c r="A352" s="35">
        <v>40450</v>
      </c>
    </row>
    <row r="353" spans="1:1">
      <c r="A353" s="35">
        <v>4038</v>
      </c>
    </row>
    <row r="354" spans="1:1">
      <c r="A354" s="35">
        <v>401</v>
      </c>
    </row>
    <row r="355" spans="1:1">
      <c r="A355" s="35">
        <v>400</v>
      </c>
    </row>
    <row r="356" spans="1:1">
      <c r="A356" s="35">
        <v>39827</v>
      </c>
    </row>
    <row r="357" spans="1:1">
      <c r="A357" s="35">
        <v>39822</v>
      </c>
    </row>
    <row r="358" spans="1:1">
      <c r="A358" s="35">
        <v>3980</v>
      </c>
    </row>
    <row r="359" spans="1:1">
      <c r="A359" s="35">
        <v>39611</v>
      </c>
    </row>
    <row r="360" spans="1:1">
      <c r="A360" s="35">
        <v>395</v>
      </c>
    </row>
    <row r="361" spans="1:1">
      <c r="A361" s="35">
        <v>3943</v>
      </c>
    </row>
    <row r="362" spans="1:1">
      <c r="A362" s="35">
        <v>39403</v>
      </c>
    </row>
    <row r="363" spans="1:1">
      <c r="A363" s="35">
        <v>3928</v>
      </c>
    </row>
    <row r="364" spans="1:1">
      <c r="A364" s="35">
        <v>3922</v>
      </c>
    </row>
    <row r="365" spans="1:1">
      <c r="A365" s="35">
        <v>39010</v>
      </c>
    </row>
    <row r="366" spans="1:1">
      <c r="A366" s="35">
        <v>390015</v>
      </c>
    </row>
    <row r="367" spans="1:1">
      <c r="A367" s="35">
        <v>389943</v>
      </c>
    </row>
    <row r="368" spans="1:1">
      <c r="A368" s="35">
        <v>38822</v>
      </c>
    </row>
    <row r="369" spans="1:1">
      <c r="A369" s="35">
        <v>38804</v>
      </c>
    </row>
    <row r="370" spans="1:1">
      <c r="A370" s="35">
        <v>387</v>
      </c>
    </row>
    <row r="371" spans="1:1">
      <c r="A371" s="35">
        <v>3860</v>
      </c>
    </row>
    <row r="372" spans="1:1">
      <c r="A372" s="35">
        <v>38594</v>
      </c>
    </row>
    <row r="373" spans="1:1">
      <c r="A373" s="35">
        <v>38557</v>
      </c>
    </row>
    <row r="374" spans="1:1">
      <c r="A374" s="35">
        <v>3850</v>
      </c>
    </row>
    <row r="375" spans="1:1">
      <c r="A375" s="35">
        <v>3839</v>
      </c>
    </row>
    <row r="376" spans="1:1">
      <c r="A376" s="35">
        <v>3836</v>
      </c>
    </row>
    <row r="377" spans="1:1">
      <c r="A377" s="35">
        <v>3831</v>
      </c>
    </row>
    <row r="378" spans="1:1">
      <c r="A378" s="35">
        <v>383</v>
      </c>
    </row>
    <row r="379" spans="1:1">
      <c r="A379" s="35">
        <v>383</v>
      </c>
    </row>
    <row r="380" spans="1:1">
      <c r="A380" s="35">
        <v>3824</v>
      </c>
    </row>
    <row r="381" spans="1:1">
      <c r="A381" s="35">
        <v>382</v>
      </c>
    </row>
    <row r="382" spans="1:1">
      <c r="A382" s="35">
        <v>38154</v>
      </c>
    </row>
    <row r="383" spans="1:1">
      <c r="A383" s="35">
        <v>380</v>
      </c>
    </row>
    <row r="384" spans="1:1">
      <c r="A384" s="35">
        <v>3783</v>
      </c>
    </row>
    <row r="385" spans="1:1">
      <c r="A385" s="35">
        <v>37817</v>
      </c>
    </row>
    <row r="386" spans="1:1">
      <c r="A386" s="35">
        <v>3760</v>
      </c>
    </row>
    <row r="387" spans="1:1">
      <c r="A387" s="35">
        <v>3754</v>
      </c>
    </row>
    <row r="388" spans="1:1">
      <c r="A388" s="35">
        <v>3751</v>
      </c>
    </row>
    <row r="389" spans="1:1">
      <c r="A389" s="35">
        <v>37425</v>
      </c>
    </row>
    <row r="390" spans="1:1">
      <c r="A390" s="35">
        <v>373</v>
      </c>
    </row>
    <row r="391" spans="1:1">
      <c r="A391" s="35">
        <v>3704</v>
      </c>
    </row>
    <row r="392" spans="1:1">
      <c r="A392" s="35">
        <v>36942</v>
      </c>
    </row>
    <row r="393" spans="1:1">
      <c r="A393" s="35">
        <v>3692</v>
      </c>
    </row>
    <row r="394" spans="1:1">
      <c r="A394" s="35">
        <v>369</v>
      </c>
    </row>
    <row r="395" spans="1:1">
      <c r="A395" s="35">
        <v>36883</v>
      </c>
    </row>
    <row r="396" spans="1:1">
      <c r="A396" s="35">
        <v>3684</v>
      </c>
    </row>
    <row r="397" spans="1:1">
      <c r="A397" s="35">
        <v>368</v>
      </c>
    </row>
    <row r="398" spans="1:1">
      <c r="A398" s="35">
        <v>36647</v>
      </c>
    </row>
    <row r="399" spans="1:1">
      <c r="A399" s="35">
        <v>36624</v>
      </c>
    </row>
    <row r="400" spans="1:1">
      <c r="A400" s="35">
        <v>3635</v>
      </c>
    </row>
    <row r="401" spans="1:1">
      <c r="A401" s="35">
        <v>363477</v>
      </c>
    </row>
    <row r="402" spans="1:1">
      <c r="A402" s="35">
        <v>36328</v>
      </c>
    </row>
    <row r="403" spans="1:1">
      <c r="A403" s="35">
        <v>362900</v>
      </c>
    </row>
    <row r="404" spans="1:1">
      <c r="A404" s="35">
        <v>36082</v>
      </c>
    </row>
    <row r="405" spans="1:1">
      <c r="A405" s="35">
        <v>360</v>
      </c>
    </row>
    <row r="406" spans="1:1">
      <c r="A406" s="35">
        <v>35917</v>
      </c>
    </row>
    <row r="407" spans="1:1">
      <c r="A407" s="35">
        <v>3574</v>
      </c>
    </row>
    <row r="408" spans="1:1">
      <c r="A408" s="35">
        <v>35699</v>
      </c>
    </row>
    <row r="409" spans="1:1">
      <c r="A409" s="35">
        <v>356</v>
      </c>
    </row>
    <row r="410" spans="1:1">
      <c r="A410" s="35">
        <v>356</v>
      </c>
    </row>
    <row r="411" spans="1:1">
      <c r="A411" s="35">
        <v>35573</v>
      </c>
    </row>
    <row r="412" spans="1:1">
      <c r="A412" s="35">
        <v>3528</v>
      </c>
    </row>
    <row r="413" spans="1:1">
      <c r="A413" s="35">
        <v>3515</v>
      </c>
    </row>
    <row r="414" spans="1:1">
      <c r="A414" s="35">
        <v>3511</v>
      </c>
    </row>
    <row r="415" spans="1:1">
      <c r="A415" s="35">
        <v>349</v>
      </c>
    </row>
    <row r="416" spans="1:1">
      <c r="A416" s="35">
        <v>3486</v>
      </c>
    </row>
    <row r="417" spans="1:1">
      <c r="A417" s="35">
        <v>3481</v>
      </c>
    </row>
    <row r="418" spans="1:1">
      <c r="A418" s="35">
        <v>3457</v>
      </c>
    </row>
    <row r="419" spans="1:1">
      <c r="A419" s="35">
        <v>3441</v>
      </c>
    </row>
    <row r="420" spans="1:1">
      <c r="A420" s="35">
        <v>3437</v>
      </c>
    </row>
    <row r="421" spans="1:1">
      <c r="A421" s="35">
        <v>3402</v>
      </c>
    </row>
    <row r="422" spans="1:1">
      <c r="A422" s="35">
        <v>3398</v>
      </c>
    </row>
    <row r="423" spans="1:1">
      <c r="A423" s="35">
        <v>3395</v>
      </c>
    </row>
    <row r="424" spans="1:1">
      <c r="A424" s="35">
        <v>339</v>
      </c>
    </row>
    <row r="425" spans="1:1">
      <c r="A425" s="35">
        <v>338</v>
      </c>
    </row>
    <row r="426" spans="1:1">
      <c r="A426" s="35">
        <v>336847</v>
      </c>
    </row>
    <row r="427" spans="1:1">
      <c r="A427" s="35">
        <v>33618</v>
      </c>
    </row>
    <row r="428" spans="1:1">
      <c r="A428" s="35">
        <v>335</v>
      </c>
    </row>
    <row r="429" spans="1:1">
      <c r="A429" s="35">
        <v>335</v>
      </c>
    </row>
    <row r="430" spans="1:1">
      <c r="A430" s="35">
        <v>3329</v>
      </c>
    </row>
    <row r="431" spans="1:1">
      <c r="A431" s="35">
        <v>33068</v>
      </c>
    </row>
    <row r="432" spans="1:1">
      <c r="A432" s="35">
        <v>33037</v>
      </c>
    </row>
    <row r="433" spans="1:1">
      <c r="A433" s="35">
        <v>3285</v>
      </c>
    </row>
    <row r="434" spans="1:1">
      <c r="A434" s="35">
        <v>328</v>
      </c>
    </row>
    <row r="435" spans="1:1">
      <c r="A435" s="35">
        <v>3273</v>
      </c>
    </row>
    <row r="436" spans="1:1">
      <c r="A436" s="35">
        <v>32631</v>
      </c>
    </row>
    <row r="437" spans="1:1">
      <c r="A437" s="35">
        <v>32576</v>
      </c>
    </row>
    <row r="438" spans="1:1">
      <c r="A438" s="35">
        <v>325</v>
      </c>
    </row>
    <row r="439" spans="1:1">
      <c r="A439" s="35">
        <v>32476</v>
      </c>
    </row>
    <row r="440" spans="1:1">
      <c r="A440" s="35">
        <v>3243</v>
      </c>
    </row>
    <row r="441" spans="1:1">
      <c r="A441" s="35">
        <v>323</v>
      </c>
    </row>
    <row r="442" spans="1:1">
      <c r="A442" s="35">
        <v>322</v>
      </c>
    </row>
    <row r="443" spans="1:1">
      <c r="A443" s="35">
        <v>32149</v>
      </c>
    </row>
    <row r="444" spans="1:1">
      <c r="A444" s="35">
        <v>3210</v>
      </c>
    </row>
    <row r="445" spans="1:1">
      <c r="A445" s="35">
        <v>319759</v>
      </c>
    </row>
    <row r="446" spans="1:1">
      <c r="A446" s="35">
        <v>3188</v>
      </c>
    </row>
    <row r="447" spans="1:1">
      <c r="A447" s="35">
        <v>3179</v>
      </c>
    </row>
    <row r="448" spans="1:1">
      <c r="A448" s="35">
        <v>3176</v>
      </c>
    </row>
    <row r="449" spans="1:1">
      <c r="A449" s="35">
        <v>3143</v>
      </c>
    </row>
    <row r="450" spans="1:1">
      <c r="A450" s="35">
        <v>31367</v>
      </c>
    </row>
    <row r="451" spans="1:1">
      <c r="A451" s="35">
        <v>312587</v>
      </c>
    </row>
    <row r="452" spans="1:1">
      <c r="A452" s="35">
        <v>31222</v>
      </c>
    </row>
    <row r="453" spans="1:1">
      <c r="A453" s="35">
        <v>3107</v>
      </c>
    </row>
    <row r="454" spans="1:1">
      <c r="A454" s="35">
        <v>30963</v>
      </c>
    </row>
    <row r="455" spans="1:1">
      <c r="A455" s="35">
        <v>3090</v>
      </c>
    </row>
    <row r="456" spans="1:1">
      <c r="A456" s="35">
        <v>3090</v>
      </c>
    </row>
    <row r="457" spans="1:1">
      <c r="A457" s="35">
        <v>309</v>
      </c>
    </row>
    <row r="458" spans="1:1">
      <c r="A458" s="35">
        <v>3083</v>
      </c>
    </row>
    <row r="459" spans="1:1">
      <c r="A459" s="35">
        <v>307</v>
      </c>
    </row>
    <row r="460" spans="1:1">
      <c r="A460" s="35">
        <v>306353</v>
      </c>
    </row>
    <row r="461" spans="1:1">
      <c r="A461" s="35">
        <v>3047</v>
      </c>
    </row>
    <row r="462" spans="1:1">
      <c r="A462" s="35">
        <v>30467</v>
      </c>
    </row>
    <row r="463" spans="1:1">
      <c r="A463" s="35">
        <v>30453</v>
      </c>
    </row>
    <row r="464" spans="1:1">
      <c r="A464" s="35">
        <v>30417</v>
      </c>
    </row>
    <row r="465" spans="1:1">
      <c r="A465" s="35">
        <v>30132</v>
      </c>
    </row>
    <row r="466" spans="1:1">
      <c r="A466" s="35">
        <v>3012</v>
      </c>
    </row>
    <row r="467" spans="1:1">
      <c r="A467" s="35">
        <v>2989</v>
      </c>
    </row>
    <row r="468" spans="1:1">
      <c r="A468" s="35">
        <v>298</v>
      </c>
    </row>
    <row r="469" spans="1:1">
      <c r="A469" s="35">
        <v>29728</v>
      </c>
    </row>
    <row r="470" spans="1:1">
      <c r="A470" s="35">
        <v>297</v>
      </c>
    </row>
    <row r="471" spans="1:1">
      <c r="A471" s="35">
        <v>29453</v>
      </c>
    </row>
    <row r="472" spans="1:1">
      <c r="A472" s="35">
        <v>2939</v>
      </c>
    </row>
    <row r="473" spans="1:1">
      <c r="A473" s="35">
        <v>2938</v>
      </c>
    </row>
    <row r="474" spans="1:1">
      <c r="A474" s="35">
        <v>29347</v>
      </c>
    </row>
    <row r="475" spans="1:1">
      <c r="A475" s="35">
        <v>2915</v>
      </c>
    </row>
    <row r="476" spans="1:1">
      <c r="A476" s="35">
        <v>29043</v>
      </c>
    </row>
    <row r="477" spans="1:1">
      <c r="A477" s="35">
        <v>290</v>
      </c>
    </row>
    <row r="478" spans="1:1">
      <c r="A478" s="35">
        <v>290</v>
      </c>
    </row>
    <row r="479" spans="1:1">
      <c r="A479" s="35">
        <v>2895</v>
      </c>
    </row>
    <row r="480" spans="1:1">
      <c r="A480" s="35">
        <v>28655</v>
      </c>
    </row>
    <row r="481" spans="1:1">
      <c r="A481" s="35">
        <v>2862</v>
      </c>
    </row>
    <row r="482" spans="1:1">
      <c r="A482" s="35">
        <v>2861</v>
      </c>
    </row>
    <row r="483" spans="1:1">
      <c r="A483" s="35">
        <v>2860</v>
      </c>
    </row>
    <row r="484" spans="1:1">
      <c r="A484" s="35">
        <v>2838</v>
      </c>
    </row>
    <row r="485" spans="1:1">
      <c r="A485" s="35">
        <v>2837</v>
      </c>
    </row>
    <row r="486" spans="1:1">
      <c r="A486" s="35">
        <v>2836</v>
      </c>
    </row>
    <row r="487" spans="1:1">
      <c r="A487" s="35">
        <v>2835</v>
      </c>
    </row>
    <row r="488" spans="1:1">
      <c r="A488" s="35">
        <v>2819</v>
      </c>
    </row>
    <row r="489" spans="1:1">
      <c r="A489" s="35">
        <v>28072</v>
      </c>
    </row>
    <row r="490" spans="1:1">
      <c r="A490" s="35">
        <v>2797</v>
      </c>
    </row>
    <row r="491" spans="1:1">
      <c r="A491" s="35">
        <v>27932</v>
      </c>
    </row>
    <row r="492" spans="1:1">
      <c r="A492" s="35">
        <v>27897</v>
      </c>
    </row>
    <row r="493" spans="1:1">
      <c r="A493" s="35">
        <v>278</v>
      </c>
    </row>
    <row r="494" spans="1:1">
      <c r="A494" s="35">
        <v>27714</v>
      </c>
    </row>
    <row r="495" spans="1:1">
      <c r="A495" s="35">
        <v>27671</v>
      </c>
    </row>
    <row r="496" spans="1:1">
      <c r="A496" s="35">
        <v>2766</v>
      </c>
    </row>
    <row r="497" spans="1:1">
      <c r="A497" s="35">
        <v>276</v>
      </c>
    </row>
    <row r="498" spans="1:1">
      <c r="A498" s="35">
        <v>2748</v>
      </c>
    </row>
    <row r="499" spans="1:1">
      <c r="A499" s="35">
        <v>2745</v>
      </c>
    </row>
    <row r="500" spans="1:1">
      <c r="A500" s="35">
        <v>274246</v>
      </c>
    </row>
    <row r="501" spans="1:1">
      <c r="A501" s="35">
        <v>2713</v>
      </c>
    </row>
    <row r="502" spans="1:1">
      <c r="A502" s="35">
        <v>27022</v>
      </c>
    </row>
    <row r="503" spans="1:1">
      <c r="A503" s="35">
        <v>270</v>
      </c>
    </row>
    <row r="504" spans="1:1">
      <c r="A504" s="35">
        <v>270</v>
      </c>
    </row>
    <row r="505" spans="1:1">
      <c r="A505" s="35">
        <v>2693</v>
      </c>
    </row>
    <row r="506" spans="1:1">
      <c r="A506" s="35">
        <v>269</v>
      </c>
    </row>
    <row r="507" spans="1:1">
      <c r="A507" s="35">
        <v>2686</v>
      </c>
    </row>
    <row r="508" spans="1:1">
      <c r="A508" s="35">
        <v>26799</v>
      </c>
    </row>
    <row r="509" spans="1:1">
      <c r="A509" s="35">
        <v>2676</v>
      </c>
    </row>
    <row r="510" spans="1:1">
      <c r="A510" s="35">
        <v>266595</v>
      </c>
    </row>
    <row r="511" spans="1:1">
      <c r="A511" s="35">
        <v>26599</v>
      </c>
    </row>
    <row r="512" spans="1:1">
      <c r="A512" s="35">
        <v>2659</v>
      </c>
    </row>
    <row r="513" spans="1:1">
      <c r="A513" s="35">
        <v>26377</v>
      </c>
    </row>
    <row r="514" spans="1:1">
      <c r="A514" s="35">
        <v>26343</v>
      </c>
    </row>
    <row r="515" spans="1:1">
      <c r="A515" s="35">
        <v>262</v>
      </c>
    </row>
    <row r="516" spans="1:1">
      <c r="A516" s="35">
        <v>2596</v>
      </c>
    </row>
    <row r="517" spans="1:1">
      <c r="A517" s="35">
        <v>2592</v>
      </c>
    </row>
    <row r="518" spans="1:1">
      <c r="A518" s="35">
        <v>25898</v>
      </c>
    </row>
    <row r="519" spans="1:1">
      <c r="A519" s="35">
        <v>2589</v>
      </c>
    </row>
    <row r="520" spans="1:1">
      <c r="A520" s="35">
        <v>25836</v>
      </c>
    </row>
    <row r="521" spans="1:1">
      <c r="A521" s="35">
        <v>2578</v>
      </c>
    </row>
    <row r="522" spans="1:1">
      <c r="A522" s="35">
        <v>25721</v>
      </c>
    </row>
    <row r="523" spans="1:1">
      <c r="A523" s="35">
        <v>25672</v>
      </c>
    </row>
    <row r="524" spans="1:1">
      <c r="A524" s="35">
        <v>25544</v>
      </c>
    </row>
    <row r="525" spans="1:1">
      <c r="A525" s="35">
        <v>255</v>
      </c>
    </row>
    <row r="526" spans="1:1">
      <c r="A526" s="35">
        <v>2543</v>
      </c>
    </row>
    <row r="527" spans="1:1">
      <c r="A527" s="35">
        <v>254</v>
      </c>
    </row>
    <row r="528" spans="1:1">
      <c r="A528" s="35">
        <v>25391</v>
      </c>
    </row>
    <row r="529" spans="1:1">
      <c r="A529" s="35">
        <v>25382</v>
      </c>
    </row>
    <row r="530" spans="1:1">
      <c r="A530" s="35">
        <v>252</v>
      </c>
    </row>
    <row r="531" spans="1:1">
      <c r="A531" s="35">
        <v>2518</v>
      </c>
    </row>
    <row r="532" spans="1:1">
      <c r="A532" s="35">
        <v>25164</v>
      </c>
    </row>
    <row r="533" spans="1:1">
      <c r="A533" s="35">
        <v>251</v>
      </c>
    </row>
    <row r="534" spans="1:1">
      <c r="A534" s="35">
        <v>2504</v>
      </c>
    </row>
    <row r="535" spans="1:1">
      <c r="A535" s="35">
        <v>2482</v>
      </c>
    </row>
    <row r="536" spans="1:1">
      <c r="A536" s="35">
        <v>2480</v>
      </c>
    </row>
    <row r="537" spans="1:1">
      <c r="A537" s="35">
        <v>2475</v>
      </c>
    </row>
    <row r="538" spans="1:1">
      <c r="A538" s="35">
        <v>2472</v>
      </c>
    </row>
    <row r="539" spans="1:1">
      <c r="A539" s="35">
        <v>2465</v>
      </c>
    </row>
    <row r="540" spans="1:1">
      <c r="A540" s="35">
        <v>2430</v>
      </c>
    </row>
    <row r="541" spans="1:1">
      <c r="A541" s="35">
        <v>24268</v>
      </c>
    </row>
    <row r="542" spans="1:1">
      <c r="A542" s="35">
        <v>2406</v>
      </c>
    </row>
    <row r="543" spans="1:1">
      <c r="A543" s="35">
        <v>240262</v>
      </c>
    </row>
    <row r="544" spans="1:1">
      <c r="A544" s="35">
        <v>23915</v>
      </c>
    </row>
    <row r="545" spans="1:1">
      <c r="A545" s="35">
        <v>2390</v>
      </c>
    </row>
    <row r="546" spans="1:1">
      <c r="A546" s="35">
        <v>238</v>
      </c>
    </row>
    <row r="547" spans="1:1">
      <c r="A547" s="35">
        <v>23711</v>
      </c>
    </row>
    <row r="548" spans="1:1">
      <c r="A548" s="35">
        <v>237</v>
      </c>
    </row>
    <row r="549" spans="1:1">
      <c r="A549" s="35">
        <v>236</v>
      </c>
    </row>
    <row r="550" spans="1:1">
      <c r="A550" s="35">
        <v>2346</v>
      </c>
    </row>
    <row r="551" spans="1:1">
      <c r="A551" s="35">
        <v>23432</v>
      </c>
    </row>
    <row r="552" spans="1:1">
      <c r="A552" s="35">
        <v>2340</v>
      </c>
    </row>
    <row r="553" spans="1:1">
      <c r="A553" s="35">
        <v>23378</v>
      </c>
    </row>
    <row r="554" spans="1:1">
      <c r="A554" s="35">
        <v>2325</v>
      </c>
    </row>
    <row r="555" spans="1:1">
      <c r="A555" s="35">
        <v>2324</v>
      </c>
    </row>
    <row r="556" spans="1:1">
      <c r="A556" s="35">
        <v>2323</v>
      </c>
    </row>
    <row r="557" spans="1:1">
      <c r="A557" s="35">
        <v>232</v>
      </c>
    </row>
    <row r="558" spans="1:1">
      <c r="A558" s="35">
        <v>23158</v>
      </c>
    </row>
    <row r="559" spans="1:1">
      <c r="A559" s="35">
        <v>2314</v>
      </c>
    </row>
    <row r="560" spans="1:1">
      <c r="A560" s="35">
        <v>23119</v>
      </c>
    </row>
    <row r="561" spans="1:1">
      <c r="A561" s="35">
        <v>231</v>
      </c>
    </row>
    <row r="562" spans="1:1">
      <c r="A562" s="35">
        <v>23052</v>
      </c>
    </row>
    <row r="563" spans="1:1">
      <c r="A563" s="35">
        <v>229</v>
      </c>
    </row>
    <row r="564" spans="1:1">
      <c r="A564" s="35">
        <v>228</v>
      </c>
    </row>
    <row r="565" spans="1:1">
      <c r="A565" s="35">
        <v>2274</v>
      </c>
    </row>
    <row r="566" spans="1:1">
      <c r="A566" s="35">
        <v>227</v>
      </c>
    </row>
    <row r="567" spans="1:1">
      <c r="A567" s="35">
        <v>227</v>
      </c>
    </row>
    <row r="568" spans="1:1">
      <c r="A568" s="35">
        <v>226643</v>
      </c>
    </row>
    <row r="569" spans="1:1">
      <c r="A569" s="35">
        <v>22646</v>
      </c>
    </row>
    <row r="570" spans="1:1">
      <c r="A570" s="35">
        <v>2260</v>
      </c>
    </row>
    <row r="571" spans="1:1">
      <c r="A571" s="35">
        <v>22587</v>
      </c>
    </row>
    <row r="572" spans="1:1">
      <c r="A572" s="35">
        <v>2257</v>
      </c>
    </row>
    <row r="573" spans="1:1">
      <c r="A573" s="35">
        <v>224625</v>
      </c>
    </row>
    <row r="574" spans="1:1">
      <c r="A574" s="35">
        <v>2237</v>
      </c>
    </row>
    <row r="575" spans="1:1">
      <c r="A575" s="35">
        <v>223</v>
      </c>
    </row>
    <row r="576" spans="1:1">
      <c r="A576" s="35">
        <v>2229</v>
      </c>
    </row>
    <row r="577" spans="1:1">
      <c r="A577" s="35">
        <v>2228</v>
      </c>
    </row>
    <row r="578" spans="1:1">
      <c r="A578" s="35">
        <v>2220</v>
      </c>
    </row>
    <row r="579" spans="1:1">
      <c r="A579" s="35">
        <v>2202</v>
      </c>
    </row>
    <row r="580" spans="1:1">
      <c r="A580" s="35">
        <v>21968</v>
      </c>
    </row>
    <row r="581" spans="1:1">
      <c r="A581" s="35">
        <v>21820</v>
      </c>
    </row>
    <row r="582" spans="1:1">
      <c r="A582" s="35">
        <v>21587</v>
      </c>
    </row>
    <row r="583" spans="1:1">
      <c r="A583" s="35">
        <v>21561</v>
      </c>
    </row>
    <row r="584" spans="1:1">
      <c r="A584" s="35">
        <v>21500</v>
      </c>
    </row>
    <row r="585" spans="1:1">
      <c r="A585" s="35">
        <v>2148</v>
      </c>
    </row>
    <row r="586" spans="1:1">
      <c r="A586" s="35">
        <v>21473</v>
      </c>
    </row>
    <row r="587" spans="1:1">
      <c r="A587" s="35">
        <v>2145</v>
      </c>
    </row>
    <row r="588" spans="1:1">
      <c r="A588" s="35">
        <v>21407</v>
      </c>
    </row>
    <row r="589" spans="1:1">
      <c r="A589" s="35">
        <v>21392</v>
      </c>
    </row>
    <row r="590" spans="1:1">
      <c r="A590" s="35">
        <v>213</v>
      </c>
    </row>
    <row r="591" spans="1:1">
      <c r="A591" s="35">
        <v>210</v>
      </c>
    </row>
    <row r="592" spans="1:1">
      <c r="A592" s="35">
        <v>20869</v>
      </c>
    </row>
    <row r="593" spans="1:1">
      <c r="A593" s="35">
        <v>2084</v>
      </c>
    </row>
    <row r="594" spans="1:1">
      <c r="A594" s="35">
        <v>208</v>
      </c>
    </row>
    <row r="595" spans="1:1">
      <c r="A595" s="35">
        <v>20749</v>
      </c>
    </row>
    <row r="596" spans="1:1">
      <c r="A596" s="35">
        <v>207</v>
      </c>
    </row>
    <row r="597" spans="1:1">
      <c r="A597" s="35">
        <v>2059</v>
      </c>
    </row>
    <row r="598" spans="1:1">
      <c r="A598" s="35">
        <v>20530</v>
      </c>
    </row>
    <row r="599" spans="1:1">
      <c r="A599" s="35">
        <v>20412</v>
      </c>
    </row>
    <row r="600" spans="1:1">
      <c r="A600" s="35">
        <v>204</v>
      </c>
    </row>
    <row r="601" spans="1:1">
      <c r="A601" s="35">
        <v>204</v>
      </c>
    </row>
    <row r="602" spans="1:1">
      <c r="A602" s="35">
        <v>2038</v>
      </c>
    </row>
    <row r="603" spans="1:1">
      <c r="A603" s="35">
        <v>203</v>
      </c>
    </row>
    <row r="604" spans="1:1">
      <c r="A604" s="35">
        <v>20283</v>
      </c>
    </row>
    <row r="605" spans="1:1">
      <c r="A605" s="35">
        <v>20251</v>
      </c>
    </row>
    <row r="606" spans="1:1">
      <c r="A606" s="35">
        <v>2023</v>
      </c>
    </row>
    <row r="607" spans="1:1">
      <c r="A607" s="35">
        <v>201903</v>
      </c>
    </row>
    <row r="608" spans="1:1">
      <c r="A608" s="35">
        <v>200486</v>
      </c>
    </row>
    <row r="609" spans="1:1">
      <c r="A609" s="35" t="s">
        <v>139</v>
      </c>
    </row>
    <row r="610" spans="1:1">
      <c r="A610" s="35">
        <v>19978</v>
      </c>
    </row>
    <row r="611" spans="1:1">
      <c r="A611" s="35">
        <v>1995</v>
      </c>
    </row>
    <row r="612" spans="1:1">
      <c r="A612" s="35">
        <v>1993</v>
      </c>
    </row>
    <row r="613" spans="1:1">
      <c r="A613" s="35">
        <v>19920</v>
      </c>
    </row>
    <row r="614" spans="1:1">
      <c r="A614" s="35">
        <v>197</v>
      </c>
    </row>
    <row r="615" spans="1:1">
      <c r="A615" s="35">
        <v>1968</v>
      </c>
    </row>
    <row r="616" spans="1:1">
      <c r="A616" s="35">
        <v>1955</v>
      </c>
    </row>
    <row r="617" spans="1:1">
      <c r="A617" s="35">
        <v>194</v>
      </c>
    </row>
    <row r="618" spans="1:1">
      <c r="A618" s="35">
        <v>1926</v>
      </c>
    </row>
    <row r="619" spans="1:1">
      <c r="A619" s="35">
        <v>1921</v>
      </c>
    </row>
    <row r="620" spans="1:1">
      <c r="A620" s="35">
        <v>19174</v>
      </c>
    </row>
    <row r="621" spans="1:1">
      <c r="A621" s="35">
        <v>1917</v>
      </c>
    </row>
    <row r="622" spans="1:1">
      <c r="A622" s="35">
        <v>18901</v>
      </c>
    </row>
    <row r="623" spans="1:1">
      <c r="A623" s="35">
        <v>18888</v>
      </c>
    </row>
    <row r="624" spans="1:1">
      <c r="A624" s="35">
        <v>1888</v>
      </c>
    </row>
    <row r="625" spans="1:1">
      <c r="A625" s="35">
        <v>1886</v>
      </c>
    </row>
    <row r="626" spans="1:1">
      <c r="A626" s="35">
        <v>18858</v>
      </c>
    </row>
    <row r="627" spans="1:1">
      <c r="A627" s="35">
        <v>18851</v>
      </c>
    </row>
    <row r="628" spans="1:1">
      <c r="A628" s="35">
        <v>18839</v>
      </c>
    </row>
    <row r="629" spans="1:1">
      <c r="A629" s="35">
        <v>18813</v>
      </c>
    </row>
    <row r="630" spans="1:1">
      <c r="A630" s="35">
        <v>187108</v>
      </c>
    </row>
    <row r="631" spans="1:1">
      <c r="A631" s="35">
        <v>186</v>
      </c>
    </row>
    <row r="632" spans="1:1">
      <c r="A632" s="35">
        <v>18577</v>
      </c>
    </row>
    <row r="633" spans="1:1">
      <c r="A633" s="35">
        <v>185</v>
      </c>
    </row>
    <row r="634" spans="1:1">
      <c r="A634" s="35">
        <v>18434</v>
      </c>
    </row>
    <row r="635" spans="1:1">
      <c r="A635" s="35">
        <v>18358</v>
      </c>
    </row>
    <row r="636" spans="1:1">
      <c r="A636" s="35">
        <v>1835</v>
      </c>
    </row>
    <row r="637" spans="1:1">
      <c r="A637" s="35">
        <v>18335</v>
      </c>
    </row>
    <row r="638" spans="1:1">
      <c r="A638" s="35">
        <v>18196</v>
      </c>
    </row>
    <row r="639" spans="1:1">
      <c r="A639" s="35">
        <v>18161</v>
      </c>
    </row>
    <row r="640" spans="1:1">
      <c r="A640" s="35">
        <v>18140</v>
      </c>
    </row>
    <row r="641" spans="1:1">
      <c r="A641" s="35">
        <v>18088</v>
      </c>
    </row>
    <row r="642" spans="1:1">
      <c r="A642" s="35">
        <v>18062</v>
      </c>
    </row>
    <row r="643" spans="1:1">
      <c r="A643" s="35">
        <v>1804</v>
      </c>
    </row>
    <row r="644" spans="1:1">
      <c r="A644" s="35">
        <v>180</v>
      </c>
    </row>
    <row r="645" spans="1:1">
      <c r="A645" s="35">
        <v>17924</v>
      </c>
    </row>
    <row r="646" spans="1:1">
      <c r="A646" s="35">
        <v>17715</v>
      </c>
    </row>
    <row r="647" spans="1:1">
      <c r="A647" s="35">
        <v>17681</v>
      </c>
    </row>
    <row r="648" spans="1:1">
      <c r="A648" s="35">
        <v>17645</v>
      </c>
    </row>
    <row r="649" spans="1:1">
      <c r="A649" s="35">
        <v>176</v>
      </c>
    </row>
    <row r="650" spans="1:1">
      <c r="A650" s="35">
        <v>17475</v>
      </c>
    </row>
    <row r="651" spans="1:1">
      <c r="A651" s="35">
        <v>1744</v>
      </c>
    </row>
    <row r="652" spans="1:1">
      <c r="A652" s="35">
        <v>17246</v>
      </c>
    </row>
    <row r="653" spans="1:1">
      <c r="A653" s="35">
        <v>172413</v>
      </c>
    </row>
    <row r="654" spans="1:1">
      <c r="A654" s="35">
        <v>17239</v>
      </c>
    </row>
    <row r="655" spans="1:1">
      <c r="A655" s="35">
        <v>172036</v>
      </c>
    </row>
    <row r="656" spans="1:1">
      <c r="A656" s="35">
        <v>17191</v>
      </c>
    </row>
    <row r="657" spans="1:1">
      <c r="A657" s="35">
        <v>1712</v>
      </c>
    </row>
    <row r="658" spans="1:1">
      <c r="A658" s="35">
        <v>17114</v>
      </c>
    </row>
    <row r="659" spans="1:1">
      <c r="A659" s="35">
        <v>17110</v>
      </c>
    </row>
    <row r="660" spans="1:1">
      <c r="A660" s="35">
        <v>17080</v>
      </c>
    </row>
    <row r="661" spans="1:1">
      <c r="A661" s="35">
        <v>17071</v>
      </c>
    </row>
    <row r="662" spans="1:1">
      <c r="A662" s="35">
        <v>17063</v>
      </c>
    </row>
    <row r="663" spans="1:1">
      <c r="A663" s="35">
        <v>16978</v>
      </c>
    </row>
    <row r="664" spans="1:1">
      <c r="A664" s="35">
        <v>169633</v>
      </c>
    </row>
    <row r="665" spans="1:1">
      <c r="A665" s="35">
        <v>168</v>
      </c>
    </row>
    <row r="666" spans="1:1">
      <c r="A666" s="35">
        <v>16756</v>
      </c>
    </row>
    <row r="667" spans="1:1">
      <c r="A667" s="35">
        <v>1672</v>
      </c>
    </row>
    <row r="668" spans="1:1">
      <c r="A668" s="35">
        <v>16719</v>
      </c>
    </row>
    <row r="669" spans="1:1">
      <c r="A669" s="35">
        <v>167</v>
      </c>
    </row>
    <row r="670" spans="1:1">
      <c r="A670" s="35">
        <v>166162</v>
      </c>
    </row>
    <row r="671" spans="1:1">
      <c r="A671" s="35">
        <v>1652</v>
      </c>
    </row>
    <row r="672" spans="1:1">
      <c r="A672" s="35">
        <v>1652</v>
      </c>
    </row>
    <row r="673" spans="1:1">
      <c r="A673" s="35">
        <v>16485</v>
      </c>
    </row>
    <row r="674" spans="1:1">
      <c r="A674" s="35">
        <v>1647</v>
      </c>
    </row>
    <row r="675" spans="1:1">
      <c r="A675" s="35">
        <v>16428</v>
      </c>
    </row>
    <row r="676" spans="1:1">
      <c r="A676" s="35">
        <v>16421</v>
      </c>
    </row>
    <row r="677" spans="1:1">
      <c r="A677" s="35">
        <v>1641</v>
      </c>
    </row>
    <row r="678" spans="1:1">
      <c r="A678" s="35">
        <v>1640</v>
      </c>
    </row>
    <row r="679" spans="1:1">
      <c r="A679" s="35">
        <v>1640</v>
      </c>
    </row>
    <row r="680" spans="1:1">
      <c r="A680" s="35">
        <v>164</v>
      </c>
    </row>
    <row r="681" spans="1:1">
      <c r="A681" s="35">
        <v>1639</v>
      </c>
    </row>
    <row r="682" spans="1:1">
      <c r="A682" s="35">
        <v>16361</v>
      </c>
    </row>
    <row r="683" spans="1:1">
      <c r="A683" s="35">
        <v>16332</v>
      </c>
    </row>
    <row r="684" spans="1:1">
      <c r="A684" s="35">
        <v>16307</v>
      </c>
    </row>
    <row r="685" spans="1:1">
      <c r="A685" s="35">
        <v>16254</v>
      </c>
    </row>
    <row r="686" spans="1:1">
      <c r="A686" s="35">
        <v>162</v>
      </c>
    </row>
    <row r="687" spans="1:1">
      <c r="A687" s="35">
        <v>16192</v>
      </c>
    </row>
    <row r="688" spans="1:1">
      <c r="A688" s="35">
        <v>16161</v>
      </c>
    </row>
    <row r="689" spans="1:1">
      <c r="A689" s="35">
        <v>15999</v>
      </c>
    </row>
    <row r="690" spans="1:1">
      <c r="A690" s="35">
        <v>1598</v>
      </c>
    </row>
    <row r="691" spans="1:1">
      <c r="A691" s="35">
        <v>1594</v>
      </c>
    </row>
    <row r="692" spans="1:1">
      <c r="A692" s="35">
        <v>15850</v>
      </c>
    </row>
    <row r="693" spans="1:1">
      <c r="A693" s="35">
        <v>15830</v>
      </c>
    </row>
    <row r="694" spans="1:1">
      <c r="A694" s="35">
        <v>15829</v>
      </c>
    </row>
    <row r="695" spans="1:1">
      <c r="A695" s="35">
        <v>15721</v>
      </c>
    </row>
    <row r="696" spans="1:1">
      <c r="A696" s="35">
        <v>157</v>
      </c>
    </row>
    <row r="697" spans="1:1">
      <c r="A697" s="35">
        <v>15651</v>
      </c>
    </row>
    <row r="698" spans="1:1">
      <c r="A698" s="35">
        <v>1562</v>
      </c>
    </row>
    <row r="699" spans="1:1">
      <c r="A699" s="35">
        <v>15610</v>
      </c>
    </row>
    <row r="700" spans="1:1">
      <c r="A700" s="35">
        <v>15587</v>
      </c>
    </row>
    <row r="701" spans="1:1">
      <c r="A701" s="35">
        <v>15579</v>
      </c>
    </row>
    <row r="702" spans="1:1">
      <c r="A702" s="35">
        <v>154479</v>
      </c>
    </row>
    <row r="703" spans="1:1">
      <c r="A703" s="35">
        <v>15420</v>
      </c>
    </row>
    <row r="704" spans="1:1">
      <c r="A704" s="35">
        <v>15334</v>
      </c>
    </row>
    <row r="705" spans="1:1">
      <c r="A705" s="35">
        <v>15321</v>
      </c>
    </row>
    <row r="706" spans="1:1">
      <c r="A706" s="35">
        <v>153</v>
      </c>
    </row>
    <row r="707" spans="1:1">
      <c r="A707" s="35">
        <v>1520</v>
      </c>
    </row>
    <row r="708" spans="1:1">
      <c r="A708" s="35">
        <v>152</v>
      </c>
    </row>
    <row r="709" spans="1:1">
      <c r="A709" s="35">
        <v>15192</v>
      </c>
    </row>
    <row r="710" spans="1:1">
      <c r="A710" s="35">
        <v>15032</v>
      </c>
    </row>
    <row r="711" spans="1:1">
      <c r="A711" s="35">
        <v>1502</v>
      </c>
    </row>
    <row r="712" spans="1:1">
      <c r="A712" s="35">
        <v>14955</v>
      </c>
    </row>
    <row r="713" spans="1:1">
      <c r="A713" s="35">
        <v>14950</v>
      </c>
    </row>
    <row r="714" spans="1:1">
      <c r="A714" s="35">
        <v>14929</v>
      </c>
    </row>
    <row r="715" spans="1:1">
      <c r="A715" s="35">
        <v>14904</v>
      </c>
    </row>
    <row r="716" spans="1:1">
      <c r="A716" s="35">
        <v>1490</v>
      </c>
    </row>
    <row r="717" spans="1:1">
      <c r="A717" s="35">
        <v>149</v>
      </c>
    </row>
    <row r="718" spans="1:1">
      <c r="A718" s="35">
        <v>1489</v>
      </c>
    </row>
    <row r="719" spans="1:1">
      <c r="A719" s="35">
        <v>14876</v>
      </c>
    </row>
    <row r="720" spans="1:1">
      <c r="A720" s="35">
        <v>1482</v>
      </c>
    </row>
    <row r="721" spans="1:1">
      <c r="A721" s="35">
        <v>148</v>
      </c>
    </row>
    <row r="722" spans="1:1">
      <c r="A722" s="35">
        <v>14795</v>
      </c>
    </row>
    <row r="723" spans="1:1">
      <c r="A723" s="35">
        <v>14749</v>
      </c>
    </row>
    <row r="724" spans="1:1">
      <c r="A724" s="35">
        <v>14622</v>
      </c>
    </row>
    <row r="725" spans="1:1">
      <c r="A725" s="35">
        <v>1460</v>
      </c>
    </row>
    <row r="726" spans="1:1">
      <c r="A726" s="35">
        <v>1455</v>
      </c>
    </row>
    <row r="727" spans="1:1">
      <c r="A727" s="35">
        <v>145100</v>
      </c>
    </row>
    <row r="728" spans="1:1">
      <c r="A728" s="35">
        <v>145</v>
      </c>
    </row>
    <row r="729" spans="1:1">
      <c r="A729" s="35">
        <v>1447</v>
      </c>
    </row>
    <row r="730" spans="1:1">
      <c r="A730" s="35">
        <v>1433</v>
      </c>
    </row>
    <row r="731" spans="1:1">
      <c r="A731" s="35">
        <v>1431</v>
      </c>
    </row>
    <row r="732" spans="1:1">
      <c r="A732" s="35">
        <v>14280</v>
      </c>
    </row>
    <row r="733" spans="1:1">
      <c r="A733" s="35">
        <v>14108</v>
      </c>
    </row>
    <row r="734" spans="1:1">
      <c r="A734" s="35">
        <v>1409</v>
      </c>
    </row>
    <row r="735" spans="1:1">
      <c r="A735" s="35">
        <v>14078</v>
      </c>
    </row>
    <row r="736" spans="1:1">
      <c r="A736" s="35">
        <v>140145</v>
      </c>
    </row>
    <row r="737" spans="1:1">
      <c r="A737" s="35">
        <v>139959</v>
      </c>
    </row>
    <row r="738" spans="1:1">
      <c r="A738" s="35">
        <v>13980</v>
      </c>
    </row>
    <row r="739" spans="1:1">
      <c r="A739" s="35">
        <v>1398</v>
      </c>
    </row>
    <row r="740" spans="1:1">
      <c r="A740" s="35">
        <v>13944</v>
      </c>
    </row>
    <row r="741" spans="1:1">
      <c r="A741" s="35">
        <v>13874</v>
      </c>
    </row>
    <row r="742" spans="1:1">
      <c r="A742" s="35">
        <v>13673</v>
      </c>
    </row>
    <row r="743" spans="1:1">
      <c r="A743" s="35">
        <v>13624</v>
      </c>
    </row>
    <row r="744" spans="1:1">
      <c r="A744" s="35">
        <v>13618</v>
      </c>
    </row>
    <row r="745" spans="1:1">
      <c r="A745" s="35">
        <v>1360</v>
      </c>
    </row>
    <row r="746" spans="1:1">
      <c r="A746" s="35">
        <v>135</v>
      </c>
    </row>
    <row r="747" spans="1:1">
      <c r="A747" s="35">
        <v>13471</v>
      </c>
    </row>
    <row r="748" spans="1:1">
      <c r="A748" s="35">
        <v>1339</v>
      </c>
    </row>
    <row r="749" spans="1:1">
      <c r="A749" s="35">
        <v>1331</v>
      </c>
    </row>
    <row r="750" spans="1:1">
      <c r="A750" s="35">
        <v>13253</v>
      </c>
    </row>
    <row r="751" spans="1:1">
      <c r="A751" s="35">
        <v>13218</v>
      </c>
    </row>
    <row r="752" spans="1:1">
      <c r="A752" s="35">
        <v>131754</v>
      </c>
    </row>
    <row r="753" spans="1:1">
      <c r="A753" s="35">
        <v>131449</v>
      </c>
    </row>
    <row r="754" spans="1:1">
      <c r="A754" s="35">
        <v>1311</v>
      </c>
    </row>
    <row r="755" spans="1:1">
      <c r="A755" s="35">
        <v>1309</v>
      </c>
    </row>
    <row r="756" spans="1:1">
      <c r="A756" s="35">
        <v>1304</v>
      </c>
    </row>
    <row r="757" spans="1:1">
      <c r="A757" s="35">
        <v>130195</v>
      </c>
    </row>
    <row r="758" spans="1:1">
      <c r="A758" s="35">
        <v>130</v>
      </c>
    </row>
    <row r="759" spans="1:1">
      <c r="A759" s="35">
        <v>12978</v>
      </c>
    </row>
    <row r="760" spans="1:1">
      <c r="A760" s="35">
        <v>12951</v>
      </c>
    </row>
    <row r="761" spans="1:1">
      <c r="A761" s="35">
        <v>1294</v>
      </c>
    </row>
    <row r="762" spans="1:1">
      <c r="A762" s="35">
        <v>12861</v>
      </c>
    </row>
    <row r="763" spans="1:1">
      <c r="A763" s="35">
        <v>12691</v>
      </c>
    </row>
    <row r="764" spans="1:1">
      <c r="A764" s="35">
        <v>1245</v>
      </c>
    </row>
    <row r="765" spans="1:1">
      <c r="A765" s="35">
        <v>12392</v>
      </c>
    </row>
    <row r="766" spans="1:1">
      <c r="A766" s="35">
        <v>12362</v>
      </c>
    </row>
    <row r="767" spans="1:1">
      <c r="A767" s="35">
        <v>12350</v>
      </c>
    </row>
    <row r="768" spans="1:1">
      <c r="A768" s="35">
        <v>12345</v>
      </c>
    </row>
    <row r="769" spans="1:1">
      <c r="A769" s="35">
        <v>123249</v>
      </c>
    </row>
    <row r="770" spans="1:1">
      <c r="A770" s="35">
        <v>1228</v>
      </c>
    </row>
    <row r="771" spans="1:1">
      <c r="A771" s="35">
        <v>12215</v>
      </c>
    </row>
    <row r="772" spans="1:1">
      <c r="A772" s="35">
        <v>121892</v>
      </c>
    </row>
    <row r="773" spans="1:1">
      <c r="A773" s="35">
        <v>1217</v>
      </c>
    </row>
    <row r="774" spans="1:1">
      <c r="A774" s="35">
        <v>1216</v>
      </c>
    </row>
    <row r="775" spans="1:1">
      <c r="A775" s="35">
        <v>121185</v>
      </c>
    </row>
    <row r="776" spans="1:1">
      <c r="A776" s="35">
        <v>11940</v>
      </c>
    </row>
    <row r="777" spans="1:1">
      <c r="A777" s="35">
        <v>11807</v>
      </c>
    </row>
    <row r="778" spans="1:1">
      <c r="A778" s="35">
        <v>118</v>
      </c>
    </row>
    <row r="779" spans="1:1">
      <c r="A779" s="35">
        <v>11778</v>
      </c>
    </row>
    <row r="780" spans="1:1">
      <c r="A780" s="35">
        <v>11766</v>
      </c>
    </row>
    <row r="781" spans="1:1">
      <c r="A781" s="35">
        <v>11753</v>
      </c>
    </row>
    <row r="782" spans="1:1">
      <c r="A782" s="35">
        <v>1171</v>
      </c>
    </row>
    <row r="783" spans="1:1">
      <c r="A783" s="35">
        <v>1164</v>
      </c>
    </row>
    <row r="784" spans="1:1">
      <c r="A784" s="35">
        <v>11635</v>
      </c>
    </row>
    <row r="785" spans="1:1">
      <c r="A785" s="35">
        <v>11562</v>
      </c>
    </row>
    <row r="786" spans="1:1">
      <c r="A786" s="35">
        <v>114201</v>
      </c>
    </row>
    <row r="787" spans="1:1">
      <c r="A787" s="35">
        <v>11414</v>
      </c>
    </row>
    <row r="788" spans="1:1">
      <c r="A788" s="35">
        <v>113887</v>
      </c>
    </row>
    <row r="789" spans="1:1">
      <c r="A789" s="35">
        <v>11356</v>
      </c>
    </row>
    <row r="790" spans="1:1">
      <c r="A790" s="35">
        <v>11341</v>
      </c>
    </row>
    <row r="791" spans="1:1">
      <c r="A791" s="35">
        <v>1133</v>
      </c>
    </row>
    <row r="792" spans="1:1">
      <c r="A792" s="35">
        <v>11329</v>
      </c>
    </row>
    <row r="793" spans="1:1">
      <c r="A793" s="35">
        <v>11321</v>
      </c>
    </row>
    <row r="794" spans="1:1">
      <c r="A794" s="35">
        <v>11303</v>
      </c>
    </row>
    <row r="795" spans="1:1">
      <c r="A795" s="35">
        <v>11241</v>
      </c>
    </row>
    <row r="796" spans="1:1">
      <c r="A796" s="35">
        <v>112371</v>
      </c>
    </row>
    <row r="797" spans="1:1">
      <c r="A797" s="35">
        <v>11194</v>
      </c>
    </row>
    <row r="798" spans="1:1">
      <c r="A798" s="35">
        <v>11169</v>
      </c>
    </row>
    <row r="799" spans="1:1">
      <c r="A799" s="35">
        <v>11166</v>
      </c>
    </row>
    <row r="800" spans="1:1">
      <c r="A800" s="35">
        <v>1115</v>
      </c>
    </row>
    <row r="801" spans="1:1">
      <c r="A801" s="35">
        <v>11139</v>
      </c>
    </row>
    <row r="802" spans="1:1">
      <c r="A802" s="35">
        <v>111</v>
      </c>
    </row>
    <row r="803" spans="1:1">
      <c r="A803" s="35">
        <v>1099</v>
      </c>
    </row>
    <row r="804" spans="1:1">
      <c r="A804" s="35">
        <v>10974</v>
      </c>
    </row>
    <row r="805" spans="1:1">
      <c r="A805" s="35">
        <v>109522</v>
      </c>
    </row>
    <row r="806" spans="1:1">
      <c r="A806" s="35">
        <v>1094</v>
      </c>
    </row>
    <row r="807" spans="1:1">
      <c r="A807" s="35">
        <v>1093</v>
      </c>
    </row>
    <row r="808" spans="1:1">
      <c r="A808" s="35">
        <v>10929</v>
      </c>
    </row>
    <row r="809" spans="1:1">
      <c r="A809" s="35">
        <v>1088</v>
      </c>
    </row>
    <row r="810" spans="1:1">
      <c r="A810" s="35">
        <v>10874</v>
      </c>
    </row>
    <row r="811" spans="1:1">
      <c r="A811" s="35">
        <v>10858</v>
      </c>
    </row>
    <row r="812" spans="1:1">
      <c r="A812" s="35">
        <v>1085</v>
      </c>
    </row>
    <row r="813" spans="1:1">
      <c r="A813" s="35">
        <v>108322</v>
      </c>
    </row>
    <row r="814" spans="1:1">
      <c r="A814" s="35">
        <v>10809</v>
      </c>
    </row>
    <row r="815" spans="1:1">
      <c r="A815" s="35">
        <v>10783</v>
      </c>
    </row>
    <row r="816" spans="1:1">
      <c r="A816" s="35">
        <v>10760</v>
      </c>
    </row>
    <row r="817" spans="1:1">
      <c r="A817" s="35">
        <v>10741</v>
      </c>
    </row>
    <row r="818" spans="1:1">
      <c r="A818" s="35">
        <v>10708</v>
      </c>
    </row>
    <row r="819" spans="1:1">
      <c r="A819" s="35">
        <v>106980</v>
      </c>
    </row>
    <row r="820" spans="1:1">
      <c r="A820" s="35">
        <v>1068</v>
      </c>
    </row>
    <row r="821" spans="1:1">
      <c r="A821" s="35">
        <v>10615</v>
      </c>
    </row>
    <row r="822" spans="1:1">
      <c r="A822" s="35">
        <v>10597</v>
      </c>
    </row>
    <row r="823" spans="1:1">
      <c r="A823" s="35">
        <v>10572</v>
      </c>
    </row>
    <row r="824" spans="1:1">
      <c r="A824" s="35">
        <v>10523</v>
      </c>
    </row>
    <row r="825" spans="1:1">
      <c r="A825" s="35">
        <v>1049</v>
      </c>
    </row>
    <row r="826" spans="1:1">
      <c r="A826" s="35">
        <v>10442</v>
      </c>
    </row>
    <row r="827" spans="1:1">
      <c r="A827" s="35">
        <v>10428</v>
      </c>
    </row>
    <row r="828" spans="1:1">
      <c r="A828" s="35">
        <v>103312</v>
      </c>
    </row>
    <row r="829" spans="1:1">
      <c r="A829" s="35">
        <v>1032</v>
      </c>
    </row>
    <row r="830" spans="1:1">
      <c r="A830" s="35">
        <v>103050</v>
      </c>
    </row>
    <row r="831" spans="1:1">
      <c r="A831" s="35">
        <v>103046</v>
      </c>
    </row>
    <row r="832" spans="1:1">
      <c r="A832" s="35">
        <v>103</v>
      </c>
    </row>
    <row r="833" spans="1:1">
      <c r="A833" s="35">
        <v>1027</v>
      </c>
    </row>
    <row r="834" spans="1:1">
      <c r="A834" s="35">
        <v>10268</v>
      </c>
    </row>
    <row r="835" spans="1:1">
      <c r="A835" s="35">
        <v>102</v>
      </c>
    </row>
    <row r="836" spans="1:1">
      <c r="A836" s="35">
        <v>10127</v>
      </c>
    </row>
    <row r="837" spans="1:1">
      <c r="A837" s="35">
        <v>1012</v>
      </c>
    </row>
    <row r="838" spans="1:1">
      <c r="A838" s="35">
        <v>10113</v>
      </c>
    </row>
    <row r="839" spans="1:1">
      <c r="A839" s="35">
        <v>100786</v>
      </c>
    </row>
    <row r="840" spans="1:1">
      <c r="A840" s="35">
        <v>100438</v>
      </c>
    </row>
    <row r="841" spans="1:1">
      <c r="A841" s="35">
        <v>10019</v>
      </c>
    </row>
    <row r="842" spans="1:1">
      <c r="A842" s="35" t="s">
        <v>140</v>
      </c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999"/>
  <sheetViews>
    <sheetView workbookViewId="0"/>
  </sheetViews>
  <sheetFormatPr baseColWidth="10" defaultColWidth="12.6640625" defaultRowHeight="15.75" customHeight="1"/>
  <cols>
    <col min="1" max="1" width="34.33203125" customWidth="1"/>
  </cols>
  <sheetData>
    <row r="1" spans="1:19">
      <c r="A1" s="1" t="s">
        <v>141</v>
      </c>
      <c r="B1" s="1" t="s">
        <v>88</v>
      </c>
      <c r="C1" s="1" t="s">
        <v>142</v>
      </c>
      <c r="D1" s="1" t="s">
        <v>143</v>
      </c>
      <c r="E1" s="1" t="s">
        <v>144</v>
      </c>
      <c r="F1" s="1" t="s">
        <v>145</v>
      </c>
      <c r="H1" s="1" t="s">
        <v>88</v>
      </c>
      <c r="I1" s="36" t="s">
        <v>142</v>
      </c>
      <c r="J1" s="36" t="s">
        <v>143</v>
      </c>
      <c r="K1" s="36" t="s">
        <v>144</v>
      </c>
      <c r="L1" s="36" t="s">
        <v>145</v>
      </c>
      <c r="P1" s="36" t="s">
        <v>142</v>
      </c>
      <c r="Q1" s="36" t="s">
        <v>143</v>
      </c>
      <c r="R1" s="36" t="s">
        <v>144</v>
      </c>
      <c r="S1" s="36" t="s">
        <v>145</v>
      </c>
    </row>
    <row r="2" spans="1:19">
      <c r="A2" s="1" t="s">
        <v>36</v>
      </c>
      <c r="B2" s="1">
        <v>0</v>
      </c>
      <c r="C2" s="1">
        <v>503761</v>
      </c>
      <c r="D2" s="1">
        <v>10153</v>
      </c>
      <c r="E2" s="1">
        <v>563</v>
      </c>
      <c r="F2" s="37">
        <v>345</v>
      </c>
      <c r="H2" s="1">
        <f>B2</f>
        <v>0</v>
      </c>
      <c r="I2" s="36">
        <f t="shared" ref="I2:K2" si="0">C2/MAX(C$2:C$37)</f>
        <v>9.6349343327817388E-2</v>
      </c>
      <c r="J2" s="36">
        <f t="shared" si="0"/>
        <v>0.11522180736974703</v>
      </c>
      <c r="K2" s="36">
        <f t="shared" si="0"/>
        <v>3.1648237985755483E-3</v>
      </c>
      <c r="L2" s="36">
        <f>(F2/MIN(F$2:F$37))^(-1)</f>
        <v>2.1159420289855072E-2</v>
      </c>
      <c r="N2" s="36"/>
      <c r="O2" s="36" t="s">
        <v>142</v>
      </c>
      <c r="P2" s="1">
        <f t="shared" ref="P2:S2" si="1">CORREL(I$2:I$37,$I$2:$I$37)</f>
        <v>1.0000000000000002</v>
      </c>
      <c r="Q2" s="1">
        <f t="shared" si="1"/>
        <v>0.92410747663767356</v>
      </c>
      <c r="R2" s="1">
        <f t="shared" si="1"/>
        <v>0.65377888754873403</v>
      </c>
      <c r="S2" s="1">
        <f t="shared" si="1"/>
        <v>0.34132784802811356</v>
      </c>
    </row>
    <row r="3" spans="1:19">
      <c r="F3" s="37"/>
      <c r="I3" s="36"/>
      <c r="J3" s="36"/>
      <c r="K3" s="36"/>
      <c r="L3" s="36"/>
      <c r="N3" s="36"/>
      <c r="O3" s="36" t="s">
        <v>143</v>
      </c>
      <c r="Q3" s="1">
        <f t="shared" ref="Q3:S3" si="2">CORREL(J$2:J$37,$J$2:$J$37)</f>
        <v>1</v>
      </c>
      <c r="R3" s="1">
        <f t="shared" si="2"/>
        <v>0.43555990143287782</v>
      </c>
      <c r="S3" s="1">
        <f t="shared" si="2"/>
        <v>0.49915172869237173</v>
      </c>
    </row>
    <row r="4" spans="1:19">
      <c r="A4" s="1" t="s">
        <v>40</v>
      </c>
      <c r="B4" s="1">
        <v>3</v>
      </c>
      <c r="C4" s="1">
        <v>878904</v>
      </c>
      <c r="D4" s="1">
        <v>17484</v>
      </c>
      <c r="E4" s="1">
        <v>2231</v>
      </c>
      <c r="F4" s="37">
        <v>123.777778</v>
      </c>
      <c r="H4" s="1">
        <f t="shared" ref="H4:H12" si="3">B4</f>
        <v>3</v>
      </c>
      <c r="I4" s="36">
        <f t="shared" ref="I4:K4" si="4">C4/MAX(C$2:C$37)</f>
        <v>0.16809920428177652</v>
      </c>
      <c r="J4" s="36">
        <f t="shared" si="4"/>
        <v>0.19841801241531146</v>
      </c>
      <c r="K4" s="36">
        <f t="shared" si="4"/>
        <v>1.2541246704479659E-2</v>
      </c>
      <c r="L4" s="36">
        <f t="shared" ref="L4:L12" si="5">(F4/MIN(F$2:F$37))^(-1)</f>
        <v>5.8976660576343515E-2</v>
      </c>
      <c r="M4" s="36">
        <f t="shared" ref="M4:M12" si="6">AVERAGE(I4:L4)</f>
        <v>0.10950878099447778</v>
      </c>
      <c r="N4" s="36"/>
      <c r="O4" s="36" t="s">
        <v>144</v>
      </c>
      <c r="R4" s="1">
        <f t="shared" ref="R4:S4" si="7">CORREL(K$2:K$37,$K$2:$K$37)</f>
        <v>1</v>
      </c>
      <c r="S4" s="1">
        <f t="shared" si="7"/>
        <v>0.13909502708917507</v>
      </c>
    </row>
    <row r="5" spans="1:19">
      <c r="A5" s="1" t="s">
        <v>42</v>
      </c>
      <c r="B5" s="1">
        <v>4</v>
      </c>
      <c r="C5" s="1">
        <v>2116125</v>
      </c>
      <c r="D5" s="1">
        <v>40467</v>
      </c>
      <c r="E5" s="1">
        <v>7554</v>
      </c>
      <c r="F5" s="37">
        <v>28.235294</v>
      </c>
      <c r="H5" s="1">
        <f t="shared" si="3"/>
        <v>4</v>
      </c>
      <c r="I5" s="36">
        <f t="shared" ref="I5:K5" si="8">C5/MAX(C$2:C$37)</f>
        <v>0.40473012827427607</v>
      </c>
      <c r="J5" s="36">
        <f t="shared" si="8"/>
        <v>0.45924169002576121</v>
      </c>
      <c r="K5" s="36">
        <f t="shared" si="8"/>
        <v>4.2463728196162863E-2</v>
      </c>
      <c r="L5" s="36">
        <f t="shared" si="5"/>
        <v>0.25854166774392362</v>
      </c>
      <c r="M5" s="36">
        <f t="shared" si="6"/>
        <v>0.29124430356003095</v>
      </c>
      <c r="N5" s="36"/>
      <c r="O5" s="36" t="s">
        <v>145</v>
      </c>
      <c r="S5" s="1">
        <f>CORREL(L$2:L$37,$L$2:$L$37)</f>
        <v>1.0000000000000002</v>
      </c>
    </row>
    <row r="6" spans="1:19">
      <c r="A6" s="1" t="s">
        <v>44</v>
      </c>
      <c r="B6" s="1">
        <v>5</v>
      </c>
      <c r="C6" s="1">
        <v>675879</v>
      </c>
      <c r="D6" s="1">
        <v>19421</v>
      </c>
      <c r="E6" s="1">
        <v>1684</v>
      </c>
      <c r="F6" s="37">
        <v>286.17647099999999</v>
      </c>
      <c r="H6" s="1">
        <f t="shared" si="3"/>
        <v>5</v>
      </c>
      <c r="I6" s="36">
        <f t="shared" ref="I6:K6" si="9">C6/MAX(C$2:C$37)</f>
        <v>0.12926863695097854</v>
      </c>
      <c r="J6" s="36">
        <f t="shared" si="9"/>
        <v>0.22040014980083297</v>
      </c>
      <c r="K6" s="36">
        <f t="shared" si="9"/>
        <v>9.4663646124355655E-3</v>
      </c>
      <c r="L6" s="36">
        <f t="shared" si="5"/>
        <v>2.5508735831744882E-2</v>
      </c>
      <c r="M6" s="36">
        <f t="shared" si="6"/>
        <v>9.6160971798997991E-2</v>
      </c>
    </row>
    <row r="7" spans="1:19">
      <c r="A7" s="1" t="s">
        <v>46</v>
      </c>
      <c r="B7" s="1">
        <v>7</v>
      </c>
      <c r="C7" s="1">
        <v>482815</v>
      </c>
      <c r="D7" s="1">
        <v>8592</v>
      </c>
      <c r="E7" s="1">
        <v>20199</v>
      </c>
      <c r="F7" s="37">
        <v>292.05882400000002</v>
      </c>
      <c r="H7" s="1">
        <f t="shared" si="3"/>
        <v>7</v>
      </c>
      <c r="I7" s="36">
        <f t="shared" ref="I7:K7" si="10">C7/MAX(C$2:C$37)</f>
        <v>9.2343210766256525E-2</v>
      </c>
      <c r="J7" s="36">
        <f t="shared" si="10"/>
        <v>9.750672401466233E-2</v>
      </c>
      <c r="K7" s="36">
        <f t="shared" si="10"/>
        <v>0.11354578313930284</v>
      </c>
      <c r="L7" s="36">
        <f t="shared" si="5"/>
        <v>2.499496471299905E-2</v>
      </c>
      <c r="M7" s="36">
        <f t="shared" si="6"/>
        <v>8.2097670658305186E-2</v>
      </c>
    </row>
    <row r="8" spans="1:19">
      <c r="A8" s="1" t="s">
        <v>16</v>
      </c>
      <c r="B8" s="1">
        <v>10</v>
      </c>
      <c r="C8" s="1">
        <v>3510460</v>
      </c>
      <c r="D8" s="1">
        <v>44448</v>
      </c>
      <c r="E8" s="1">
        <v>3529</v>
      </c>
      <c r="F8" s="37">
        <v>127.647059</v>
      </c>
      <c r="H8" s="1">
        <f t="shared" si="3"/>
        <v>10</v>
      </c>
      <c r="I8" s="36">
        <f t="shared" ref="I8:K8" si="11">C8/MAX(C$2:C$37)</f>
        <v>0.67141068041902774</v>
      </c>
      <c r="J8" s="36">
        <f t="shared" si="11"/>
        <v>0.50442025942780622</v>
      </c>
      <c r="K8" s="36">
        <f t="shared" si="11"/>
        <v>1.983776764684389E-2</v>
      </c>
      <c r="L8" s="36">
        <f t="shared" si="5"/>
        <v>5.7188940013102846E-2</v>
      </c>
      <c r="M8" s="36">
        <f t="shared" si="6"/>
        <v>0.31321441187669524</v>
      </c>
    </row>
    <row r="9" spans="1:19">
      <c r="A9" s="1" t="s">
        <v>48</v>
      </c>
      <c r="B9" s="1">
        <v>11</v>
      </c>
      <c r="C9" s="1">
        <v>530567</v>
      </c>
      <c r="D9" s="1">
        <v>11353</v>
      </c>
      <c r="E9" s="1">
        <v>3138</v>
      </c>
      <c r="F9" s="37">
        <v>193.055556</v>
      </c>
      <c r="H9" s="1">
        <f t="shared" si="3"/>
        <v>11</v>
      </c>
      <c r="I9" s="36">
        <f t="shared" ref="I9:K9" si="12">C9/MAX(C$2:C$37)</f>
        <v>0.10147625965767515</v>
      </c>
      <c r="J9" s="36">
        <f t="shared" si="12"/>
        <v>0.12884006491369429</v>
      </c>
      <c r="K9" s="36">
        <f t="shared" si="12"/>
        <v>1.7639817193481476E-2</v>
      </c>
      <c r="L9" s="36">
        <f t="shared" si="5"/>
        <v>3.7812949553236372E-2</v>
      </c>
      <c r="M9" s="36">
        <f t="shared" si="6"/>
        <v>7.1442272829521827E-2</v>
      </c>
    </row>
    <row r="10" spans="1:19">
      <c r="A10" s="1" t="s">
        <v>22</v>
      </c>
      <c r="B10" s="1">
        <v>12</v>
      </c>
      <c r="C10" s="1">
        <v>1678086</v>
      </c>
      <c r="D10" s="1">
        <v>38277</v>
      </c>
      <c r="E10" s="1">
        <v>14418</v>
      </c>
      <c r="F10" s="37">
        <v>33.235294000000003</v>
      </c>
      <c r="H10" s="1">
        <f t="shared" si="3"/>
        <v>12</v>
      </c>
      <c r="I10" s="36">
        <f t="shared" ref="I10:K10" si="13">C10/MAX(C$2:C$37)</f>
        <v>0.32095077655396859</v>
      </c>
      <c r="J10" s="36">
        <f t="shared" si="13"/>
        <v>0.43438837000805747</v>
      </c>
      <c r="K10" s="36">
        <f t="shared" si="13"/>
        <v>8.1048720298156754E-2</v>
      </c>
      <c r="L10" s="36">
        <f t="shared" si="5"/>
        <v>0.21964601847662307</v>
      </c>
      <c r="M10" s="36">
        <f t="shared" si="6"/>
        <v>0.26400847133420147</v>
      </c>
    </row>
    <row r="11" spans="1:19">
      <c r="A11" s="1" t="s">
        <v>50</v>
      </c>
      <c r="B11" s="1">
        <v>13</v>
      </c>
      <c r="C11" s="1">
        <v>521012</v>
      </c>
      <c r="D11" s="1">
        <v>7330</v>
      </c>
      <c r="E11" s="1">
        <v>7306</v>
      </c>
      <c r="F11" s="37">
        <v>238.82352900000001</v>
      </c>
      <c r="H11" s="1">
        <f t="shared" si="3"/>
        <v>13</v>
      </c>
      <c r="I11" s="36">
        <f t="shared" ref="I11:K11" si="14">C11/MAX(C$2:C$37)</f>
        <v>9.9648770083259314E-2</v>
      </c>
      <c r="J11" s="36">
        <f t="shared" si="14"/>
        <v>8.3184856497611134E-2</v>
      </c>
      <c r="K11" s="36">
        <f t="shared" si="14"/>
        <v>4.1069631744925318E-2</v>
      </c>
      <c r="L11" s="36">
        <f t="shared" si="5"/>
        <v>3.0566502515755052E-2</v>
      </c>
      <c r="M11" s="36">
        <f t="shared" si="6"/>
        <v>6.3617440210387705E-2</v>
      </c>
    </row>
    <row r="12" spans="1:19">
      <c r="A12" s="1" t="s">
        <v>56</v>
      </c>
      <c r="B12" s="1">
        <v>14</v>
      </c>
      <c r="C12" s="1">
        <v>451310</v>
      </c>
      <c r="D12" s="1">
        <v>10558</v>
      </c>
      <c r="E12" s="1">
        <v>684</v>
      </c>
      <c r="F12" s="37">
        <v>176.76470599999999</v>
      </c>
      <c r="H12" s="1">
        <f t="shared" si="3"/>
        <v>14</v>
      </c>
      <c r="I12" s="36">
        <f t="shared" ref="I12:K12" si="15">C12/MAX(C$2:C$37)</f>
        <v>8.6317563561445348E-2</v>
      </c>
      <c r="J12" s="36">
        <f t="shared" si="15"/>
        <v>0.11981796929082923</v>
      </c>
      <c r="K12" s="36">
        <f t="shared" si="15"/>
        <v>3.8450079542196713E-3</v>
      </c>
      <c r="L12" s="36">
        <f t="shared" si="5"/>
        <v>4.1297836910949862E-2</v>
      </c>
      <c r="M12" s="36">
        <f t="shared" si="6"/>
        <v>6.2819594429361025E-2</v>
      </c>
    </row>
    <row r="13" spans="1:19">
      <c r="F13" s="37"/>
      <c r="I13" s="36"/>
      <c r="J13" s="36"/>
      <c r="K13" s="36"/>
      <c r="L13" s="36"/>
    </row>
    <row r="14" spans="1:19">
      <c r="A14" s="1" t="s">
        <v>30</v>
      </c>
      <c r="B14" s="1">
        <v>16</v>
      </c>
      <c r="C14" s="1">
        <v>3048124</v>
      </c>
      <c r="D14" s="1">
        <v>55868</v>
      </c>
      <c r="E14" s="1">
        <v>61355</v>
      </c>
      <c r="F14" s="37">
        <v>33.764705999999997</v>
      </c>
      <c r="H14" s="1">
        <f t="shared" ref="H14:H15" si="16">B14</f>
        <v>16</v>
      </c>
      <c r="I14" s="36">
        <f t="shared" ref="I14:K14" si="17">C14/MAX(C$2:C$37)</f>
        <v>0.58298428378092004</v>
      </c>
      <c r="J14" s="36">
        <f t="shared" si="17"/>
        <v>0.63402067705437093</v>
      </c>
      <c r="K14" s="36">
        <f t="shared" si="17"/>
        <v>0.34489833776483614</v>
      </c>
      <c r="L14" s="36">
        <f t="shared" ref="L14:L15" si="18">(F14/MIN(F$2:F$37))^(-1)</f>
        <v>0.21620208983901712</v>
      </c>
    </row>
    <row r="15" spans="1:19">
      <c r="A15" s="1" t="s">
        <v>58</v>
      </c>
      <c r="B15" s="1">
        <v>17</v>
      </c>
      <c r="C15" s="1">
        <v>916151</v>
      </c>
      <c r="D15" s="1">
        <v>17533</v>
      </c>
      <c r="E15" s="1">
        <v>1435</v>
      </c>
      <c r="F15" s="37">
        <v>134.27777800000001</v>
      </c>
      <c r="H15" s="1">
        <f t="shared" si="16"/>
        <v>17</v>
      </c>
      <c r="I15" s="36">
        <f t="shared" ref="I15:K15" si="19">C15/MAX(C$2:C$37)</f>
        <v>0.17522306657149567</v>
      </c>
      <c r="J15" s="36">
        <f t="shared" si="19"/>
        <v>0.19897409126502263</v>
      </c>
      <c r="K15" s="36">
        <f t="shared" si="19"/>
        <v>8.0666468045398083E-3</v>
      </c>
      <c r="L15" s="36">
        <f t="shared" si="18"/>
        <v>5.4364915094141632E-2</v>
      </c>
    </row>
    <row r="16" spans="1:19">
      <c r="F16" s="37"/>
      <c r="I16" s="36"/>
      <c r="J16" s="36"/>
      <c r="K16" s="36"/>
      <c r="L16" s="36"/>
    </row>
    <row r="17" spans="1:12">
      <c r="A17" s="1" t="s">
        <v>60</v>
      </c>
      <c r="B17" s="1">
        <v>19</v>
      </c>
      <c r="C17" s="1">
        <v>582330</v>
      </c>
      <c r="D17" s="1">
        <v>12006</v>
      </c>
      <c r="E17" s="1">
        <v>1579</v>
      </c>
      <c r="F17" s="37">
        <v>248.055556</v>
      </c>
      <c r="H17" s="1">
        <f t="shared" ref="H17:H28" si="20">B17</f>
        <v>19</v>
      </c>
      <c r="I17" s="36">
        <f t="shared" ref="I17:K17" si="21">C17/MAX(C$2:C$37)</f>
        <v>0.11137645252428811</v>
      </c>
      <c r="J17" s="36">
        <f t="shared" si="21"/>
        <v>0.13625066672719224</v>
      </c>
      <c r="K17" s="36">
        <f t="shared" si="21"/>
        <v>8.8761221633228971E-3</v>
      </c>
      <c r="L17" s="36">
        <f t="shared" ref="L17:L28" si="22">(F17/MIN(F$2:F$37))^(-1)</f>
        <v>2.9428891324651481E-2</v>
      </c>
    </row>
    <row r="18" spans="1:12">
      <c r="A18" s="1" t="s">
        <v>64</v>
      </c>
      <c r="B18" s="1">
        <v>21</v>
      </c>
      <c r="C18" s="1">
        <v>370573</v>
      </c>
      <c r="D18" s="1">
        <v>6320</v>
      </c>
      <c r="E18" s="1">
        <v>1289</v>
      </c>
      <c r="F18" s="37">
        <v>245</v>
      </c>
      <c r="H18" s="1">
        <f t="shared" si="20"/>
        <v>21</v>
      </c>
      <c r="I18" s="36">
        <f t="shared" ref="I18:K18" si="23">C18/MAX(C$2:C$37)</f>
        <v>7.0875802622710524E-2</v>
      </c>
      <c r="J18" s="36">
        <f t="shared" si="23"/>
        <v>7.172282306478886E-2</v>
      </c>
      <c r="K18" s="36">
        <f t="shared" si="23"/>
        <v>7.2459287324402868E-3</v>
      </c>
      <c r="L18" s="36">
        <f t="shared" si="22"/>
        <v>2.9795918367346939E-2</v>
      </c>
    </row>
    <row r="19" spans="1:12">
      <c r="A19" s="1" t="s">
        <v>62</v>
      </c>
      <c r="B19" s="1">
        <v>22</v>
      </c>
      <c r="C19" s="1">
        <v>420057</v>
      </c>
      <c r="D19" s="1">
        <v>9154</v>
      </c>
      <c r="E19" s="1">
        <v>4162</v>
      </c>
      <c r="F19" s="37">
        <v>231.76470599999999</v>
      </c>
      <c r="H19" s="1">
        <f t="shared" si="20"/>
        <v>22</v>
      </c>
      <c r="I19" s="36">
        <f t="shared" ref="I19:K19" si="24">C19/MAX(C$2:C$37)</f>
        <v>8.0340113883871495E-2</v>
      </c>
      <c r="J19" s="36">
        <f t="shared" si="24"/>
        <v>0.10388460796441096</v>
      </c>
      <c r="K19" s="36">
        <f t="shared" si="24"/>
        <v>2.339608641149455E-2</v>
      </c>
      <c r="L19" s="36">
        <f t="shared" si="22"/>
        <v>3.1497461912945453E-2</v>
      </c>
    </row>
    <row r="20" spans="1:12">
      <c r="A20" s="1" t="s">
        <v>10</v>
      </c>
      <c r="B20" s="1">
        <v>23</v>
      </c>
      <c r="C20" s="1">
        <v>3322185</v>
      </c>
      <c r="D20" s="1">
        <v>63351</v>
      </c>
      <c r="E20" s="1">
        <v>14116</v>
      </c>
      <c r="F20" s="37">
        <v>24.117647000000002</v>
      </c>
      <c r="H20" s="1">
        <f t="shared" si="20"/>
        <v>23</v>
      </c>
      <c r="I20" s="36">
        <f t="shared" ref="I20:K20" si="25">C20/MAX(C$2:C$37)</f>
        <v>0.63540119851184396</v>
      </c>
      <c r="J20" s="36">
        <f t="shared" si="25"/>
        <v>0.71894186138883531</v>
      </c>
      <c r="K20" s="36">
        <f t="shared" si="25"/>
        <v>7.9351070587375561E-2</v>
      </c>
      <c r="L20" s="36">
        <f t="shared" si="22"/>
        <v>0.3026829275675193</v>
      </c>
    </row>
    <row r="21" spans="1:12">
      <c r="A21" s="1" t="s">
        <v>66</v>
      </c>
      <c r="B21" s="1">
        <v>25</v>
      </c>
      <c r="C21" s="1">
        <v>287231</v>
      </c>
      <c r="D21" s="1">
        <v>6216</v>
      </c>
      <c r="E21" s="1">
        <v>1305</v>
      </c>
      <c r="F21" s="37">
        <v>318.52941199999998</v>
      </c>
      <c r="H21" s="1">
        <f t="shared" si="20"/>
        <v>25</v>
      </c>
      <c r="I21" s="36">
        <f t="shared" ref="I21:K21" si="26">C21/MAX(C$2:C$37)</f>
        <v>5.4935809309161122E-2</v>
      </c>
      <c r="J21" s="36">
        <f t="shared" si="26"/>
        <v>7.0542574077646761E-2</v>
      </c>
      <c r="K21" s="36">
        <f t="shared" si="26"/>
        <v>7.3358704389717413E-3</v>
      </c>
      <c r="L21" s="36">
        <f t="shared" si="22"/>
        <v>2.2917820851030234E-2</v>
      </c>
    </row>
    <row r="22" spans="1:12">
      <c r="A22" s="1" t="s">
        <v>68</v>
      </c>
      <c r="B22" s="1">
        <v>26</v>
      </c>
      <c r="C22" s="1">
        <v>834830</v>
      </c>
      <c r="D22" s="1">
        <v>14066</v>
      </c>
      <c r="E22" s="1">
        <v>2266</v>
      </c>
      <c r="F22" s="37">
        <v>283.23529400000001</v>
      </c>
      <c r="H22" s="1">
        <f t="shared" si="20"/>
        <v>26</v>
      </c>
      <c r="I22" s="36">
        <f t="shared" ref="I22:K22" si="27">C22/MAX(C$2:C$37)</f>
        <v>0.1596696097759886</v>
      </c>
      <c r="J22" s="36">
        <f t="shared" si="27"/>
        <v>0.15962867551096838</v>
      </c>
      <c r="K22" s="36">
        <f t="shared" si="27"/>
        <v>1.2737994187517216E-2</v>
      </c>
      <c r="L22" s="36">
        <f t="shared" si="22"/>
        <v>2.5773624102086654E-2</v>
      </c>
    </row>
    <row r="23" spans="1:12">
      <c r="A23" s="1" t="s">
        <v>70</v>
      </c>
      <c r="B23" s="1">
        <v>27</v>
      </c>
      <c r="C23" s="1">
        <v>457973</v>
      </c>
      <c r="D23" s="1">
        <v>8855</v>
      </c>
      <c r="E23" s="1">
        <v>1498</v>
      </c>
      <c r="F23" s="37">
        <v>297.94117599999998</v>
      </c>
      <c r="H23" s="1">
        <f t="shared" si="20"/>
        <v>27</v>
      </c>
      <c r="I23" s="36">
        <f t="shared" ref="I23:K23" si="28">C23/MAX(C$2:C$37)</f>
        <v>8.7591929132804072E-2</v>
      </c>
      <c r="J23" s="36">
        <f t="shared" si="28"/>
        <v>0.10049139212637744</v>
      </c>
      <c r="K23" s="36">
        <f t="shared" si="28"/>
        <v>8.4207922740074086E-3</v>
      </c>
      <c r="L23" s="36">
        <f t="shared" si="22"/>
        <v>2.4501480788946071E-2</v>
      </c>
    </row>
    <row r="24" spans="1:12">
      <c r="A24" s="1" t="s">
        <v>28</v>
      </c>
      <c r="B24" s="1">
        <v>28</v>
      </c>
      <c r="C24" s="1">
        <v>439238</v>
      </c>
      <c r="D24" s="1">
        <v>13094</v>
      </c>
      <c r="E24" s="1">
        <v>4980</v>
      </c>
      <c r="F24" s="37">
        <v>137.64705900000001</v>
      </c>
      <c r="H24" s="1">
        <f t="shared" si="20"/>
        <v>28</v>
      </c>
      <c r="I24" s="36">
        <f t="shared" ref="I24:K24" si="29">C24/MAX(C$2:C$37)</f>
        <v>8.4008672494742268E-2</v>
      </c>
      <c r="J24" s="36">
        <f t="shared" si="29"/>
        <v>0.1485978869003711</v>
      </c>
      <c r="K24" s="36">
        <f t="shared" si="29"/>
        <v>2.7994356157915151E-2</v>
      </c>
      <c r="L24" s="36">
        <f t="shared" si="22"/>
        <v>5.3034187966195481E-2</v>
      </c>
    </row>
    <row r="25" spans="1:12">
      <c r="A25" s="1" t="s">
        <v>18</v>
      </c>
      <c r="B25" s="1">
        <v>32</v>
      </c>
      <c r="C25" s="1">
        <v>5228484</v>
      </c>
      <c r="D25" s="1">
        <v>88117</v>
      </c>
      <c r="E25" s="1">
        <v>114065</v>
      </c>
      <c r="F25" s="37">
        <v>14.176470999999999</v>
      </c>
      <c r="H25" s="1">
        <f t="shared" si="20"/>
        <v>32</v>
      </c>
      <c r="I25" s="36">
        <f t="shared" ref="I25:K25" si="30">C25/MAX(C$2:C$37)</f>
        <v>1</v>
      </c>
      <c r="J25" s="36">
        <f t="shared" si="30"/>
        <v>1</v>
      </c>
      <c r="K25" s="36">
        <f t="shared" si="30"/>
        <v>0.64120004721939594</v>
      </c>
      <c r="L25" s="36">
        <f t="shared" si="22"/>
        <v>0.51493774437940165</v>
      </c>
    </row>
    <row r="26" spans="1:12">
      <c r="A26" s="1" t="s">
        <v>74</v>
      </c>
      <c r="B26" s="1">
        <v>33</v>
      </c>
      <c r="C26" s="1">
        <v>2882345</v>
      </c>
      <c r="D26" s="1">
        <v>18003</v>
      </c>
      <c r="E26" s="1">
        <v>177893</v>
      </c>
      <c r="F26" s="37">
        <v>224.72222199999999</v>
      </c>
      <c r="H26" s="1">
        <f t="shared" si="20"/>
        <v>33</v>
      </c>
      <c r="I26" s="36">
        <f t="shared" ref="I26:K26" si="31">C26/MAX(C$2:C$37)</f>
        <v>0.55127738747981248</v>
      </c>
      <c r="J26" s="36">
        <f t="shared" si="31"/>
        <v>0.20430790880306865</v>
      </c>
      <c r="K26" s="36">
        <f t="shared" si="31"/>
        <v>1</v>
      </c>
      <c r="L26" s="36">
        <f t="shared" si="22"/>
        <v>3.2484548857833917E-2</v>
      </c>
    </row>
    <row r="27" spans="1:12">
      <c r="A27" s="1" t="s">
        <v>20</v>
      </c>
      <c r="B27" s="1">
        <v>34</v>
      </c>
      <c r="C27" s="1">
        <v>955418</v>
      </c>
      <c r="D27" s="1">
        <v>20211</v>
      </c>
      <c r="E27" s="1">
        <v>4634</v>
      </c>
      <c r="F27" s="37">
        <v>242.05882399999999</v>
      </c>
      <c r="H27" s="1">
        <f t="shared" si="20"/>
        <v>34</v>
      </c>
      <c r="I27" s="36">
        <f t="shared" ref="I27:K27" si="32">C27/MAX(C$2:C$37)</f>
        <v>0.18273327411922843</v>
      </c>
      <c r="J27" s="36">
        <f t="shared" si="32"/>
        <v>0.2293655026839316</v>
      </c>
      <c r="K27" s="36">
        <f t="shared" si="32"/>
        <v>2.6049366754172451E-2</v>
      </c>
      <c r="L27" s="36">
        <f t="shared" si="22"/>
        <v>3.0157958629097533E-2</v>
      </c>
    </row>
    <row r="28" spans="1:12">
      <c r="A28" s="1" t="s">
        <v>78</v>
      </c>
      <c r="B28" s="1">
        <v>35</v>
      </c>
      <c r="C28" s="1">
        <v>676185</v>
      </c>
      <c r="D28" s="1">
        <v>8746</v>
      </c>
      <c r="E28" s="1">
        <v>1872</v>
      </c>
      <c r="F28" s="37">
        <v>336.17647099999999</v>
      </c>
      <c r="H28" s="1">
        <f t="shared" si="20"/>
        <v>35</v>
      </c>
      <c r="I28" s="36">
        <f t="shared" ref="I28:K28" si="33">C28/MAX(C$2:C$37)</f>
        <v>0.12932716251976673</v>
      </c>
      <c r="J28" s="36">
        <f t="shared" si="33"/>
        <v>9.9254400399468881E-2</v>
      </c>
      <c r="K28" s="36">
        <f t="shared" si="33"/>
        <v>1.0523179664180152E-2</v>
      </c>
      <c r="L28" s="36">
        <f t="shared" si="22"/>
        <v>2.1714785625196239E-2</v>
      </c>
    </row>
    <row r="29" spans="1:12">
      <c r="F29" s="37"/>
      <c r="I29" s="36"/>
      <c r="J29" s="36"/>
      <c r="K29" s="36"/>
      <c r="L29" s="36"/>
    </row>
    <row r="30" spans="1:12">
      <c r="A30" s="1" t="s">
        <v>24</v>
      </c>
      <c r="B30" s="1">
        <v>38</v>
      </c>
      <c r="C30" s="1">
        <v>1489789</v>
      </c>
      <c r="D30" s="1">
        <v>23923</v>
      </c>
      <c r="E30" s="1">
        <v>2089</v>
      </c>
      <c r="F30" s="37">
        <v>123.235294</v>
      </c>
      <c r="H30" s="1">
        <f t="shared" ref="H30:H32" si="34">B30</f>
        <v>38</v>
      </c>
      <c r="I30" s="36">
        <f t="shared" ref="I30:K30" si="35">C30/MAX(C$2:C$37)</f>
        <v>0.28493708692615299</v>
      </c>
      <c r="J30" s="36">
        <f t="shared" si="35"/>
        <v>0.27149131268654175</v>
      </c>
      <c r="K30" s="36">
        <f t="shared" si="35"/>
        <v>1.1743014059013002E-2</v>
      </c>
      <c r="L30" s="36">
        <f t="shared" ref="L30:L32" si="36">(F30/MIN(F$2:F$37))^(-1)</f>
        <v>5.9236276906192153E-2</v>
      </c>
    </row>
    <row r="31" spans="1:12">
      <c r="A31" s="1" t="s">
        <v>52</v>
      </c>
      <c r="B31" s="1">
        <v>41</v>
      </c>
      <c r="C31" s="1">
        <v>1048189</v>
      </c>
      <c r="D31" s="1">
        <v>22675</v>
      </c>
      <c r="E31" s="1">
        <v>4068</v>
      </c>
      <c r="F31" s="37">
        <v>160.588235</v>
      </c>
      <c r="H31" s="1">
        <f t="shared" si="34"/>
        <v>41</v>
      </c>
      <c r="I31" s="36">
        <f t="shared" ref="I31:K31" si="37">C31/MAX(C$2:C$37)</f>
        <v>0.200476658243575</v>
      </c>
      <c r="J31" s="36">
        <f t="shared" si="37"/>
        <v>0.25732832484083662</v>
      </c>
      <c r="K31" s="36">
        <f t="shared" si="37"/>
        <v>2.2867678885622255E-2</v>
      </c>
      <c r="L31" s="36">
        <f t="shared" si="36"/>
        <v>4.5457875541131641E-2</v>
      </c>
    </row>
    <row r="32" spans="1:12">
      <c r="A32" s="1" t="s">
        <v>54</v>
      </c>
      <c r="B32" s="1">
        <v>42</v>
      </c>
      <c r="C32" s="1">
        <v>931700</v>
      </c>
      <c r="D32" s="1">
        <v>25775</v>
      </c>
      <c r="E32" s="1">
        <v>8721</v>
      </c>
      <c r="F32" s="37">
        <v>13.235294</v>
      </c>
      <c r="H32" s="1">
        <f t="shared" si="34"/>
        <v>42</v>
      </c>
      <c r="I32" s="36">
        <f t="shared" ref="I32:K32" si="38">C32/MAX(C$2:C$37)</f>
        <v>0.17819696875805682</v>
      </c>
      <c r="J32" s="36">
        <f t="shared" si="38"/>
        <v>0.29250882349603369</v>
      </c>
      <c r="K32" s="36">
        <f t="shared" si="38"/>
        <v>4.9023851416300813E-2</v>
      </c>
      <c r="L32" s="36">
        <f t="shared" si="36"/>
        <v>0.5515555604582717</v>
      </c>
    </row>
    <row r="33" spans="1:20">
      <c r="F33" s="37"/>
      <c r="I33" s="36"/>
      <c r="J33" s="36"/>
      <c r="K33" s="36"/>
      <c r="L33" s="36"/>
    </row>
    <row r="34" spans="1:20">
      <c r="A34" s="1" t="s">
        <v>32</v>
      </c>
      <c r="B34" s="1">
        <v>44</v>
      </c>
      <c r="C34" s="1">
        <v>705604</v>
      </c>
      <c r="D34" s="1">
        <v>17883</v>
      </c>
      <c r="E34" s="1">
        <v>9411</v>
      </c>
      <c r="F34" s="37">
        <v>100.411765</v>
      </c>
      <c r="H34" s="1">
        <f t="shared" ref="H34:H37" si="39">B34</f>
        <v>44</v>
      </c>
      <c r="I34" s="36">
        <f t="shared" ref="I34:K34" si="40">C34/MAX(C$2:C$37)</f>
        <v>0.13495384130466881</v>
      </c>
      <c r="J34" s="36">
        <f t="shared" si="40"/>
        <v>0.20294608304867393</v>
      </c>
      <c r="K34" s="36">
        <f t="shared" si="40"/>
        <v>5.2902587510469778E-2</v>
      </c>
      <c r="L34" s="36">
        <f t="shared" ref="L34:L37" si="41">(F34/MIN(F$2:F$37))^(-1)</f>
        <v>7.2700644192441002E-2</v>
      </c>
    </row>
    <row r="35" spans="1:20">
      <c r="A35" s="1" t="s">
        <v>72</v>
      </c>
      <c r="B35" s="1">
        <v>45</v>
      </c>
      <c r="C35" s="1">
        <v>1417281</v>
      </c>
      <c r="D35" s="1">
        <v>21616</v>
      </c>
      <c r="E35" s="1">
        <v>19817</v>
      </c>
      <c r="F35" s="37">
        <v>122.11764700000001</v>
      </c>
      <c r="H35" s="1">
        <f t="shared" si="39"/>
        <v>45</v>
      </c>
      <c r="I35" s="36">
        <f t="shared" ref="I35:K35" si="42">C35/MAX(C$2:C$37)</f>
        <v>0.27106920476375179</v>
      </c>
      <c r="J35" s="36">
        <f t="shared" si="42"/>
        <v>0.24531021255830315</v>
      </c>
      <c r="K35" s="36">
        <f t="shared" si="42"/>
        <v>0.11139842489586436</v>
      </c>
      <c r="L35" s="36">
        <f t="shared" si="41"/>
        <v>5.9778420067330647E-2</v>
      </c>
    </row>
    <row r="36" spans="1:20">
      <c r="A36" s="1" t="s">
        <v>82</v>
      </c>
      <c r="B36" s="1">
        <v>47</v>
      </c>
      <c r="C36" s="1">
        <v>854867</v>
      </c>
      <c r="D36" s="1">
        <v>24773</v>
      </c>
      <c r="E36" s="1">
        <v>1591</v>
      </c>
      <c r="F36" s="37">
        <v>7.3</v>
      </c>
      <c r="H36" s="1">
        <f t="shared" si="39"/>
        <v>47</v>
      </c>
      <c r="I36" s="36">
        <f t="shared" ref="I36:K36" si="43">C36/MAX(C$2:C$37)</f>
        <v>0.16350188697144336</v>
      </c>
      <c r="J36" s="36">
        <f t="shared" si="43"/>
        <v>0.28113757844683773</v>
      </c>
      <c r="K36" s="36">
        <f t="shared" si="43"/>
        <v>8.9435784432214879E-3</v>
      </c>
      <c r="L36" s="36">
        <f t="shared" si="41"/>
        <v>1</v>
      </c>
    </row>
    <row r="37" spans="1:20">
      <c r="A37" s="1" t="s">
        <v>76</v>
      </c>
      <c r="B37" s="1">
        <v>48</v>
      </c>
      <c r="C37" s="1">
        <v>2163428</v>
      </c>
      <c r="D37" s="1">
        <v>40404</v>
      </c>
      <c r="E37" s="1">
        <v>44653</v>
      </c>
      <c r="F37" s="37">
        <v>41.666666999999997</v>
      </c>
      <c r="H37" s="1">
        <f t="shared" si="39"/>
        <v>48</v>
      </c>
      <c r="I37" s="36">
        <f t="shared" ref="I37:K37" si="44">C37/MAX(C$2:C$37)</f>
        <v>0.41377730141279956</v>
      </c>
      <c r="J37" s="36">
        <f t="shared" si="44"/>
        <v>0.45852673150470397</v>
      </c>
      <c r="K37" s="36">
        <f t="shared" si="44"/>
        <v>0.25101043885931429</v>
      </c>
      <c r="L37" s="36">
        <f t="shared" si="41"/>
        <v>0.17519999859840002</v>
      </c>
    </row>
    <row r="38" spans="1:20">
      <c r="I38" s="36"/>
      <c r="J38" s="36"/>
      <c r="K38" s="36"/>
      <c r="L38" s="36"/>
    </row>
    <row r="39" spans="1:20">
      <c r="I39" s="36"/>
      <c r="J39" s="36"/>
      <c r="K39" s="36"/>
      <c r="L39" s="36"/>
    </row>
    <row r="40" spans="1:20">
      <c r="I40" s="36"/>
      <c r="J40" s="36"/>
      <c r="K40" s="36"/>
      <c r="L40" s="36"/>
    </row>
    <row r="41" spans="1:20">
      <c r="I41" s="36"/>
      <c r="J41" s="36"/>
      <c r="K41" s="36"/>
      <c r="L41" s="36"/>
    </row>
    <row r="42" spans="1:20">
      <c r="A42" s="1" t="s">
        <v>26</v>
      </c>
      <c r="B42" s="1">
        <v>24</v>
      </c>
      <c r="C42" s="1">
        <v>49538303</v>
      </c>
      <c r="D42" s="1">
        <v>309012</v>
      </c>
      <c r="E42" s="1">
        <v>287874</v>
      </c>
      <c r="F42" s="37">
        <v>58.941175999999999</v>
      </c>
      <c r="H42" s="1">
        <f t="shared" ref="H42:H46" si="45">B42</f>
        <v>24</v>
      </c>
      <c r="I42" s="36">
        <f t="shared" ref="I42:K42" si="46">C42/MAX(C$2:C$37)</f>
        <v>9.4746972545005406</v>
      </c>
      <c r="J42" s="36">
        <f t="shared" si="46"/>
        <v>3.5068375001418568</v>
      </c>
      <c r="K42" s="36">
        <f t="shared" si="46"/>
        <v>1.6182424266272422</v>
      </c>
      <c r="L42" s="36">
        <f t="shared" ref="L42:L46" si="47">(F42/MIN(F$2:F$37))^(-1)</f>
        <v>0.12385229639802234</v>
      </c>
    </row>
    <row r="43" spans="1:20">
      <c r="A43" s="5" t="s">
        <v>38</v>
      </c>
      <c r="B43" s="4">
        <v>2</v>
      </c>
      <c r="C43" s="4">
        <v>4567073</v>
      </c>
      <c r="D43" s="4">
        <v>100315</v>
      </c>
      <c r="E43" s="4">
        <v>0</v>
      </c>
      <c r="F43" s="38">
        <v>74.176471000000006</v>
      </c>
      <c r="G43" s="5"/>
      <c r="H43" s="4">
        <f t="shared" si="45"/>
        <v>2</v>
      </c>
      <c r="I43" s="39">
        <f t="shared" ref="I43:K43" si="48">C43/MAX(C$2:C$37)</f>
        <v>0.87349851314453675</v>
      </c>
      <c r="J43" s="39">
        <f t="shared" si="48"/>
        <v>1.1384295879342239</v>
      </c>
      <c r="K43" s="39">
        <f t="shared" si="48"/>
        <v>0</v>
      </c>
      <c r="L43" s="39">
        <f t="shared" si="47"/>
        <v>9.841395663053315E-2</v>
      </c>
      <c r="M43" s="5"/>
      <c r="N43" s="40"/>
      <c r="O43" s="40" t="s">
        <v>143</v>
      </c>
      <c r="P43" s="5"/>
      <c r="Q43" s="41">
        <f t="shared" ref="Q43:S43" si="49">CORREL(J$2:J$37,$J$2:$J$37)</f>
        <v>1</v>
      </c>
      <c r="R43" s="41">
        <f t="shared" si="49"/>
        <v>0.43555990143287782</v>
      </c>
      <c r="S43" s="41">
        <f t="shared" si="49"/>
        <v>0.49915172869237173</v>
      </c>
      <c r="T43" s="5"/>
    </row>
    <row r="44" spans="1:20">
      <c r="A44" s="5" t="s">
        <v>34</v>
      </c>
      <c r="B44" s="4">
        <v>18</v>
      </c>
      <c r="C44" s="4">
        <v>20518497</v>
      </c>
      <c r="D44" s="4">
        <v>239628</v>
      </c>
      <c r="E44" s="4">
        <v>11425</v>
      </c>
      <c r="F44" s="38">
        <v>149.705882</v>
      </c>
      <c r="G44" s="5"/>
      <c r="H44" s="4">
        <f t="shared" si="45"/>
        <v>18</v>
      </c>
      <c r="I44" s="39">
        <f t="shared" ref="I44:K44" si="50">C44/MAX(C$2:C$37)</f>
        <v>3.9243683255031478</v>
      </c>
      <c r="J44" s="39">
        <f t="shared" si="50"/>
        <v>2.7194298489508268</v>
      </c>
      <c r="K44" s="39">
        <f t="shared" si="50"/>
        <v>6.422399982011659E-2</v>
      </c>
      <c r="L44" s="39">
        <f t="shared" si="47"/>
        <v>4.8762279093349188E-2</v>
      </c>
      <c r="M44" s="5"/>
      <c r="N44" s="5"/>
      <c r="O44" s="5"/>
      <c r="P44" s="5"/>
      <c r="Q44" s="5"/>
      <c r="R44" s="5"/>
      <c r="S44" s="5"/>
      <c r="T44" s="5"/>
    </row>
    <row r="45" spans="1:20">
      <c r="A45" s="5" t="s">
        <v>80</v>
      </c>
      <c r="B45" s="4">
        <v>37</v>
      </c>
      <c r="C45" s="4">
        <v>389598</v>
      </c>
      <c r="D45" s="4">
        <v>4097</v>
      </c>
      <c r="E45" s="4">
        <v>0</v>
      </c>
      <c r="F45" s="38">
        <v>303.82352900000001</v>
      </c>
      <c r="G45" s="5"/>
      <c r="H45" s="4">
        <f t="shared" si="45"/>
        <v>37</v>
      </c>
      <c r="I45" s="39">
        <f t="shared" ref="I45:K45" si="51">C45/MAX(C$2:C$37)</f>
        <v>7.4514524669101023E-2</v>
      </c>
      <c r="J45" s="39">
        <f t="shared" si="51"/>
        <v>4.6495000964626575E-2</v>
      </c>
      <c r="K45" s="39">
        <f t="shared" si="51"/>
        <v>0</v>
      </c>
      <c r="L45" s="39">
        <f t="shared" si="47"/>
        <v>2.4027105550472359E-2</v>
      </c>
      <c r="M45" s="5"/>
      <c r="N45" s="5"/>
      <c r="O45" s="5"/>
      <c r="P45" s="5"/>
      <c r="Q45" s="5"/>
      <c r="R45" s="5"/>
      <c r="S45" s="5"/>
      <c r="T45" s="5"/>
    </row>
    <row r="46" spans="1:20">
      <c r="A46" s="5" t="s">
        <v>14</v>
      </c>
      <c r="B46" s="4">
        <v>43</v>
      </c>
      <c r="C46" s="4">
        <v>3371761</v>
      </c>
      <c r="D46" s="4">
        <v>59849</v>
      </c>
      <c r="E46" s="4">
        <v>194551</v>
      </c>
      <c r="F46" s="38">
        <v>1.8523529999999999</v>
      </c>
      <c r="G46" s="5"/>
      <c r="H46" s="4">
        <f t="shared" si="45"/>
        <v>43</v>
      </c>
      <c r="I46" s="39">
        <f t="shared" ref="I46:K46" si="52">C46/MAX(C$2:C$37)</f>
        <v>0.64488310569564711</v>
      </c>
      <c r="J46" s="39">
        <f t="shared" si="52"/>
        <v>0.67919924645641594</v>
      </c>
      <c r="K46" s="39">
        <f t="shared" si="52"/>
        <v>1.0936405592125604</v>
      </c>
      <c r="L46" s="39">
        <f t="shared" si="47"/>
        <v>3.9409335045749918</v>
      </c>
      <c r="M46" s="5"/>
      <c r="N46" s="5"/>
      <c r="O46" s="5"/>
      <c r="P46" s="5"/>
      <c r="Q46" s="5"/>
      <c r="R46" s="5"/>
      <c r="S46" s="5"/>
      <c r="T46" s="5"/>
    </row>
    <row r="47" spans="1:20">
      <c r="I47" s="36"/>
      <c r="J47" s="36"/>
      <c r="K47" s="36"/>
      <c r="L47" s="36"/>
    </row>
    <row r="48" spans="1:20">
      <c r="I48" s="36"/>
      <c r="J48" s="36"/>
      <c r="K48" s="36"/>
      <c r="L48" s="36"/>
    </row>
    <row r="49" spans="9:12">
      <c r="I49" s="36"/>
      <c r="J49" s="36"/>
      <c r="K49" s="36"/>
      <c r="L49" s="36"/>
    </row>
    <row r="50" spans="9:12">
      <c r="I50" s="36"/>
      <c r="J50" s="36"/>
      <c r="K50" s="36"/>
      <c r="L50" s="36"/>
    </row>
    <row r="51" spans="9:12">
      <c r="I51" s="36"/>
      <c r="J51" s="36"/>
      <c r="K51" s="36"/>
      <c r="L51" s="36"/>
    </row>
    <row r="52" spans="9:12">
      <c r="I52" s="36"/>
      <c r="J52" s="36"/>
      <c r="K52" s="36"/>
      <c r="L52" s="36"/>
    </row>
    <row r="53" spans="9:12">
      <c r="I53" s="36"/>
      <c r="J53" s="36"/>
      <c r="K53" s="36"/>
      <c r="L53" s="36"/>
    </row>
    <row r="54" spans="9:12">
      <c r="I54" s="36"/>
      <c r="J54" s="36"/>
      <c r="K54" s="36"/>
      <c r="L54" s="36"/>
    </row>
    <row r="55" spans="9:12">
      <c r="I55" s="36"/>
      <c r="J55" s="36"/>
      <c r="K55" s="36"/>
      <c r="L55" s="36"/>
    </row>
    <row r="56" spans="9:12">
      <c r="I56" s="36"/>
      <c r="J56" s="36"/>
      <c r="K56" s="36"/>
      <c r="L56" s="36"/>
    </row>
    <row r="57" spans="9:12">
      <c r="I57" s="36"/>
      <c r="J57" s="36"/>
      <c r="K57" s="36"/>
      <c r="L57" s="36"/>
    </row>
    <row r="58" spans="9:12">
      <c r="I58" s="36"/>
      <c r="J58" s="36"/>
      <c r="K58" s="36"/>
      <c r="L58" s="36"/>
    </row>
    <row r="59" spans="9:12">
      <c r="I59" s="36"/>
      <c r="J59" s="36"/>
      <c r="K59" s="36"/>
      <c r="L59" s="36"/>
    </row>
    <row r="60" spans="9:12">
      <c r="I60" s="36"/>
      <c r="J60" s="36"/>
      <c r="K60" s="36"/>
      <c r="L60" s="36"/>
    </row>
    <row r="61" spans="9:12">
      <c r="I61" s="36"/>
      <c r="J61" s="36"/>
      <c r="K61" s="36"/>
      <c r="L61" s="36"/>
    </row>
    <row r="62" spans="9:12">
      <c r="I62" s="36"/>
      <c r="J62" s="36"/>
      <c r="K62" s="36"/>
      <c r="L62" s="36"/>
    </row>
    <row r="63" spans="9:12">
      <c r="I63" s="36"/>
      <c r="J63" s="36"/>
      <c r="K63" s="36"/>
      <c r="L63" s="36"/>
    </row>
    <row r="64" spans="9:12">
      <c r="I64" s="36"/>
      <c r="J64" s="36"/>
      <c r="K64" s="36"/>
      <c r="L64" s="36"/>
    </row>
    <row r="65" spans="9:12">
      <c r="I65" s="36"/>
      <c r="J65" s="36"/>
      <c r="K65" s="36"/>
      <c r="L65" s="36"/>
    </row>
    <row r="66" spans="9:12">
      <c r="I66" s="36"/>
      <c r="J66" s="36"/>
      <c r="K66" s="36"/>
      <c r="L66" s="36"/>
    </row>
    <row r="67" spans="9:12">
      <c r="I67" s="36"/>
      <c r="J67" s="36"/>
      <c r="K67" s="36"/>
      <c r="L67" s="36"/>
    </row>
    <row r="68" spans="9:12">
      <c r="I68" s="36"/>
      <c r="J68" s="36"/>
      <c r="K68" s="36"/>
      <c r="L68" s="36"/>
    </row>
    <row r="69" spans="9:12">
      <c r="I69" s="36"/>
      <c r="J69" s="36"/>
      <c r="K69" s="36"/>
      <c r="L69" s="36"/>
    </row>
    <row r="70" spans="9:12">
      <c r="I70" s="36"/>
      <c r="J70" s="36"/>
      <c r="K70" s="36"/>
      <c r="L70" s="36"/>
    </row>
    <row r="71" spans="9:12">
      <c r="I71" s="36"/>
      <c r="J71" s="36"/>
      <c r="K71" s="36"/>
      <c r="L71" s="36"/>
    </row>
    <row r="72" spans="9:12">
      <c r="I72" s="36"/>
      <c r="J72" s="36"/>
      <c r="K72" s="36"/>
      <c r="L72" s="36"/>
    </row>
    <row r="73" spans="9:12">
      <c r="I73" s="36"/>
      <c r="J73" s="36"/>
      <c r="K73" s="36"/>
      <c r="L73" s="36"/>
    </row>
    <row r="74" spans="9:12">
      <c r="I74" s="36"/>
      <c r="J74" s="36"/>
      <c r="K74" s="36"/>
      <c r="L74" s="36"/>
    </row>
    <row r="75" spans="9:12">
      <c r="I75" s="36"/>
      <c r="J75" s="36"/>
      <c r="K75" s="36"/>
      <c r="L75" s="36"/>
    </row>
    <row r="76" spans="9:12">
      <c r="I76" s="36"/>
      <c r="J76" s="36"/>
      <c r="K76" s="36"/>
      <c r="L76" s="36"/>
    </row>
    <row r="77" spans="9:12">
      <c r="I77" s="36"/>
      <c r="J77" s="36"/>
      <c r="K77" s="36"/>
      <c r="L77" s="36"/>
    </row>
    <row r="78" spans="9:12">
      <c r="I78" s="36"/>
      <c r="J78" s="36"/>
      <c r="K78" s="36"/>
      <c r="L78" s="36"/>
    </row>
    <row r="79" spans="9:12">
      <c r="I79" s="36"/>
      <c r="J79" s="36"/>
      <c r="K79" s="36"/>
      <c r="L79" s="36"/>
    </row>
    <row r="80" spans="9:12">
      <c r="I80" s="36"/>
      <c r="J80" s="36"/>
      <c r="K80" s="36"/>
      <c r="L80" s="36"/>
    </row>
    <row r="81" spans="9:12">
      <c r="I81" s="36"/>
      <c r="J81" s="36"/>
      <c r="K81" s="36"/>
      <c r="L81" s="36"/>
    </row>
    <row r="82" spans="9:12">
      <c r="I82" s="36"/>
      <c r="J82" s="36"/>
      <c r="K82" s="36"/>
      <c r="L82" s="36"/>
    </row>
    <row r="83" spans="9:12">
      <c r="I83" s="36"/>
      <c r="J83" s="36"/>
      <c r="K83" s="36"/>
      <c r="L83" s="36"/>
    </row>
    <row r="84" spans="9:12">
      <c r="I84" s="36"/>
      <c r="J84" s="36"/>
      <c r="K84" s="36"/>
      <c r="L84" s="36"/>
    </row>
    <row r="85" spans="9:12">
      <c r="I85" s="36"/>
      <c r="J85" s="36"/>
      <c r="K85" s="36"/>
      <c r="L85" s="36"/>
    </row>
    <row r="86" spans="9:12">
      <c r="I86" s="36"/>
      <c r="J86" s="36"/>
      <c r="K86" s="36"/>
      <c r="L86" s="36"/>
    </row>
    <row r="87" spans="9:12">
      <c r="I87" s="36"/>
      <c r="J87" s="36"/>
      <c r="K87" s="36"/>
      <c r="L87" s="36"/>
    </row>
    <row r="88" spans="9:12">
      <c r="I88" s="36"/>
      <c r="J88" s="36"/>
      <c r="K88" s="36"/>
      <c r="L88" s="36"/>
    </row>
    <row r="89" spans="9:12">
      <c r="I89" s="36"/>
      <c r="J89" s="36"/>
      <c r="K89" s="36"/>
      <c r="L89" s="36"/>
    </row>
    <row r="90" spans="9:12">
      <c r="I90" s="36"/>
      <c r="J90" s="36"/>
      <c r="K90" s="36"/>
      <c r="L90" s="36"/>
    </row>
    <row r="91" spans="9:12">
      <c r="I91" s="36"/>
      <c r="J91" s="36"/>
      <c r="K91" s="36"/>
      <c r="L91" s="36"/>
    </row>
    <row r="92" spans="9:12">
      <c r="I92" s="36"/>
      <c r="J92" s="36"/>
      <c r="K92" s="36"/>
      <c r="L92" s="36"/>
    </row>
    <row r="93" spans="9:12">
      <c r="I93" s="36"/>
      <c r="J93" s="36"/>
      <c r="K93" s="36"/>
      <c r="L93" s="36"/>
    </row>
    <row r="94" spans="9:12">
      <c r="I94" s="36"/>
      <c r="J94" s="36"/>
      <c r="K94" s="36"/>
      <c r="L94" s="36"/>
    </row>
    <row r="95" spans="9:12">
      <c r="I95" s="36"/>
      <c r="J95" s="36"/>
      <c r="K95" s="36"/>
      <c r="L95" s="36"/>
    </row>
    <row r="96" spans="9:12">
      <c r="I96" s="36"/>
      <c r="J96" s="36"/>
      <c r="K96" s="36"/>
      <c r="L96" s="36"/>
    </row>
    <row r="97" spans="9:12">
      <c r="I97" s="36"/>
      <c r="J97" s="36"/>
      <c r="K97" s="36"/>
      <c r="L97" s="36"/>
    </row>
    <row r="98" spans="9:12">
      <c r="I98" s="36"/>
      <c r="J98" s="36"/>
      <c r="K98" s="36"/>
      <c r="L98" s="36"/>
    </row>
    <row r="99" spans="9:12">
      <c r="I99" s="36"/>
      <c r="J99" s="36"/>
      <c r="K99" s="36"/>
      <c r="L99" s="36"/>
    </row>
    <row r="100" spans="9:12">
      <c r="I100" s="36"/>
      <c r="J100" s="36"/>
      <c r="K100" s="36"/>
      <c r="L100" s="36"/>
    </row>
    <row r="101" spans="9:12">
      <c r="I101" s="36"/>
      <c r="J101" s="36"/>
      <c r="K101" s="36"/>
      <c r="L101" s="36"/>
    </row>
    <row r="102" spans="9:12">
      <c r="I102" s="36"/>
      <c r="J102" s="36"/>
      <c r="K102" s="36"/>
      <c r="L102" s="36"/>
    </row>
    <row r="103" spans="9:12">
      <c r="I103" s="36"/>
      <c r="J103" s="36"/>
      <c r="K103" s="36"/>
      <c r="L103" s="36"/>
    </row>
    <row r="104" spans="9:12">
      <c r="I104" s="36"/>
      <c r="J104" s="36"/>
      <c r="K104" s="36"/>
      <c r="L104" s="36"/>
    </row>
    <row r="105" spans="9:12">
      <c r="I105" s="36"/>
      <c r="J105" s="36"/>
      <c r="K105" s="36"/>
      <c r="L105" s="36"/>
    </row>
    <row r="106" spans="9:12">
      <c r="I106" s="36"/>
      <c r="J106" s="36"/>
      <c r="K106" s="36"/>
      <c r="L106" s="36"/>
    </row>
    <row r="107" spans="9:12">
      <c r="I107" s="36"/>
      <c r="J107" s="36"/>
      <c r="K107" s="36"/>
      <c r="L107" s="36"/>
    </row>
    <row r="108" spans="9:12">
      <c r="I108" s="36"/>
      <c r="J108" s="36"/>
      <c r="K108" s="36"/>
      <c r="L108" s="36"/>
    </row>
    <row r="109" spans="9:12">
      <c r="I109" s="36"/>
      <c r="J109" s="36"/>
      <c r="K109" s="36"/>
      <c r="L109" s="36"/>
    </row>
    <row r="110" spans="9:12">
      <c r="I110" s="36"/>
      <c r="J110" s="36"/>
      <c r="K110" s="36"/>
      <c r="L110" s="36"/>
    </row>
    <row r="111" spans="9:12">
      <c r="I111" s="36"/>
      <c r="J111" s="36"/>
      <c r="K111" s="36"/>
      <c r="L111" s="36"/>
    </row>
    <row r="112" spans="9:12">
      <c r="I112" s="36"/>
      <c r="J112" s="36"/>
      <c r="K112" s="36"/>
      <c r="L112" s="36"/>
    </row>
    <row r="113" spans="9:12">
      <c r="I113" s="36"/>
      <c r="J113" s="36"/>
      <c r="K113" s="36"/>
      <c r="L113" s="36"/>
    </row>
    <row r="114" spans="9:12">
      <c r="I114" s="36"/>
      <c r="J114" s="36"/>
      <c r="K114" s="36"/>
      <c r="L114" s="36"/>
    </row>
    <row r="115" spans="9:12">
      <c r="I115" s="36"/>
      <c r="J115" s="36"/>
      <c r="K115" s="36"/>
      <c r="L115" s="36"/>
    </row>
    <row r="116" spans="9:12">
      <c r="I116" s="36"/>
      <c r="J116" s="36"/>
      <c r="K116" s="36"/>
      <c r="L116" s="36"/>
    </row>
    <row r="117" spans="9:12">
      <c r="I117" s="36"/>
      <c r="J117" s="36"/>
      <c r="K117" s="36"/>
      <c r="L117" s="36"/>
    </row>
    <row r="118" spans="9:12">
      <c r="I118" s="36"/>
      <c r="J118" s="36"/>
      <c r="K118" s="36"/>
      <c r="L118" s="36"/>
    </row>
    <row r="119" spans="9:12">
      <c r="I119" s="36"/>
      <c r="J119" s="36"/>
      <c r="K119" s="36"/>
      <c r="L119" s="36"/>
    </row>
    <row r="120" spans="9:12">
      <c r="I120" s="36"/>
      <c r="J120" s="36"/>
      <c r="K120" s="36"/>
      <c r="L120" s="36"/>
    </row>
    <row r="121" spans="9:12">
      <c r="I121" s="36"/>
      <c r="J121" s="36"/>
      <c r="K121" s="36"/>
      <c r="L121" s="36"/>
    </row>
    <row r="122" spans="9:12">
      <c r="I122" s="36"/>
      <c r="J122" s="36"/>
      <c r="K122" s="36"/>
      <c r="L122" s="36"/>
    </row>
    <row r="123" spans="9:12">
      <c r="I123" s="36"/>
      <c r="J123" s="36"/>
      <c r="K123" s="36"/>
      <c r="L123" s="36"/>
    </row>
    <row r="124" spans="9:12">
      <c r="I124" s="36"/>
      <c r="J124" s="36"/>
      <c r="K124" s="36"/>
      <c r="L124" s="36"/>
    </row>
    <row r="125" spans="9:12">
      <c r="I125" s="36"/>
      <c r="J125" s="36"/>
      <c r="K125" s="36"/>
      <c r="L125" s="36"/>
    </row>
    <row r="126" spans="9:12">
      <c r="I126" s="36"/>
      <c r="J126" s="36"/>
      <c r="K126" s="36"/>
      <c r="L126" s="36"/>
    </row>
    <row r="127" spans="9:12">
      <c r="I127" s="36"/>
      <c r="J127" s="36"/>
      <c r="K127" s="36"/>
      <c r="L127" s="36"/>
    </row>
    <row r="128" spans="9:12">
      <c r="I128" s="36"/>
      <c r="J128" s="36"/>
      <c r="K128" s="36"/>
      <c r="L128" s="36"/>
    </row>
    <row r="129" spans="9:12">
      <c r="I129" s="36"/>
      <c r="J129" s="36"/>
      <c r="K129" s="36"/>
      <c r="L129" s="36"/>
    </row>
    <row r="130" spans="9:12">
      <c r="I130" s="36"/>
      <c r="J130" s="36"/>
      <c r="K130" s="36"/>
      <c r="L130" s="36"/>
    </row>
    <row r="131" spans="9:12">
      <c r="I131" s="36"/>
      <c r="J131" s="36"/>
      <c r="K131" s="36"/>
      <c r="L131" s="36"/>
    </row>
    <row r="132" spans="9:12">
      <c r="I132" s="36"/>
      <c r="J132" s="36"/>
      <c r="K132" s="36"/>
      <c r="L132" s="36"/>
    </row>
    <row r="133" spans="9:12">
      <c r="I133" s="36"/>
      <c r="J133" s="36"/>
      <c r="K133" s="36"/>
      <c r="L133" s="36"/>
    </row>
    <row r="134" spans="9:12">
      <c r="I134" s="36"/>
      <c r="J134" s="36"/>
      <c r="K134" s="36"/>
      <c r="L134" s="36"/>
    </row>
    <row r="135" spans="9:12">
      <c r="I135" s="36"/>
      <c r="J135" s="36"/>
      <c r="K135" s="36"/>
      <c r="L135" s="36"/>
    </row>
    <row r="136" spans="9:12">
      <c r="I136" s="36"/>
      <c r="J136" s="36"/>
      <c r="K136" s="36"/>
      <c r="L136" s="36"/>
    </row>
    <row r="137" spans="9:12">
      <c r="I137" s="36"/>
      <c r="J137" s="36"/>
      <c r="K137" s="36"/>
      <c r="L137" s="36"/>
    </row>
    <row r="138" spans="9:12">
      <c r="I138" s="36"/>
      <c r="J138" s="36"/>
      <c r="K138" s="36"/>
      <c r="L138" s="36"/>
    </row>
    <row r="139" spans="9:12">
      <c r="I139" s="36"/>
      <c r="J139" s="36"/>
      <c r="K139" s="36"/>
      <c r="L139" s="36"/>
    </row>
    <row r="140" spans="9:12">
      <c r="I140" s="36"/>
      <c r="J140" s="36"/>
      <c r="K140" s="36"/>
      <c r="L140" s="36"/>
    </row>
    <row r="141" spans="9:12">
      <c r="I141" s="36"/>
      <c r="J141" s="36"/>
      <c r="K141" s="36"/>
      <c r="L141" s="36"/>
    </row>
    <row r="142" spans="9:12">
      <c r="I142" s="36"/>
      <c r="J142" s="36"/>
      <c r="K142" s="36"/>
      <c r="L142" s="36"/>
    </row>
    <row r="143" spans="9:12">
      <c r="I143" s="36"/>
      <c r="J143" s="36"/>
      <c r="K143" s="36"/>
      <c r="L143" s="36"/>
    </row>
    <row r="144" spans="9:12">
      <c r="I144" s="36"/>
      <c r="J144" s="36"/>
      <c r="K144" s="36"/>
      <c r="L144" s="36"/>
    </row>
    <row r="145" spans="9:12">
      <c r="I145" s="36"/>
      <c r="J145" s="36"/>
      <c r="K145" s="36"/>
      <c r="L145" s="36"/>
    </row>
    <row r="146" spans="9:12">
      <c r="I146" s="36"/>
      <c r="J146" s="36"/>
      <c r="K146" s="36"/>
      <c r="L146" s="36"/>
    </row>
    <row r="147" spans="9:12">
      <c r="I147" s="36"/>
      <c r="J147" s="36"/>
      <c r="K147" s="36"/>
      <c r="L147" s="36"/>
    </row>
    <row r="148" spans="9:12">
      <c r="I148" s="36"/>
      <c r="J148" s="36"/>
      <c r="K148" s="36"/>
      <c r="L148" s="36"/>
    </row>
    <row r="149" spans="9:12">
      <c r="I149" s="36"/>
      <c r="J149" s="36"/>
      <c r="K149" s="36"/>
      <c r="L149" s="36"/>
    </row>
    <row r="150" spans="9:12">
      <c r="I150" s="36"/>
      <c r="J150" s="36"/>
      <c r="K150" s="36"/>
      <c r="L150" s="36"/>
    </row>
    <row r="151" spans="9:12">
      <c r="I151" s="36"/>
      <c r="J151" s="36"/>
      <c r="K151" s="36"/>
      <c r="L151" s="36"/>
    </row>
    <row r="152" spans="9:12">
      <c r="I152" s="36"/>
      <c r="J152" s="36"/>
      <c r="K152" s="36"/>
      <c r="L152" s="36"/>
    </row>
    <row r="153" spans="9:12">
      <c r="I153" s="36"/>
      <c r="J153" s="36"/>
      <c r="K153" s="36"/>
      <c r="L153" s="36"/>
    </row>
    <row r="154" spans="9:12">
      <c r="I154" s="36"/>
      <c r="J154" s="36"/>
      <c r="K154" s="36"/>
      <c r="L154" s="36"/>
    </row>
    <row r="155" spans="9:12">
      <c r="I155" s="36"/>
      <c r="J155" s="36"/>
      <c r="K155" s="36"/>
      <c r="L155" s="36"/>
    </row>
    <row r="156" spans="9:12">
      <c r="I156" s="36"/>
      <c r="J156" s="36"/>
      <c r="K156" s="36"/>
      <c r="L156" s="36"/>
    </row>
    <row r="157" spans="9:12">
      <c r="I157" s="36"/>
      <c r="J157" s="36"/>
      <c r="K157" s="36"/>
      <c r="L157" s="36"/>
    </row>
    <row r="158" spans="9:12">
      <c r="I158" s="36"/>
      <c r="J158" s="36"/>
      <c r="K158" s="36"/>
      <c r="L158" s="36"/>
    </row>
    <row r="159" spans="9:12">
      <c r="I159" s="36"/>
      <c r="J159" s="36"/>
      <c r="K159" s="36"/>
      <c r="L159" s="36"/>
    </row>
    <row r="160" spans="9:12">
      <c r="I160" s="36"/>
      <c r="J160" s="36"/>
      <c r="K160" s="36"/>
      <c r="L160" s="36"/>
    </row>
    <row r="161" spans="9:12">
      <c r="I161" s="36"/>
      <c r="J161" s="36"/>
      <c r="K161" s="36"/>
      <c r="L161" s="36"/>
    </row>
    <row r="162" spans="9:12">
      <c r="I162" s="36"/>
      <c r="J162" s="36"/>
      <c r="K162" s="36"/>
      <c r="L162" s="36"/>
    </row>
    <row r="163" spans="9:12">
      <c r="I163" s="36"/>
      <c r="J163" s="36"/>
      <c r="K163" s="36"/>
      <c r="L163" s="36"/>
    </row>
    <row r="164" spans="9:12">
      <c r="I164" s="36"/>
      <c r="J164" s="36"/>
      <c r="K164" s="36"/>
      <c r="L164" s="36"/>
    </row>
    <row r="165" spans="9:12">
      <c r="I165" s="36"/>
      <c r="J165" s="36"/>
      <c r="K165" s="36"/>
      <c r="L165" s="36"/>
    </row>
    <row r="166" spans="9:12">
      <c r="I166" s="36"/>
      <c r="J166" s="36"/>
      <c r="K166" s="36"/>
      <c r="L166" s="36"/>
    </row>
    <row r="167" spans="9:12">
      <c r="I167" s="36"/>
      <c r="J167" s="36"/>
      <c r="K167" s="36"/>
      <c r="L167" s="36"/>
    </row>
    <row r="168" spans="9:12">
      <c r="I168" s="36"/>
      <c r="J168" s="36"/>
      <c r="K168" s="36"/>
      <c r="L168" s="36"/>
    </row>
    <row r="169" spans="9:12">
      <c r="I169" s="36"/>
      <c r="J169" s="36"/>
      <c r="K169" s="36"/>
      <c r="L169" s="36"/>
    </row>
    <row r="170" spans="9:12">
      <c r="I170" s="36"/>
      <c r="J170" s="36"/>
      <c r="K170" s="36"/>
      <c r="L170" s="36"/>
    </row>
    <row r="171" spans="9:12">
      <c r="I171" s="36"/>
      <c r="J171" s="36"/>
      <c r="K171" s="36"/>
      <c r="L171" s="36"/>
    </row>
    <row r="172" spans="9:12">
      <c r="I172" s="36"/>
      <c r="J172" s="36"/>
      <c r="K172" s="36"/>
      <c r="L172" s="36"/>
    </row>
    <row r="173" spans="9:12">
      <c r="I173" s="36"/>
      <c r="J173" s="36"/>
      <c r="K173" s="36"/>
      <c r="L173" s="36"/>
    </row>
    <row r="174" spans="9:12">
      <c r="I174" s="36"/>
      <c r="J174" s="36"/>
      <c r="K174" s="36"/>
      <c r="L174" s="36"/>
    </row>
    <row r="175" spans="9:12">
      <c r="I175" s="36"/>
      <c r="J175" s="36"/>
      <c r="K175" s="36"/>
      <c r="L175" s="36"/>
    </row>
    <row r="176" spans="9:12">
      <c r="I176" s="36"/>
      <c r="J176" s="36"/>
      <c r="K176" s="36"/>
      <c r="L176" s="36"/>
    </row>
    <row r="177" spans="9:12">
      <c r="I177" s="36"/>
      <c r="J177" s="36"/>
      <c r="K177" s="36"/>
      <c r="L177" s="36"/>
    </row>
    <row r="178" spans="9:12">
      <c r="I178" s="36"/>
      <c r="J178" s="36"/>
      <c r="K178" s="36"/>
      <c r="L178" s="36"/>
    </row>
    <row r="179" spans="9:12">
      <c r="I179" s="36"/>
      <c r="J179" s="36"/>
      <c r="K179" s="36"/>
      <c r="L179" s="36"/>
    </row>
    <row r="180" spans="9:12">
      <c r="I180" s="36"/>
      <c r="J180" s="36"/>
      <c r="K180" s="36"/>
      <c r="L180" s="36"/>
    </row>
    <row r="181" spans="9:12">
      <c r="I181" s="36"/>
      <c r="J181" s="36"/>
      <c r="K181" s="36"/>
      <c r="L181" s="36"/>
    </row>
    <row r="182" spans="9:12">
      <c r="I182" s="36"/>
      <c r="J182" s="36"/>
      <c r="K182" s="36"/>
      <c r="L182" s="36"/>
    </row>
    <row r="183" spans="9:12">
      <c r="I183" s="36"/>
      <c r="J183" s="36"/>
      <c r="K183" s="36"/>
      <c r="L183" s="36"/>
    </row>
    <row r="184" spans="9:12">
      <c r="I184" s="36"/>
      <c r="J184" s="36"/>
      <c r="K184" s="36"/>
      <c r="L184" s="36"/>
    </row>
    <row r="185" spans="9:12">
      <c r="I185" s="36"/>
      <c r="J185" s="36"/>
      <c r="K185" s="36"/>
      <c r="L185" s="36"/>
    </row>
    <row r="186" spans="9:12">
      <c r="I186" s="36"/>
      <c r="J186" s="36"/>
      <c r="K186" s="36"/>
      <c r="L186" s="36"/>
    </row>
    <row r="187" spans="9:12">
      <c r="I187" s="36"/>
      <c r="J187" s="36"/>
      <c r="K187" s="36"/>
      <c r="L187" s="36"/>
    </row>
    <row r="188" spans="9:12">
      <c r="I188" s="36"/>
      <c r="J188" s="36"/>
      <c r="K188" s="36"/>
      <c r="L188" s="36"/>
    </row>
    <row r="189" spans="9:12">
      <c r="I189" s="36"/>
      <c r="J189" s="36"/>
      <c r="K189" s="36"/>
      <c r="L189" s="36"/>
    </row>
    <row r="190" spans="9:12">
      <c r="I190" s="36"/>
      <c r="J190" s="36"/>
      <c r="K190" s="36"/>
      <c r="L190" s="36"/>
    </row>
    <row r="191" spans="9:12">
      <c r="I191" s="36"/>
      <c r="J191" s="36"/>
      <c r="K191" s="36"/>
      <c r="L191" s="36"/>
    </row>
    <row r="192" spans="9:12">
      <c r="I192" s="36"/>
      <c r="J192" s="36"/>
      <c r="K192" s="36"/>
      <c r="L192" s="36"/>
    </row>
    <row r="193" spans="9:12">
      <c r="I193" s="36"/>
      <c r="J193" s="36"/>
      <c r="K193" s="36"/>
      <c r="L193" s="36"/>
    </row>
    <row r="194" spans="9:12">
      <c r="I194" s="36"/>
      <c r="J194" s="36"/>
      <c r="K194" s="36"/>
      <c r="L194" s="36"/>
    </row>
    <row r="195" spans="9:12">
      <c r="I195" s="36"/>
      <c r="J195" s="36"/>
      <c r="K195" s="36"/>
      <c r="L195" s="36"/>
    </row>
    <row r="196" spans="9:12">
      <c r="I196" s="36"/>
      <c r="J196" s="36"/>
      <c r="K196" s="36"/>
      <c r="L196" s="36"/>
    </row>
    <row r="197" spans="9:12">
      <c r="I197" s="36"/>
      <c r="J197" s="36"/>
      <c r="K197" s="36"/>
      <c r="L197" s="36"/>
    </row>
    <row r="198" spans="9:12">
      <c r="I198" s="36"/>
      <c r="J198" s="36"/>
      <c r="K198" s="36"/>
      <c r="L198" s="36"/>
    </row>
    <row r="199" spans="9:12">
      <c r="I199" s="36"/>
      <c r="J199" s="36"/>
      <c r="K199" s="36"/>
      <c r="L199" s="36"/>
    </row>
    <row r="200" spans="9:12">
      <c r="I200" s="36"/>
      <c r="J200" s="36"/>
      <c r="K200" s="36"/>
      <c r="L200" s="36"/>
    </row>
    <row r="201" spans="9:12">
      <c r="I201" s="36"/>
      <c r="J201" s="36"/>
      <c r="K201" s="36"/>
      <c r="L201" s="36"/>
    </row>
    <row r="202" spans="9:12">
      <c r="I202" s="36"/>
      <c r="J202" s="36"/>
      <c r="K202" s="36"/>
      <c r="L202" s="36"/>
    </row>
    <row r="203" spans="9:12">
      <c r="I203" s="36"/>
      <c r="J203" s="36"/>
      <c r="K203" s="36"/>
      <c r="L203" s="36"/>
    </row>
    <row r="204" spans="9:12">
      <c r="I204" s="36"/>
      <c r="J204" s="36"/>
      <c r="K204" s="36"/>
      <c r="L204" s="36"/>
    </row>
    <row r="205" spans="9:12">
      <c r="I205" s="36"/>
      <c r="J205" s="36"/>
      <c r="K205" s="36"/>
      <c r="L205" s="36"/>
    </row>
    <row r="206" spans="9:12">
      <c r="I206" s="36"/>
      <c r="J206" s="36"/>
      <c r="K206" s="36"/>
      <c r="L206" s="36"/>
    </row>
    <row r="207" spans="9:12">
      <c r="I207" s="36"/>
      <c r="J207" s="36"/>
      <c r="K207" s="36"/>
      <c r="L207" s="36"/>
    </row>
    <row r="208" spans="9:12">
      <c r="I208" s="36"/>
      <c r="J208" s="36"/>
      <c r="K208" s="36"/>
      <c r="L208" s="36"/>
    </row>
    <row r="209" spans="9:12">
      <c r="I209" s="36"/>
      <c r="J209" s="36"/>
      <c r="K209" s="36"/>
      <c r="L209" s="36"/>
    </row>
    <row r="210" spans="9:12">
      <c r="I210" s="36"/>
      <c r="J210" s="36"/>
      <c r="K210" s="36"/>
      <c r="L210" s="36"/>
    </row>
    <row r="211" spans="9:12">
      <c r="I211" s="36"/>
      <c r="J211" s="36"/>
      <c r="K211" s="36"/>
      <c r="L211" s="36"/>
    </row>
    <row r="212" spans="9:12">
      <c r="I212" s="36"/>
      <c r="J212" s="36"/>
      <c r="K212" s="36"/>
      <c r="L212" s="36"/>
    </row>
    <row r="213" spans="9:12">
      <c r="I213" s="36"/>
      <c r="J213" s="36"/>
      <c r="K213" s="36"/>
      <c r="L213" s="36"/>
    </row>
    <row r="214" spans="9:12">
      <c r="I214" s="36"/>
      <c r="J214" s="36"/>
      <c r="K214" s="36"/>
      <c r="L214" s="36"/>
    </row>
    <row r="215" spans="9:12">
      <c r="I215" s="36"/>
      <c r="J215" s="36"/>
      <c r="K215" s="36"/>
      <c r="L215" s="36"/>
    </row>
    <row r="216" spans="9:12">
      <c r="I216" s="36"/>
      <c r="J216" s="36"/>
      <c r="K216" s="36"/>
      <c r="L216" s="36"/>
    </row>
    <row r="217" spans="9:12">
      <c r="I217" s="36"/>
      <c r="J217" s="36"/>
      <c r="K217" s="36"/>
      <c r="L217" s="36"/>
    </row>
    <row r="218" spans="9:12">
      <c r="I218" s="36"/>
      <c r="J218" s="36"/>
      <c r="K218" s="36"/>
      <c r="L218" s="36"/>
    </row>
    <row r="219" spans="9:12">
      <c r="I219" s="36"/>
      <c r="J219" s="36"/>
      <c r="K219" s="36"/>
      <c r="L219" s="36"/>
    </row>
    <row r="220" spans="9:12">
      <c r="I220" s="36"/>
      <c r="J220" s="36"/>
      <c r="K220" s="36"/>
      <c r="L220" s="36"/>
    </row>
    <row r="221" spans="9:12">
      <c r="I221" s="36"/>
      <c r="J221" s="36"/>
      <c r="K221" s="36"/>
      <c r="L221" s="36"/>
    </row>
    <row r="222" spans="9:12">
      <c r="I222" s="36"/>
      <c r="J222" s="36"/>
      <c r="K222" s="36"/>
      <c r="L222" s="36"/>
    </row>
    <row r="223" spans="9:12">
      <c r="I223" s="36"/>
      <c r="J223" s="36"/>
      <c r="K223" s="36"/>
      <c r="L223" s="36"/>
    </row>
    <row r="224" spans="9:12">
      <c r="I224" s="36"/>
      <c r="J224" s="36"/>
      <c r="K224" s="36"/>
      <c r="L224" s="36"/>
    </row>
    <row r="225" spans="9:12">
      <c r="I225" s="36"/>
      <c r="J225" s="36"/>
      <c r="K225" s="36"/>
      <c r="L225" s="36"/>
    </row>
    <row r="226" spans="9:12">
      <c r="I226" s="36"/>
      <c r="J226" s="36"/>
      <c r="K226" s="36"/>
      <c r="L226" s="36"/>
    </row>
    <row r="227" spans="9:12">
      <c r="I227" s="36"/>
      <c r="J227" s="36"/>
      <c r="K227" s="36"/>
      <c r="L227" s="36"/>
    </row>
    <row r="228" spans="9:12">
      <c r="I228" s="36"/>
      <c r="J228" s="36"/>
      <c r="K228" s="36"/>
      <c r="L228" s="36"/>
    </row>
    <row r="229" spans="9:12">
      <c r="I229" s="36"/>
      <c r="J229" s="36"/>
      <c r="K229" s="36"/>
      <c r="L229" s="36"/>
    </row>
    <row r="230" spans="9:12">
      <c r="I230" s="36"/>
      <c r="J230" s="36"/>
      <c r="K230" s="36"/>
      <c r="L230" s="36"/>
    </row>
    <row r="231" spans="9:12">
      <c r="I231" s="36"/>
      <c r="J231" s="36"/>
      <c r="K231" s="36"/>
      <c r="L231" s="36"/>
    </row>
    <row r="232" spans="9:12">
      <c r="I232" s="36"/>
      <c r="J232" s="36"/>
      <c r="K232" s="36"/>
      <c r="L232" s="36"/>
    </row>
    <row r="233" spans="9:12">
      <c r="I233" s="36"/>
      <c r="J233" s="36"/>
      <c r="K233" s="36"/>
      <c r="L233" s="36"/>
    </row>
    <row r="234" spans="9:12">
      <c r="I234" s="36"/>
      <c r="J234" s="36"/>
      <c r="K234" s="36"/>
      <c r="L234" s="36"/>
    </row>
    <row r="235" spans="9:12">
      <c r="I235" s="36"/>
      <c r="J235" s="36"/>
      <c r="K235" s="36"/>
      <c r="L235" s="36"/>
    </row>
    <row r="236" spans="9:12">
      <c r="I236" s="36"/>
      <c r="J236" s="36"/>
      <c r="K236" s="36"/>
      <c r="L236" s="36"/>
    </row>
    <row r="237" spans="9:12">
      <c r="I237" s="36"/>
      <c r="J237" s="36"/>
      <c r="K237" s="36"/>
      <c r="L237" s="36"/>
    </row>
    <row r="238" spans="9:12">
      <c r="I238" s="36"/>
      <c r="J238" s="36"/>
      <c r="K238" s="36"/>
      <c r="L238" s="36"/>
    </row>
    <row r="239" spans="9:12">
      <c r="I239" s="36"/>
      <c r="J239" s="36"/>
      <c r="K239" s="36"/>
      <c r="L239" s="36"/>
    </row>
    <row r="240" spans="9:12">
      <c r="I240" s="36"/>
      <c r="J240" s="36"/>
      <c r="K240" s="36"/>
      <c r="L240" s="36"/>
    </row>
    <row r="241" spans="9:12">
      <c r="I241" s="36"/>
      <c r="J241" s="36"/>
      <c r="K241" s="36"/>
      <c r="L241" s="36"/>
    </row>
    <row r="242" spans="9:12">
      <c r="I242" s="36"/>
      <c r="J242" s="36"/>
      <c r="K242" s="36"/>
      <c r="L242" s="36"/>
    </row>
    <row r="243" spans="9:12">
      <c r="I243" s="36"/>
      <c r="J243" s="36"/>
      <c r="K243" s="36"/>
      <c r="L243" s="36"/>
    </row>
    <row r="244" spans="9:12">
      <c r="I244" s="36"/>
      <c r="J244" s="36"/>
      <c r="K244" s="36"/>
      <c r="L244" s="36"/>
    </row>
    <row r="245" spans="9:12">
      <c r="I245" s="36"/>
      <c r="J245" s="36"/>
      <c r="K245" s="36"/>
      <c r="L245" s="36"/>
    </row>
    <row r="246" spans="9:12">
      <c r="I246" s="36"/>
      <c r="J246" s="36"/>
      <c r="K246" s="36"/>
      <c r="L246" s="36"/>
    </row>
    <row r="247" spans="9:12">
      <c r="I247" s="36"/>
      <c r="J247" s="36"/>
      <c r="K247" s="36"/>
      <c r="L247" s="36"/>
    </row>
    <row r="248" spans="9:12">
      <c r="I248" s="36"/>
      <c r="J248" s="36"/>
      <c r="K248" s="36"/>
      <c r="L248" s="36"/>
    </row>
    <row r="249" spans="9:12">
      <c r="I249" s="36"/>
      <c r="J249" s="36"/>
      <c r="K249" s="36"/>
      <c r="L249" s="36"/>
    </row>
    <row r="250" spans="9:12">
      <c r="I250" s="36"/>
      <c r="J250" s="36"/>
      <c r="K250" s="36"/>
      <c r="L250" s="36"/>
    </row>
    <row r="251" spans="9:12">
      <c r="I251" s="36"/>
      <c r="J251" s="36"/>
      <c r="K251" s="36"/>
      <c r="L251" s="36"/>
    </row>
    <row r="252" spans="9:12">
      <c r="I252" s="36"/>
      <c r="J252" s="36"/>
      <c r="K252" s="36"/>
      <c r="L252" s="36"/>
    </row>
    <row r="253" spans="9:12">
      <c r="I253" s="36"/>
      <c r="J253" s="36"/>
      <c r="K253" s="36"/>
      <c r="L253" s="36"/>
    </row>
    <row r="254" spans="9:12">
      <c r="I254" s="36"/>
      <c r="J254" s="36"/>
      <c r="K254" s="36"/>
      <c r="L254" s="36"/>
    </row>
    <row r="255" spans="9:12">
      <c r="I255" s="36"/>
      <c r="J255" s="36"/>
      <c r="K255" s="36"/>
      <c r="L255" s="36"/>
    </row>
    <row r="256" spans="9:12">
      <c r="I256" s="36"/>
      <c r="J256" s="36"/>
      <c r="K256" s="36"/>
      <c r="L256" s="36"/>
    </row>
    <row r="257" spans="9:12">
      <c r="I257" s="36"/>
      <c r="J257" s="36"/>
      <c r="K257" s="36"/>
      <c r="L257" s="36"/>
    </row>
    <row r="258" spans="9:12">
      <c r="I258" s="36"/>
      <c r="J258" s="36"/>
      <c r="K258" s="36"/>
      <c r="L258" s="36"/>
    </row>
    <row r="259" spans="9:12">
      <c r="I259" s="36"/>
      <c r="J259" s="36"/>
      <c r="K259" s="36"/>
      <c r="L259" s="36"/>
    </row>
    <row r="260" spans="9:12">
      <c r="I260" s="36"/>
      <c r="J260" s="36"/>
      <c r="K260" s="36"/>
      <c r="L260" s="36"/>
    </row>
    <row r="261" spans="9:12">
      <c r="I261" s="36"/>
      <c r="J261" s="36"/>
      <c r="K261" s="36"/>
      <c r="L261" s="36"/>
    </row>
    <row r="262" spans="9:12">
      <c r="I262" s="36"/>
      <c r="J262" s="36"/>
      <c r="K262" s="36"/>
      <c r="L262" s="36"/>
    </row>
    <row r="263" spans="9:12">
      <c r="I263" s="36"/>
      <c r="J263" s="36"/>
      <c r="K263" s="36"/>
      <c r="L263" s="36"/>
    </row>
    <row r="264" spans="9:12">
      <c r="I264" s="36"/>
      <c r="J264" s="36"/>
      <c r="K264" s="36"/>
      <c r="L264" s="36"/>
    </row>
    <row r="265" spans="9:12">
      <c r="I265" s="36"/>
      <c r="J265" s="36"/>
      <c r="K265" s="36"/>
      <c r="L265" s="36"/>
    </row>
    <row r="266" spans="9:12">
      <c r="I266" s="36"/>
      <c r="J266" s="36"/>
      <c r="K266" s="36"/>
      <c r="L266" s="36"/>
    </row>
    <row r="267" spans="9:12">
      <c r="I267" s="36"/>
      <c r="J267" s="36"/>
      <c r="K267" s="36"/>
      <c r="L267" s="36"/>
    </row>
    <row r="268" spans="9:12">
      <c r="I268" s="36"/>
      <c r="J268" s="36"/>
      <c r="K268" s="36"/>
      <c r="L268" s="36"/>
    </row>
    <row r="269" spans="9:12">
      <c r="I269" s="36"/>
      <c r="J269" s="36"/>
      <c r="K269" s="36"/>
      <c r="L269" s="36"/>
    </row>
    <row r="270" spans="9:12">
      <c r="I270" s="36"/>
      <c r="J270" s="36"/>
      <c r="K270" s="36"/>
      <c r="L270" s="36"/>
    </row>
    <row r="271" spans="9:12">
      <c r="I271" s="36"/>
      <c r="J271" s="36"/>
      <c r="K271" s="36"/>
      <c r="L271" s="36"/>
    </row>
    <row r="272" spans="9:12">
      <c r="I272" s="36"/>
      <c r="J272" s="36"/>
      <c r="K272" s="36"/>
      <c r="L272" s="36"/>
    </row>
    <row r="273" spans="9:12">
      <c r="I273" s="36"/>
      <c r="J273" s="36"/>
      <c r="K273" s="36"/>
      <c r="L273" s="36"/>
    </row>
    <row r="274" spans="9:12">
      <c r="I274" s="36"/>
      <c r="J274" s="36"/>
      <c r="K274" s="36"/>
      <c r="L274" s="36"/>
    </row>
    <row r="275" spans="9:12">
      <c r="I275" s="36"/>
      <c r="J275" s="36"/>
      <c r="K275" s="36"/>
      <c r="L275" s="36"/>
    </row>
    <row r="276" spans="9:12">
      <c r="I276" s="36"/>
      <c r="J276" s="36"/>
      <c r="K276" s="36"/>
      <c r="L276" s="36"/>
    </row>
    <row r="277" spans="9:12">
      <c r="I277" s="36"/>
      <c r="J277" s="36"/>
      <c r="K277" s="36"/>
      <c r="L277" s="36"/>
    </row>
    <row r="278" spans="9:12">
      <c r="I278" s="36"/>
      <c r="J278" s="36"/>
      <c r="K278" s="36"/>
      <c r="L278" s="36"/>
    </row>
    <row r="279" spans="9:12">
      <c r="I279" s="36"/>
      <c r="J279" s="36"/>
      <c r="K279" s="36"/>
      <c r="L279" s="36"/>
    </row>
    <row r="280" spans="9:12">
      <c r="I280" s="36"/>
      <c r="J280" s="36"/>
      <c r="K280" s="36"/>
      <c r="L280" s="36"/>
    </row>
    <row r="281" spans="9:12">
      <c r="I281" s="36"/>
      <c r="J281" s="36"/>
      <c r="K281" s="36"/>
      <c r="L281" s="36"/>
    </row>
    <row r="282" spans="9:12">
      <c r="I282" s="36"/>
      <c r="J282" s="36"/>
      <c r="K282" s="36"/>
      <c r="L282" s="36"/>
    </row>
    <row r="283" spans="9:12">
      <c r="I283" s="36"/>
      <c r="J283" s="36"/>
      <c r="K283" s="36"/>
      <c r="L283" s="36"/>
    </row>
    <row r="284" spans="9:12">
      <c r="I284" s="36"/>
      <c r="J284" s="36"/>
      <c r="K284" s="36"/>
      <c r="L284" s="36"/>
    </row>
    <row r="285" spans="9:12">
      <c r="I285" s="36"/>
      <c r="J285" s="36"/>
      <c r="K285" s="36"/>
      <c r="L285" s="36"/>
    </row>
    <row r="286" spans="9:12">
      <c r="I286" s="36"/>
      <c r="J286" s="36"/>
      <c r="K286" s="36"/>
      <c r="L286" s="36"/>
    </row>
    <row r="287" spans="9:12">
      <c r="I287" s="36"/>
      <c r="J287" s="36"/>
      <c r="K287" s="36"/>
      <c r="L287" s="36"/>
    </row>
    <row r="288" spans="9:12">
      <c r="I288" s="36"/>
      <c r="J288" s="36"/>
      <c r="K288" s="36"/>
      <c r="L288" s="36"/>
    </row>
    <row r="289" spans="9:12">
      <c r="I289" s="36"/>
      <c r="J289" s="36"/>
      <c r="K289" s="36"/>
      <c r="L289" s="36"/>
    </row>
    <row r="290" spans="9:12">
      <c r="I290" s="36"/>
      <c r="J290" s="36"/>
      <c r="K290" s="36"/>
      <c r="L290" s="36"/>
    </row>
    <row r="291" spans="9:12">
      <c r="I291" s="36"/>
      <c r="J291" s="36"/>
      <c r="K291" s="36"/>
      <c r="L291" s="36"/>
    </row>
    <row r="292" spans="9:12">
      <c r="I292" s="36"/>
      <c r="J292" s="36"/>
      <c r="K292" s="36"/>
      <c r="L292" s="36"/>
    </row>
    <row r="293" spans="9:12">
      <c r="I293" s="36"/>
      <c r="J293" s="36"/>
      <c r="K293" s="36"/>
      <c r="L293" s="36"/>
    </row>
    <row r="294" spans="9:12">
      <c r="I294" s="36"/>
      <c r="J294" s="36"/>
      <c r="K294" s="36"/>
      <c r="L294" s="36"/>
    </row>
    <row r="295" spans="9:12">
      <c r="I295" s="36"/>
      <c r="J295" s="36"/>
      <c r="K295" s="36"/>
      <c r="L295" s="36"/>
    </row>
    <row r="296" spans="9:12">
      <c r="I296" s="36"/>
      <c r="J296" s="36"/>
      <c r="K296" s="36"/>
      <c r="L296" s="36"/>
    </row>
    <row r="297" spans="9:12">
      <c r="I297" s="36"/>
      <c r="J297" s="36"/>
      <c r="K297" s="36"/>
      <c r="L297" s="36"/>
    </row>
    <row r="298" spans="9:12">
      <c r="I298" s="36"/>
      <c r="J298" s="36"/>
      <c r="K298" s="36"/>
      <c r="L298" s="36"/>
    </row>
    <row r="299" spans="9:12">
      <c r="I299" s="36"/>
      <c r="J299" s="36"/>
      <c r="K299" s="36"/>
      <c r="L299" s="36"/>
    </row>
    <row r="300" spans="9:12">
      <c r="I300" s="36"/>
      <c r="J300" s="36"/>
      <c r="K300" s="36"/>
      <c r="L300" s="36"/>
    </row>
    <row r="301" spans="9:12">
      <c r="I301" s="36"/>
      <c r="J301" s="36"/>
      <c r="K301" s="36"/>
      <c r="L301" s="36"/>
    </row>
    <row r="302" spans="9:12">
      <c r="I302" s="36"/>
      <c r="J302" s="36"/>
      <c r="K302" s="36"/>
      <c r="L302" s="36"/>
    </row>
    <row r="303" spans="9:12">
      <c r="I303" s="36"/>
      <c r="J303" s="36"/>
      <c r="K303" s="36"/>
      <c r="L303" s="36"/>
    </row>
    <row r="304" spans="9:12">
      <c r="I304" s="36"/>
      <c r="J304" s="36"/>
      <c r="K304" s="36"/>
      <c r="L304" s="36"/>
    </row>
    <row r="305" spans="9:12">
      <c r="I305" s="36"/>
      <c r="J305" s="36"/>
      <c r="K305" s="36"/>
      <c r="L305" s="36"/>
    </row>
    <row r="306" spans="9:12">
      <c r="I306" s="36"/>
      <c r="J306" s="36"/>
      <c r="K306" s="36"/>
      <c r="L306" s="36"/>
    </row>
    <row r="307" spans="9:12">
      <c r="I307" s="36"/>
      <c r="J307" s="36"/>
      <c r="K307" s="36"/>
      <c r="L307" s="36"/>
    </row>
    <row r="308" spans="9:12">
      <c r="I308" s="36"/>
      <c r="J308" s="36"/>
      <c r="K308" s="36"/>
      <c r="L308" s="36"/>
    </row>
    <row r="309" spans="9:12">
      <c r="I309" s="36"/>
      <c r="J309" s="36"/>
      <c r="K309" s="36"/>
      <c r="L309" s="36"/>
    </row>
    <row r="310" spans="9:12">
      <c r="I310" s="36"/>
      <c r="J310" s="36"/>
      <c r="K310" s="36"/>
      <c r="L310" s="36"/>
    </row>
    <row r="311" spans="9:12">
      <c r="I311" s="36"/>
      <c r="J311" s="36"/>
      <c r="K311" s="36"/>
      <c r="L311" s="36"/>
    </row>
    <row r="312" spans="9:12">
      <c r="I312" s="36"/>
      <c r="J312" s="36"/>
      <c r="K312" s="36"/>
      <c r="L312" s="36"/>
    </row>
    <row r="313" spans="9:12">
      <c r="I313" s="36"/>
      <c r="J313" s="36"/>
      <c r="K313" s="36"/>
      <c r="L313" s="36"/>
    </row>
    <row r="314" spans="9:12">
      <c r="I314" s="36"/>
      <c r="J314" s="36"/>
      <c r="K314" s="36"/>
      <c r="L314" s="36"/>
    </row>
    <row r="315" spans="9:12">
      <c r="I315" s="36"/>
      <c r="J315" s="36"/>
      <c r="K315" s="36"/>
      <c r="L315" s="36"/>
    </row>
    <row r="316" spans="9:12">
      <c r="I316" s="36"/>
      <c r="J316" s="36"/>
      <c r="K316" s="36"/>
      <c r="L316" s="36"/>
    </row>
    <row r="317" spans="9:12">
      <c r="I317" s="36"/>
      <c r="J317" s="36"/>
      <c r="K317" s="36"/>
      <c r="L317" s="36"/>
    </row>
    <row r="318" spans="9:12">
      <c r="I318" s="36"/>
      <c r="J318" s="36"/>
      <c r="K318" s="36"/>
      <c r="L318" s="36"/>
    </row>
    <row r="319" spans="9:12">
      <c r="I319" s="36"/>
      <c r="J319" s="36"/>
      <c r="K319" s="36"/>
      <c r="L319" s="36"/>
    </row>
    <row r="320" spans="9:12">
      <c r="I320" s="36"/>
      <c r="J320" s="36"/>
      <c r="K320" s="36"/>
      <c r="L320" s="36"/>
    </row>
    <row r="321" spans="9:12">
      <c r="I321" s="36"/>
      <c r="J321" s="36"/>
      <c r="K321" s="36"/>
      <c r="L321" s="36"/>
    </row>
    <row r="322" spans="9:12">
      <c r="I322" s="36"/>
      <c r="J322" s="36"/>
      <c r="K322" s="36"/>
      <c r="L322" s="36"/>
    </row>
    <row r="323" spans="9:12">
      <c r="I323" s="36"/>
      <c r="J323" s="36"/>
      <c r="K323" s="36"/>
      <c r="L323" s="36"/>
    </row>
    <row r="324" spans="9:12">
      <c r="I324" s="36"/>
      <c r="J324" s="36"/>
      <c r="K324" s="36"/>
      <c r="L324" s="36"/>
    </row>
    <row r="325" spans="9:12">
      <c r="I325" s="36"/>
      <c r="J325" s="36"/>
      <c r="K325" s="36"/>
      <c r="L325" s="36"/>
    </row>
    <row r="326" spans="9:12">
      <c r="I326" s="36"/>
      <c r="J326" s="36"/>
      <c r="K326" s="36"/>
      <c r="L326" s="36"/>
    </row>
    <row r="327" spans="9:12">
      <c r="I327" s="36"/>
      <c r="J327" s="36"/>
      <c r="K327" s="36"/>
      <c r="L327" s="36"/>
    </row>
    <row r="328" spans="9:12">
      <c r="I328" s="36"/>
      <c r="J328" s="36"/>
      <c r="K328" s="36"/>
      <c r="L328" s="36"/>
    </row>
    <row r="329" spans="9:12">
      <c r="I329" s="36"/>
      <c r="J329" s="36"/>
      <c r="K329" s="36"/>
      <c r="L329" s="36"/>
    </row>
    <row r="330" spans="9:12">
      <c r="I330" s="36"/>
      <c r="J330" s="36"/>
      <c r="K330" s="36"/>
      <c r="L330" s="36"/>
    </row>
    <row r="331" spans="9:12">
      <c r="I331" s="36"/>
      <c r="J331" s="36"/>
      <c r="K331" s="36"/>
      <c r="L331" s="36"/>
    </row>
    <row r="332" spans="9:12">
      <c r="I332" s="36"/>
      <c r="J332" s="36"/>
      <c r="K332" s="36"/>
      <c r="L332" s="36"/>
    </row>
    <row r="333" spans="9:12">
      <c r="I333" s="36"/>
      <c r="J333" s="36"/>
      <c r="K333" s="36"/>
      <c r="L333" s="36"/>
    </row>
    <row r="334" spans="9:12">
      <c r="I334" s="36"/>
      <c r="J334" s="36"/>
      <c r="K334" s="36"/>
      <c r="L334" s="36"/>
    </row>
    <row r="335" spans="9:12">
      <c r="I335" s="36"/>
      <c r="J335" s="36"/>
      <c r="K335" s="36"/>
      <c r="L335" s="36"/>
    </row>
    <row r="336" spans="9:12">
      <c r="I336" s="36"/>
      <c r="J336" s="36"/>
      <c r="K336" s="36"/>
      <c r="L336" s="36"/>
    </row>
    <row r="337" spans="9:12">
      <c r="I337" s="36"/>
      <c r="J337" s="36"/>
      <c r="K337" s="36"/>
      <c r="L337" s="36"/>
    </row>
    <row r="338" spans="9:12">
      <c r="I338" s="36"/>
      <c r="J338" s="36"/>
      <c r="K338" s="36"/>
      <c r="L338" s="36"/>
    </row>
    <row r="339" spans="9:12">
      <c r="I339" s="36"/>
      <c r="J339" s="36"/>
      <c r="K339" s="36"/>
      <c r="L339" s="36"/>
    </row>
    <row r="340" spans="9:12">
      <c r="I340" s="36"/>
      <c r="J340" s="36"/>
      <c r="K340" s="36"/>
      <c r="L340" s="36"/>
    </row>
    <row r="341" spans="9:12">
      <c r="I341" s="36"/>
      <c r="J341" s="36"/>
      <c r="K341" s="36"/>
      <c r="L341" s="36"/>
    </row>
    <row r="342" spans="9:12">
      <c r="I342" s="36"/>
      <c r="J342" s="36"/>
      <c r="K342" s="36"/>
      <c r="L342" s="36"/>
    </row>
    <row r="343" spans="9:12">
      <c r="I343" s="36"/>
      <c r="J343" s="36"/>
      <c r="K343" s="36"/>
      <c r="L343" s="36"/>
    </row>
    <row r="344" spans="9:12">
      <c r="I344" s="36"/>
      <c r="J344" s="36"/>
      <c r="K344" s="36"/>
      <c r="L344" s="36"/>
    </row>
    <row r="345" spans="9:12">
      <c r="I345" s="36"/>
      <c r="J345" s="36"/>
      <c r="K345" s="36"/>
      <c r="L345" s="36"/>
    </row>
    <row r="346" spans="9:12">
      <c r="I346" s="36"/>
      <c r="J346" s="36"/>
      <c r="K346" s="36"/>
      <c r="L346" s="36"/>
    </row>
    <row r="347" spans="9:12">
      <c r="I347" s="36"/>
      <c r="J347" s="36"/>
      <c r="K347" s="36"/>
      <c r="L347" s="36"/>
    </row>
    <row r="348" spans="9:12">
      <c r="I348" s="36"/>
      <c r="J348" s="36"/>
      <c r="K348" s="36"/>
      <c r="L348" s="36"/>
    </row>
    <row r="349" spans="9:12">
      <c r="I349" s="36"/>
      <c r="J349" s="36"/>
      <c r="K349" s="36"/>
      <c r="L349" s="36"/>
    </row>
    <row r="350" spans="9:12">
      <c r="I350" s="36"/>
      <c r="J350" s="36"/>
      <c r="K350" s="36"/>
      <c r="L350" s="36"/>
    </row>
    <row r="351" spans="9:12">
      <c r="I351" s="36"/>
      <c r="J351" s="36"/>
      <c r="K351" s="36"/>
      <c r="L351" s="36"/>
    </row>
    <row r="352" spans="9:12">
      <c r="I352" s="36"/>
      <c r="J352" s="36"/>
      <c r="K352" s="36"/>
      <c r="L352" s="36"/>
    </row>
    <row r="353" spans="9:12">
      <c r="I353" s="36"/>
      <c r="J353" s="36"/>
      <c r="K353" s="36"/>
      <c r="L353" s="36"/>
    </row>
    <row r="354" spans="9:12">
      <c r="I354" s="36"/>
      <c r="J354" s="36"/>
      <c r="K354" s="36"/>
      <c r="L354" s="36"/>
    </row>
    <row r="355" spans="9:12">
      <c r="I355" s="36"/>
      <c r="J355" s="36"/>
      <c r="K355" s="36"/>
      <c r="L355" s="36"/>
    </row>
    <row r="356" spans="9:12">
      <c r="I356" s="36"/>
      <c r="J356" s="36"/>
      <c r="K356" s="36"/>
      <c r="L356" s="36"/>
    </row>
    <row r="357" spans="9:12">
      <c r="I357" s="36"/>
      <c r="J357" s="36"/>
      <c r="K357" s="36"/>
      <c r="L357" s="36"/>
    </row>
    <row r="358" spans="9:12">
      <c r="I358" s="36"/>
      <c r="J358" s="36"/>
      <c r="K358" s="36"/>
      <c r="L358" s="36"/>
    </row>
    <row r="359" spans="9:12">
      <c r="I359" s="36"/>
      <c r="J359" s="36"/>
      <c r="K359" s="36"/>
      <c r="L359" s="36"/>
    </row>
    <row r="360" spans="9:12">
      <c r="I360" s="36"/>
      <c r="J360" s="36"/>
      <c r="K360" s="36"/>
      <c r="L360" s="36"/>
    </row>
    <row r="361" spans="9:12">
      <c r="I361" s="36"/>
      <c r="J361" s="36"/>
      <c r="K361" s="36"/>
      <c r="L361" s="36"/>
    </row>
    <row r="362" spans="9:12">
      <c r="I362" s="36"/>
      <c r="J362" s="36"/>
      <c r="K362" s="36"/>
      <c r="L362" s="36"/>
    </row>
    <row r="363" spans="9:12">
      <c r="I363" s="36"/>
      <c r="J363" s="36"/>
      <c r="K363" s="36"/>
      <c r="L363" s="36"/>
    </row>
    <row r="364" spans="9:12">
      <c r="I364" s="36"/>
      <c r="J364" s="36"/>
      <c r="K364" s="36"/>
      <c r="L364" s="36"/>
    </row>
    <row r="365" spans="9:12">
      <c r="I365" s="36"/>
      <c r="J365" s="36"/>
      <c r="K365" s="36"/>
      <c r="L365" s="36"/>
    </row>
    <row r="366" spans="9:12">
      <c r="I366" s="36"/>
      <c r="J366" s="36"/>
      <c r="K366" s="36"/>
      <c r="L366" s="36"/>
    </row>
    <row r="367" spans="9:12">
      <c r="I367" s="36"/>
      <c r="J367" s="36"/>
      <c r="K367" s="36"/>
      <c r="L367" s="36"/>
    </row>
    <row r="368" spans="9:12">
      <c r="I368" s="36"/>
      <c r="J368" s="36"/>
      <c r="K368" s="36"/>
      <c r="L368" s="36"/>
    </row>
    <row r="369" spans="9:12">
      <c r="I369" s="36"/>
      <c r="J369" s="36"/>
      <c r="K369" s="36"/>
      <c r="L369" s="36"/>
    </row>
    <row r="370" spans="9:12">
      <c r="I370" s="36"/>
      <c r="J370" s="36"/>
      <c r="K370" s="36"/>
      <c r="L370" s="36"/>
    </row>
    <row r="371" spans="9:12">
      <c r="I371" s="36"/>
      <c r="J371" s="36"/>
      <c r="K371" s="36"/>
      <c r="L371" s="36"/>
    </row>
    <row r="372" spans="9:12">
      <c r="I372" s="36"/>
      <c r="J372" s="36"/>
      <c r="K372" s="36"/>
      <c r="L372" s="36"/>
    </row>
    <row r="373" spans="9:12">
      <c r="I373" s="36"/>
      <c r="J373" s="36"/>
      <c r="K373" s="36"/>
      <c r="L373" s="36"/>
    </row>
    <row r="374" spans="9:12">
      <c r="I374" s="36"/>
      <c r="J374" s="36"/>
      <c r="K374" s="36"/>
      <c r="L374" s="36"/>
    </row>
    <row r="375" spans="9:12">
      <c r="I375" s="36"/>
      <c r="J375" s="36"/>
      <c r="K375" s="36"/>
      <c r="L375" s="36"/>
    </row>
    <row r="376" spans="9:12">
      <c r="I376" s="36"/>
      <c r="J376" s="36"/>
      <c r="K376" s="36"/>
      <c r="L376" s="36"/>
    </row>
    <row r="377" spans="9:12">
      <c r="I377" s="36"/>
      <c r="J377" s="36"/>
      <c r="K377" s="36"/>
      <c r="L377" s="36"/>
    </row>
    <row r="378" spans="9:12">
      <c r="I378" s="36"/>
      <c r="J378" s="36"/>
      <c r="K378" s="36"/>
      <c r="L378" s="36"/>
    </row>
    <row r="379" spans="9:12">
      <c r="I379" s="36"/>
      <c r="J379" s="36"/>
      <c r="K379" s="36"/>
      <c r="L379" s="36"/>
    </row>
    <row r="380" spans="9:12">
      <c r="I380" s="36"/>
      <c r="J380" s="36"/>
      <c r="K380" s="36"/>
      <c r="L380" s="36"/>
    </row>
    <row r="381" spans="9:12">
      <c r="I381" s="36"/>
      <c r="J381" s="36"/>
      <c r="K381" s="36"/>
      <c r="L381" s="36"/>
    </row>
    <row r="382" spans="9:12">
      <c r="I382" s="36"/>
      <c r="J382" s="36"/>
      <c r="K382" s="36"/>
      <c r="L382" s="36"/>
    </row>
    <row r="383" spans="9:12">
      <c r="I383" s="36"/>
      <c r="J383" s="36"/>
      <c r="K383" s="36"/>
      <c r="L383" s="36"/>
    </row>
    <row r="384" spans="9:12">
      <c r="I384" s="36"/>
      <c r="J384" s="36"/>
      <c r="K384" s="36"/>
      <c r="L384" s="36"/>
    </row>
    <row r="385" spans="9:12">
      <c r="I385" s="36"/>
      <c r="J385" s="36"/>
      <c r="K385" s="36"/>
      <c r="L385" s="36"/>
    </row>
    <row r="386" spans="9:12">
      <c r="I386" s="36"/>
      <c r="J386" s="36"/>
      <c r="K386" s="36"/>
      <c r="L386" s="36"/>
    </row>
    <row r="387" spans="9:12">
      <c r="I387" s="36"/>
      <c r="J387" s="36"/>
      <c r="K387" s="36"/>
      <c r="L387" s="36"/>
    </row>
    <row r="388" spans="9:12">
      <c r="I388" s="36"/>
      <c r="J388" s="36"/>
      <c r="K388" s="36"/>
      <c r="L388" s="36"/>
    </row>
    <row r="389" spans="9:12">
      <c r="I389" s="36"/>
      <c r="J389" s="36"/>
      <c r="K389" s="36"/>
      <c r="L389" s="36"/>
    </row>
    <row r="390" spans="9:12">
      <c r="I390" s="36"/>
      <c r="J390" s="36"/>
      <c r="K390" s="36"/>
      <c r="L390" s="36"/>
    </row>
    <row r="391" spans="9:12">
      <c r="I391" s="36"/>
      <c r="J391" s="36"/>
      <c r="K391" s="36"/>
      <c r="L391" s="36"/>
    </row>
    <row r="392" spans="9:12">
      <c r="I392" s="36"/>
      <c r="J392" s="36"/>
      <c r="K392" s="36"/>
      <c r="L392" s="36"/>
    </row>
    <row r="393" spans="9:12">
      <c r="I393" s="36"/>
      <c r="J393" s="36"/>
      <c r="K393" s="36"/>
      <c r="L393" s="36"/>
    </row>
    <row r="394" spans="9:12">
      <c r="I394" s="36"/>
      <c r="J394" s="36"/>
      <c r="K394" s="36"/>
      <c r="L394" s="36"/>
    </row>
    <row r="395" spans="9:12">
      <c r="I395" s="36"/>
      <c r="J395" s="36"/>
      <c r="K395" s="36"/>
      <c r="L395" s="36"/>
    </row>
    <row r="396" spans="9:12">
      <c r="I396" s="36"/>
      <c r="J396" s="36"/>
      <c r="K396" s="36"/>
      <c r="L396" s="36"/>
    </row>
    <row r="397" spans="9:12">
      <c r="I397" s="36"/>
      <c r="J397" s="36"/>
      <c r="K397" s="36"/>
      <c r="L397" s="36"/>
    </row>
    <row r="398" spans="9:12">
      <c r="I398" s="36"/>
      <c r="J398" s="36"/>
      <c r="K398" s="36"/>
      <c r="L398" s="36"/>
    </row>
    <row r="399" spans="9:12">
      <c r="I399" s="36"/>
      <c r="J399" s="36"/>
      <c r="K399" s="36"/>
      <c r="L399" s="36"/>
    </row>
    <row r="400" spans="9:12">
      <c r="I400" s="36"/>
      <c r="J400" s="36"/>
      <c r="K400" s="36"/>
      <c r="L400" s="36"/>
    </row>
    <row r="401" spans="9:12">
      <c r="I401" s="36"/>
      <c r="J401" s="36"/>
      <c r="K401" s="36"/>
      <c r="L401" s="36"/>
    </row>
    <row r="402" spans="9:12">
      <c r="I402" s="36"/>
      <c r="J402" s="36"/>
      <c r="K402" s="36"/>
      <c r="L402" s="36"/>
    </row>
    <row r="403" spans="9:12">
      <c r="I403" s="36"/>
      <c r="J403" s="36"/>
      <c r="K403" s="36"/>
      <c r="L403" s="36"/>
    </row>
    <row r="404" spans="9:12">
      <c r="I404" s="36"/>
      <c r="J404" s="36"/>
      <c r="K404" s="36"/>
      <c r="L404" s="36"/>
    </row>
    <row r="405" spans="9:12">
      <c r="I405" s="36"/>
      <c r="J405" s="36"/>
      <c r="K405" s="36"/>
      <c r="L405" s="36"/>
    </row>
    <row r="406" spans="9:12">
      <c r="I406" s="36"/>
      <c r="J406" s="36"/>
      <c r="K406" s="36"/>
      <c r="L406" s="36"/>
    </row>
    <row r="407" spans="9:12">
      <c r="I407" s="36"/>
      <c r="J407" s="36"/>
      <c r="K407" s="36"/>
      <c r="L407" s="36"/>
    </row>
    <row r="408" spans="9:12">
      <c r="I408" s="36"/>
      <c r="J408" s="36"/>
      <c r="K408" s="36"/>
      <c r="L408" s="36"/>
    </row>
    <row r="409" spans="9:12">
      <c r="I409" s="36"/>
      <c r="J409" s="36"/>
      <c r="K409" s="36"/>
      <c r="L409" s="36"/>
    </row>
    <row r="410" spans="9:12">
      <c r="I410" s="36"/>
      <c r="J410" s="36"/>
      <c r="K410" s="36"/>
      <c r="L410" s="36"/>
    </row>
    <row r="411" spans="9:12">
      <c r="I411" s="36"/>
      <c r="J411" s="36"/>
      <c r="K411" s="36"/>
      <c r="L411" s="36"/>
    </row>
    <row r="412" spans="9:12">
      <c r="I412" s="36"/>
      <c r="J412" s="36"/>
      <c r="K412" s="36"/>
      <c r="L412" s="36"/>
    </row>
    <row r="413" spans="9:12">
      <c r="I413" s="36"/>
      <c r="J413" s="36"/>
      <c r="K413" s="36"/>
      <c r="L413" s="36"/>
    </row>
    <row r="414" spans="9:12">
      <c r="I414" s="36"/>
      <c r="J414" s="36"/>
      <c r="K414" s="36"/>
      <c r="L414" s="36"/>
    </row>
    <row r="415" spans="9:12">
      <c r="I415" s="36"/>
      <c r="J415" s="36"/>
      <c r="K415" s="36"/>
      <c r="L415" s="36"/>
    </row>
    <row r="416" spans="9:12">
      <c r="I416" s="36"/>
      <c r="J416" s="36"/>
      <c r="K416" s="36"/>
      <c r="L416" s="36"/>
    </row>
    <row r="417" spans="9:12">
      <c r="I417" s="36"/>
      <c r="J417" s="36"/>
      <c r="K417" s="36"/>
      <c r="L417" s="36"/>
    </row>
    <row r="418" spans="9:12">
      <c r="I418" s="36"/>
      <c r="J418" s="36"/>
      <c r="K418" s="36"/>
      <c r="L418" s="36"/>
    </row>
    <row r="419" spans="9:12">
      <c r="I419" s="36"/>
      <c r="J419" s="36"/>
      <c r="K419" s="36"/>
      <c r="L419" s="36"/>
    </row>
    <row r="420" spans="9:12">
      <c r="I420" s="36"/>
      <c r="J420" s="36"/>
      <c r="K420" s="36"/>
      <c r="L420" s="36"/>
    </row>
    <row r="421" spans="9:12">
      <c r="I421" s="36"/>
      <c r="J421" s="36"/>
      <c r="K421" s="36"/>
      <c r="L421" s="36"/>
    </row>
    <row r="422" spans="9:12">
      <c r="I422" s="36"/>
      <c r="J422" s="36"/>
      <c r="K422" s="36"/>
      <c r="L422" s="36"/>
    </row>
    <row r="423" spans="9:12">
      <c r="I423" s="36"/>
      <c r="J423" s="36"/>
      <c r="K423" s="36"/>
      <c r="L423" s="36"/>
    </row>
    <row r="424" spans="9:12">
      <c r="I424" s="36"/>
      <c r="J424" s="36"/>
      <c r="K424" s="36"/>
      <c r="L424" s="36"/>
    </row>
    <row r="425" spans="9:12">
      <c r="I425" s="36"/>
      <c r="J425" s="36"/>
      <c r="K425" s="36"/>
      <c r="L425" s="36"/>
    </row>
    <row r="426" spans="9:12">
      <c r="I426" s="36"/>
      <c r="J426" s="36"/>
      <c r="K426" s="36"/>
      <c r="L426" s="36"/>
    </row>
    <row r="427" spans="9:12">
      <c r="I427" s="36"/>
      <c r="J427" s="36"/>
      <c r="K427" s="36"/>
      <c r="L427" s="36"/>
    </row>
    <row r="428" spans="9:12">
      <c r="I428" s="36"/>
      <c r="J428" s="36"/>
      <c r="K428" s="36"/>
      <c r="L428" s="36"/>
    </row>
    <row r="429" spans="9:12">
      <c r="I429" s="36"/>
      <c r="J429" s="36"/>
      <c r="K429" s="36"/>
      <c r="L429" s="36"/>
    </row>
    <row r="430" spans="9:12">
      <c r="I430" s="36"/>
      <c r="J430" s="36"/>
      <c r="K430" s="36"/>
      <c r="L430" s="36"/>
    </row>
    <row r="431" spans="9:12">
      <c r="I431" s="36"/>
      <c r="J431" s="36"/>
      <c r="K431" s="36"/>
      <c r="L431" s="36"/>
    </row>
    <row r="432" spans="9:12">
      <c r="I432" s="36"/>
      <c r="J432" s="36"/>
      <c r="K432" s="36"/>
      <c r="L432" s="36"/>
    </row>
    <row r="433" spans="9:12">
      <c r="I433" s="36"/>
      <c r="J433" s="36"/>
      <c r="K433" s="36"/>
      <c r="L433" s="36"/>
    </row>
    <row r="434" spans="9:12">
      <c r="I434" s="36"/>
      <c r="J434" s="36"/>
      <c r="K434" s="36"/>
      <c r="L434" s="36"/>
    </row>
    <row r="435" spans="9:12">
      <c r="I435" s="36"/>
      <c r="J435" s="36"/>
      <c r="K435" s="36"/>
      <c r="L435" s="36"/>
    </row>
    <row r="436" spans="9:12">
      <c r="I436" s="36"/>
      <c r="J436" s="36"/>
      <c r="K436" s="36"/>
      <c r="L436" s="36"/>
    </row>
    <row r="437" spans="9:12">
      <c r="I437" s="36"/>
      <c r="J437" s="36"/>
      <c r="K437" s="36"/>
      <c r="L437" s="36"/>
    </row>
    <row r="438" spans="9:12">
      <c r="I438" s="36"/>
      <c r="J438" s="36"/>
      <c r="K438" s="36"/>
      <c r="L438" s="36"/>
    </row>
    <row r="439" spans="9:12">
      <c r="I439" s="36"/>
      <c r="J439" s="36"/>
      <c r="K439" s="36"/>
      <c r="L439" s="36"/>
    </row>
    <row r="440" spans="9:12">
      <c r="I440" s="36"/>
      <c r="J440" s="36"/>
      <c r="K440" s="36"/>
      <c r="L440" s="36"/>
    </row>
    <row r="441" spans="9:12">
      <c r="I441" s="36"/>
      <c r="J441" s="36"/>
      <c r="K441" s="36"/>
      <c r="L441" s="36"/>
    </row>
    <row r="442" spans="9:12">
      <c r="I442" s="36"/>
      <c r="J442" s="36"/>
      <c r="K442" s="36"/>
      <c r="L442" s="36"/>
    </row>
    <row r="443" spans="9:12">
      <c r="I443" s="36"/>
      <c r="J443" s="36"/>
      <c r="K443" s="36"/>
      <c r="L443" s="36"/>
    </row>
    <row r="444" spans="9:12">
      <c r="I444" s="36"/>
      <c r="J444" s="36"/>
      <c r="K444" s="36"/>
      <c r="L444" s="36"/>
    </row>
    <row r="445" spans="9:12">
      <c r="I445" s="36"/>
      <c r="J445" s="36"/>
      <c r="K445" s="36"/>
      <c r="L445" s="36"/>
    </row>
    <row r="446" spans="9:12">
      <c r="I446" s="36"/>
      <c r="J446" s="36"/>
      <c r="K446" s="36"/>
      <c r="L446" s="36"/>
    </row>
    <row r="447" spans="9:12">
      <c r="I447" s="36"/>
      <c r="J447" s="36"/>
      <c r="K447" s="36"/>
      <c r="L447" s="36"/>
    </row>
    <row r="448" spans="9:12">
      <c r="I448" s="36"/>
      <c r="J448" s="36"/>
      <c r="K448" s="36"/>
      <c r="L448" s="36"/>
    </row>
    <row r="449" spans="9:12">
      <c r="I449" s="36"/>
      <c r="J449" s="36"/>
      <c r="K449" s="36"/>
      <c r="L449" s="36"/>
    </row>
    <row r="450" spans="9:12">
      <c r="I450" s="36"/>
      <c r="J450" s="36"/>
      <c r="K450" s="36"/>
      <c r="L450" s="36"/>
    </row>
    <row r="451" spans="9:12">
      <c r="I451" s="36"/>
      <c r="J451" s="36"/>
      <c r="K451" s="36"/>
      <c r="L451" s="36"/>
    </row>
    <row r="452" spans="9:12">
      <c r="I452" s="36"/>
      <c r="J452" s="36"/>
      <c r="K452" s="36"/>
      <c r="L452" s="36"/>
    </row>
    <row r="453" spans="9:12">
      <c r="I453" s="36"/>
      <c r="J453" s="36"/>
      <c r="K453" s="36"/>
      <c r="L453" s="36"/>
    </row>
    <row r="454" spans="9:12">
      <c r="I454" s="36"/>
      <c r="J454" s="36"/>
      <c r="K454" s="36"/>
      <c r="L454" s="36"/>
    </row>
    <row r="455" spans="9:12">
      <c r="I455" s="36"/>
      <c r="J455" s="36"/>
      <c r="K455" s="36"/>
      <c r="L455" s="36"/>
    </row>
    <row r="456" spans="9:12">
      <c r="I456" s="36"/>
      <c r="J456" s="36"/>
      <c r="K456" s="36"/>
      <c r="L456" s="36"/>
    </row>
    <row r="457" spans="9:12">
      <c r="I457" s="36"/>
      <c r="J457" s="36"/>
      <c r="K457" s="36"/>
      <c r="L457" s="36"/>
    </row>
    <row r="458" spans="9:12">
      <c r="I458" s="36"/>
      <c r="J458" s="36"/>
      <c r="K458" s="36"/>
      <c r="L458" s="36"/>
    </row>
    <row r="459" spans="9:12">
      <c r="I459" s="36"/>
      <c r="J459" s="36"/>
      <c r="K459" s="36"/>
      <c r="L459" s="36"/>
    </row>
    <row r="460" spans="9:12">
      <c r="I460" s="36"/>
      <c r="J460" s="36"/>
      <c r="K460" s="36"/>
      <c r="L460" s="36"/>
    </row>
    <row r="461" spans="9:12">
      <c r="I461" s="36"/>
      <c r="J461" s="36"/>
      <c r="K461" s="36"/>
      <c r="L461" s="36"/>
    </row>
    <row r="462" spans="9:12">
      <c r="I462" s="36"/>
      <c r="J462" s="36"/>
      <c r="K462" s="36"/>
      <c r="L462" s="36"/>
    </row>
    <row r="463" spans="9:12">
      <c r="I463" s="36"/>
      <c r="J463" s="36"/>
      <c r="K463" s="36"/>
      <c r="L463" s="36"/>
    </row>
    <row r="464" spans="9:12">
      <c r="I464" s="36"/>
      <c r="J464" s="36"/>
      <c r="K464" s="36"/>
      <c r="L464" s="36"/>
    </row>
    <row r="465" spans="9:12">
      <c r="I465" s="36"/>
      <c r="J465" s="36"/>
      <c r="K465" s="36"/>
      <c r="L465" s="36"/>
    </row>
    <row r="466" spans="9:12">
      <c r="I466" s="36"/>
      <c r="J466" s="36"/>
      <c r="K466" s="36"/>
      <c r="L466" s="36"/>
    </row>
    <row r="467" spans="9:12">
      <c r="I467" s="36"/>
      <c r="J467" s="36"/>
      <c r="K467" s="36"/>
      <c r="L467" s="36"/>
    </row>
    <row r="468" spans="9:12">
      <c r="I468" s="36"/>
      <c r="J468" s="36"/>
      <c r="K468" s="36"/>
      <c r="L468" s="36"/>
    </row>
    <row r="469" spans="9:12">
      <c r="I469" s="36"/>
      <c r="J469" s="36"/>
      <c r="K469" s="36"/>
      <c r="L469" s="36"/>
    </row>
    <row r="470" spans="9:12">
      <c r="I470" s="36"/>
      <c r="J470" s="36"/>
      <c r="K470" s="36"/>
      <c r="L470" s="36"/>
    </row>
    <row r="471" spans="9:12">
      <c r="I471" s="36"/>
      <c r="J471" s="36"/>
      <c r="K471" s="36"/>
      <c r="L471" s="36"/>
    </row>
    <row r="472" spans="9:12">
      <c r="I472" s="36"/>
      <c r="J472" s="36"/>
      <c r="K472" s="36"/>
      <c r="L472" s="36"/>
    </row>
    <row r="473" spans="9:12">
      <c r="I473" s="36"/>
      <c r="J473" s="36"/>
      <c r="K473" s="36"/>
      <c r="L473" s="36"/>
    </row>
    <row r="474" spans="9:12">
      <c r="I474" s="36"/>
      <c r="J474" s="36"/>
      <c r="K474" s="36"/>
      <c r="L474" s="36"/>
    </row>
    <row r="475" spans="9:12">
      <c r="I475" s="36"/>
      <c r="J475" s="36"/>
      <c r="K475" s="36"/>
      <c r="L475" s="36"/>
    </row>
    <row r="476" spans="9:12">
      <c r="I476" s="36"/>
      <c r="J476" s="36"/>
      <c r="K476" s="36"/>
      <c r="L476" s="36"/>
    </row>
    <row r="477" spans="9:12">
      <c r="I477" s="36"/>
      <c r="J477" s="36"/>
      <c r="K477" s="36"/>
      <c r="L477" s="36"/>
    </row>
    <row r="478" spans="9:12">
      <c r="I478" s="36"/>
      <c r="J478" s="36"/>
      <c r="K478" s="36"/>
      <c r="L478" s="36"/>
    </row>
    <row r="479" spans="9:12">
      <c r="I479" s="36"/>
      <c r="J479" s="36"/>
      <c r="K479" s="36"/>
      <c r="L479" s="36"/>
    </row>
    <row r="480" spans="9:12">
      <c r="I480" s="36"/>
      <c r="J480" s="36"/>
      <c r="K480" s="36"/>
      <c r="L480" s="36"/>
    </row>
    <row r="481" spans="9:12">
      <c r="I481" s="36"/>
      <c r="J481" s="36"/>
      <c r="K481" s="36"/>
      <c r="L481" s="36"/>
    </row>
    <row r="482" spans="9:12">
      <c r="I482" s="36"/>
      <c r="J482" s="36"/>
      <c r="K482" s="36"/>
      <c r="L482" s="36"/>
    </row>
    <row r="483" spans="9:12">
      <c r="I483" s="36"/>
      <c r="J483" s="36"/>
      <c r="K483" s="36"/>
      <c r="L483" s="36"/>
    </row>
    <row r="484" spans="9:12">
      <c r="I484" s="36"/>
      <c r="J484" s="36"/>
      <c r="K484" s="36"/>
      <c r="L484" s="36"/>
    </row>
    <row r="485" spans="9:12">
      <c r="I485" s="36"/>
      <c r="J485" s="36"/>
      <c r="K485" s="36"/>
      <c r="L485" s="36"/>
    </row>
    <row r="486" spans="9:12">
      <c r="I486" s="36"/>
      <c r="J486" s="36"/>
      <c r="K486" s="36"/>
      <c r="L486" s="36"/>
    </row>
    <row r="487" spans="9:12">
      <c r="I487" s="36"/>
      <c r="J487" s="36"/>
      <c r="K487" s="36"/>
      <c r="L487" s="36"/>
    </row>
    <row r="488" spans="9:12">
      <c r="I488" s="36"/>
      <c r="J488" s="36"/>
      <c r="K488" s="36"/>
      <c r="L488" s="36"/>
    </row>
    <row r="489" spans="9:12">
      <c r="I489" s="36"/>
      <c r="J489" s="36"/>
      <c r="K489" s="36"/>
      <c r="L489" s="36"/>
    </row>
    <row r="490" spans="9:12">
      <c r="I490" s="36"/>
      <c r="J490" s="36"/>
      <c r="K490" s="36"/>
      <c r="L490" s="36"/>
    </row>
    <row r="491" spans="9:12">
      <c r="I491" s="36"/>
      <c r="J491" s="36"/>
      <c r="K491" s="36"/>
      <c r="L491" s="36"/>
    </row>
    <row r="492" spans="9:12">
      <c r="I492" s="36"/>
      <c r="J492" s="36"/>
      <c r="K492" s="36"/>
      <c r="L492" s="36"/>
    </row>
    <row r="493" spans="9:12">
      <c r="I493" s="36"/>
      <c r="J493" s="36"/>
      <c r="K493" s="36"/>
      <c r="L493" s="36"/>
    </row>
    <row r="494" spans="9:12">
      <c r="I494" s="36"/>
      <c r="J494" s="36"/>
      <c r="K494" s="36"/>
      <c r="L494" s="36"/>
    </row>
    <row r="495" spans="9:12">
      <c r="I495" s="36"/>
      <c r="J495" s="36"/>
      <c r="K495" s="36"/>
      <c r="L495" s="36"/>
    </row>
    <row r="496" spans="9:12">
      <c r="I496" s="36"/>
      <c r="J496" s="36"/>
      <c r="K496" s="36"/>
      <c r="L496" s="36"/>
    </row>
    <row r="497" spans="9:12">
      <c r="I497" s="36"/>
      <c r="J497" s="36"/>
      <c r="K497" s="36"/>
      <c r="L497" s="36"/>
    </row>
    <row r="498" spans="9:12">
      <c r="I498" s="36"/>
      <c r="J498" s="36"/>
      <c r="K498" s="36"/>
      <c r="L498" s="36"/>
    </row>
    <row r="499" spans="9:12">
      <c r="I499" s="36"/>
      <c r="J499" s="36"/>
      <c r="K499" s="36"/>
      <c r="L499" s="36"/>
    </row>
    <row r="500" spans="9:12">
      <c r="I500" s="36"/>
      <c r="J500" s="36"/>
      <c r="K500" s="36"/>
      <c r="L500" s="36"/>
    </row>
    <row r="501" spans="9:12">
      <c r="I501" s="36"/>
      <c r="J501" s="36"/>
      <c r="K501" s="36"/>
      <c r="L501" s="36"/>
    </row>
    <row r="502" spans="9:12">
      <c r="I502" s="36"/>
      <c r="J502" s="36"/>
      <c r="K502" s="36"/>
      <c r="L502" s="36"/>
    </row>
    <row r="503" spans="9:12">
      <c r="I503" s="36"/>
      <c r="J503" s="36"/>
      <c r="K503" s="36"/>
      <c r="L503" s="36"/>
    </row>
    <row r="504" spans="9:12">
      <c r="I504" s="36"/>
      <c r="J504" s="36"/>
      <c r="K504" s="36"/>
      <c r="L504" s="36"/>
    </row>
    <row r="505" spans="9:12">
      <c r="I505" s="36"/>
      <c r="J505" s="36"/>
      <c r="K505" s="36"/>
      <c r="L505" s="36"/>
    </row>
    <row r="506" spans="9:12">
      <c r="I506" s="36"/>
      <c r="J506" s="36"/>
      <c r="K506" s="36"/>
      <c r="L506" s="36"/>
    </row>
    <row r="507" spans="9:12">
      <c r="I507" s="36"/>
      <c r="J507" s="36"/>
      <c r="K507" s="36"/>
      <c r="L507" s="36"/>
    </row>
    <row r="508" spans="9:12">
      <c r="I508" s="36"/>
      <c r="J508" s="36"/>
      <c r="K508" s="36"/>
      <c r="L508" s="36"/>
    </row>
    <row r="509" spans="9:12">
      <c r="I509" s="36"/>
      <c r="J509" s="36"/>
      <c r="K509" s="36"/>
      <c r="L509" s="36"/>
    </row>
    <row r="510" spans="9:12">
      <c r="I510" s="36"/>
      <c r="J510" s="36"/>
      <c r="K510" s="36"/>
      <c r="L510" s="36"/>
    </row>
    <row r="511" spans="9:12">
      <c r="I511" s="36"/>
      <c r="J511" s="36"/>
      <c r="K511" s="36"/>
      <c r="L511" s="36"/>
    </row>
    <row r="512" spans="9:12">
      <c r="I512" s="36"/>
      <c r="J512" s="36"/>
      <c r="K512" s="36"/>
      <c r="L512" s="36"/>
    </row>
    <row r="513" spans="9:12">
      <c r="I513" s="36"/>
      <c r="J513" s="36"/>
      <c r="K513" s="36"/>
      <c r="L513" s="36"/>
    </row>
    <row r="514" spans="9:12">
      <c r="I514" s="36"/>
      <c r="J514" s="36"/>
      <c r="K514" s="36"/>
      <c r="L514" s="36"/>
    </row>
    <row r="515" spans="9:12">
      <c r="I515" s="36"/>
      <c r="J515" s="36"/>
      <c r="K515" s="36"/>
      <c r="L515" s="36"/>
    </row>
    <row r="516" spans="9:12">
      <c r="I516" s="36"/>
      <c r="J516" s="36"/>
      <c r="K516" s="36"/>
      <c r="L516" s="36"/>
    </row>
    <row r="517" spans="9:12">
      <c r="I517" s="36"/>
      <c r="J517" s="36"/>
      <c r="K517" s="36"/>
      <c r="L517" s="36"/>
    </row>
    <row r="518" spans="9:12">
      <c r="I518" s="36"/>
      <c r="J518" s="36"/>
      <c r="K518" s="36"/>
      <c r="L518" s="36"/>
    </row>
    <row r="519" spans="9:12">
      <c r="I519" s="36"/>
      <c r="J519" s="36"/>
      <c r="K519" s="36"/>
      <c r="L519" s="36"/>
    </row>
    <row r="520" spans="9:12">
      <c r="I520" s="36"/>
      <c r="J520" s="36"/>
      <c r="K520" s="36"/>
      <c r="L520" s="36"/>
    </row>
    <row r="521" spans="9:12">
      <c r="I521" s="36"/>
      <c r="J521" s="36"/>
      <c r="K521" s="36"/>
      <c r="L521" s="36"/>
    </row>
    <row r="522" spans="9:12">
      <c r="I522" s="36"/>
      <c r="J522" s="36"/>
      <c r="K522" s="36"/>
      <c r="L522" s="36"/>
    </row>
    <row r="523" spans="9:12">
      <c r="I523" s="36"/>
      <c r="J523" s="36"/>
      <c r="K523" s="36"/>
      <c r="L523" s="36"/>
    </row>
    <row r="524" spans="9:12">
      <c r="I524" s="36"/>
      <c r="J524" s="36"/>
      <c r="K524" s="36"/>
      <c r="L524" s="36"/>
    </row>
    <row r="525" spans="9:12">
      <c r="I525" s="36"/>
      <c r="J525" s="36"/>
      <c r="K525" s="36"/>
      <c r="L525" s="36"/>
    </row>
    <row r="526" spans="9:12">
      <c r="I526" s="36"/>
      <c r="J526" s="36"/>
      <c r="K526" s="36"/>
      <c r="L526" s="36"/>
    </row>
    <row r="527" spans="9:12">
      <c r="I527" s="36"/>
      <c r="J527" s="36"/>
      <c r="K527" s="36"/>
      <c r="L527" s="36"/>
    </row>
    <row r="528" spans="9:12">
      <c r="I528" s="36"/>
      <c r="J528" s="36"/>
      <c r="K528" s="36"/>
      <c r="L528" s="36"/>
    </row>
    <row r="529" spans="9:12">
      <c r="I529" s="36"/>
      <c r="J529" s="36"/>
      <c r="K529" s="36"/>
      <c r="L529" s="36"/>
    </row>
    <row r="530" spans="9:12">
      <c r="I530" s="36"/>
      <c r="J530" s="36"/>
      <c r="K530" s="36"/>
      <c r="L530" s="36"/>
    </row>
    <row r="531" spans="9:12">
      <c r="I531" s="36"/>
      <c r="J531" s="36"/>
      <c r="K531" s="36"/>
      <c r="L531" s="36"/>
    </row>
    <row r="532" spans="9:12">
      <c r="I532" s="36"/>
      <c r="J532" s="36"/>
      <c r="K532" s="36"/>
      <c r="L532" s="36"/>
    </row>
    <row r="533" spans="9:12">
      <c r="I533" s="36"/>
      <c r="J533" s="36"/>
      <c r="K533" s="36"/>
      <c r="L533" s="36"/>
    </row>
    <row r="534" spans="9:12">
      <c r="I534" s="36"/>
      <c r="J534" s="36"/>
      <c r="K534" s="36"/>
      <c r="L534" s="36"/>
    </row>
    <row r="535" spans="9:12">
      <c r="I535" s="36"/>
      <c r="J535" s="36"/>
      <c r="K535" s="36"/>
      <c r="L535" s="36"/>
    </row>
    <row r="536" spans="9:12">
      <c r="I536" s="36"/>
      <c r="J536" s="36"/>
      <c r="K536" s="36"/>
      <c r="L536" s="36"/>
    </row>
    <row r="537" spans="9:12">
      <c r="I537" s="36"/>
      <c r="J537" s="36"/>
      <c r="K537" s="36"/>
      <c r="L537" s="36"/>
    </row>
    <row r="538" spans="9:12">
      <c r="I538" s="36"/>
      <c r="J538" s="36"/>
      <c r="K538" s="36"/>
      <c r="L538" s="36"/>
    </row>
    <row r="539" spans="9:12">
      <c r="I539" s="36"/>
      <c r="J539" s="36"/>
      <c r="K539" s="36"/>
      <c r="L539" s="36"/>
    </row>
    <row r="540" spans="9:12">
      <c r="I540" s="36"/>
      <c r="J540" s="36"/>
      <c r="K540" s="36"/>
      <c r="L540" s="36"/>
    </row>
    <row r="541" spans="9:12">
      <c r="I541" s="36"/>
      <c r="J541" s="36"/>
      <c r="K541" s="36"/>
      <c r="L541" s="36"/>
    </row>
    <row r="542" spans="9:12">
      <c r="I542" s="36"/>
      <c r="J542" s="36"/>
      <c r="K542" s="36"/>
      <c r="L542" s="36"/>
    </row>
    <row r="543" spans="9:12">
      <c r="I543" s="36"/>
      <c r="J543" s="36"/>
      <c r="K543" s="36"/>
      <c r="L543" s="36"/>
    </row>
    <row r="544" spans="9:12">
      <c r="I544" s="36"/>
      <c r="J544" s="36"/>
      <c r="K544" s="36"/>
      <c r="L544" s="36"/>
    </row>
    <row r="545" spans="9:12">
      <c r="I545" s="36"/>
      <c r="J545" s="36"/>
      <c r="K545" s="36"/>
      <c r="L545" s="36"/>
    </row>
    <row r="546" spans="9:12">
      <c r="I546" s="36"/>
      <c r="J546" s="36"/>
      <c r="K546" s="36"/>
      <c r="L546" s="36"/>
    </row>
    <row r="547" spans="9:12">
      <c r="I547" s="36"/>
      <c r="J547" s="36"/>
      <c r="K547" s="36"/>
      <c r="L547" s="36"/>
    </row>
    <row r="548" spans="9:12">
      <c r="I548" s="36"/>
      <c r="J548" s="36"/>
      <c r="K548" s="36"/>
      <c r="L548" s="36"/>
    </row>
    <row r="549" spans="9:12">
      <c r="I549" s="36"/>
      <c r="J549" s="36"/>
      <c r="K549" s="36"/>
      <c r="L549" s="36"/>
    </row>
    <row r="550" spans="9:12">
      <c r="I550" s="36"/>
      <c r="J550" s="36"/>
      <c r="K550" s="36"/>
      <c r="L550" s="36"/>
    </row>
    <row r="551" spans="9:12">
      <c r="I551" s="36"/>
      <c r="J551" s="36"/>
      <c r="K551" s="36"/>
      <c r="L551" s="36"/>
    </row>
    <row r="552" spans="9:12">
      <c r="I552" s="36"/>
      <c r="J552" s="36"/>
      <c r="K552" s="36"/>
      <c r="L552" s="36"/>
    </row>
    <row r="553" spans="9:12">
      <c r="I553" s="36"/>
      <c r="J553" s="36"/>
      <c r="K553" s="36"/>
      <c r="L553" s="36"/>
    </row>
    <row r="554" spans="9:12">
      <c r="I554" s="36"/>
      <c r="J554" s="36"/>
      <c r="K554" s="36"/>
      <c r="L554" s="36"/>
    </row>
    <row r="555" spans="9:12">
      <c r="I555" s="36"/>
      <c r="J555" s="36"/>
      <c r="K555" s="36"/>
      <c r="L555" s="36"/>
    </row>
    <row r="556" spans="9:12">
      <c r="I556" s="36"/>
      <c r="J556" s="36"/>
      <c r="K556" s="36"/>
      <c r="L556" s="36"/>
    </row>
    <row r="557" spans="9:12">
      <c r="I557" s="36"/>
      <c r="J557" s="36"/>
      <c r="K557" s="36"/>
      <c r="L557" s="36"/>
    </row>
    <row r="558" spans="9:12">
      <c r="I558" s="36"/>
      <c r="J558" s="36"/>
      <c r="K558" s="36"/>
      <c r="L558" s="36"/>
    </row>
    <row r="559" spans="9:12">
      <c r="I559" s="36"/>
      <c r="J559" s="36"/>
      <c r="K559" s="36"/>
      <c r="L559" s="36"/>
    </row>
    <row r="560" spans="9:12">
      <c r="I560" s="36"/>
      <c r="J560" s="36"/>
      <c r="K560" s="36"/>
      <c r="L560" s="36"/>
    </row>
    <row r="561" spans="9:12">
      <c r="I561" s="36"/>
      <c r="J561" s="36"/>
      <c r="K561" s="36"/>
      <c r="L561" s="36"/>
    </row>
    <row r="562" spans="9:12">
      <c r="I562" s="36"/>
      <c r="J562" s="36"/>
      <c r="K562" s="36"/>
      <c r="L562" s="36"/>
    </row>
    <row r="563" spans="9:12">
      <c r="I563" s="36"/>
      <c r="J563" s="36"/>
      <c r="K563" s="36"/>
      <c r="L563" s="36"/>
    </row>
    <row r="564" spans="9:12">
      <c r="I564" s="36"/>
      <c r="J564" s="36"/>
      <c r="K564" s="36"/>
      <c r="L564" s="36"/>
    </row>
    <row r="565" spans="9:12">
      <c r="I565" s="36"/>
      <c r="J565" s="36"/>
      <c r="K565" s="36"/>
      <c r="L565" s="36"/>
    </row>
    <row r="566" spans="9:12">
      <c r="I566" s="36"/>
      <c r="J566" s="36"/>
      <c r="K566" s="36"/>
      <c r="L566" s="36"/>
    </row>
    <row r="567" spans="9:12">
      <c r="I567" s="36"/>
      <c r="J567" s="36"/>
      <c r="K567" s="36"/>
      <c r="L567" s="36"/>
    </row>
    <row r="568" spans="9:12">
      <c r="I568" s="36"/>
      <c r="J568" s="36"/>
      <c r="K568" s="36"/>
      <c r="L568" s="36"/>
    </row>
    <row r="569" spans="9:12">
      <c r="I569" s="36"/>
      <c r="J569" s="36"/>
      <c r="K569" s="36"/>
      <c r="L569" s="36"/>
    </row>
    <row r="570" spans="9:12">
      <c r="I570" s="36"/>
      <c r="J570" s="36"/>
      <c r="K570" s="36"/>
      <c r="L570" s="36"/>
    </row>
    <row r="571" spans="9:12">
      <c r="I571" s="36"/>
      <c r="J571" s="36"/>
      <c r="K571" s="36"/>
      <c r="L571" s="36"/>
    </row>
    <row r="572" spans="9:12">
      <c r="I572" s="36"/>
      <c r="J572" s="36"/>
      <c r="K572" s="36"/>
      <c r="L572" s="36"/>
    </row>
    <row r="573" spans="9:12">
      <c r="I573" s="36"/>
      <c r="J573" s="36"/>
      <c r="K573" s="36"/>
      <c r="L573" s="36"/>
    </row>
    <row r="574" spans="9:12">
      <c r="I574" s="36"/>
      <c r="J574" s="36"/>
      <c r="K574" s="36"/>
      <c r="L574" s="36"/>
    </row>
    <row r="575" spans="9:12">
      <c r="I575" s="36"/>
      <c r="J575" s="36"/>
      <c r="K575" s="36"/>
      <c r="L575" s="36"/>
    </row>
    <row r="576" spans="9:12">
      <c r="I576" s="36"/>
      <c r="J576" s="36"/>
      <c r="K576" s="36"/>
      <c r="L576" s="36"/>
    </row>
    <row r="577" spans="9:12">
      <c r="I577" s="36"/>
      <c r="J577" s="36"/>
      <c r="K577" s="36"/>
      <c r="L577" s="36"/>
    </row>
    <row r="578" spans="9:12">
      <c r="I578" s="36"/>
      <c r="J578" s="36"/>
      <c r="K578" s="36"/>
      <c r="L578" s="36"/>
    </row>
    <row r="579" spans="9:12">
      <c r="I579" s="36"/>
      <c r="J579" s="36"/>
      <c r="K579" s="36"/>
      <c r="L579" s="36"/>
    </row>
    <row r="580" spans="9:12">
      <c r="I580" s="36"/>
      <c r="J580" s="36"/>
      <c r="K580" s="36"/>
      <c r="L580" s="36"/>
    </row>
    <row r="581" spans="9:12">
      <c r="I581" s="36"/>
      <c r="J581" s="36"/>
      <c r="K581" s="36"/>
      <c r="L581" s="36"/>
    </row>
    <row r="582" spans="9:12">
      <c r="I582" s="36"/>
      <c r="J582" s="36"/>
      <c r="K582" s="36"/>
      <c r="L582" s="36"/>
    </row>
    <row r="583" spans="9:12">
      <c r="I583" s="36"/>
      <c r="J583" s="36"/>
      <c r="K583" s="36"/>
      <c r="L583" s="36"/>
    </row>
    <row r="584" spans="9:12">
      <c r="I584" s="36"/>
      <c r="J584" s="36"/>
      <c r="K584" s="36"/>
      <c r="L584" s="36"/>
    </row>
    <row r="585" spans="9:12">
      <c r="I585" s="36"/>
      <c r="J585" s="36"/>
      <c r="K585" s="36"/>
      <c r="L585" s="36"/>
    </row>
    <row r="586" spans="9:12">
      <c r="I586" s="36"/>
      <c r="J586" s="36"/>
      <c r="K586" s="36"/>
      <c r="L586" s="36"/>
    </row>
    <row r="587" spans="9:12">
      <c r="I587" s="36"/>
      <c r="J587" s="36"/>
      <c r="K587" s="36"/>
      <c r="L587" s="36"/>
    </row>
    <row r="588" spans="9:12">
      <c r="I588" s="36"/>
      <c r="J588" s="36"/>
      <c r="K588" s="36"/>
      <c r="L588" s="36"/>
    </row>
    <row r="589" spans="9:12">
      <c r="I589" s="36"/>
      <c r="J589" s="36"/>
      <c r="K589" s="36"/>
      <c r="L589" s="36"/>
    </row>
    <row r="590" spans="9:12">
      <c r="I590" s="36"/>
      <c r="J590" s="36"/>
      <c r="K590" s="36"/>
      <c r="L590" s="36"/>
    </row>
    <row r="591" spans="9:12">
      <c r="I591" s="36"/>
      <c r="J591" s="36"/>
      <c r="K591" s="36"/>
      <c r="L591" s="36"/>
    </row>
    <row r="592" spans="9:12">
      <c r="I592" s="36"/>
      <c r="J592" s="36"/>
      <c r="K592" s="36"/>
      <c r="L592" s="36"/>
    </row>
    <row r="593" spans="9:12">
      <c r="I593" s="36"/>
      <c r="J593" s="36"/>
      <c r="K593" s="36"/>
      <c r="L593" s="36"/>
    </row>
    <row r="594" spans="9:12">
      <c r="I594" s="36"/>
      <c r="J594" s="36"/>
      <c r="K594" s="36"/>
      <c r="L594" s="36"/>
    </row>
    <row r="595" spans="9:12">
      <c r="I595" s="36"/>
      <c r="J595" s="36"/>
      <c r="K595" s="36"/>
      <c r="L595" s="36"/>
    </row>
    <row r="596" spans="9:12">
      <c r="I596" s="36"/>
      <c r="J596" s="36"/>
      <c r="K596" s="36"/>
      <c r="L596" s="36"/>
    </row>
    <row r="597" spans="9:12">
      <c r="I597" s="36"/>
      <c r="J597" s="36"/>
      <c r="K597" s="36"/>
      <c r="L597" s="36"/>
    </row>
    <row r="598" spans="9:12">
      <c r="I598" s="36"/>
      <c r="J598" s="36"/>
      <c r="K598" s="36"/>
      <c r="L598" s="36"/>
    </row>
    <row r="599" spans="9:12">
      <c r="I599" s="36"/>
      <c r="J599" s="36"/>
      <c r="K599" s="36"/>
      <c r="L599" s="36"/>
    </row>
    <row r="600" spans="9:12">
      <c r="I600" s="36"/>
      <c r="J600" s="36"/>
      <c r="K600" s="36"/>
      <c r="L600" s="36"/>
    </row>
    <row r="601" spans="9:12">
      <c r="I601" s="36"/>
      <c r="J601" s="36"/>
      <c r="K601" s="36"/>
      <c r="L601" s="36"/>
    </row>
    <row r="602" spans="9:12">
      <c r="I602" s="36"/>
      <c r="J602" s="36"/>
      <c r="K602" s="36"/>
      <c r="L602" s="36"/>
    </row>
    <row r="603" spans="9:12">
      <c r="I603" s="36"/>
      <c r="J603" s="36"/>
      <c r="K603" s="36"/>
      <c r="L603" s="36"/>
    </row>
    <row r="604" spans="9:12">
      <c r="I604" s="36"/>
      <c r="J604" s="36"/>
      <c r="K604" s="36"/>
      <c r="L604" s="36"/>
    </row>
    <row r="605" spans="9:12">
      <c r="I605" s="36"/>
      <c r="J605" s="36"/>
      <c r="K605" s="36"/>
      <c r="L605" s="36"/>
    </row>
    <row r="606" spans="9:12">
      <c r="I606" s="36"/>
      <c r="J606" s="36"/>
      <c r="K606" s="36"/>
      <c r="L606" s="36"/>
    </row>
    <row r="607" spans="9:12">
      <c r="I607" s="36"/>
      <c r="J607" s="36"/>
      <c r="K607" s="36"/>
      <c r="L607" s="36"/>
    </row>
    <row r="608" spans="9:12">
      <c r="I608" s="36"/>
      <c r="J608" s="36"/>
      <c r="K608" s="36"/>
      <c r="L608" s="36"/>
    </row>
    <row r="609" spans="9:12">
      <c r="I609" s="36"/>
      <c r="J609" s="36"/>
      <c r="K609" s="36"/>
      <c r="L609" s="36"/>
    </row>
    <row r="610" spans="9:12">
      <c r="I610" s="36"/>
      <c r="J610" s="36"/>
      <c r="K610" s="36"/>
      <c r="L610" s="36"/>
    </row>
    <row r="611" spans="9:12">
      <c r="I611" s="36"/>
      <c r="J611" s="36"/>
      <c r="K611" s="36"/>
      <c r="L611" s="36"/>
    </row>
    <row r="612" spans="9:12">
      <c r="I612" s="36"/>
      <c r="J612" s="36"/>
      <c r="K612" s="36"/>
      <c r="L612" s="36"/>
    </row>
    <row r="613" spans="9:12">
      <c r="I613" s="36"/>
      <c r="J613" s="36"/>
      <c r="K613" s="36"/>
      <c r="L613" s="36"/>
    </row>
    <row r="614" spans="9:12">
      <c r="I614" s="36"/>
      <c r="J614" s="36"/>
      <c r="K614" s="36"/>
      <c r="L614" s="36"/>
    </row>
    <row r="615" spans="9:12">
      <c r="I615" s="36"/>
      <c r="J615" s="36"/>
      <c r="K615" s="36"/>
      <c r="L615" s="36"/>
    </row>
    <row r="616" spans="9:12">
      <c r="I616" s="36"/>
      <c r="J616" s="36"/>
      <c r="K616" s="36"/>
      <c r="L616" s="36"/>
    </row>
    <row r="617" spans="9:12">
      <c r="I617" s="36"/>
      <c r="J617" s="36"/>
      <c r="K617" s="36"/>
      <c r="L617" s="36"/>
    </row>
    <row r="618" spans="9:12">
      <c r="I618" s="36"/>
      <c r="J618" s="36"/>
      <c r="K618" s="36"/>
      <c r="L618" s="36"/>
    </row>
    <row r="619" spans="9:12">
      <c r="I619" s="36"/>
      <c r="J619" s="36"/>
      <c r="K619" s="36"/>
      <c r="L619" s="36"/>
    </row>
    <row r="620" spans="9:12">
      <c r="I620" s="36"/>
      <c r="J620" s="36"/>
      <c r="K620" s="36"/>
      <c r="L620" s="36"/>
    </row>
    <row r="621" spans="9:12">
      <c r="I621" s="36"/>
      <c r="J621" s="36"/>
      <c r="K621" s="36"/>
      <c r="L621" s="36"/>
    </row>
    <row r="622" spans="9:12">
      <c r="I622" s="36"/>
      <c r="J622" s="36"/>
      <c r="K622" s="36"/>
      <c r="L622" s="36"/>
    </row>
    <row r="623" spans="9:12">
      <c r="I623" s="36"/>
      <c r="J623" s="36"/>
      <c r="K623" s="36"/>
      <c r="L623" s="36"/>
    </row>
    <row r="624" spans="9:12">
      <c r="I624" s="36"/>
      <c r="J624" s="36"/>
      <c r="K624" s="36"/>
      <c r="L624" s="36"/>
    </row>
    <row r="625" spans="9:12">
      <c r="I625" s="36"/>
      <c r="J625" s="36"/>
      <c r="K625" s="36"/>
      <c r="L625" s="36"/>
    </row>
    <row r="626" spans="9:12">
      <c r="I626" s="36"/>
      <c r="J626" s="36"/>
      <c r="K626" s="36"/>
      <c r="L626" s="36"/>
    </row>
    <row r="627" spans="9:12">
      <c r="I627" s="36"/>
      <c r="J627" s="36"/>
      <c r="K627" s="36"/>
      <c r="L627" s="36"/>
    </row>
    <row r="628" spans="9:12">
      <c r="I628" s="36"/>
      <c r="J628" s="36"/>
      <c r="K628" s="36"/>
      <c r="L628" s="36"/>
    </row>
    <row r="629" spans="9:12">
      <c r="I629" s="36"/>
      <c r="J629" s="36"/>
      <c r="K629" s="36"/>
      <c r="L629" s="36"/>
    </row>
    <row r="630" spans="9:12">
      <c r="I630" s="36"/>
      <c r="J630" s="36"/>
      <c r="K630" s="36"/>
      <c r="L630" s="36"/>
    </row>
    <row r="631" spans="9:12">
      <c r="I631" s="36"/>
      <c r="J631" s="36"/>
      <c r="K631" s="36"/>
      <c r="L631" s="36"/>
    </row>
    <row r="632" spans="9:12">
      <c r="I632" s="36"/>
      <c r="J632" s="36"/>
      <c r="K632" s="36"/>
      <c r="L632" s="36"/>
    </row>
    <row r="633" spans="9:12">
      <c r="I633" s="36"/>
      <c r="J633" s="36"/>
      <c r="K633" s="36"/>
      <c r="L633" s="36"/>
    </row>
    <row r="634" spans="9:12">
      <c r="I634" s="36"/>
      <c r="J634" s="36"/>
      <c r="K634" s="36"/>
      <c r="L634" s="36"/>
    </row>
    <row r="635" spans="9:12">
      <c r="I635" s="36"/>
      <c r="J635" s="36"/>
      <c r="K635" s="36"/>
      <c r="L635" s="36"/>
    </row>
    <row r="636" spans="9:12">
      <c r="I636" s="36"/>
      <c r="J636" s="36"/>
      <c r="K636" s="36"/>
      <c r="L636" s="36"/>
    </row>
    <row r="637" spans="9:12">
      <c r="I637" s="36"/>
      <c r="J637" s="36"/>
      <c r="K637" s="36"/>
      <c r="L637" s="36"/>
    </row>
    <row r="638" spans="9:12">
      <c r="I638" s="36"/>
      <c r="J638" s="36"/>
      <c r="K638" s="36"/>
      <c r="L638" s="36"/>
    </row>
    <row r="639" spans="9:12">
      <c r="I639" s="36"/>
      <c r="J639" s="36"/>
      <c r="K639" s="36"/>
      <c r="L639" s="36"/>
    </row>
    <row r="640" spans="9:12">
      <c r="I640" s="36"/>
      <c r="J640" s="36"/>
      <c r="K640" s="36"/>
      <c r="L640" s="36"/>
    </row>
    <row r="641" spans="9:12">
      <c r="I641" s="36"/>
      <c r="J641" s="36"/>
      <c r="K641" s="36"/>
      <c r="L641" s="36"/>
    </row>
    <row r="642" spans="9:12">
      <c r="I642" s="36"/>
      <c r="J642" s="36"/>
      <c r="K642" s="36"/>
      <c r="L642" s="36"/>
    </row>
    <row r="643" spans="9:12">
      <c r="I643" s="36"/>
      <c r="J643" s="36"/>
      <c r="K643" s="36"/>
      <c r="L643" s="36"/>
    </row>
    <row r="644" spans="9:12">
      <c r="I644" s="36"/>
      <c r="J644" s="36"/>
      <c r="K644" s="36"/>
      <c r="L644" s="36"/>
    </row>
    <row r="645" spans="9:12">
      <c r="I645" s="36"/>
      <c r="J645" s="36"/>
      <c r="K645" s="36"/>
      <c r="L645" s="36"/>
    </row>
    <row r="646" spans="9:12">
      <c r="I646" s="36"/>
      <c r="J646" s="36"/>
      <c r="K646" s="36"/>
      <c r="L646" s="36"/>
    </row>
    <row r="647" spans="9:12">
      <c r="I647" s="36"/>
      <c r="J647" s="36"/>
      <c r="K647" s="36"/>
      <c r="L647" s="36"/>
    </row>
    <row r="648" spans="9:12">
      <c r="I648" s="36"/>
      <c r="J648" s="36"/>
      <c r="K648" s="36"/>
      <c r="L648" s="36"/>
    </row>
    <row r="649" spans="9:12">
      <c r="I649" s="36"/>
      <c r="J649" s="36"/>
      <c r="K649" s="36"/>
      <c r="L649" s="36"/>
    </row>
    <row r="650" spans="9:12">
      <c r="I650" s="36"/>
      <c r="J650" s="36"/>
      <c r="K650" s="36"/>
      <c r="L650" s="36"/>
    </row>
    <row r="651" spans="9:12">
      <c r="I651" s="36"/>
      <c r="J651" s="36"/>
      <c r="K651" s="36"/>
      <c r="L651" s="36"/>
    </row>
    <row r="652" spans="9:12">
      <c r="I652" s="36"/>
      <c r="J652" s="36"/>
      <c r="K652" s="36"/>
      <c r="L652" s="36"/>
    </row>
    <row r="653" spans="9:12">
      <c r="I653" s="36"/>
      <c r="J653" s="36"/>
      <c r="K653" s="36"/>
      <c r="L653" s="36"/>
    </row>
    <row r="654" spans="9:12">
      <c r="I654" s="36"/>
      <c r="J654" s="36"/>
      <c r="K654" s="36"/>
      <c r="L654" s="36"/>
    </row>
    <row r="655" spans="9:12">
      <c r="I655" s="36"/>
      <c r="J655" s="36"/>
      <c r="K655" s="36"/>
      <c r="L655" s="36"/>
    </row>
    <row r="656" spans="9:12">
      <c r="I656" s="36"/>
      <c r="J656" s="36"/>
      <c r="K656" s="36"/>
      <c r="L656" s="36"/>
    </row>
    <row r="657" spans="9:12">
      <c r="I657" s="36"/>
      <c r="J657" s="36"/>
      <c r="K657" s="36"/>
      <c r="L657" s="36"/>
    </row>
    <row r="658" spans="9:12">
      <c r="I658" s="36"/>
      <c r="J658" s="36"/>
      <c r="K658" s="36"/>
      <c r="L658" s="36"/>
    </row>
    <row r="659" spans="9:12">
      <c r="I659" s="36"/>
      <c r="J659" s="36"/>
      <c r="K659" s="36"/>
      <c r="L659" s="36"/>
    </row>
    <row r="660" spans="9:12">
      <c r="I660" s="36"/>
      <c r="J660" s="36"/>
      <c r="K660" s="36"/>
      <c r="L660" s="36"/>
    </row>
    <row r="661" spans="9:12">
      <c r="I661" s="36"/>
      <c r="J661" s="36"/>
      <c r="K661" s="36"/>
      <c r="L661" s="36"/>
    </row>
    <row r="662" spans="9:12">
      <c r="I662" s="36"/>
      <c r="J662" s="36"/>
      <c r="K662" s="36"/>
      <c r="L662" s="36"/>
    </row>
    <row r="663" spans="9:12">
      <c r="I663" s="36"/>
      <c r="J663" s="36"/>
      <c r="K663" s="36"/>
      <c r="L663" s="36"/>
    </row>
    <row r="664" spans="9:12">
      <c r="I664" s="36"/>
      <c r="J664" s="36"/>
      <c r="K664" s="36"/>
      <c r="L664" s="36"/>
    </row>
    <row r="665" spans="9:12">
      <c r="I665" s="36"/>
      <c r="J665" s="36"/>
      <c r="K665" s="36"/>
      <c r="L665" s="36"/>
    </row>
    <row r="666" spans="9:12">
      <c r="I666" s="36"/>
      <c r="J666" s="36"/>
      <c r="K666" s="36"/>
      <c r="L666" s="36"/>
    </row>
    <row r="667" spans="9:12">
      <c r="I667" s="36"/>
      <c r="J667" s="36"/>
      <c r="K667" s="36"/>
      <c r="L667" s="36"/>
    </row>
    <row r="668" spans="9:12">
      <c r="I668" s="36"/>
      <c r="J668" s="36"/>
      <c r="K668" s="36"/>
      <c r="L668" s="36"/>
    </row>
    <row r="669" spans="9:12">
      <c r="I669" s="36"/>
      <c r="J669" s="36"/>
      <c r="K669" s="36"/>
      <c r="L669" s="36"/>
    </row>
    <row r="670" spans="9:12">
      <c r="I670" s="36"/>
      <c r="J670" s="36"/>
      <c r="K670" s="36"/>
      <c r="L670" s="36"/>
    </row>
    <row r="671" spans="9:12">
      <c r="I671" s="36"/>
      <c r="J671" s="36"/>
      <c r="K671" s="36"/>
      <c r="L671" s="36"/>
    </row>
    <row r="672" spans="9:12">
      <c r="I672" s="36"/>
      <c r="J672" s="36"/>
      <c r="K672" s="36"/>
      <c r="L672" s="36"/>
    </row>
    <row r="673" spans="9:12">
      <c r="I673" s="36"/>
      <c r="J673" s="36"/>
      <c r="K673" s="36"/>
      <c r="L673" s="36"/>
    </row>
    <row r="674" spans="9:12">
      <c r="I674" s="36"/>
      <c r="J674" s="36"/>
      <c r="K674" s="36"/>
      <c r="L674" s="36"/>
    </row>
    <row r="675" spans="9:12">
      <c r="I675" s="36"/>
      <c r="J675" s="36"/>
      <c r="K675" s="36"/>
      <c r="L675" s="36"/>
    </row>
    <row r="676" spans="9:12">
      <c r="I676" s="36"/>
      <c r="J676" s="36"/>
      <c r="K676" s="36"/>
      <c r="L676" s="36"/>
    </row>
    <row r="677" spans="9:12">
      <c r="I677" s="36"/>
      <c r="J677" s="36"/>
      <c r="K677" s="36"/>
      <c r="L677" s="36"/>
    </row>
    <row r="678" spans="9:12">
      <c r="I678" s="36"/>
      <c r="J678" s="36"/>
      <c r="K678" s="36"/>
      <c r="L678" s="36"/>
    </row>
    <row r="679" spans="9:12">
      <c r="I679" s="36"/>
      <c r="J679" s="36"/>
      <c r="K679" s="36"/>
      <c r="L679" s="36"/>
    </row>
    <row r="680" spans="9:12">
      <c r="I680" s="36"/>
      <c r="J680" s="36"/>
      <c r="K680" s="36"/>
      <c r="L680" s="36"/>
    </row>
    <row r="681" spans="9:12">
      <c r="I681" s="36"/>
      <c r="J681" s="36"/>
      <c r="K681" s="36"/>
      <c r="L681" s="36"/>
    </row>
    <row r="682" spans="9:12">
      <c r="I682" s="36"/>
      <c r="J682" s="36"/>
      <c r="K682" s="36"/>
      <c r="L682" s="36"/>
    </row>
    <row r="683" spans="9:12">
      <c r="I683" s="36"/>
      <c r="J683" s="36"/>
      <c r="K683" s="36"/>
      <c r="L683" s="36"/>
    </row>
    <row r="684" spans="9:12">
      <c r="I684" s="36"/>
      <c r="J684" s="36"/>
      <c r="K684" s="36"/>
      <c r="L684" s="36"/>
    </row>
    <row r="685" spans="9:12">
      <c r="I685" s="36"/>
      <c r="J685" s="36"/>
      <c r="K685" s="36"/>
      <c r="L685" s="36"/>
    </row>
    <row r="686" spans="9:12">
      <c r="I686" s="36"/>
      <c r="J686" s="36"/>
      <c r="K686" s="36"/>
      <c r="L686" s="36"/>
    </row>
    <row r="687" spans="9:12">
      <c r="I687" s="36"/>
      <c r="J687" s="36"/>
      <c r="K687" s="36"/>
      <c r="L687" s="36"/>
    </row>
    <row r="688" spans="9:12">
      <c r="I688" s="36"/>
      <c r="J688" s="36"/>
      <c r="K688" s="36"/>
      <c r="L688" s="36"/>
    </row>
    <row r="689" spans="9:12">
      <c r="I689" s="36"/>
      <c r="J689" s="36"/>
      <c r="K689" s="36"/>
      <c r="L689" s="36"/>
    </row>
    <row r="690" spans="9:12">
      <c r="I690" s="36"/>
      <c r="J690" s="36"/>
      <c r="K690" s="36"/>
      <c r="L690" s="36"/>
    </row>
    <row r="691" spans="9:12">
      <c r="I691" s="36"/>
      <c r="J691" s="36"/>
      <c r="K691" s="36"/>
      <c r="L691" s="36"/>
    </row>
    <row r="692" spans="9:12">
      <c r="I692" s="36"/>
      <c r="J692" s="36"/>
      <c r="K692" s="36"/>
      <c r="L692" s="36"/>
    </row>
    <row r="693" spans="9:12">
      <c r="I693" s="36"/>
      <c r="J693" s="36"/>
      <c r="K693" s="36"/>
      <c r="L693" s="36"/>
    </row>
    <row r="694" spans="9:12">
      <c r="I694" s="36"/>
      <c r="J694" s="36"/>
      <c r="K694" s="36"/>
      <c r="L694" s="36"/>
    </row>
    <row r="695" spans="9:12">
      <c r="I695" s="36"/>
      <c r="J695" s="36"/>
      <c r="K695" s="36"/>
      <c r="L695" s="36"/>
    </row>
    <row r="696" spans="9:12">
      <c r="I696" s="36"/>
      <c r="J696" s="36"/>
      <c r="K696" s="36"/>
      <c r="L696" s="36"/>
    </row>
    <row r="697" spans="9:12">
      <c r="I697" s="36"/>
      <c r="J697" s="36"/>
      <c r="K697" s="36"/>
      <c r="L697" s="36"/>
    </row>
    <row r="698" spans="9:12">
      <c r="I698" s="36"/>
      <c r="J698" s="36"/>
      <c r="K698" s="36"/>
      <c r="L698" s="36"/>
    </row>
    <row r="699" spans="9:12">
      <c r="I699" s="36"/>
      <c r="J699" s="36"/>
      <c r="K699" s="36"/>
      <c r="L699" s="36"/>
    </row>
    <row r="700" spans="9:12">
      <c r="I700" s="36"/>
      <c r="J700" s="36"/>
      <c r="K700" s="36"/>
      <c r="L700" s="36"/>
    </row>
    <row r="701" spans="9:12">
      <c r="I701" s="36"/>
      <c r="J701" s="36"/>
      <c r="K701" s="36"/>
      <c r="L701" s="36"/>
    </row>
    <row r="702" spans="9:12">
      <c r="I702" s="36"/>
      <c r="J702" s="36"/>
      <c r="K702" s="36"/>
      <c r="L702" s="36"/>
    </row>
    <row r="703" spans="9:12">
      <c r="I703" s="36"/>
      <c r="J703" s="36"/>
      <c r="K703" s="36"/>
      <c r="L703" s="36"/>
    </row>
    <row r="704" spans="9:12">
      <c r="I704" s="36"/>
      <c r="J704" s="36"/>
      <c r="K704" s="36"/>
      <c r="L704" s="36"/>
    </row>
    <row r="705" spans="9:12">
      <c r="I705" s="36"/>
      <c r="J705" s="36"/>
      <c r="K705" s="36"/>
      <c r="L705" s="36"/>
    </row>
    <row r="706" spans="9:12">
      <c r="I706" s="36"/>
      <c r="J706" s="36"/>
      <c r="K706" s="36"/>
      <c r="L706" s="36"/>
    </row>
    <row r="707" spans="9:12">
      <c r="I707" s="36"/>
      <c r="J707" s="36"/>
      <c r="K707" s="36"/>
      <c r="L707" s="36"/>
    </row>
    <row r="708" spans="9:12">
      <c r="I708" s="36"/>
      <c r="J708" s="36"/>
      <c r="K708" s="36"/>
      <c r="L708" s="36"/>
    </row>
    <row r="709" spans="9:12">
      <c r="I709" s="36"/>
      <c r="J709" s="36"/>
      <c r="K709" s="36"/>
      <c r="L709" s="36"/>
    </row>
    <row r="710" spans="9:12">
      <c r="I710" s="36"/>
      <c r="J710" s="36"/>
      <c r="K710" s="36"/>
      <c r="L710" s="36"/>
    </row>
    <row r="711" spans="9:12">
      <c r="I711" s="36"/>
      <c r="J711" s="36"/>
      <c r="K711" s="36"/>
      <c r="L711" s="36"/>
    </row>
    <row r="712" spans="9:12">
      <c r="I712" s="36"/>
      <c r="J712" s="36"/>
      <c r="K712" s="36"/>
      <c r="L712" s="36"/>
    </row>
    <row r="713" spans="9:12">
      <c r="I713" s="36"/>
      <c r="J713" s="36"/>
      <c r="K713" s="36"/>
      <c r="L713" s="36"/>
    </row>
    <row r="714" spans="9:12">
      <c r="I714" s="36"/>
      <c r="J714" s="36"/>
      <c r="K714" s="36"/>
      <c r="L714" s="36"/>
    </row>
    <row r="715" spans="9:12">
      <c r="I715" s="36"/>
      <c r="J715" s="36"/>
      <c r="K715" s="36"/>
      <c r="L715" s="36"/>
    </row>
    <row r="716" spans="9:12">
      <c r="I716" s="36"/>
      <c r="J716" s="36"/>
      <c r="K716" s="36"/>
      <c r="L716" s="36"/>
    </row>
    <row r="717" spans="9:12">
      <c r="I717" s="36"/>
      <c r="J717" s="36"/>
      <c r="K717" s="36"/>
      <c r="L717" s="36"/>
    </row>
    <row r="718" spans="9:12">
      <c r="I718" s="36"/>
      <c r="J718" s="36"/>
      <c r="K718" s="36"/>
      <c r="L718" s="36"/>
    </row>
    <row r="719" spans="9:12">
      <c r="I719" s="36"/>
      <c r="J719" s="36"/>
      <c r="K719" s="36"/>
      <c r="L719" s="36"/>
    </row>
    <row r="720" spans="9:12">
      <c r="I720" s="36"/>
      <c r="J720" s="36"/>
      <c r="K720" s="36"/>
      <c r="L720" s="36"/>
    </row>
    <row r="721" spans="9:12">
      <c r="I721" s="36"/>
      <c r="J721" s="36"/>
      <c r="K721" s="36"/>
      <c r="L721" s="36"/>
    </row>
    <row r="722" spans="9:12">
      <c r="I722" s="36"/>
      <c r="J722" s="36"/>
      <c r="K722" s="36"/>
      <c r="L722" s="36"/>
    </row>
    <row r="723" spans="9:12">
      <c r="I723" s="36"/>
      <c r="J723" s="36"/>
      <c r="K723" s="36"/>
      <c r="L723" s="36"/>
    </row>
    <row r="724" spans="9:12">
      <c r="I724" s="36"/>
      <c r="J724" s="36"/>
      <c r="K724" s="36"/>
      <c r="L724" s="36"/>
    </row>
    <row r="725" spans="9:12">
      <c r="I725" s="36"/>
      <c r="J725" s="36"/>
      <c r="K725" s="36"/>
      <c r="L725" s="36"/>
    </row>
    <row r="726" spans="9:12">
      <c r="I726" s="36"/>
      <c r="J726" s="36"/>
      <c r="K726" s="36"/>
      <c r="L726" s="36"/>
    </row>
    <row r="727" spans="9:12">
      <c r="I727" s="36"/>
      <c r="J727" s="36"/>
      <c r="K727" s="36"/>
      <c r="L727" s="36"/>
    </row>
    <row r="728" spans="9:12">
      <c r="I728" s="36"/>
      <c r="J728" s="36"/>
      <c r="K728" s="36"/>
      <c r="L728" s="36"/>
    </row>
    <row r="729" spans="9:12">
      <c r="I729" s="36"/>
      <c r="J729" s="36"/>
      <c r="K729" s="36"/>
      <c r="L729" s="36"/>
    </row>
    <row r="730" spans="9:12">
      <c r="I730" s="36"/>
      <c r="J730" s="36"/>
      <c r="K730" s="36"/>
      <c r="L730" s="36"/>
    </row>
    <row r="731" spans="9:12">
      <c r="I731" s="36"/>
      <c r="J731" s="36"/>
      <c r="K731" s="36"/>
      <c r="L731" s="36"/>
    </row>
    <row r="732" spans="9:12">
      <c r="I732" s="36"/>
      <c r="J732" s="36"/>
      <c r="K732" s="36"/>
      <c r="L732" s="36"/>
    </row>
    <row r="733" spans="9:12">
      <c r="I733" s="36"/>
      <c r="J733" s="36"/>
      <c r="K733" s="36"/>
      <c r="L733" s="36"/>
    </row>
    <row r="734" spans="9:12">
      <c r="I734" s="36"/>
      <c r="J734" s="36"/>
      <c r="K734" s="36"/>
      <c r="L734" s="36"/>
    </row>
    <row r="735" spans="9:12">
      <c r="I735" s="36"/>
      <c r="J735" s="36"/>
      <c r="K735" s="36"/>
      <c r="L735" s="36"/>
    </row>
    <row r="736" spans="9:12">
      <c r="I736" s="36"/>
      <c r="J736" s="36"/>
      <c r="K736" s="36"/>
      <c r="L736" s="36"/>
    </row>
    <row r="737" spans="9:12">
      <c r="I737" s="36"/>
      <c r="J737" s="36"/>
      <c r="K737" s="36"/>
      <c r="L737" s="36"/>
    </row>
    <row r="738" spans="9:12">
      <c r="I738" s="36"/>
      <c r="J738" s="36"/>
      <c r="K738" s="36"/>
      <c r="L738" s="36"/>
    </row>
    <row r="739" spans="9:12">
      <c r="I739" s="36"/>
      <c r="J739" s="36"/>
      <c r="K739" s="36"/>
      <c r="L739" s="36"/>
    </row>
    <row r="740" spans="9:12">
      <c r="I740" s="36"/>
      <c r="J740" s="36"/>
      <c r="K740" s="36"/>
      <c r="L740" s="36"/>
    </row>
    <row r="741" spans="9:12">
      <c r="I741" s="36"/>
      <c r="J741" s="36"/>
      <c r="K741" s="36"/>
      <c r="L741" s="36"/>
    </row>
    <row r="742" spans="9:12">
      <c r="I742" s="36"/>
      <c r="J742" s="36"/>
      <c r="K742" s="36"/>
      <c r="L742" s="36"/>
    </row>
    <row r="743" spans="9:12">
      <c r="I743" s="36"/>
      <c r="J743" s="36"/>
      <c r="K743" s="36"/>
      <c r="L743" s="36"/>
    </row>
    <row r="744" spans="9:12">
      <c r="I744" s="36"/>
      <c r="J744" s="36"/>
      <c r="K744" s="36"/>
      <c r="L744" s="36"/>
    </row>
    <row r="745" spans="9:12">
      <c r="I745" s="36"/>
      <c r="J745" s="36"/>
      <c r="K745" s="36"/>
      <c r="L745" s="36"/>
    </row>
    <row r="746" spans="9:12">
      <c r="I746" s="36"/>
      <c r="J746" s="36"/>
      <c r="K746" s="36"/>
      <c r="L746" s="36"/>
    </row>
    <row r="747" spans="9:12">
      <c r="I747" s="36"/>
      <c r="J747" s="36"/>
      <c r="K747" s="36"/>
      <c r="L747" s="36"/>
    </row>
    <row r="748" spans="9:12">
      <c r="I748" s="36"/>
      <c r="J748" s="36"/>
      <c r="K748" s="36"/>
      <c r="L748" s="36"/>
    </row>
    <row r="749" spans="9:12">
      <c r="I749" s="36"/>
      <c r="J749" s="36"/>
      <c r="K749" s="36"/>
      <c r="L749" s="36"/>
    </row>
    <row r="750" spans="9:12">
      <c r="I750" s="36"/>
      <c r="J750" s="36"/>
      <c r="K750" s="36"/>
      <c r="L750" s="36"/>
    </row>
    <row r="751" spans="9:12">
      <c r="I751" s="36"/>
      <c r="J751" s="36"/>
      <c r="K751" s="36"/>
      <c r="L751" s="36"/>
    </row>
    <row r="752" spans="9:12">
      <c r="I752" s="36"/>
      <c r="J752" s="36"/>
      <c r="K752" s="36"/>
      <c r="L752" s="36"/>
    </row>
    <row r="753" spans="9:12">
      <c r="I753" s="36"/>
      <c r="J753" s="36"/>
      <c r="K753" s="36"/>
      <c r="L753" s="36"/>
    </row>
    <row r="754" spans="9:12">
      <c r="I754" s="36"/>
      <c r="J754" s="36"/>
      <c r="K754" s="36"/>
      <c r="L754" s="36"/>
    </row>
    <row r="755" spans="9:12">
      <c r="I755" s="36"/>
      <c r="J755" s="36"/>
      <c r="K755" s="36"/>
      <c r="L755" s="36"/>
    </row>
    <row r="756" spans="9:12">
      <c r="I756" s="36"/>
      <c r="J756" s="36"/>
      <c r="K756" s="36"/>
      <c r="L756" s="36"/>
    </row>
    <row r="757" spans="9:12">
      <c r="I757" s="36"/>
      <c r="J757" s="36"/>
      <c r="K757" s="36"/>
      <c r="L757" s="36"/>
    </row>
    <row r="758" spans="9:12">
      <c r="I758" s="36"/>
      <c r="J758" s="36"/>
      <c r="K758" s="36"/>
      <c r="L758" s="36"/>
    </row>
    <row r="759" spans="9:12">
      <c r="I759" s="36"/>
      <c r="J759" s="36"/>
      <c r="K759" s="36"/>
      <c r="L759" s="36"/>
    </row>
    <row r="760" spans="9:12">
      <c r="I760" s="36"/>
      <c r="J760" s="36"/>
      <c r="K760" s="36"/>
      <c r="L760" s="36"/>
    </row>
    <row r="761" spans="9:12">
      <c r="I761" s="36"/>
      <c r="J761" s="36"/>
      <c r="K761" s="36"/>
      <c r="L761" s="36"/>
    </row>
    <row r="762" spans="9:12">
      <c r="I762" s="36"/>
      <c r="J762" s="36"/>
      <c r="K762" s="36"/>
      <c r="L762" s="36"/>
    </row>
    <row r="763" spans="9:12">
      <c r="I763" s="36"/>
      <c r="J763" s="36"/>
      <c r="K763" s="36"/>
      <c r="L763" s="36"/>
    </row>
    <row r="764" spans="9:12">
      <c r="I764" s="36"/>
      <c r="J764" s="36"/>
      <c r="K764" s="36"/>
      <c r="L764" s="36"/>
    </row>
    <row r="765" spans="9:12">
      <c r="I765" s="36"/>
      <c r="J765" s="36"/>
      <c r="K765" s="36"/>
      <c r="L765" s="36"/>
    </row>
    <row r="766" spans="9:12">
      <c r="I766" s="36"/>
      <c r="J766" s="36"/>
      <c r="K766" s="36"/>
      <c r="L766" s="36"/>
    </row>
    <row r="767" spans="9:12">
      <c r="I767" s="36"/>
      <c r="J767" s="36"/>
      <c r="K767" s="36"/>
      <c r="L767" s="36"/>
    </row>
    <row r="768" spans="9:12">
      <c r="I768" s="36"/>
      <c r="J768" s="36"/>
      <c r="K768" s="36"/>
      <c r="L768" s="36"/>
    </row>
    <row r="769" spans="9:12">
      <c r="I769" s="36"/>
      <c r="J769" s="36"/>
      <c r="K769" s="36"/>
      <c r="L769" s="36"/>
    </row>
    <row r="770" spans="9:12">
      <c r="I770" s="36"/>
      <c r="J770" s="36"/>
      <c r="K770" s="36"/>
      <c r="L770" s="36"/>
    </row>
    <row r="771" spans="9:12">
      <c r="I771" s="36"/>
      <c r="J771" s="36"/>
      <c r="K771" s="36"/>
      <c r="L771" s="36"/>
    </row>
    <row r="772" spans="9:12">
      <c r="I772" s="36"/>
      <c r="J772" s="36"/>
      <c r="K772" s="36"/>
      <c r="L772" s="36"/>
    </row>
    <row r="773" spans="9:12">
      <c r="I773" s="36"/>
      <c r="J773" s="36"/>
      <c r="K773" s="36"/>
      <c r="L773" s="36"/>
    </row>
    <row r="774" spans="9:12">
      <c r="I774" s="36"/>
      <c r="J774" s="36"/>
      <c r="K774" s="36"/>
      <c r="L774" s="36"/>
    </row>
    <row r="775" spans="9:12">
      <c r="I775" s="36"/>
      <c r="J775" s="36"/>
      <c r="K775" s="36"/>
      <c r="L775" s="36"/>
    </row>
    <row r="776" spans="9:12">
      <c r="I776" s="36"/>
      <c r="J776" s="36"/>
      <c r="K776" s="36"/>
      <c r="L776" s="36"/>
    </row>
    <row r="777" spans="9:12">
      <c r="I777" s="36"/>
      <c r="J777" s="36"/>
      <c r="K777" s="36"/>
      <c r="L777" s="36"/>
    </row>
    <row r="778" spans="9:12">
      <c r="I778" s="36"/>
      <c r="J778" s="36"/>
      <c r="K778" s="36"/>
      <c r="L778" s="36"/>
    </row>
    <row r="779" spans="9:12">
      <c r="I779" s="36"/>
      <c r="J779" s="36"/>
      <c r="K779" s="36"/>
      <c r="L779" s="36"/>
    </row>
    <row r="780" spans="9:12">
      <c r="I780" s="36"/>
      <c r="J780" s="36"/>
      <c r="K780" s="36"/>
      <c r="L780" s="36"/>
    </row>
    <row r="781" spans="9:12">
      <c r="I781" s="36"/>
      <c r="J781" s="36"/>
      <c r="K781" s="36"/>
      <c r="L781" s="36"/>
    </row>
    <row r="782" spans="9:12">
      <c r="I782" s="36"/>
      <c r="J782" s="36"/>
      <c r="K782" s="36"/>
      <c r="L782" s="36"/>
    </row>
    <row r="783" spans="9:12">
      <c r="I783" s="36"/>
      <c r="J783" s="36"/>
      <c r="K783" s="36"/>
      <c r="L783" s="36"/>
    </row>
    <row r="784" spans="9:12">
      <c r="I784" s="36"/>
      <c r="J784" s="36"/>
      <c r="K784" s="36"/>
      <c r="L784" s="36"/>
    </row>
    <row r="785" spans="9:12">
      <c r="I785" s="36"/>
      <c r="J785" s="36"/>
      <c r="K785" s="36"/>
      <c r="L785" s="36"/>
    </row>
    <row r="786" spans="9:12">
      <c r="I786" s="36"/>
      <c r="J786" s="36"/>
      <c r="K786" s="36"/>
      <c r="L786" s="36"/>
    </row>
    <row r="787" spans="9:12">
      <c r="I787" s="36"/>
      <c r="J787" s="36"/>
      <c r="K787" s="36"/>
      <c r="L787" s="36"/>
    </row>
    <row r="788" spans="9:12">
      <c r="I788" s="36"/>
      <c r="J788" s="36"/>
      <c r="K788" s="36"/>
      <c r="L788" s="36"/>
    </row>
    <row r="789" spans="9:12">
      <c r="I789" s="36"/>
      <c r="J789" s="36"/>
      <c r="K789" s="36"/>
      <c r="L789" s="36"/>
    </row>
    <row r="790" spans="9:12">
      <c r="I790" s="36"/>
      <c r="J790" s="36"/>
      <c r="K790" s="36"/>
      <c r="L790" s="36"/>
    </row>
    <row r="791" spans="9:12">
      <c r="I791" s="36"/>
      <c r="J791" s="36"/>
      <c r="K791" s="36"/>
      <c r="L791" s="36"/>
    </row>
    <row r="792" spans="9:12">
      <c r="I792" s="36"/>
      <c r="J792" s="36"/>
      <c r="K792" s="36"/>
      <c r="L792" s="36"/>
    </row>
    <row r="793" spans="9:12">
      <c r="I793" s="36"/>
      <c r="J793" s="36"/>
      <c r="K793" s="36"/>
      <c r="L793" s="36"/>
    </row>
    <row r="794" spans="9:12">
      <c r="I794" s="36"/>
      <c r="J794" s="36"/>
      <c r="K794" s="36"/>
      <c r="L794" s="36"/>
    </row>
    <row r="795" spans="9:12">
      <c r="I795" s="36"/>
      <c r="J795" s="36"/>
      <c r="K795" s="36"/>
      <c r="L795" s="36"/>
    </row>
    <row r="796" spans="9:12">
      <c r="I796" s="36"/>
      <c r="J796" s="36"/>
      <c r="K796" s="36"/>
      <c r="L796" s="36"/>
    </row>
    <row r="797" spans="9:12">
      <c r="I797" s="36"/>
      <c r="J797" s="36"/>
      <c r="K797" s="36"/>
      <c r="L797" s="36"/>
    </row>
    <row r="798" spans="9:12">
      <c r="I798" s="36"/>
      <c r="J798" s="36"/>
      <c r="K798" s="36"/>
      <c r="L798" s="36"/>
    </row>
    <row r="799" spans="9:12">
      <c r="I799" s="36"/>
      <c r="J799" s="36"/>
      <c r="K799" s="36"/>
      <c r="L799" s="36"/>
    </row>
    <row r="800" spans="9:12">
      <c r="I800" s="36"/>
      <c r="J800" s="36"/>
      <c r="K800" s="36"/>
      <c r="L800" s="36"/>
    </row>
    <row r="801" spans="9:12">
      <c r="I801" s="36"/>
      <c r="J801" s="36"/>
      <c r="K801" s="36"/>
      <c r="L801" s="36"/>
    </row>
    <row r="802" spans="9:12">
      <c r="I802" s="36"/>
      <c r="J802" s="36"/>
      <c r="K802" s="36"/>
      <c r="L802" s="36"/>
    </row>
    <row r="803" spans="9:12">
      <c r="I803" s="36"/>
      <c r="J803" s="36"/>
      <c r="K803" s="36"/>
      <c r="L803" s="36"/>
    </row>
    <row r="804" spans="9:12">
      <c r="I804" s="36"/>
      <c r="J804" s="36"/>
      <c r="K804" s="36"/>
      <c r="L804" s="36"/>
    </row>
    <row r="805" spans="9:12">
      <c r="I805" s="36"/>
      <c r="J805" s="36"/>
      <c r="K805" s="36"/>
      <c r="L805" s="36"/>
    </row>
    <row r="806" spans="9:12">
      <c r="I806" s="36"/>
      <c r="J806" s="36"/>
      <c r="K806" s="36"/>
      <c r="L806" s="36"/>
    </row>
    <row r="807" spans="9:12">
      <c r="I807" s="36"/>
      <c r="J807" s="36"/>
      <c r="K807" s="36"/>
      <c r="L807" s="36"/>
    </row>
    <row r="808" spans="9:12">
      <c r="I808" s="36"/>
      <c r="J808" s="36"/>
      <c r="K808" s="36"/>
      <c r="L808" s="36"/>
    </row>
    <row r="809" spans="9:12">
      <c r="I809" s="36"/>
      <c r="J809" s="36"/>
      <c r="K809" s="36"/>
      <c r="L809" s="36"/>
    </row>
    <row r="810" spans="9:12">
      <c r="I810" s="36"/>
      <c r="J810" s="36"/>
      <c r="K810" s="36"/>
      <c r="L810" s="36"/>
    </row>
    <row r="811" spans="9:12">
      <c r="I811" s="36"/>
      <c r="J811" s="36"/>
      <c r="K811" s="36"/>
      <c r="L811" s="36"/>
    </row>
    <row r="812" spans="9:12">
      <c r="I812" s="36"/>
      <c r="J812" s="36"/>
      <c r="K812" s="36"/>
      <c r="L812" s="36"/>
    </row>
    <row r="813" spans="9:12">
      <c r="I813" s="36"/>
      <c r="J813" s="36"/>
      <c r="K813" s="36"/>
      <c r="L813" s="36"/>
    </row>
    <row r="814" spans="9:12">
      <c r="I814" s="36"/>
      <c r="J814" s="36"/>
      <c r="K814" s="36"/>
      <c r="L814" s="36"/>
    </row>
    <row r="815" spans="9:12">
      <c r="I815" s="36"/>
      <c r="J815" s="36"/>
      <c r="K815" s="36"/>
      <c r="L815" s="36"/>
    </row>
    <row r="816" spans="9:12">
      <c r="I816" s="36"/>
      <c r="J816" s="36"/>
      <c r="K816" s="36"/>
      <c r="L816" s="36"/>
    </row>
    <row r="817" spans="9:12">
      <c r="I817" s="36"/>
      <c r="J817" s="36"/>
      <c r="K817" s="36"/>
      <c r="L817" s="36"/>
    </row>
    <row r="818" spans="9:12">
      <c r="I818" s="36"/>
      <c r="J818" s="36"/>
      <c r="K818" s="36"/>
      <c r="L818" s="36"/>
    </row>
    <row r="819" spans="9:12">
      <c r="I819" s="36"/>
      <c r="J819" s="36"/>
      <c r="K819" s="36"/>
      <c r="L819" s="36"/>
    </row>
    <row r="820" spans="9:12">
      <c r="I820" s="36"/>
      <c r="J820" s="36"/>
      <c r="K820" s="36"/>
      <c r="L820" s="36"/>
    </row>
    <row r="821" spans="9:12">
      <c r="I821" s="36"/>
      <c r="J821" s="36"/>
      <c r="K821" s="36"/>
      <c r="L821" s="36"/>
    </row>
    <row r="822" spans="9:12">
      <c r="I822" s="36"/>
      <c r="J822" s="36"/>
      <c r="K822" s="36"/>
      <c r="L822" s="36"/>
    </row>
    <row r="823" spans="9:12">
      <c r="I823" s="36"/>
      <c r="J823" s="36"/>
      <c r="K823" s="36"/>
      <c r="L823" s="36"/>
    </row>
    <row r="824" spans="9:12">
      <c r="I824" s="36"/>
      <c r="J824" s="36"/>
      <c r="K824" s="36"/>
      <c r="L824" s="36"/>
    </row>
    <row r="825" spans="9:12">
      <c r="I825" s="36"/>
      <c r="J825" s="36"/>
      <c r="K825" s="36"/>
      <c r="L825" s="36"/>
    </row>
    <row r="826" spans="9:12">
      <c r="I826" s="36"/>
      <c r="J826" s="36"/>
      <c r="K826" s="36"/>
      <c r="L826" s="36"/>
    </row>
    <row r="827" spans="9:12">
      <c r="I827" s="36"/>
      <c r="J827" s="36"/>
      <c r="K827" s="36"/>
      <c r="L827" s="36"/>
    </row>
    <row r="828" spans="9:12">
      <c r="I828" s="36"/>
      <c r="J828" s="36"/>
      <c r="K828" s="36"/>
      <c r="L828" s="36"/>
    </row>
    <row r="829" spans="9:12">
      <c r="I829" s="36"/>
      <c r="J829" s="36"/>
      <c r="K829" s="36"/>
      <c r="L829" s="36"/>
    </row>
    <row r="830" spans="9:12">
      <c r="I830" s="36"/>
      <c r="J830" s="36"/>
      <c r="K830" s="36"/>
      <c r="L830" s="36"/>
    </row>
    <row r="831" spans="9:12">
      <c r="I831" s="36"/>
      <c r="J831" s="36"/>
      <c r="K831" s="36"/>
      <c r="L831" s="36"/>
    </row>
    <row r="832" spans="9:12">
      <c r="I832" s="36"/>
      <c r="J832" s="36"/>
      <c r="K832" s="36"/>
      <c r="L832" s="36"/>
    </row>
    <row r="833" spans="9:12">
      <c r="I833" s="36"/>
      <c r="J833" s="36"/>
      <c r="K833" s="36"/>
      <c r="L833" s="36"/>
    </row>
    <row r="834" spans="9:12">
      <c r="I834" s="36"/>
      <c r="J834" s="36"/>
      <c r="K834" s="36"/>
      <c r="L834" s="36"/>
    </row>
    <row r="835" spans="9:12">
      <c r="I835" s="36"/>
      <c r="J835" s="36"/>
      <c r="K835" s="36"/>
      <c r="L835" s="36"/>
    </row>
    <row r="836" spans="9:12">
      <c r="I836" s="36"/>
      <c r="J836" s="36"/>
      <c r="K836" s="36"/>
      <c r="L836" s="36"/>
    </row>
    <row r="837" spans="9:12">
      <c r="I837" s="36"/>
      <c r="J837" s="36"/>
      <c r="K837" s="36"/>
      <c r="L837" s="36"/>
    </row>
    <row r="838" spans="9:12">
      <c r="I838" s="36"/>
      <c r="J838" s="36"/>
      <c r="K838" s="36"/>
      <c r="L838" s="36"/>
    </row>
    <row r="839" spans="9:12">
      <c r="I839" s="36"/>
      <c r="J839" s="36"/>
      <c r="K839" s="36"/>
      <c r="L839" s="36"/>
    </row>
    <row r="840" spans="9:12">
      <c r="I840" s="36"/>
      <c r="J840" s="36"/>
      <c r="K840" s="36"/>
      <c r="L840" s="36"/>
    </row>
    <row r="841" spans="9:12">
      <c r="I841" s="36"/>
      <c r="J841" s="36"/>
      <c r="K841" s="36"/>
      <c r="L841" s="36"/>
    </row>
    <row r="842" spans="9:12">
      <c r="I842" s="36"/>
      <c r="J842" s="36"/>
      <c r="K842" s="36"/>
      <c r="L842" s="36"/>
    </row>
    <row r="843" spans="9:12">
      <c r="I843" s="36"/>
      <c r="J843" s="36"/>
      <c r="K843" s="36"/>
      <c r="L843" s="36"/>
    </row>
    <row r="844" spans="9:12">
      <c r="I844" s="36"/>
      <c r="J844" s="36"/>
      <c r="K844" s="36"/>
      <c r="L844" s="36"/>
    </row>
    <row r="845" spans="9:12">
      <c r="I845" s="36"/>
      <c r="J845" s="36"/>
      <c r="K845" s="36"/>
      <c r="L845" s="36"/>
    </row>
    <row r="846" spans="9:12">
      <c r="I846" s="36"/>
      <c r="J846" s="36"/>
      <c r="K846" s="36"/>
      <c r="L846" s="36"/>
    </row>
    <row r="847" spans="9:12">
      <c r="I847" s="36"/>
      <c r="J847" s="36"/>
      <c r="K847" s="36"/>
      <c r="L847" s="36"/>
    </row>
    <row r="848" spans="9:12">
      <c r="I848" s="36"/>
      <c r="J848" s="36"/>
      <c r="K848" s="36"/>
      <c r="L848" s="36"/>
    </row>
    <row r="849" spans="9:12">
      <c r="I849" s="36"/>
      <c r="J849" s="36"/>
      <c r="K849" s="36"/>
      <c r="L849" s="36"/>
    </row>
    <row r="850" spans="9:12">
      <c r="I850" s="36"/>
      <c r="J850" s="36"/>
      <c r="K850" s="36"/>
      <c r="L850" s="36"/>
    </row>
    <row r="851" spans="9:12">
      <c r="I851" s="36"/>
      <c r="J851" s="36"/>
      <c r="K851" s="36"/>
      <c r="L851" s="36"/>
    </row>
    <row r="852" spans="9:12">
      <c r="I852" s="36"/>
      <c r="J852" s="36"/>
      <c r="K852" s="36"/>
      <c r="L852" s="36"/>
    </row>
    <row r="853" spans="9:12">
      <c r="I853" s="36"/>
      <c r="J853" s="36"/>
      <c r="K853" s="36"/>
      <c r="L853" s="36"/>
    </row>
    <row r="854" spans="9:12">
      <c r="I854" s="36"/>
      <c r="J854" s="36"/>
      <c r="K854" s="36"/>
      <c r="L854" s="36"/>
    </row>
    <row r="855" spans="9:12">
      <c r="I855" s="36"/>
      <c r="J855" s="36"/>
      <c r="K855" s="36"/>
      <c r="L855" s="36"/>
    </row>
    <row r="856" spans="9:12">
      <c r="I856" s="36"/>
      <c r="J856" s="36"/>
      <c r="K856" s="36"/>
      <c r="L856" s="36"/>
    </row>
    <row r="857" spans="9:12">
      <c r="I857" s="36"/>
      <c r="J857" s="36"/>
      <c r="K857" s="36"/>
      <c r="L857" s="36"/>
    </row>
    <row r="858" spans="9:12">
      <c r="I858" s="36"/>
      <c r="J858" s="36"/>
      <c r="K858" s="36"/>
      <c r="L858" s="36"/>
    </row>
    <row r="859" spans="9:12">
      <c r="I859" s="36"/>
      <c r="J859" s="36"/>
      <c r="K859" s="36"/>
      <c r="L859" s="36"/>
    </row>
    <row r="860" spans="9:12">
      <c r="I860" s="36"/>
      <c r="J860" s="36"/>
      <c r="K860" s="36"/>
      <c r="L860" s="36"/>
    </row>
    <row r="861" spans="9:12">
      <c r="I861" s="36"/>
      <c r="J861" s="36"/>
      <c r="K861" s="36"/>
      <c r="L861" s="36"/>
    </row>
    <row r="862" spans="9:12">
      <c r="I862" s="36"/>
      <c r="J862" s="36"/>
      <c r="K862" s="36"/>
      <c r="L862" s="36"/>
    </row>
    <row r="863" spans="9:12">
      <c r="I863" s="36"/>
      <c r="J863" s="36"/>
      <c r="K863" s="36"/>
      <c r="L863" s="36"/>
    </row>
    <row r="864" spans="9:12">
      <c r="I864" s="36"/>
      <c r="J864" s="36"/>
      <c r="K864" s="36"/>
      <c r="L864" s="36"/>
    </row>
    <row r="865" spans="9:12">
      <c r="I865" s="36"/>
      <c r="J865" s="36"/>
      <c r="K865" s="36"/>
      <c r="L865" s="36"/>
    </row>
    <row r="866" spans="9:12">
      <c r="I866" s="36"/>
      <c r="J866" s="36"/>
      <c r="K866" s="36"/>
      <c r="L866" s="36"/>
    </row>
    <row r="867" spans="9:12">
      <c r="I867" s="36"/>
      <c r="J867" s="36"/>
      <c r="K867" s="36"/>
      <c r="L867" s="36"/>
    </row>
    <row r="868" spans="9:12">
      <c r="I868" s="36"/>
      <c r="J868" s="36"/>
      <c r="K868" s="36"/>
      <c r="L868" s="36"/>
    </row>
    <row r="869" spans="9:12">
      <c r="I869" s="36"/>
      <c r="J869" s="36"/>
      <c r="K869" s="36"/>
      <c r="L869" s="36"/>
    </row>
    <row r="870" spans="9:12">
      <c r="I870" s="36"/>
      <c r="J870" s="36"/>
      <c r="K870" s="36"/>
      <c r="L870" s="36"/>
    </row>
    <row r="871" spans="9:12">
      <c r="I871" s="36"/>
      <c r="J871" s="36"/>
      <c r="K871" s="36"/>
      <c r="L871" s="36"/>
    </row>
    <row r="872" spans="9:12">
      <c r="I872" s="36"/>
      <c r="J872" s="36"/>
      <c r="K872" s="36"/>
      <c r="L872" s="36"/>
    </row>
    <row r="873" spans="9:12">
      <c r="I873" s="36"/>
      <c r="J873" s="36"/>
      <c r="K873" s="36"/>
      <c r="L873" s="36"/>
    </row>
    <row r="874" spans="9:12">
      <c r="I874" s="36"/>
      <c r="J874" s="36"/>
      <c r="K874" s="36"/>
      <c r="L874" s="36"/>
    </row>
    <row r="875" spans="9:12">
      <c r="I875" s="36"/>
      <c r="J875" s="36"/>
      <c r="K875" s="36"/>
      <c r="L875" s="36"/>
    </row>
    <row r="876" spans="9:12">
      <c r="I876" s="36"/>
      <c r="J876" s="36"/>
      <c r="K876" s="36"/>
      <c r="L876" s="36"/>
    </row>
    <row r="877" spans="9:12">
      <c r="I877" s="36"/>
      <c r="J877" s="36"/>
      <c r="K877" s="36"/>
      <c r="L877" s="36"/>
    </row>
    <row r="878" spans="9:12">
      <c r="I878" s="36"/>
      <c r="J878" s="36"/>
      <c r="K878" s="36"/>
      <c r="L878" s="36"/>
    </row>
    <row r="879" spans="9:12">
      <c r="I879" s="36"/>
      <c r="J879" s="36"/>
      <c r="K879" s="36"/>
      <c r="L879" s="36"/>
    </row>
    <row r="880" spans="9:12">
      <c r="I880" s="36"/>
      <c r="J880" s="36"/>
      <c r="K880" s="36"/>
      <c r="L880" s="36"/>
    </row>
    <row r="881" spans="9:12">
      <c r="I881" s="36"/>
      <c r="J881" s="36"/>
      <c r="K881" s="36"/>
      <c r="L881" s="36"/>
    </row>
    <row r="882" spans="9:12">
      <c r="I882" s="36"/>
      <c r="J882" s="36"/>
      <c r="K882" s="36"/>
      <c r="L882" s="36"/>
    </row>
    <row r="883" spans="9:12">
      <c r="I883" s="36"/>
      <c r="J883" s="36"/>
      <c r="K883" s="36"/>
      <c r="L883" s="36"/>
    </row>
    <row r="884" spans="9:12">
      <c r="I884" s="36"/>
      <c r="J884" s="36"/>
      <c r="K884" s="36"/>
      <c r="L884" s="36"/>
    </row>
    <row r="885" spans="9:12">
      <c r="I885" s="36"/>
      <c r="J885" s="36"/>
      <c r="K885" s="36"/>
      <c r="L885" s="36"/>
    </row>
    <row r="886" spans="9:12">
      <c r="I886" s="36"/>
      <c r="J886" s="36"/>
      <c r="K886" s="36"/>
      <c r="L886" s="36"/>
    </row>
    <row r="887" spans="9:12">
      <c r="I887" s="36"/>
      <c r="J887" s="36"/>
      <c r="K887" s="36"/>
      <c r="L887" s="36"/>
    </row>
    <row r="888" spans="9:12">
      <c r="I888" s="36"/>
      <c r="J888" s="36"/>
      <c r="K888" s="36"/>
      <c r="L888" s="36"/>
    </row>
    <row r="889" spans="9:12">
      <c r="I889" s="36"/>
      <c r="J889" s="36"/>
      <c r="K889" s="36"/>
      <c r="L889" s="36"/>
    </row>
    <row r="890" spans="9:12">
      <c r="I890" s="36"/>
      <c r="J890" s="36"/>
      <c r="K890" s="36"/>
      <c r="L890" s="36"/>
    </row>
    <row r="891" spans="9:12">
      <c r="I891" s="36"/>
      <c r="J891" s="36"/>
      <c r="K891" s="36"/>
      <c r="L891" s="36"/>
    </row>
    <row r="892" spans="9:12">
      <c r="I892" s="36"/>
      <c r="J892" s="36"/>
      <c r="K892" s="36"/>
      <c r="L892" s="36"/>
    </row>
    <row r="893" spans="9:12">
      <c r="I893" s="36"/>
      <c r="J893" s="36"/>
      <c r="K893" s="36"/>
      <c r="L893" s="36"/>
    </row>
    <row r="894" spans="9:12">
      <c r="I894" s="36"/>
      <c r="J894" s="36"/>
      <c r="K894" s="36"/>
      <c r="L894" s="36"/>
    </row>
    <row r="895" spans="9:12">
      <c r="I895" s="36"/>
      <c r="J895" s="36"/>
      <c r="K895" s="36"/>
      <c r="L895" s="36"/>
    </row>
    <row r="896" spans="9:12">
      <c r="I896" s="36"/>
      <c r="J896" s="36"/>
      <c r="K896" s="36"/>
      <c r="L896" s="36"/>
    </row>
    <row r="897" spans="9:12">
      <c r="I897" s="36"/>
      <c r="J897" s="36"/>
      <c r="K897" s="36"/>
      <c r="L897" s="36"/>
    </row>
    <row r="898" spans="9:12">
      <c r="I898" s="36"/>
      <c r="J898" s="36"/>
      <c r="K898" s="36"/>
      <c r="L898" s="36"/>
    </row>
    <row r="899" spans="9:12">
      <c r="I899" s="36"/>
      <c r="J899" s="36"/>
      <c r="K899" s="36"/>
      <c r="L899" s="36"/>
    </row>
    <row r="900" spans="9:12">
      <c r="I900" s="36"/>
      <c r="J900" s="36"/>
      <c r="K900" s="36"/>
      <c r="L900" s="36"/>
    </row>
    <row r="901" spans="9:12">
      <c r="I901" s="36"/>
      <c r="J901" s="36"/>
      <c r="K901" s="36"/>
      <c r="L901" s="36"/>
    </row>
    <row r="902" spans="9:12">
      <c r="I902" s="36"/>
      <c r="J902" s="36"/>
      <c r="K902" s="36"/>
      <c r="L902" s="36"/>
    </row>
    <row r="903" spans="9:12">
      <c r="I903" s="36"/>
      <c r="J903" s="36"/>
      <c r="K903" s="36"/>
      <c r="L903" s="36"/>
    </row>
    <row r="904" spans="9:12">
      <c r="I904" s="36"/>
      <c r="J904" s="36"/>
      <c r="K904" s="36"/>
      <c r="L904" s="36"/>
    </row>
    <row r="905" spans="9:12">
      <c r="I905" s="36"/>
      <c r="J905" s="36"/>
      <c r="K905" s="36"/>
      <c r="L905" s="36"/>
    </row>
    <row r="906" spans="9:12">
      <c r="I906" s="36"/>
      <c r="J906" s="36"/>
      <c r="K906" s="36"/>
      <c r="L906" s="36"/>
    </row>
    <row r="907" spans="9:12">
      <c r="I907" s="36"/>
      <c r="J907" s="36"/>
      <c r="K907" s="36"/>
      <c r="L907" s="36"/>
    </row>
    <row r="908" spans="9:12">
      <c r="I908" s="36"/>
      <c r="J908" s="36"/>
      <c r="K908" s="36"/>
      <c r="L908" s="36"/>
    </row>
    <row r="909" spans="9:12">
      <c r="I909" s="36"/>
      <c r="J909" s="36"/>
      <c r="K909" s="36"/>
      <c r="L909" s="36"/>
    </row>
    <row r="910" spans="9:12">
      <c r="I910" s="36"/>
      <c r="J910" s="36"/>
      <c r="K910" s="36"/>
      <c r="L910" s="36"/>
    </row>
    <row r="911" spans="9:12">
      <c r="I911" s="36"/>
      <c r="J911" s="36"/>
      <c r="K911" s="36"/>
      <c r="L911" s="36"/>
    </row>
    <row r="912" spans="9:12">
      <c r="I912" s="36"/>
      <c r="J912" s="36"/>
      <c r="K912" s="36"/>
      <c r="L912" s="36"/>
    </row>
    <row r="913" spans="9:12">
      <c r="I913" s="36"/>
      <c r="J913" s="36"/>
      <c r="K913" s="36"/>
      <c r="L913" s="36"/>
    </row>
    <row r="914" spans="9:12">
      <c r="I914" s="36"/>
      <c r="J914" s="36"/>
      <c r="K914" s="36"/>
      <c r="L914" s="36"/>
    </row>
    <row r="915" spans="9:12">
      <c r="I915" s="36"/>
      <c r="J915" s="36"/>
      <c r="K915" s="36"/>
      <c r="L915" s="36"/>
    </row>
    <row r="916" spans="9:12">
      <c r="I916" s="36"/>
      <c r="J916" s="36"/>
      <c r="K916" s="36"/>
      <c r="L916" s="36"/>
    </row>
    <row r="917" spans="9:12">
      <c r="I917" s="36"/>
      <c r="J917" s="36"/>
      <c r="K917" s="36"/>
      <c r="L917" s="36"/>
    </row>
    <row r="918" spans="9:12">
      <c r="I918" s="36"/>
      <c r="J918" s="36"/>
      <c r="K918" s="36"/>
      <c r="L918" s="36"/>
    </row>
    <row r="919" spans="9:12">
      <c r="I919" s="36"/>
      <c r="J919" s="36"/>
      <c r="K919" s="36"/>
      <c r="L919" s="36"/>
    </row>
    <row r="920" spans="9:12">
      <c r="I920" s="36"/>
      <c r="J920" s="36"/>
      <c r="K920" s="36"/>
      <c r="L920" s="36"/>
    </row>
    <row r="921" spans="9:12">
      <c r="I921" s="36"/>
      <c r="J921" s="36"/>
      <c r="K921" s="36"/>
      <c r="L921" s="36"/>
    </row>
    <row r="922" spans="9:12">
      <c r="I922" s="36"/>
      <c r="J922" s="36"/>
      <c r="K922" s="36"/>
      <c r="L922" s="36"/>
    </row>
    <row r="923" spans="9:12">
      <c r="I923" s="36"/>
      <c r="J923" s="36"/>
      <c r="K923" s="36"/>
      <c r="L923" s="36"/>
    </row>
    <row r="924" spans="9:12">
      <c r="I924" s="36"/>
      <c r="J924" s="36"/>
      <c r="K924" s="36"/>
      <c r="L924" s="36"/>
    </row>
    <row r="925" spans="9:12">
      <c r="I925" s="36"/>
      <c r="J925" s="36"/>
      <c r="K925" s="36"/>
      <c r="L925" s="36"/>
    </row>
    <row r="926" spans="9:12">
      <c r="I926" s="36"/>
      <c r="J926" s="36"/>
      <c r="K926" s="36"/>
      <c r="L926" s="36"/>
    </row>
    <row r="927" spans="9:12">
      <c r="I927" s="36"/>
      <c r="J927" s="36"/>
      <c r="K927" s="36"/>
      <c r="L927" s="36"/>
    </row>
    <row r="928" spans="9:12">
      <c r="I928" s="36"/>
      <c r="J928" s="36"/>
      <c r="K928" s="36"/>
      <c r="L928" s="36"/>
    </row>
    <row r="929" spans="9:12">
      <c r="I929" s="36"/>
      <c r="J929" s="36"/>
      <c r="K929" s="36"/>
      <c r="L929" s="36"/>
    </row>
    <row r="930" spans="9:12">
      <c r="I930" s="36"/>
      <c r="J930" s="36"/>
      <c r="K930" s="36"/>
      <c r="L930" s="36"/>
    </row>
    <row r="931" spans="9:12">
      <c r="I931" s="36"/>
      <c r="J931" s="36"/>
      <c r="K931" s="36"/>
      <c r="L931" s="36"/>
    </row>
    <row r="932" spans="9:12">
      <c r="I932" s="36"/>
      <c r="J932" s="36"/>
      <c r="K932" s="36"/>
      <c r="L932" s="36"/>
    </row>
    <row r="933" spans="9:12">
      <c r="I933" s="36"/>
      <c r="J933" s="36"/>
      <c r="K933" s="36"/>
      <c r="L933" s="36"/>
    </row>
    <row r="934" spans="9:12">
      <c r="I934" s="36"/>
      <c r="J934" s="36"/>
      <c r="K934" s="36"/>
      <c r="L934" s="36"/>
    </row>
    <row r="935" spans="9:12">
      <c r="I935" s="36"/>
      <c r="J935" s="36"/>
      <c r="K935" s="36"/>
      <c r="L935" s="36"/>
    </row>
    <row r="936" spans="9:12">
      <c r="I936" s="36"/>
      <c r="J936" s="36"/>
      <c r="K936" s="36"/>
      <c r="L936" s="36"/>
    </row>
    <row r="937" spans="9:12">
      <c r="I937" s="36"/>
      <c r="J937" s="36"/>
      <c r="K937" s="36"/>
      <c r="L937" s="36"/>
    </row>
    <row r="938" spans="9:12">
      <c r="I938" s="36"/>
      <c r="J938" s="36"/>
      <c r="K938" s="36"/>
      <c r="L938" s="36"/>
    </row>
    <row r="939" spans="9:12">
      <c r="I939" s="36"/>
      <c r="J939" s="36"/>
      <c r="K939" s="36"/>
      <c r="L939" s="36"/>
    </row>
    <row r="940" spans="9:12">
      <c r="I940" s="36"/>
      <c r="J940" s="36"/>
      <c r="K940" s="36"/>
      <c r="L940" s="36"/>
    </row>
    <row r="941" spans="9:12">
      <c r="I941" s="36"/>
      <c r="J941" s="36"/>
      <c r="K941" s="36"/>
      <c r="L941" s="36"/>
    </row>
    <row r="942" spans="9:12">
      <c r="I942" s="36"/>
      <c r="J942" s="36"/>
      <c r="K942" s="36"/>
      <c r="L942" s="36"/>
    </row>
    <row r="943" spans="9:12">
      <c r="I943" s="36"/>
      <c r="J943" s="36"/>
      <c r="K943" s="36"/>
      <c r="L943" s="36"/>
    </row>
    <row r="944" spans="9:12">
      <c r="I944" s="36"/>
      <c r="J944" s="36"/>
      <c r="K944" s="36"/>
      <c r="L944" s="36"/>
    </row>
    <row r="945" spans="9:12">
      <c r="I945" s="36"/>
      <c r="J945" s="36"/>
      <c r="K945" s="36"/>
      <c r="L945" s="36"/>
    </row>
    <row r="946" spans="9:12">
      <c r="I946" s="36"/>
      <c r="J946" s="36"/>
      <c r="K946" s="36"/>
      <c r="L946" s="36"/>
    </row>
    <row r="947" spans="9:12">
      <c r="I947" s="36"/>
      <c r="J947" s="36"/>
      <c r="K947" s="36"/>
      <c r="L947" s="36"/>
    </row>
    <row r="948" spans="9:12">
      <c r="I948" s="36"/>
      <c r="J948" s="36"/>
      <c r="K948" s="36"/>
      <c r="L948" s="36"/>
    </row>
    <row r="949" spans="9:12">
      <c r="I949" s="36"/>
      <c r="J949" s="36"/>
      <c r="K949" s="36"/>
      <c r="L949" s="36"/>
    </row>
    <row r="950" spans="9:12">
      <c r="I950" s="36"/>
      <c r="J950" s="36"/>
      <c r="K950" s="36"/>
      <c r="L950" s="36"/>
    </row>
    <row r="951" spans="9:12">
      <c r="I951" s="36"/>
      <c r="J951" s="36"/>
      <c r="K951" s="36"/>
      <c r="L951" s="36"/>
    </row>
    <row r="952" spans="9:12">
      <c r="I952" s="36"/>
      <c r="J952" s="36"/>
      <c r="K952" s="36"/>
      <c r="L952" s="36"/>
    </row>
    <row r="953" spans="9:12">
      <c r="I953" s="36"/>
      <c r="J953" s="36"/>
      <c r="K953" s="36"/>
      <c r="L953" s="36"/>
    </row>
    <row r="954" spans="9:12">
      <c r="I954" s="36"/>
      <c r="J954" s="36"/>
      <c r="K954" s="36"/>
      <c r="L954" s="36"/>
    </row>
    <row r="955" spans="9:12">
      <c r="I955" s="36"/>
      <c r="J955" s="36"/>
      <c r="K955" s="36"/>
      <c r="L955" s="36"/>
    </row>
    <row r="956" spans="9:12">
      <c r="I956" s="36"/>
      <c r="J956" s="36"/>
      <c r="K956" s="36"/>
      <c r="L956" s="36"/>
    </row>
    <row r="957" spans="9:12">
      <c r="I957" s="36"/>
      <c r="J957" s="36"/>
      <c r="K957" s="36"/>
      <c r="L957" s="36"/>
    </row>
    <row r="958" spans="9:12">
      <c r="I958" s="36"/>
      <c r="J958" s="36"/>
      <c r="K958" s="36"/>
      <c r="L958" s="36"/>
    </row>
    <row r="959" spans="9:12">
      <c r="I959" s="36"/>
      <c r="J959" s="36"/>
      <c r="K959" s="36"/>
      <c r="L959" s="36"/>
    </row>
    <row r="960" spans="9:12">
      <c r="I960" s="36"/>
      <c r="J960" s="36"/>
      <c r="K960" s="36"/>
      <c r="L960" s="36"/>
    </row>
    <row r="961" spans="9:12">
      <c r="I961" s="36"/>
      <c r="J961" s="36"/>
      <c r="K961" s="36"/>
      <c r="L961" s="36"/>
    </row>
    <row r="962" spans="9:12">
      <c r="I962" s="36"/>
      <c r="J962" s="36"/>
      <c r="K962" s="36"/>
      <c r="L962" s="36"/>
    </row>
    <row r="963" spans="9:12">
      <c r="I963" s="36"/>
      <c r="J963" s="36"/>
      <c r="K963" s="36"/>
      <c r="L963" s="36"/>
    </row>
    <row r="964" spans="9:12">
      <c r="I964" s="36"/>
      <c r="J964" s="36"/>
      <c r="K964" s="36"/>
      <c r="L964" s="36"/>
    </row>
    <row r="965" spans="9:12">
      <c r="I965" s="36"/>
      <c r="J965" s="36"/>
      <c r="K965" s="36"/>
      <c r="L965" s="36"/>
    </row>
    <row r="966" spans="9:12">
      <c r="I966" s="36"/>
      <c r="J966" s="36"/>
      <c r="K966" s="36"/>
      <c r="L966" s="36"/>
    </row>
    <row r="967" spans="9:12">
      <c r="I967" s="36"/>
      <c r="J967" s="36"/>
      <c r="K967" s="36"/>
      <c r="L967" s="36"/>
    </row>
    <row r="968" spans="9:12">
      <c r="I968" s="36"/>
      <c r="J968" s="36"/>
      <c r="K968" s="36"/>
      <c r="L968" s="36"/>
    </row>
    <row r="969" spans="9:12">
      <c r="I969" s="36"/>
      <c r="J969" s="36"/>
      <c r="K969" s="36"/>
      <c r="L969" s="36"/>
    </row>
    <row r="970" spans="9:12">
      <c r="I970" s="36"/>
      <c r="J970" s="36"/>
      <c r="K970" s="36"/>
      <c r="L970" s="36"/>
    </row>
    <row r="971" spans="9:12">
      <c r="I971" s="36"/>
      <c r="J971" s="36"/>
      <c r="K971" s="36"/>
      <c r="L971" s="36"/>
    </row>
    <row r="972" spans="9:12">
      <c r="I972" s="36"/>
      <c r="J972" s="36"/>
      <c r="K972" s="36"/>
      <c r="L972" s="36"/>
    </row>
    <row r="973" spans="9:12">
      <c r="I973" s="36"/>
      <c r="J973" s="36"/>
      <c r="K973" s="36"/>
      <c r="L973" s="36"/>
    </row>
    <row r="974" spans="9:12">
      <c r="I974" s="36"/>
      <c r="J974" s="36"/>
      <c r="K974" s="36"/>
      <c r="L974" s="36"/>
    </row>
    <row r="975" spans="9:12">
      <c r="I975" s="36"/>
      <c r="J975" s="36"/>
      <c r="K975" s="36"/>
      <c r="L975" s="36"/>
    </row>
    <row r="976" spans="9:12">
      <c r="I976" s="36"/>
      <c r="J976" s="36"/>
      <c r="K976" s="36"/>
      <c r="L976" s="36"/>
    </row>
    <row r="977" spans="9:12">
      <c r="I977" s="36"/>
      <c r="J977" s="36"/>
      <c r="K977" s="36"/>
      <c r="L977" s="36"/>
    </row>
    <row r="978" spans="9:12">
      <c r="I978" s="36"/>
      <c r="J978" s="36"/>
      <c r="K978" s="36"/>
      <c r="L978" s="36"/>
    </row>
    <row r="979" spans="9:12">
      <c r="I979" s="36"/>
      <c r="J979" s="36"/>
      <c r="K979" s="36"/>
      <c r="L979" s="36"/>
    </row>
    <row r="980" spans="9:12">
      <c r="I980" s="36"/>
      <c r="J980" s="36"/>
      <c r="K980" s="36"/>
      <c r="L980" s="36"/>
    </row>
    <row r="981" spans="9:12">
      <c r="I981" s="36"/>
      <c r="J981" s="36"/>
      <c r="K981" s="36"/>
      <c r="L981" s="36"/>
    </row>
    <row r="982" spans="9:12">
      <c r="I982" s="36"/>
      <c r="J982" s="36"/>
      <c r="K982" s="36"/>
      <c r="L982" s="36"/>
    </row>
    <row r="983" spans="9:12">
      <c r="I983" s="36"/>
      <c r="J983" s="36"/>
      <c r="K983" s="36"/>
      <c r="L983" s="36"/>
    </row>
    <row r="984" spans="9:12">
      <c r="I984" s="36"/>
      <c r="J984" s="36"/>
      <c r="K984" s="36"/>
      <c r="L984" s="36"/>
    </row>
    <row r="985" spans="9:12">
      <c r="I985" s="36"/>
      <c r="J985" s="36"/>
      <c r="K985" s="36"/>
      <c r="L985" s="36"/>
    </row>
    <row r="986" spans="9:12">
      <c r="I986" s="36"/>
      <c r="J986" s="36"/>
      <c r="K986" s="36"/>
      <c r="L986" s="36"/>
    </row>
    <row r="987" spans="9:12">
      <c r="I987" s="36"/>
      <c r="J987" s="36"/>
      <c r="K987" s="36"/>
      <c r="L987" s="36"/>
    </row>
    <row r="988" spans="9:12">
      <c r="I988" s="36"/>
      <c r="J988" s="36"/>
      <c r="K988" s="36"/>
      <c r="L988" s="36"/>
    </row>
    <row r="989" spans="9:12">
      <c r="I989" s="36"/>
      <c r="J989" s="36"/>
      <c r="K989" s="36"/>
      <c r="L989" s="36"/>
    </row>
    <row r="990" spans="9:12">
      <c r="I990" s="36"/>
      <c r="J990" s="36"/>
      <c r="K990" s="36"/>
      <c r="L990" s="36"/>
    </row>
    <row r="991" spans="9:12">
      <c r="I991" s="36"/>
      <c r="J991" s="36"/>
      <c r="K991" s="36"/>
      <c r="L991" s="36"/>
    </row>
    <row r="992" spans="9:12">
      <c r="I992" s="36"/>
      <c r="J992" s="36"/>
      <c r="K992" s="36"/>
      <c r="L992" s="36"/>
    </row>
    <row r="993" spans="9:12">
      <c r="I993" s="36"/>
      <c r="J993" s="36"/>
      <c r="K993" s="36"/>
      <c r="L993" s="36"/>
    </row>
    <row r="994" spans="9:12">
      <c r="I994" s="36"/>
      <c r="J994" s="36"/>
      <c r="K994" s="36"/>
      <c r="L994" s="36"/>
    </row>
    <row r="995" spans="9:12">
      <c r="I995" s="36"/>
      <c r="J995" s="36"/>
      <c r="K995" s="36"/>
      <c r="L995" s="36"/>
    </row>
    <row r="996" spans="9:12">
      <c r="I996" s="36"/>
      <c r="J996" s="36"/>
      <c r="K996" s="36"/>
      <c r="L996" s="36"/>
    </row>
    <row r="997" spans="9:12">
      <c r="I997" s="36"/>
      <c r="J997" s="36"/>
      <c r="K997" s="36"/>
      <c r="L997" s="36"/>
    </row>
    <row r="998" spans="9:12">
      <c r="I998" s="36"/>
      <c r="J998" s="36"/>
      <c r="K998" s="36"/>
      <c r="L998" s="36"/>
    </row>
    <row r="999" spans="9:12">
      <c r="I999" s="36"/>
      <c r="J999" s="36"/>
      <c r="K999" s="36"/>
      <c r="L999" s="36"/>
    </row>
  </sheetData>
  <autoFilter ref="A1:F37" xr:uid="{00000000-0009-0000-0000-000003000000}"/>
  <conditionalFormatting sqref="P2:S5">
    <cfRule type="notContainsBlanks" dxfId="0" priority="1">
      <formula>LEN(TRIM(P2))&gt;0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3"/>
  <sheetViews>
    <sheetView showGridLines="0" workbookViewId="0"/>
  </sheetViews>
  <sheetFormatPr baseColWidth="10" defaultColWidth="12.6640625" defaultRowHeight="15.75" customHeight="1"/>
  <sheetData>
    <row r="1" spans="1:5">
      <c r="A1" s="42" t="s">
        <v>145</v>
      </c>
      <c r="B1" s="42" t="s">
        <v>142</v>
      </c>
      <c r="C1" s="42" t="s">
        <v>144</v>
      </c>
      <c r="D1" s="42" t="s">
        <v>143</v>
      </c>
      <c r="E1" s="43" t="s">
        <v>88</v>
      </c>
    </row>
    <row r="2" spans="1:5">
      <c r="A2" s="44">
        <v>2.1159420289855072E-2</v>
      </c>
      <c r="B2" s="44">
        <v>9.6349343327817388E-2</v>
      </c>
      <c r="C2" s="44">
        <v>3.1648237985755483E-3</v>
      </c>
      <c r="D2" s="44">
        <v>0.11522180736974703</v>
      </c>
      <c r="E2" s="45">
        <v>0</v>
      </c>
    </row>
    <row r="3" spans="1:5">
      <c r="A3" s="44">
        <v>2.1714785625196239E-2</v>
      </c>
      <c r="B3" s="44">
        <v>0.12932716251976673</v>
      </c>
      <c r="C3" s="44">
        <v>1.0523179664180152E-2</v>
      </c>
      <c r="D3" s="44">
        <v>9.9254400399468881E-2</v>
      </c>
      <c r="E3" s="45">
        <v>35</v>
      </c>
    </row>
    <row r="4" spans="1:5">
      <c r="A4" s="44">
        <v>2.2917820851030234E-2</v>
      </c>
      <c r="B4" s="44">
        <v>5.4935809309161122E-2</v>
      </c>
      <c r="C4" s="44">
        <v>7.3358704389717413E-3</v>
      </c>
      <c r="D4" s="44">
        <v>7.0542574077646761E-2</v>
      </c>
      <c r="E4" s="45">
        <v>25</v>
      </c>
    </row>
    <row r="5" spans="1:5">
      <c r="A5" s="44">
        <v>2.4501480788946071E-2</v>
      </c>
      <c r="B5" s="44">
        <v>8.7591929132804072E-2</v>
      </c>
      <c r="C5" s="44">
        <v>8.4207922740074086E-3</v>
      </c>
      <c r="D5" s="44">
        <v>0.10049139212637744</v>
      </c>
      <c r="E5" s="45">
        <v>27</v>
      </c>
    </row>
    <row r="6" spans="1:5">
      <c r="A6" s="44">
        <v>2.499496471299905E-2</v>
      </c>
      <c r="B6" s="44">
        <v>9.2343210766256525E-2</v>
      </c>
      <c r="C6" s="44">
        <v>0.11354578313930284</v>
      </c>
      <c r="D6" s="44">
        <v>9.750672401466233E-2</v>
      </c>
      <c r="E6" s="45">
        <v>7</v>
      </c>
    </row>
    <row r="7" spans="1:5">
      <c r="A7" s="44">
        <v>2.5508735831744882E-2</v>
      </c>
      <c r="B7" s="44">
        <v>0.12926863695097854</v>
      </c>
      <c r="C7" s="44">
        <v>9.4663646124355655E-3</v>
      </c>
      <c r="D7" s="44">
        <v>0.22040014980083297</v>
      </c>
      <c r="E7" s="45">
        <v>5</v>
      </c>
    </row>
    <row r="8" spans="1:5">
      <c r="A8" s="44">
        <v>2.5773624102086654E-2</v>
      </c>
      <c r="B8" s="44">
        <v>0.1596696097759886</v>
      </c>
      <c r="C8" s="44">
        <v>1.2737994187517216E-2</v>
      </c>
      <c r="D8" s="44">
        <v>0.15962867551096838</v>
      </c>
      <c r="E8" s="45">
        <v>26</v>
      </c>
    </row>
    <row r="9" spans="1:5">
      <c r="A9" s="44">
        <v>2.9428891324651481E-2</v>
      </c>
      <c r="B9" s="44">
        <v>0.11137645252428811</v>
      </c>
      <c r="C9" s="44">
        <v>8.8761221633228971E-3</v>
      </c>
      <c r="D9" s="44">
        <v>0.13625066672719224</v>
      </c>
      <c r="E9" s="45">
        <v>19</v>
      </c>
    </row>
    <row r="10" spans="1:5">
      <c r="A10" s="44">
        <v>2.9795918367346939E-2</v>
      </c>
      <c r="B10" s="44">
        <v>7.0875802622710524E-2</v>
      </c>
      <c r="C10" s="44">
        <v>7.2459287324402868E-3</v>
      </c>
      <c r="D10" s="44">
        <v>7.172282306478886E-2</v>
      </c>
      <c r="E10" s="45">
        <v>21</v>
      </c>
    </row>
    <row r="11" spans="1:5">
      <c r="A11" s="44">
        <v>3.0157958629097533E-2</v>
      </c>
      <c r="B11" s="44">
        <v>0.18273327411922843</v>
      </c>
      <c r="C11" s="44">
        <v>2.6049366754172451E-2</v>
      </c>
      <c r="D11" s="44">
        <v>0.2293655026839316</v>
      </c>
      <c r="E11" s="45">
        <v>34</v>
      </c>
    </row>
    <row r="12" spans="1:5">
      <c r="A12" s="44">
        <v>3.0566502515755052E-2</v>
      </c>
      <c r="B12" s="44">
        <v>9.9648770083259314E-2</v>
      </c>
      <c r="C12" s="44">
        <v>4.1069631744925318E-2</v>
      </c>
      <c r="D12" s="44">
        <v>8.3184856497611134E-2</v>
      </c>
      <c r="E12" s="45">
        <v>13</v>
      </c>
    </row>
    <row r="13" spans="1:5">
      <c r="A13" s="44">
        <v>3.1497461912945453E-2</v>
      </c>
      <c r="B13" s="44">
        <v>8.0340113883871495E-2</v>
      </c>
      <c r="C13" s="44">
        <v>2.339608641149455E-2</v>
      </c>
      <c r="D13" s="44">
        <v>0.10388460796441096</v>
      </c>
      <c r="E13" s="45">
        <v>22</v>
      </c>
    </row>
    <row r="14" spans="1:5">
      <c r="A14" s="44">
        <v>3.2484548857833917E-2</v>
      </c>
      <c r="B14" s="44">
        <v>0.55127738747981248</v>
      </c>
      <c r="C14" s="44">
        <v>1</v>
      </c>
      <c r="D14" s="44">
        <v>0.20430790880306865</v>
      </c>
      <c r="E14" s="45">
        <v>33</v>
      </c>
    </row>
    <row r="15" spans="1:5">
      <c r="A15" s="44">
        <v>3.7812949553236372E-2</v>
      </c>
      <c r="B15" s="44">
        <v>0.10147625965767515</v>
      </c>
      <c r="C15" s="44">
        <v>1.7639817193481476E-2</v>
      </c>
      <c r="D15" s="44">
        <v>0.12884006491369429</v>
      </c>
      <c r="E15" s="45">
        <v>11</v>
      </c>
    </row>
    <row r="16" spans="1:5">
      <c r="A16" s="44">
        <v>4.1297836910949862E-2</v>
      </c>
      <c r="B16" s="44">
        <v>8.6317563561445348E-2</v>
      </c>
      <c r="C16" s="44">
        <v>3.8450079542196713E-3</v>
      </c>
      <c r="D16" s="44">
        <v>0.11981796929082923</v>
      </c>
      <c r="E16" s="45">
        <v>14</v>
      </c>
    </row>
    <row r="17" spans="1:5">
      <c r="A17" s="44">
        <v>4.5457875541131641E-2</v>
      </c>
      <c r="B17" s="44">
        <v>0.200476658243575</v>
      </c>
      <c r="C17" s="44">
        <v>2.2867678885622255E-2</v>
      </c>
      <c r="D17" s="44">
        <v>0.25732832484083662</v>
      </c>
      <c r="E17" s="45">
        <v>41</v>
      </c>
    </row>
    <row r="18" spans="1:5">
      <c r="A18" s="44">
        <v>5.3034187966195481E-2</v>
      </c>
      <c r="B18" s="44">
        <v>8.4008672494742268E-2</v>
      </c>
      <c r="C18" s="44">
        <v>2.7994356157915151E-2</v>
      </c>
      <c r="D18" s="44">
        <v>0.1485978869003711</v>
      </c>
      <c r="E18" s="45">
        <v>28</v>
      </c>
    </row>
    <row r="19" spans="1:5">
      <c r="A19" s="44">
        <v>5.4364915094141632E-2</v>
      </c>
      <c r="B19" s="44">
        <v>0.17522306657149567</v>
      </c>
      <c r="C19" s="44">
        <v>8.0666468045398083E-3</v>
      </c>
      <c r="D19" s="44">
        <v>0.19897409126502263</v>
      </c>
      <c r="E19" s="45">
        <v>17</v>
      </c>
    </row>
    <row r="20" spans="1:5">
      <c r="A20" s="44">
        <v>5.7188940013102846E-2</v>
      </c>
      <c r="B20" s="44">
        <v>0.67141068041902774</v>
      </c>
      <c r="C20" s="44">
        <v>1.983776764684389E-2</v>
      </c>
      <c r="D20" s="44">
        <v>0.50442025942780622</v>
      </c>
      <c r="E20" s="45">
        <v>10</v>
      </c>
    </row>
    <row r="21" spans="1:5">
      <c r="A21" s="44">
        <v>5.8976660576343515E-2</v>
      </c>
      <c r="B21" s="44">
        <v>0.16809920428177652</v>
      </c>
      <c r="C21" s="44">
        <v>1.2541246704479659E-2</v>
      </c>
      <c r="D21" s="44">
        <v>0.19841801241531146</v>
      </c>
      <c r="E21" s="45">
        <v>3</v>
      </c>
    </row>
    <row r="22" spans="1:5">
      <c r="A22" s="44">
        <v>5.9236276906192153E-2</v>
      </c>
      <c r="B22" s="44">
        <v>0.28493708692615299</v>
      </c>
      <c r="C22" s="44">
        <v>1.1743014059013002E-2</v>
      </c>
      <c r="D22" s="44">
        <v>0.27149131268654175</v>
      </c>
      <c r="E22" s="45">
        <v>38</v>
      </c>
    </row>
    <row r="23" spans="1:5">
      <c r="A23" s="44">
        <v>5.9778420067330647E-2</v>
      </c>
      <c r="B23" s="44">
        <v>0.27106920476375179</v>
      </c>
      <c r="C23" s="44">
        <v>0.11139842489586436</v>
      </c>
      <c r="D23" s="44">
        <v>0.24531021255830315</v>
      </c>
      <c r="E23" s="45">
        <v>45</v>
      </c>
    </row>
    <row r="24" spans="1:5">
      <c r="A24" s="44">
        <v>7.2700644192441002E-2</v>
      </c>
      <c r="B24" s="44">
        <v>0.13495384130466881</v>
      </c>
      <c r="C24" s="44">
        <v>5.2902587510469778E-2</v>
      </c>
      <c r="D24" s="44">
        <v>0.20294608304867393</v>
      </c>
      <c r="E24" s="45">
        <v>44</v>
      </c>
    </row>
    <row r="25" spans="1:5">
      <c r="A25" s="44">
        <v>0.17519999859840002</v>
      </c>
      <c r="B25" s="44">
        <v>0.41377730141279956</v>
      </c>
      <c r="C25" s="44">
        <v>0.25101043885931429</v>
      </c>
      <c r="D25" s="44">
        <v>0.45852673150470397</v>
      </c>
      <c r="E25" s="45">
        <v>48</v>
      </c>
    </row>
    <row r="26" spans="1:5">
      <c r="A26" s="44">
        <v>0.21620208983901712</v>
      </c>
      <c r="B26" s="44">
        <v>0.58298428378092004</v>
      </c>
      <c r="C26" s="44">
        <v>0.34489833776483614</v>
      </c>
      <c r="D26" s="44">
        <v>0.63402067705437093</v>
      </c>
      <c r="E26" s="45">
        <v>16</v>
      </c>
    </row>
    <row r="27" spans="1:5">
      <c r="A27" s="44">
        <v>0.21964601847662307</v>
      </c>
      <c r="B27" s="44">
        <v>0.32095077655396859</v>
      </c>
      <c r="C27" s="44">
        <v>8.1048720298156754E-2</v>
      </c>
      <c r="D27" s="44">
        <v>0.43438837000805747</v>
      </c>
      <c r="E27" s="45">
        <v>12</v>
      </c>
    </row>
    <row r="28" spans="1:5">
      <c r="A28" s="44">
        <v>0.25854166774392362</v>
      </c>
      <c r="B28" s="44">
        <v>0.40473012827427607</v>
      </c>
      <c r="C28" s="44">
        <v>4.2463728196162863E-2</v>
      </c>
      <c r="D28" s="44">
        <v>0.45924169002576121</v>
      </c>
      <c r="E28" s="45">
        <v>4</v>
      </c>
    </row>
    <row r="29" spans="1:5">
      <c r="A29" s="44">
        <v>0.3026829275675193</v>
      </c>
      <c r="B29" s="44">
        <v>0.63540119851184396</v>
      </c>
      <c r="C29" s="44">
        <v>7.9351070587375561E-2</v>
      </c>
      <c r="D29" s="44">
        <v>0.71894186138883531</v>
      </c>
      <c r="E29" s="45">
        <v>23</v>
      </c>
    </row>
    <row r="30" spans="1:5">
      <c r="A30" s="44">
        <v>0.51493774437940165</v>
      </c>
      <c r="B30" s="44">
        <v>1</v>
      </c>
      <c r="C30" s="44">
        <v>0.64120004721939594</v>
      </c>
      <c r="D30" s="44">
        <v>1</v>
      </c>
      <c r="E30" s="45">
        <v>32</v>
      </c>
    </row>
    <row r="31" spans="1:5">
      <c r="A31" s="44">
        <v>0.5515555604582717</v>
      </c>
      <c r="B31" s="44">
        <v>0.17819696875805682</v>
      </c>
      <c r="C31" s="44">
        <v>4.9023851416300813E-2</v>
      </c>
      <c r="D31" s="44">
        <v>0.29250882349603369</v>
      </c>
      <c r="E31" s="45">
        <v>42</v>
      </c>
    </row>
    <row r="32" spans="1:5">
      <c r="A32" s="44">
        <v>1</v>
      </c>
      <c r="B32" s="44">
        <v>0.16350188697144336</v>
      </c>
      <c r="C32" s="44">
        <v>8.9435784432214879E-3</v>
      </c>
      <c r="D32" s="44">
        <v>0.28113757844683773</v>
      </c>
      <c r="E32" s="45">
        <v>47</v>
      </c>
    </row>
    <row r="33" spans="1:5">
      <c r="A33" s="46" t="s">
        <v>146</v>
      </c>
      <c r="B33" s="46" t="s">
        <v>146</v>
      </c>
      <c r="C33" s="46" t="s">
        <v>146</v>
      </c>
      <c r="D33" s="46" t="s">
        <v>146</v>
      </c>
      <c r="E33" s="47" t="s">
        <v>146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 1</vt:lpstr>
      <vt:lpstr>Hoja2</vt:lpstr>
      <vt:lpstr>Hoja 4</vt:lpstr>
      <vt:lpstr>Hoja1</vt:lpstr>
      <vt:lpstr>Copia de Hoja 1</vt:lpstr>
      <vt:lpstr>Hoja 3</vt:lpstr>
      <vt:lpstr>Tabla dinámica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Castells Ciges</cp:lastModifiedBy>
  <dcterms:modified xsi:type="dcterms:W3CDTF">2024-04-24T17:01:26Z</dcterms:modified>
</cp:coreProperties>
</file>