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0"/>
  </bookViews>
  <sheets>
    <sheet name="New Units" sheetId="1" r:id="rId1"/>
    <sheet name="Upgrades" sheetId="2" r:id="rId2"/>
    <sheet name="Promotions" sheetId="3" r:id="rId3"/>
    <sheet name="Sheet1" sheetId="4" r:id="rId4"/>
  </sheets>
  <calcPr calcId="144525"/>
</workbook>
</file>

<file path=xl/calcChain.xml><?xml version="1.0" encoding="utf-8"?>
<calcChain xmlns="http://schemas.openxmlformats.org/spreadsheetml/2006/main">
  <c r="E20" i="1" l="1"/>
  <c r="E21" i="1"/>
  <c r="E22" i="1"/>
  <c r="E23" i="1"/>
  <c r="E24" i="1"/>
  <c r="E25" i="1"/>
  <c r="E26" i="1"/>
  <c r="E27" i="1"/>
  <c r="E10" i="1"/>
  <c r="E11" i="1"/>
  <c r="E12" i="1"/>
  <c r="E13" i="1"/>
  <c r="E14" i="1"/>
  <c r="E15" i="1"/>
  <c r="E16" i="1"/>
  <c r="E17" i="1"/>
  <c r="E18" i="1"/>
  <c r="E19" i="1"/>
  <c r="E9" i="1"/>
  <c r="D20" i="1"/>
  <c r="D21" i="1"/>
  <c r="D22" i="1"/>
  <c r="D23" i="1"/>
  <c r="D24" i="1"/>
  <c r="D25" i="1"/>
  <c r="D26" i="1"/>
  <c r="D27" i="1"/>
  <c r="D10" i="1"/>
  <c r="D11" i="1"/>
  <c r="D12" i="1"/>
  <c r="D13" i="1"/>
  <c r="D14" i="1"/>
  <c r="D15" i="1"/>
  <c r="D16" i="1"/>
  <c r="D17" i="1"/>
  <c r="D18" i="1"/>
  <c r="D19" i="1"/>
  <c r="D9" i="1"/>
  <c r="D6" i="1"/>
  <c r="C16" i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14" i="1"/>
  <c r="C13" i="1" s="1"/>
  <c r="C12" i="1" s="1"/>
  <c r="C11" i="1" s="1"/>
  <c r="C10" i="1" s="1"/>
  <c r="C9" i="1" s="1"/>
  <c r="C6" i="1"/>
  <c r="B17" i="1"/>
  <c r="B18" i="1" s="1"/>
  <c r="B16" i="1"/>
  <c r="B13" i="1"/>
  <c r="B12" i="1" s="1"/>
  <c r="B11" i="1" s="1"/>
  <c r="B10" i="1" s="1"/>
  <c r="B9" i="1" s="1"/>
  <c r="B14" i="1"/>
  <c r="B19" i="1" l="1"/>
  <c r="D2" i="4"/>
  <c r="D3" i="4"/>
  <c r="D4" i="4"/>
  <c r="B20" i="1" l="1"/>
  <c r="B21" i="1" s="1"/>
  <c r="B22" i="1" s="1"/>
  <c r="B23" i="1" s="1"/>
  <c r="B24" i="1" s="1"/>
  <c r="B25" i="1" s="1"/>
  <c r="B26" i="1" s="1"/>
  <c r="B27" i="1" s="1"/>
  <c r="D4" i="3"/>
  <c r="D6" i="3"/>
  <c r="D7" i="3" s="1"/>
  <c r="D8" i="3" s="1"/>
  <c r="D9" i="3" s="1"/>
  <c r="D5" i="3"/>
</calcChain>
</file>

<file path=xl/sharedStrings.xml><?xml version="1.0" encoding="utf-8"?>
<sst xmlns="http://schemas.openxmlformats.org/spreadsheetml/2006/main" count="146" uniqueCount="137">
  <si>
    <r>
      <t xml:space="preserve">Unit strength increases +15% per tier for </t>
    </r>
    <r>
      <rPr>
        <b/>
        <i/>
        <sz val="10"/>
        <color indexed="62"/>
        <rFont val="Arial"/>
        <family val="2"/>
      </rPr>
      <t>main units</t>
    </r>
    <r>
      <rPr>
        <b/>
        <i/>
        <sz val="10"/>
        <rFont val="Arial"/>
        <family val="2"/>
      </rPr>
      <t xml:space="preserve">. </t>
    </r>
    <r>
      <rPr>
        <b/>
        <i/>
        <sz val="10"/>
        <color indexed="10"/>
        <rFont val="Arial"/>
        <family val="2"/>
      </rPr>
      <t>Mounted units</t>
    </r>
    <r>
      <rPr>
        <b/>
        <i/>
        <sz val="10"/>
        <rFont val="Arial"/>
        <family val="2"/>
      </rPr>
      <t xml:space="preserve"> are 5% weaker than the strongest units in the tier.</t>
    </r>
  </si>
  <si>
    <t>Level 0</t>
  </si>
  <si>
    <t>Level 1</t>
  </si>
  <si>
    <t>Level 2</t>
  </si>
  <si>
    <t>Level 3</t>
  </si>
  <si>
    <t>Type</t>
  </si>
  <si>
    <t>Low</t>
  </si>
  <si>
    <t>High</t>
  </si>
  <si>
    <t>Golem (ALL)</t>
  </si>
  <si>
    <t>Assault (1)</t>
  </si>
  <si>
    <t>Ranged (2)</t>
  </si>
  <si>
    <t>Company (3)</t>
  </si>
  <si>
    <t>Melee</t>
  </si>
  <si>
    <t>Mounted (4)</t>
  </si>
  <si>
    <t>Elephant (4)</t>
  </si>
  <si>
    <t>War Elephant 158 – Limit 3
2 Moves
Uses 2 Stack Capacity
No Def Bonus</t>
  </si>
  <si>
    <t>Recon (5)</t>
  </si>
  <si>
    <t>Hawk
3x3 area</t>
  </si>
  <si>
    <t>Ranger</t>
  </si>
  <si>
    <t>Forester 120
Double Move Forest/Jungle
10% Forest/Jungle Strength</t>
  </si>
  <si>
    <t>Arcane (6)</t>
  </si>
  <si>
    <t>Mage 91</t>
  </si>
  <si>
    <t>Archmage 120</t>
  </si>
  <si>
    <t>Monk 91
Heal 2 Heal (lvl2)</t>
  </si>
  <si>
    <t>Beast (7)</t>
  </si>
  <si>
    <t>Stygian Drown 126
Water Walking
No Happy</t>
  </si>
  <si>
    <t>Flying (7)</t>
  </si>
  <si>
    <t>Griffon 120
3 Moves Total
10% Withdraw
No Def
No Pillage
No Happy</t>
  </si>
  <si>
    <t>Siege</t>
  </si>
  <si>
    <t>Navy</t>
  </si>
  <si>
    <t>Caravel 120
Capacity: 3
Sentry 1
Ocean Def Bonus?
No Happy</t>
  </si>
  <si>
    <t>Privateer 158
Plunder
Sentry 1
Ocean Def Bonus?
Bombard 10%
No Happy</t>
  </si>
  <si>
    <t>Galleon 132
Ocean Def Bonus?
Bombard 10%
No Happy</t>
  </si>
  <si>
    <t>Frigate 175
Ocean Def Bonus?
Bombard 15%
No Happy</t>
  </si>
  <si>
    <t>Forest/Hill/Peak Bonus +10%</t>
  </si>
  <si>
    <t>River Penalty -20%</t>
  </si>
  <si>
    <t>Fortification Bonus +2% x5</t>
  </si>
  <si>
    <t>Surround Bonus +3/6/10/15%</t>
  </si>
  <si>
    <t>Mountaineer: 158
Move Impassable Terrain
10% Peak Strength</t>
  </si>
  <si>
    <t xml:space="preserve">Beserker 158 - Limit 5
Spell: +35% Strength
2 Turns, 7 Turn Cooldown
</t>
  </si>
  <si>
    <t>Thief 76
Hidden
No Upkeep
Spell: 1 Range, City x2 (5%) Improvement x1 (2%)
Messaged
No Happy
No Defence
No Pillage</t>
  </si>
  <si>
    <t xml:space="preserve">Dwarf 46
Can Uplift (4 turns)
Can't attack
No Happy
No Defence
No Pillage
</t>
  </si>
  <si>
    <t xml:space="preserve">Elf 46
Can Vitalize (2 turns)
Can't attack
No Happy
No Defence
No Pillage
</t>
  </si>
  <si>
    <t>Desert -10%</t>
  </si>
  <si>
    <t>Giant Spider 120
Invisible
Move Impassable Terrain
No Def
No Pillage
No Happy</t>
  </si>
  <si>
    <t>Drown Hunting Pack 167
Water Walking
No Happy</t>
  </si>
  <si>
    <t>Giant Scorpion 158
+20% Desert Strength
No Def
No Pillage
No Happy
Can Scorch</t>
  </si>
  <si>
    <t>Light Cavalry 145
2 Moves
10% Withdraw
No Def Bonus</t>
  </si>
  <si>
    <t>Manticore 158
3 Moves Total
10% Withdraw
No Def
No Pillage
No Happy</t>
  </si>
  <si>
    <t>Catapult 30
Collateral max 30
Maximum 40% damage
Units max 3
Withdraw 20%
Bombard 15%
Not Alive</t>
  </si>
  <si>
    <t>Treb 30
Collateral max 30
Maximum 50% damage
Units max 4
Withdraw 30%
Bombard 20%
No Alive</t>
  </si>
  <si>
    <t>Firebow 158 - Limit 5
Can cast lesser fireball</t>
  </si>
  <si>
    <t>Combat 1 - 6</t>
  </si>
  <si>
    <t>XP required</t>
  </si>
  <si>
    <t>Combat 1
+3% Strength</t>
  </si>
  <si>
    <t>Combat 2
+3% Strength</t>
  </si>
  <si>
    <t>Combat 3
+3% Strength</t>
  </si>
  <si>
    <t>Combat 4
+3% Strength</t>
  </si>
  <si>
    <t>Combat 5
+3% Strength</t>
  </si>
  <si>
    <t>Combat 6
+3% Strength</t>
  </si>
  <si>
    <t>Accumulative % extra str</t>
  </si>
  <si>
    <t>Animals</t>
  </si>
  <si>
    <t>Boots</t>
  </si>
  <si>
    <t>Weapons/Armour</t>
  </si>
  <si>
    <t>Beast</t>
  </si>
  <si>
    <t>Skills</t>
  </si>
  <si>
    <t>Humans only</t>
  </si>
  <si>
    <t>Animal Only</t>
  </si>
  <si>
    <t>Beast Only</t>
  </si>
  <si>
    <t>Non Mounted</t>
  </si>
  <si>
    <t>Strength +5%</t>
  </si>
  <si>
    <t>Horses
Requires: Horses + Mounted 1
Strength +5%</t>
  </si>
  <si>
    <t>War Horses
Requires: Horses + Mounted 2
Strength +10%, +10% Withdraw</t>
  </si>
  <si>
    <t>Elephants
Requires: Elephants + Mounted 1
Strength +5%</t>
  </si>
  <si>
    <t>War Elephants
Requires: Elephants + Mounted 2
Strength +10%</t>
  </si>
  <si>
    <t>Water Walk
Requires: Castle Age</t>
  </si>
  <si>
    <t>Double Hills
Requires: Feudal</t>
  </si>
  <si>
    <t>Double Forest/Jungle
Requires: Feudal</t>
  </si>
  <si>
    <t>Mountain Walk
Requires: Castle Age</t>
  </si>
  <si>
    <t>March
No reqs</t>
  </si>
  <si>
    <t>City Garrison +10%
Feudal</t>
  </si>
  <si>
    <t>City Garrison +20%
Castle</t>
  </si>
  <si>
    <t>City Raider +45%
Imperial</t>
  </si>
  <si>
    <t>City Raider +15%
Feudal</t>
  </si>
  <si>
    <t>City Raider +30%
Castle</t>
  </si>
  <si>
    <t>City Garrison +30%
Imperial</t>
  </si>
  <si>
    <t>Strength +5%
Cannibalism +10%</t>
  </si>
  <si>
    <t>Vision +2
Castle</t>
  </si>
  <si>
    <t>Vision +1
Feudal</t>
  </si>
  <si>
    <t>Movement +1
March
Imperial</t>
  </si>
  <si>
    <t>Strength +10%
Feudal
Copper</t>
  </si>
  <si>
    <t>Strength +15%
Castle
Iron</t>
  </si>
  <si>
    <t>Strength +25%
Imperial
Mithril</t>
  </si>
  <si>
    <t>Strength +10%
Cannibalism +10%
Feudal
Cow/Corn</t>
  </si>
  <si>
    <t>Strength +15%
Cannibalism +10%
Castle
Pig/Wheat</t>
  </si>
  <si>
    <t>Strength +20%
Cannibalism +10%
Withdraw +10%
March
Imperial
Sheep/Rice</t>
  </si>
  <si>
    <t>Invisibility Boots
Imperial</t>
  </si>
  <si>
    <t>Warrior</t>
  </si>
  <si>
    <t>Hammers</t>
  </si>
  <si>
    <t>Militia</t>
  </si>
  <si>
    <t>Str/Hammers</t>
  </si>
  <si>
    <t>Axeman</t>
  </si>
  <si>
    <t>Strength</t>
  </si>
  <si>
    <t>Axeman 100
15% Vs Company
60H</t>
  </si>
  <si>
    <t>Archer 100
15% Vs Assault
60H</t>
  </si>
  <si>
    <t>Militia 100
15% Vs Ranged
60H</t>
  </si>
  <si>
    <t>Horseman 95 (-5%)
2 Moves
10% Withdraw
No Def Bonus
60H</t>
  </si>
  <si>
    <t>50H</t>
  </si>
  <si>
    <t>Adept 76
75H</t>
  </si>
  <si>
    <t xml:space="preserve">Myconid 46
Cast Bloom (4 turns)
Double Move Forest/Jungle
No Happy
No Pillage
25H
</t>
  </si>
  <si>
    <t xml:space="preserve">Trireme 100
Ocean Def Bonus?
No Ocean
No Happy
60H
</t>
  </si>
  <si>
    <t>Battering Ram 10
Bombard 10%
No Attack
No Upkeep
Not Alive
20H</t>
  </si>
  <si>
    <t>Percent Cost Inc per 15%</t>
  </si>
  <si>
    <t>Rounded</t>
  </si>
  <si>
    <t>Strength Increment</t>
  </si>
  <si>
    <t>Lesser Golem 86 (-15%)
44H</t>
  </si>
  <si>
    <t>Golem 116 (-15%)
82H</t>
  </si>
  <si>
    <t>Swordsman 134
15% Vs Company
112H</t>
  </si>
  <si>
    <t>Longbowman 134
15% Vs Assault
112H</t>
  </si>
  <si>
    <t>Spearman 134
15% Vs Ranged
112H</t>
  </si>
  <si>
    <t>Warrior 75
32H</t>
  </si>
  <si>
    <t>Greater Golem 155 (-15%)
153H</t>
  </si>
  <si>
    <t>Men at Arms 180
15% Vs Company
210H</t>
  </si>
  <si>
    <t>Arquebus 180
15% Vs Assault
210H</t>
  </si>
  <si>
    <t>Pikeman 180
15% Vs Ranged
210H</t>
  </si>
  <si>
    <t>Bandit 91
Pillage x2
15% Forest/Jungle Strength
54H</t>
  </si>
  <si>
    <t>Hunter 91 (-10%)
See Invis
Carry Hawk
57H</t>
  </si>
  <si>
    <t>Scout 46
2 Moves
Ignore Terrain Cost
32H</t>
  </si>
  <si>
    <t>Ranger 91
Move Impassable Terrain
52H</t>
  </si>
  <si>
    <t>Baby Spider 91
Invisible
No Def
No Pillage
No Happy
53H</t>
  </si>
  <si>
    <t>Drown 95
Water Walking
No Happy
58H</t>
  </si>
  <si>
    <t>Galley 91
Capacity: 2
Ocean Def Bonus?
No Ocean
No Happy
52H</t>
  </si>
  <si>
    <t>Elephant 120 – Limit 3
2 Moves
Uses 2 Stack Capacity
No Def Bonus
86H</t>
  </si>
  <si>
    <t>Knight 128 (-5%)
2 Moves
10% Withdraw
No Def Bonus
112H</t>
  </si>
  <si>
    <t>Lancer 171 (-5%)
2 Moves
Blitz
10% Withdraw
No Def Bonus
210H</t>
  </si>
  <si>
    <t>Highlander 122 (-10%)
Move Impassable Terrain
10% Peak/Hill Strength
105H</t>
  </si>
  <si>
    <t>Flagbearer 122 (-10%)
Ability: +5% Strength to Stack
120H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</si>
</sst>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8" x14ac:knownFonts="1">
    <font>
      <sz val="10"/>
      <name val="Arial"/>
      <family val="2"/>
    </font>
    <font>
      <b/>
      <i/>
      <sz val="10"/>
      <name val="Arial"/>
      <family val="2"/>
    </font>
    <font>
      <b/>
      <i/>
      <sz val="10"/>
      <color indexed="62"/>
      <name val="Arial"/>
      <family val="2"/>
    </font>
    <font>
      <b/>
      <i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62"/>
      <name val="Arial"/>
      <family val="2"/>
    </font>
    <font>
      <sz val="10"/>
      <color indexed="62"/>
      <name val="Arial"/>
      <family val="2"/>
    </font>
    <font>
      <b/>
      <sz val="10"/>
      <color indexed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42"/>
        <bgColor indexed="27"/>
      </patternFill>
    </fill>
    <fill>
      <patternFill patternType="solid">
        <fgColor indexed="47"/>
        <bgColor indexed="31"/>
      </patternFill>
    </fill>
    <fill>
      <patternFill patternType="solid">
        <fgColor indexed="46"/>
        <bgColor indexed="24"/>
      </patternFill>
    </fill>
    <fill>
      <patternFill patternType="solid">
        <fgColor indexed="44"/>
        <bgColor indexed="31"/>
      </patternFill>
    </fill>
    <fill>
      <patternFill patternType="solid">
        <fgColor indexed="45"/>
        <bgColor indexed="29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0" fillId="2" borderId="0" xfId="0" applyFill="1" applyAlignment="1">
      <alignment vertical="top"/>
    </xf>
    <xf numFmtId="0" fontId="0" fillId="3" borderId="0" xfId="0" applyFont="1" applyFill="1" applyAlignment="1">
      <alignment vertical="top"/>
    </xf>
    <xf numFmtId="0" fontId="0" fillId="4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5" fillId="3" borderId="0" xfId="0" applyFont="1" applyFill="1" applyAlignment="1">
      <alignment vertical="top"/>
    </xf>
    <xf numFmtId="0" fontId="0" fillId="3" borderId="0" xfId="0" applyFont="1" applyFill="1" applyAlignment="1">
      <alignment vertical="top" wrapText="1"/>
    </xf>
    <xf numFmtId="0" fontId="5" fillId="4" borderId="0" xfId="0" applyFont="1" applyFill="1" applyAlignment="1">
      <alignment vertical="top"/>
    </xf>
    <xf numFmtId="0" fontId="0" fillId="4" borderId="0" xfId="0" applyFont="1" applyFill="1" applyAlignment="1">
      <alignment vertical="top" wrapText="1"/>
    </xf>
    <xf numFmtId="0" fontId="5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6" fillId="0" borderId="0" xfId="0" applyFont="1" applyFill="1" applyAlignment="1">
      <alignment vertical="top"/>
    </xf>
    <xf numFmtId="0" fontId="7" fillId="5" borderId="0" xfId="0" applyFont="1" applyFill="1" applyAlignment="1">
      <alignment vertical="top"/>
    </xf>
    <xf numFmtId="0" fontId="0" fillId="5" borderId="0" xfId="0" applyFill="1" applyAlignment="1">
      <alignment vertical="top"/>
    </xf>
    <xf numFmtId="0" fontId="0" fillId="5" borderId="0" xfId="0" applyFont="1" applyFill="1" applyAlignment="1">
      <alignment vertical="top" wrapText="1"/>
    </xf>
    <xf numFmtId="0" fontId="4" fillId="5" borderId="0" xfId="0" applyFont="1" applyFill="1" applyAlignment="1">
      <alignment vertical="top"/>
    </xf>
    <xf numFmtId="0" fontId="0" fillId="5" borderId="0" xfId="0" applyFont="1" applyFill="1" applyAlignment="1">
      <alignment wrapText="1"/>
    </xf>
    <xf numFmtId="0" fontId="4" fillId="2" borderId="0" xfId="0" applyFont="1" applyFill="1" applyAlignment="1">
      <alignment vertical="top"/>
    </xf>
    <xf numFmtId="0" fontId="0" fillId="0" borderId="0" xfId="0" applyFont="1" applyFill="1" applyAlignment="1">
      <alignment vertical="top" wrapText="1"/>
    </xf>
    <xf numFmtId="0" fontId="4" fillId="3" borderId="0" xfId="0" applyFont="1" applyFill="1" applyAlignment="1">
      <alignment vertical="top"/>
    </xf>
    <xf numFmtId="0" fontId="4" fillId="6" borderId="0" xfId="0" applyFont="1" applyFill="1" applyAlignment="1">
      <alignment vertical="top"/>
    </xf>
    <xf numFmtId="0" fontId="0" fillId="6" borderId="0" xfId="0" applyFill="1" applyAlignment="1">
      <alignment vertical="top"/>
    </xf>
    <xf numFmtId="0" fontId="0" fillId="6" borderId="0" xfId="0" applyFont="1" applyFill="1" applyAlignment="1">
      <alignment vertical="top" wrapText="1"/>
    </xf>
    <xf numFmtId="0" fontId="4" fillId="7" borderId="0" xfId="0" applyFont="1" applyFill="1" applyAlignment="1">
      <alignment vertical="top"/>
    </xf>
    <xf numFmtId="0" fontId="0" fillId="7" borderId="0" xfId="0" applyFill="1" applyAlignment="1">
      <alignment vertical="top"/>
    </xf>
    <xf numFmtId="0" fontId="0" fillId="7" borderId="0" xfId="0" applyFont="1" applyFill="1" applyAlignment="1">
      <alignment vertical="top" wrapText="1"/>
    </xf>
    <xf numFmtId="0" fontId="4" fillId="0" borderId="0" xfId="0" applyFont="1" applyFill="1" applyAlignment="1">
      <alignment vertical="top"/>
    </xf>
    <xf numFmtId="0" fontId="4" fillId="8" borderId="0" xfId="0" applyFont="1" applyFill="1" applyAlignment="1">
      <alignment vertical="top"/>
    </xf>
    <xf numFmtId="0" fontId="0" fillId="8" borderId="0" xfId="0" applyFill="1" applyAlignment="1">
      <alignment vertical="top"/>
    </xf>
    <xf numFmtId="0" fontId="0" fillId="8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8" borderId="0" xfId="0" applyFill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0" fillId="0" borderId="0" xfId="0" applyAlignment="1">
      <alignment vertical="top" wrapText="1"/>
    </xf>
    <xf numFmtId="0" fontId="6" fillId="0" borderId="0" xfId="0" applyFont="1" applyFill="1" applyAlignment="1">
      <alignment vertical="top" wrapText="1"/>
    </xf>
    <xf numFmtId="9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0" fontId="0" fillId="9" borderId="0" xfId="0" applyFill="1" applyAlignment="1">
      <alignment vertical="top"/>
    </xf>
    <xf numFmtId="0" fontId="4" fillId="9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5"/>
  <sheetViews>
    <sheetView tabSelected="1" topLeftCell="A49" zoomScale="70" zoomScaleNormal="70" workbookViewId="0">
      <selection activeCell="F49" sqref="F49"/>
    </sheetView>
  </sheetViews>
  <sheetFormatPr defaultColWidth="11.5703125" defaultRowHeight="12.75" x14ac:dyDescent="0.2"/>
  <cols>
    <col min="1" max="10" width="28.5703125" style="1" customWidth="1"/>
    <col min="11" max="21" width="25.5703125" style="1" customWidth="1"/>
    <col min="22" max="16384" width="11.5703125" style="1"/>
  </cols>
  <sheetData>
    <row r="1" spans="1:9" x14ac:dyDescent="0.2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 x14ac:dyDescent="0.2">
      <c r="A2" s="2"/>
      <c r="B2" s="3"/>
      <c r="C2" s="3"/>
      <c r="D2" s="3"/>
      <c r="E2" s="3"/>
      <c r="F2" s="3"/>
      <c r="G2" s="3"/>
      <c r="H2" s="3"/>
      <c r="I2" s="3"/>
    </row>
    <row r="3" spans="1:9" x14ac:dyDescent="0.2">
      <c r="A3" s="2"/>
      <c r="B3" s="3"/>
      <c r="C3" s="3"/>
      <c r="D3" s="3"/>
      <c r="E3" s="3"/>
      <c r="F3" s="3"/>
      <c r="G3" s="3"/>
      <c r="H3" s="3"/>
      <c r="I3" s="3"/>
    </row>
    <row r="4" spans="1:9" x14ac:dyDescent="0.2">
      <c r="A4" s="2"/>
      <c r="B4" s="3"/>
      <c r="C4" s="3" t="s">
        <v>112</v>
      </c>
      <c r="D4" s="45">
        <v>0.33</v>
      </c>
      <c r="E4" s="3"/>
      <c r="F4" s="3">
        <v>33</v>
      </c>
      <c r="G4" s="3"/>
      <c r="H4" s="3"/>
      <c r="I4" s="3"/>
    </row>
    <row r="5" spans="1:9" x14ac:dyDescent="0.2">
      <c r="A5" s="2"/>
      <c r="B5" s="3"/>
      <c r="C5" s="3" t="s">
        <v>114</v>
      </c>
      <c r="D5" s="45">
        <v>0.05</v>
      </c>
      <c r="E5" s="3"/>
      <c r="F5" s="3"/>
      <c r="G5" s="3"/>
      <c r="H5" s="3"/>
      <c r="I5" s="3"/>
    </row>
    <row r="6" spans="1:9" x14ac:dyDescent="0.2">
      <c r="A6" s="2"/>
      <c r="B6" s="3"/>
      <c r="C6" s="3" t="str">
        <f>"Percent Cost Inc per "&amp;(D5*100)&amp;"%"</f>
        <v>Percent Cost Inc per 5%</v>
      </c>
      <c r="D6" s="46">
        <f>D4/(3)</f>
        <v>0.11</v>
      </c>
      <c r="E6" s="3"/>
      <c r="F6" s="3"/>
      <c r="G6" s="3"/>
      <c r="H6" s="3"/>
      <c r="I6" s="3"/>
    </row>
    <row r="7" spans="1:9" x14ac:dyDescent="0.2">
      <c r="A7" s="2"/>
      <c r="B7" s="3"/>
      <c r="C7" s="3"/>
      <c r="D7" s="45"/>
      <c r="E7" s="3"/>
      <c r="F7" s="3"/>
      <c r="G7" s="3"/>
      <c r="H7" s="3"/>
      <c r="I7" s="3"/>
    </row>
    <row r="8" spans="1:9" x14ac:dyDescent="0.2">
      <c r="A8" s="2"/>
      <c r="B8" s="3"/>
      <c r="C8" s="3"/>
      <c r="D8" s="45" t="s">
        <v>102</v>
      </c>
      <c r="E8" s="3" t="s">
        <v>113</v>
      </c>
      <c r="F8" s="3"/>
      <c r="G8" s="3"/>
      <c r="H8" s="3"/>
      <c r="I8" s="3"/>
    </row>
    <row r="9" spans="1:9" x14ac:dyDescent="0.2">
      <c r="A9" s="2"/>
      <c r="B9" s="3">
        <f t="shared" ref="B9:B13" si="0">B10/(1+$D$5)</f>
        <v>74.621539663662745</v>
      </c>
      <c r="C9" s="3">
        <f t="shared" ref="C9:C13" si="1">C10/(1+$D$6)</f>
        <v>32.078450165327482</v>
      </c>
      <c r="D9" s="47">
        <f t="shared" ref="D9:D27" si="2">ROUND(B9,0)</f>
        <v>75</v>
      </c>
      <c r="E9" s="48">
        <f t="shared" ref="E9:E27" si="3">ROUND(C9,0)</f>
        <v>32</v>
      </c>
      <c r="G9" s="3"/>
      <c r="H9" s="3"/>
      <c r="I9" s="3"/>
    </row>
    <row r="10" spans="1:9" x14ac:dyDescent="0.2">
      <c r="A10" s="2"/>
      <c r="B10" s="3">
        <f t="shared" si="0"/>
        <v>78.352616646845888</v>
      </c>
      <c r="C10" s="3">
        <f t="shared" si="1"/>
        <v>35.607079683513511</v>
      </c>
      <c r="D10" s="1">
        <f t="shared" si="2"/>
        <v>78</v>
      </c>
      <c r="E10" s="3">
        <f t="shared" si="3"/>
        <v>36</v>
      </c>
      <c r="F10" s="3"/>
      <c r="G10" s="3"/>
      <c r="H10" s="3"/>
      <c r="I10" s="3"/>
    </row>
    <row r="11" spans="1:9" x14ac:dyDescent="0.2">
      <c r="A11" s="2"/>
      <c r="B11" s="3">
        <f t="shared" si="0"/>
        <v>82.270247479188185</v>
      </c>
      <c r="C11" s="3">
        <f t="shared" si="1"/>
        <v>39.523858448700004</v>
      </c>
      <c r="D11" s="15">
        <f t="shared" si="2"/>
        <v>82</v>
      </c>
      <c r="E11" s="31">
        <f t="shared" si="3"/>
        <v>40</v>
      </c>
      <c r="F11" s="3"/>
      <c r="G11" s="3"/>
      <c r="H11" s="3"/>
      <c r="I11" s="3"/>
    </row>
    <row r="12" spans="1:9" x14ac:dyDescent="0.2">
      <c r="A12" s="2"/>
      <c r="B12" s="3">
        <f t="shared" si="0"/>
        <v>86.383759853147595</v>
      </c>
      <c r="C12" s="3">
        <f t="shared" si="1"/>
        <v>43.871482878057009</v>
      </c>
      <c r="D12" s="47">
        <f t="shared" si="2"/>
        <v>86</v>
      </c>
      <c r="E12" s="48">
        <f t="shared" si="3"/>
        <v>44</v>
      </c>
      <c r="F12" s="3"/>
      <c r="G12" s="3"/>
      <c r="H12" s="3"/>
      <c r="I12" s="3"/>
    </row>
    <row r="13" spans="1:9" x14ac:dyDescent="0.2">
      <c r="A13" s="2"/>
      <c r="B13" s="3">
        <f t="shared" si="0"/>
        <v>90.702947845804985</v>
      </c>
      <c r="C13" s="3">
        <f t="shared" si="1"/>
        <v>48.697345994643285</v>
      </c>
      <c r="D13" s="15">
        <f t="shared" si="2"/>
        <v>91</v>
      </c>
      <c r="E13" s="31">
        <f t="shared" si="3"/>
        <v>49</v>
      </c>
      <c r="F13" s="3"/>
      <c r="G13" s="3"/>
      <c r="H13" s="3"/>
      <c r="I13" s="3"/>
    </row>
    <row r="14" spans="1:9" x14ac:dyDescent="0.2">
      <c r="A14" s="2"/>
      <c r="B14" s="3">
        <f>B15/(1+$D$5)</f>
        <v>95.238095238095241</v>
      </c>
      <c r="C14" s="3">
        <f>C15/(1+$D$6)</f>
        <v>54.054054054054049</v>
      </c>
      <c r="D14" s="1">
        <f t="shared" si="2"/>
        <v>95</v>
      </c>
      <c r="E14" s="3">
        <f t="shared" si="3"/>
        <v>54</v>
      </c>
      <c r="F14" s="3"/>
      <c r="G14" s="3"/>
      <c r="H14" s="3"/>
      <c r="I14" s="3"/>
    </row>
    <row r="15" spans="1:9" x14ac:dyDescent="0.2">
      <c r="A15" s="2"/>
      <c r="B15" s="3">
        <v>100</v>
      </c>
      <c r="C15" s="3">
        <v>60</v>
      </c>
      <c r="D15" s="47">
        <f t="shared" si="2"/>
        <v>100</v>
      </c>
      <c r="E15" s="48">
        <f t="shared" si="3"/>
        <v>60</v>
      </c>
      <c r="F15" s="3"/>
      <c r="G15" s="3"/>
      <c r="H15" s="3"/>
      <c r="I15" s="3"/>
    </row>
    <row r="16" spans="1:9" x14ac:dyDescent="0.2">
      <c r="A16" s="2"/>
      <c r="B16" s="3">
        <f>B15*(1+$D$5)</f>
        <v>105</v>
      </c>
      <c r="C16" s="3">
        <f>C15*(1+$D$6)</f>
        <v>66.600000000000009</v>
      </c>
      <c r="D16" s="1">
        <f t="shared" si="2"/>
        <v>105</v>
      </c>
      <c r="E16" s="3">
        <f t="shared" si="3"/>
        <v>67</v>
      </c>
      <c r="F16" s="3"/>
      <c r="G16" s="3"/>
      <c r="H16" s="3"/>
      <c r="I16" s="3"/>
    </row>
    <row r="17" spans="1:9" x14ac:dyDescent="0.2">
      <c r="A17" s="2"/>
      <c r="B17" s="3">
        <f t="shared" ref="B17:B26" si="4">B16*(1+$D$5)</f>
        <v>110.25</v>
      </c>
      <c r="C17" s="3">
        <f t="shared" ref="C17:C27" si="5">C16*(1+$D$6)</f>
        <v>73.926000000000016</v>
      </c>
      <c r="D17" s="1">
        <f t="shared" si="2"/>
        <v>110</v>
      </c>
      <c r="E17" s="3">
        <f t="shared" si="3"/>
        <v>74</v>
      </c>
      <c r="F17" s="3"/>
      <c r="G17" s="3"/>
      <c r="H17" s="3"/>
      <c r="I17" s="3"/>
    </row>
    <row r="18" spans="1:9" x14ac:dyDescent="0.2">
      <c r="A18" s="2"/>
      <c r="B18" s="3">
        <f t="shared" si="4"/>
        <v>115.7625</v>
      </c>
      <c r="C18" s="3">
        <f t="shared" si="5"/>
        <v>82.057860000000019</v>
      </c>
      <c r="D18" s="47">
        <f t="shared" si="2"/>
        <v>116</v>
      </c>
      <c r="E18" s="48">
        <f t="shared" si="3"/>
        <v>82</v>
      </c>
      <c r="F18" s="3"/>
      <c r="G18" s="3"/>
      <c r="H18" s="3"/>
      <c r="I18" s="3"/>
    </row>
    <row r="19" spans="1:9" x14ac:dyDescent="0.2">
      <c r="A19" s="2"/>
      <c r="B19" s="3">
        <f t="shared" si="4"/>
        <v>121.55062500000001</v>
      </c>
      <c r="C19" s="3">
        <f t="shared" si="5"/>
        <v>91.084224600000027</v>
      </c>
      <c r="D19" s="1">
        <f t="shared" si="2"/>
        <v>122</v>
      </c>
      <c r="E19" s="3">
        <f t="shared" si="3"/>
        <v>91</v>
      </c>
      <c r="F19" s="3"/>
      <c r="G19" s="3"/>
      <c r="H19" s="3"/>
      <c r="I19" s="3"/>
    </row>
    <row r="20" spans="1:9" x14ac:dyDescent="0.2">
      <c r="A20" s="2"/>
      <c r="B20" s="3">
        <f t="shared" si="4"/>
        <v>127.62815625000002</v>
      </c>
      <c r="C20" s="3">
        <f t="shared" si="5"/>
        <v>101.10348930600004</v>
      </c>
      <c r="D20" s="1">
        <f t="shared" si="2"/>
        <v>128</v>
      </c>
      <c r="E20" s="3">
        <f t="shared" si="3"/>
        <v>101</v>
      </c>
      <c r="F20" s="3"/>
      <c r="G20" s="3"/>
      <c r="H20" s="3"/>
      <c r="I20" s="3"/>
    </row>
    <row r="21" spans="1:9" x14ac:dyDescent="0.2">
      <c r="A21" s="2"/>
      <c r="B21" s="3">
        <f t="shared" si="4"/>
        <v>134.00956406250003</v>
      </c>
      <c r="C21" s="3">
        <f t="shared" si="5"/>
        <v>112.22487312966005</v>
      </c>
      <c r="D21" s="47">
        <f t="shared" si="2"/>
        <v>134</v>
      </c>
      <c r="E21" s="48">
        <f t="shared" si="3"/>
        <v>112</v>
      </c>
      <c r="F21" s="3"/>
      <c r="G21" s="3"/>
      <c r="H21" s="3"/>
      <c r="I21" s="3"/>
    </row>
    <row r="22" spans="1:9" x14ac:dyDescent="0.2">
      <c r="A22" s="2"/>
      <c r="B22" s="3">
        <f t="shared" si="4"/>
        <v>140.71004226562505</v>
      </c>
      <c r="C22" s="3">
        <f t="shared" si="5"/>
        <v>124.56960917392267</v>
      </c>
      <c r="D22" s="1">
        <f t="shared" si="2"/>
        <v>141</v>
      </c>
      <c r="E22" s="3">
        <f t="shared" si="3"/>
        <v>125</v>
      </c>
      <c r="F22" s="3"/>
      <c r="G22" s="3"/>
      <c r="H22" s="3"/>
      <c r="I22" s="3"/>
    </row>
    <row r="23" spans="1:9" x14ac:dyDescent="0.2">
      <c r="A23" s="2"/>
      <c r="B23" s="3">
        <f t="shared" si="4"/>
        <v>147.74554437890632</v>
      </c>
      <c r="C23" s="3">
        <f t="shared" si="5"/>
        <v>138.27226618305417</v>
      </c>
      <c r="D23" s="1">
        <f t="shared" si="2"/>
        <v>148</v>
      </c>
      <c r="E23" s="3">
        <f t="shared" si="3"/>
        <v>138</v>
      </c>
      <c r="F23" s="3"/>
      <c r="G23" s="3"/>
      <c r="H23" s="3"/>
      <c r="I23" s="3"/>
    </row>
    <row r="24" spans="1:9" x14ac:dyDescent="0.2">
      <c r="A24" s="2"/>
      <c r="B24" s="3">
        <f t="shared" si="4"/>
        <v>155.13282159785163</v>
      </c>
      <c r="C24" s="3">
        <f t="shared" si="5"/>
        <v>153.48221546319013</v>
      </c>
      <c r="D24" s="47">
        <f t="shared" si="2"/>
        <v>155</v>
      </c>
      <c r="E24" s="48">
        <f t="shared" si="3"/>
        <v>153</v>
      </c>
      <c r="F24" s="3"/>
      <c r="G24" s="3"/>
      <c r="H24" s="3"/>
      <c r="I24" s="3"/>
    </row>
    <row r="25" spans="1:9" x14ac:dyDescent="0.2">
      <c r="A25" s="2"/>
      <c r="B25" s="3">
        <f>B24*(1+$D$5)</f>
        <v>162.88946267774421</v>
      </c>
      <c r="C25" s="3">
        <f t="shared" si="5"/>
        <v>170.36525916414107</v>
      </c>
      <c r="D25" s="1">
        <f t="shared" si="2"/>
        <v>163</v>
      </c>
      <c r="E25" s="3">
        <f t="shared" si="3"/>
        <v>170</v>
      </c>
      <c r="F25" s="3"/>
      <c r="G25" s="3"/>
      <c r="H25" s="3"/>
      <c r="I25" s="3"/>
    </row>
    <row r="26" spans="1:9" x14ac:dyDescent="0.2">
      <c r="A26" s="2"/>
      <c r="B26" s="3">
        <f t="shared" si="4"/>
        <v>171.03393581163144</v>
      </c>
      <c r="C26" s="3">
        <f t="shared" si="5"/>
        <v>189.10543767219659</v>
      </c>
      <c r="D26" s="1">
        <f t="shared" si="2"/>
        <v>171</v>
      </c>
      <c r="E26" s="3">
        <f t="shared" si="3"/>
        <v>189</v>
      </c>
      <c r="F26" s="3"/>
      <c r="G26" s="3"/>
      <c r="H26" s="3"/>
      <c r="I26" s="3"/>
    </row>
    <row r="27" spans="1:9" x14ac:dyDescent="0.2">
      <c r="A27" s="2"/>
      <c r="B27" s="3">
        <f>B26*(1+$D$5)</f>
        <v>179.58563260221302</v>
      </c>
      <c r="C27" s="3">
        <f t="shared" si="5"/>
        <v>209.90703581613823</v>
      </c>
      <c r="D27" s="47">
        <f t="shared" si="2"/>
        <v>180</v>
      </c>
      <c r="E27" s="48">
        <f t="shared" si="3"/>
        <v>210</v>
      </c>
      <c r="F27" s="3"/>
      <c r="G27" s="3"/>
      <c r="H27" s="3"/>
      <c r="I27" s="3"/>
    </row>
    <row r="28" spans="1:9" x14ac:dyDescent="0.2">
      <c r="A28" s="2"/>
      <c r="B28" s="3"/>
      <c r="C28" s="3"/>
      <c r="D28" s="3"/>
      <c r="E28" s="3"/>
      <c r="F28" s="3"/>
      <c r="G28" s="3"/>
      <c r="H28" s="3"/>
      <c r="I28" s="3"/>
    </row>
    <row r="29" spans="1:9" x14ac:dyDescent="0.2">
      <c r="A29" s="2"/>
      <c r="B29" s="3"/>
      <c r="C29" s="3"/>
      <c r="D29" s="3"/>
      <c r="E29" s="3"/>
      <c r="F29" s="3"/>
      <c r="G29" s="3"/>
      <c r="H29" s="3"/>
      <c r="I29" s="3"/>
    </row>
    <row r="30" spans="1:9" x14ac:dyDescent="0.2">
      <c r="A30" s="2"/>
      <c r="B30" s="3"/>
      <c r="C30" s="3"/>
      <c r="D30" s="3"/>
      <c r="E30" s="3"/>
      <c r="F30" s="3"/>
      <c r="G30" s="3"/>
      <c r="H30" s="3"/>
      <c r="I30" s="3"/>
    </row>
    <row r="31" spans="1:9" x14ac:dyDescent="0.2">
      <c r="A31" s="2"/>
      <c r="B31" s="3"/>
      <c r="C31" s="3"/>
      <c r="D31" s="3"/>
      <c r="E31" s="3"/>
      <c r="F31" s="3"/>
      <c r="G31" s="3"/>
      <c r="H31" s="3"/>
      <c r="I31" s="3"/>
    </row>
    <row r="32" spans="1:9" x14ac:dyDescent="0.2">
      <c r="A32" s="2"/>
      <c r="B32" s="3"/>
      <c r="C32" s="3"/>
      <c r="D32" s="3"/>
      <c r="E32" s="3"/>
      <c r="F32" s="3"/>
      <c r="G32" s="3"/>
      <c r="H32" s="3"/>
      <c r="I32" s="3"/>
    </row>
    <row r="33" spans="1:9" x14ac:dyDescent="0.2">
      <c r="A33" s="2"/>
      <c r="B33" s="3"/>
      <c r="C33" s="3"/>
      <c r="D33" s="3"/>
      <c r="E33" s="3"/>
      <c r="F33" s="3"/>
      <c r="G33" s="3"/>
      <c r="H33" s="3"/>
      <c r="I33" s="3"/>
    </row>
    <row r="34" spans="1:9" x14ac:dyDescent="0.2">
      <c r="A34" s="2"/>
      <c r="B34" s="3"/>
      <c r="C34" s="3"/>
      <c r="D34" s="3"/>
      <c r="E34" s="3"/>
      <c r="F34" s="3"/>
      <c r="G34" s="3"/>
      <c r="H34" s="3"/>
      <c r="I34" s="3"/>
    </row>
    <row r="35" spans="1:9" x14ac:dyDescent="0.2">
      <c r="B35" s="3" t="s">
        <v>1</v>
      </c>
      <c r="C35" s="3"/>
      <c r="D35" s="3" t="s">
        <v>2</v>
      </c>
      <c r="E35" s="3"/>
      <c r="F35" s="3" t="s">
        <v>3</v>
      </c>
      <c r="G35" s="3"/>
      <c r="H35" s="3" t="s">
        <v>4</v>
      </c>
      <c r="I35" s="3"/>
    </row>
    <row r="36" spans="1:9" x14ac:dyDescent="0.2">
      <c r="A36" s="3" t="s">
        <v>5</v>
      </c>
      <c r="B36" s="3" t="s">
        <v>6</v>
      </c>
      <c r="C36" s="3" t="s">
        <v>7</v>
      </c>
      <c r="D36" s="3" t="s">
        <v>6</v>
      </c>
      <c r="E36" s="3" t="s">
        <v>7</v>
      </c>
      <c r="F36" s="3" t="s">
        <v>6</v>
      </c>
      <c r="G36" s="3" t="s">
        <v>7</v>
      </c>
      <c r="H36" s="3" t="s">
        <v>6</v>
      </c>
      <c r="I36" s="3" t="s">
        <v>7</v>
      </c>
    </row>
    <row r="37" spans="1:9" x14ac:dyDescent="0.2">
      <c r="A37" s="3"/>
      <c r="B37" s="3"/>
      <c r="C37" s="3"/>
      <c r="D37" s="3"/>
      <c r="E37" s="3"/>
      <c r="F37" s="3"/>
      <c r="G37" s="3"/>
      <c r="H37" s="3"/>
      <c r="I37" s="3"/>
    </row>
    <row r="38" spans="1:9" ht="25.5" x14ac:dyDescent="0.2">
      <c r="A38" s="4" t="s">
        <v>8</v>
      </c>
      <c r="C38" s="5"/>
      <c r="D38" s="11" t="s">
        <v>115</v>
      </c>
      <c r="E38" s="7"/>
      <c r="F38" s="43" t="s">
        <v>116</v>
      </c>
      <c r="H38" s="43" t="s">
        <v>121</v>
      </c>
    </row>
    <row r="39" spans="1:9" x14ac:dyDescent="0.2">
      <c r="A39" s="3"/>
    </row>
    <row r="40" spans="1:9" s="5" customFormat="1" ht="38.25" x14ac:dyDescent="0.2">
      <c r="A40" s="8" t="s">
        <v>9</v>
      </c>
      <c r="E40" s="9" t="s">
        <v>103</v>
      </c>
      <c r="G40" s="9" t="s">
        <v>117</v>
      </c>
      <c r="I40" s="9" t="s">
        <v>122</v>
      </c>
    </row>
    <row r="41" spans="1:9" x14ac:dyDescent="0.2">
      <c r="A41" s="3"/>
    </row>
    <row r="42" spans="1:9" s="6" customFormat="1" ht="38.25" x14ac:dyDescent="0.2">
      <c r="A42" s="10" t="s">
        <v>10</v>
      </c>
      <c r="E42" s="11" t="s">
        <v>104</v>
      </c>
      <c r="G42" s="11" t="s">
        <v>118</v>
      </c>
      <c r="I42" s="11" t="s">
        <v>123</v>
      </c>
    </row>
    <row r="43" spans="1:9" x14ac:dyDescent="0.2">
      <c r="A43" s="3"/>
    </row>
    <row r="44" spans="1:9" s="7" customFormat="1" ht="38.25" x14ac:dyDescent="0.2">
      <c r="A44" s="12" t="s">
        <v>11</v>
      </c>
      <c r="E44" s="13" t="s">
        <v>105</v>
      </c>
      <c r="G44" s="13" t="s">
        <v>119</v>
      </c>
      <c r="I44" s="13" t="s">
        <v>124</v>
      </c>
    </row>
    <row r="45" spans="1:9" s="15" customFormat="1" x14ac:dyDescent="0.2">
      <c r="A45" s="14"/>
    </row>
    <row r="46" spans="1:9" s="7" customFormat="1" ht="51" x14ac:dyDescent="0.2">
      <c r="A46" s="12" t="s">
        <v>12</v>
      </c>
      <c r="B46" s="15"/>
      <c r="C46" s="44" t="s">
        <v>120</v>
      </c>
      <c r="D46" s="13" t="s">
        <v>125</v>
      </c>
      <c r="F46" s="13" t="s">
        <v>135</v>
      </c>
      <c r="H46" s="35" t="s">
        <v>39</v>
      </c>
    </row>
    <row r="47" spans="1:9" s="7" customFormat="1" ht="38.25" x14ac:dyDescent="0.2">
      <c r="A47" s="14"/>
      <c r="B47" s="15"/>
      <c r="C47" s="16"/>
      <c r="D47" s="15"/>
      <c r="E47" s="15"/>
      <c r="F47" s="9" t="s">
        <v>136</v>
      </c>
      <c r="G47" s="15"/>
      <c r="H47" s="35"/>
      <c r="I47" s="15"/>
    </row>
    <row r="48" spans="1:9" x14ac:dyDescent="0.2">
      <c r="A48" s="3"/>
    </row>
    <row r="49" spans="1:9" s="18" customFormat="1" ht="76.5" x14ac:dyDescent="0.2">
      <c r="A49" s="17" t="s">
        <v>13</v>
      </c>
      <c r="D49" s="19" t="s">
        <v>106</v>
      </c>
      <c r="F49" s="19" t="s">
        <v>133</v>
      </c>
      <c r="H49" s="19" t="s">
        <v>134</v>
      </c>
    </row>
    <row r="50" spans="1:9" s="18" customFormat="1" x14ac:dyDescent="0.2">
      <c r="A50" s="17"/>
      <c r="D50" s="19"/>
      <c r="F50" s="19"/>
      <c r="H50" s="19"/>
      <c r="I50" s="19"/>
    </row>
    <row r="51" spans="1:9" s="18" customFormat="1" x14ac:dyDescent="0.2">
      <c r="A51" s="17"/>
      <c r="D51" s="19"/>
      <c r="F51" s="19"/>
      <c r="H51" s="19"/>
      <c r="I51" s="19"/>
    </row>
    <row r="52" spans="1:9" s="18" customFormat="1" ht="51" x14ac:dyDescent="0.2">
      <c r="A52" s="17"/>
      <c r="D52" s="19"/>
      <c r="F52" s="19"/>
      <c r="H52" s="39" t="s">
        <v>47</v>
      </c>
      <c r="I52" s="19"/>
    </row>
    <row r="53" spans="1:9" s="18" customFormat="1" x14ac:dyDescent="0.2">
      <c r="A53" s="17"/>
      <c r="D53" s="19"/>
      <c r="F53" s="19"/>
      <c r="H53" s="19"/>
      <c r="I53" s="19"/>
    </row>
    <row r="54" spans="1:9" s="18" customFormat="1" x14ac:dyDescent="0.2">
      <c r="A54" s="17"/>
      <c r="D54" s="19"/>
      <c r="F54" s="19"/>
      <c r="H54" s="19"/>
      <c r="I54" s="19"/>
    </row>
    <row r="55" spans="1:9" s="18" customFormat="1" x14ac:dyDescent="0.2">
      <c r="A55" s="17"/>
      <c r="D55" s="19"/>
      <c r="F55" s="19"/>
      <c r="H55" s="19"/>
      <c r="I55" s="19"/>
    </row>
    <row r="56" spans="1:9" s="18" customFormat="1" x14ac:dyDescent="0.2">
      <c r="A56" s="17"/>
      <c r="D56" s="19"/>
      <c r="F56" s="19"/>
      <c r="H56" s="19"/>
      <c r="I56" s="19"/>
    </row>
    <row r="57" spans="1:9" s="18" customFormat="1" x14ac:dyDescent="0.2">
      <c r="A57" s="17"/>
      <c r="D57" s="19"/>
      <c r="F57" s="19"/>
      <c r="H57" s="19"/>
      <c r="I57" s="19"/>
    </row>
    <row r="58" spans="1:9" s="18" customFormat="1" x14ac:dyDescent="0.2">
      <c r="A58" s="17"/>
    </row>
    <row r="59" spans="1:9" s="18" customFormat="1" ht="63.75" x14ac:dyDescent="0.2">
      <c r="A59" s="20" t="s">
        <v>14</v>
      </c>
      <c r="E59" s="21" t="s">
        <v>132</v>
      </c>
      <c r="G59" s="19" t="s">
        <v>15</v>
      </c>
    </row>
    <row r="60" spans="1:9" x14ac:dyDescent="0.2">
      <c r="A60" s="3"/>
    </row>
    <row r="61" spans="1:9" s="5" customFormat="1" ht="114.75" x14ac:dyDescent="0.2">
      <c r="A61" s="22" t="s">
        <v>16</v>
      </c>
      <c r="B61" s="23" t="s">
        <v>127</v>
      </c>
      <c r="C61"/>
      <c r="D61" s="9" t="s">
        <v>126</v>
      </c>
      <c r="F61" s="9" t="s">
        <v>40</v>
      </c>
      <c r="I61" s="9"/>
    </row>
    <row r="62" spans="1:9" s="5" customFormat="1" ht="25.5" x14ac:dyDescent="0.2">
      <c r="A62" s="22"/>
      <c r="B62" s="15"/>
      <c r="C62" s="15"/>
      <c r="D62" s="9" t="s">
        <v>17</v>
      </c>
      <c r="H62" s="36"/>
    </row>
    <row r="63" spans="1:9" s="5" customFormat="1" x14ac:dyDescent="0.2">
      <c r="A63" s="22"/>
      <c r="B63" s="15"/>
      <c r="C63" s="15"/>
      <c r="D63" s="9" t="s">
        <v>107</v>
      </c>
      <c r="H63" s="36"/>
    </row>
    <row r="64" spans="1:9" s="5" customFormat="1" x14ac:dyDescent="0.2">
      <c r="A64" s="22"/>
      <c r="B64" s="15"/>
      <c r="C64" s="15"/>
      <c r="D64" s="9"/>
      <c r="H64" s="36"/>
    </row>
    <row r="65" spans="1:9" s="5" customFormat="1" x14ac:dyDescent="0.2">
      <c r="A65" s="22"/>
      <c r="B65" s="15"/>
      <c r="C65" s="15"/>
      <c r="D65" s="9"/>
      <c r="H65" s="36"/>
    </row>
    <row r="66" spans="1:9" x14ac:dyDescent="0.2">
      <c r="A66" s="3"/>
    </row>
    <row r="67" spans="1:9" s="6" customFormat="1" ht="38.25" x14ac:dyDescent="0.2">
      <c r="A67" s="24" t="s">
        <v>18</v>
      </c>
      <c r="D67" s="11" t="s">
        <v>128</v>
      </c>
      <c r="F67" s="11" t="s">
        <v>19</v>
      </c>
      <c r="H67" s="36" t="s">
        <v>38</v>
      </c>
      <c r="I67" s="9"/>
    </row>
    <row r="68" spans="1:9" s="6" customFormat="1" x14ac:dyDescent="0.2">
      <c r="A68" s="24"/>
      <c r="D68" s="11"/>
      <c r="F68" s="11"/>
      <c r="H68" s="11"/>
      <c r="I68" s="9"/>
    </row>
    <row r="69" spans="1:9" s="6" customFormat="1" x14ac:dyDescent="0.2">
      <c r="A69" s="24"/>
      <c r="D69" s="11"/>
      <c r="F69" s="11"/>
      <c r="I69" s="9"/>
    </row>
    <row r="70" spans="1:9" s="6" customFormat="1" x14ac:dyDescent="0.2">
      <c r="A70" s="24"/>
      <c r="D70" s="11"/>
      <c r="F70" s="11"/>
      <c r="H70" s="11"/>
      <c r="I70" s="9"/>
    </row>
    <row r="71" spans="1:9" s="6" customFormat="1" x14ac:dyDescent="0.2">
      <c r="A71" s="24"/>
      <c r="D71" s="11"/>
      <c r="F71" s="11"/>
      <c r="H71" s="11"/>
      <c r="I71" s="9"/>
    </row>
    <row r="72" spans="1:9" x14ac:dyDescent="0.2">
      <c r="A72" s="3"/>
    </row>
    <row r="73" spans="1:9" s="26" customFormat="1" ht="25.5" x14ac:dyDescent="0.2">
      <c r="A73" s="25" t="s">
        <v>20</v>
      </c>
      <c r="D73" s="37" t="s">
        <v>108</v>
      </c>
      <c r="F73" s="26" t="s">
        <v>21</v>
      </c>
      <c r="H73" s="26" t="s">
        <v>22</v>
      </c>
      <c r="I73" s="11" t="s">
        <v>51</v>
      </c>
    </row>
    <row r="74" spans="1:9" s="26" customFormat="1" x14ac:dyDescent="0.2">
      <c r="A74" s="25"/>
    </row>
    <row r="75" spans="1:9" s="26" customFormat="1" ht="89.25" x14ac:dyDescent="0.2">
      <c r="A75" s="25"/>
      <c r="D75" s="37" t="s">
        <v>109</v>
      </c>
      <c r="F75" s="27" t="s">
        <v>23</v>
      </c>
    </row>
    <row r="76" spans="1:9" s="26" customFormat="1" ht="127.5" x14ac:dyDescent="0.2">
      <c r="A76" s="25"/>
      <c r="D76" s="37"/>
      <c r="F76" s="27" t="s">
        <v>41</v>
      </c>
    </row>
    <row r="77" spans="1:9" s="26" customFormat="1" ht="114.75" x14ac:dyDescent="0.2">
      <c r="A77" s="25"/>
      <c r="D77" s="37"/>
      <c r="F77" s="27" t="s">
        <v>42</v>
      </c>
    </row>
    <row r="78" spans="1:9" s="26" customFormat="1" x14ac:dyDescent="0.2">
      <c r="A78" s="25"/>
      <c r="D78" s="37"/>
      <c r="F78" s="27"/>
    </row>
    <row r="79" spans="1:9" s="26" customFormat="1" x14ac:dyDescent="0.2">
      <c r="A79" s="25"/>
      <c r="D79" s="37"/>
      <c r="F79" s="27"/>
    </row>
    <row r="80" spans="1:9" x14ac:dyDescent="0.2">
      <c r="A80" s="3"/>
    </row>
    <row r="81" spans="1:9" s="29" customFormat="1" ht="76.5" x14ac:dyDescent="0.2">
      <c r="A81" s="28" t="s">
        <v>24</v>
      </c>
      <c r="D81" s="30" t="s">
        <v>129</v>
      </c>
      <c r="F81" s="30" t="s">
        <v>44</v>
      </c>
      <c r="H81" s="38" t="s">
        <v>46</v>
      </c>
      <c r="I81" s="38"/>
    </row>
    <row r="82" spans="1:9" s="15" customFormat="1" x14ac:dyDescent="0.2">
      <c r="A82" s="31"/>
    </row>
    <row r="83" spans="1:9" s="29" customFormat="1" ht="51" x14ac:dyDescent="0.2">
      <c r="A83" s="28"/>
      <c r="D83" s="30" t="s">
        <v>130</v>
      </c>
      <c r="F83" s="30" t="s">
        <v>25</v>
      </c>
      <c r="H83" s="30" t="s">
        <v>45</v>
      </c>
    </row>
    <row r="84" spans="1:9" s="29" customFormat="1" x14ac:dyDescent="0.2">
      <c r="A84" s="28"/>
      <c r="D84" s="30"/>
      <c r="F84" s="30"/>
      <c r="H84" s="30"/>
    </row>
    <row r="85" spans="1:9" s="29" customFormat="1" x14ac:dyDescent="0.2">
      <c r="A85" s="28"/>
      <c r="D85" s="30"/>
      <c r="F85" s="30"/>
      <c r="H85" s="30"/>
    </row>
    <row r="86" spans="1:9" x14ac:dyDescent="0.2">
      <c r="A86" s="3"/>
    </row>
    <row r="87" spans="1:9" s="29" customFormat="1" ht="76.5" x14ac:dyDescent="0.2">
      <c r="A87" s="28" t="s">
        <v>26</v>
      </c>
      <c r="F87" s="30" t="s">
        <v>27</v>
      </c>
      <c r="H87" s="38" t="s">
        <v>48</v>
      </c>
    </row>
    <row r="88" spans="1:9" x14ac:dyDescent="0.2">
      <c r="A88" s="3"/>
    </row>
    <row r="89" spans="1:9" s="33" customFormat="1" ht="89.25" x14ac:dyDescent="0.2">
      <c r="A89" s="32" t="s">
        <v>28</v>
      </c>
      <c r="D89" s="34" t="s">
        <v>111</v>
      </c>
      <c r="F89" s="34" t="s">
        <v>49</v>
      </c>
      <c r="H89" s="40" t="s">
        <v>50</v>
      </c>
    </row>
    <row r="90" spans="1:9" s="33" customFormat="1" x14ac:dyDescent="0.2">
      <c r="A90" s="32"/>
    </row>
    <row r="91" spans="1:9" s="33" customFormat="1" ht="76.5" x14ac:dyDescent="0.2">
      <c r="A91" s="32" t="s">
        <v>29</v>
      </c>
      <c r="D91" s="34" t="s">
        <v>131</v>
      </c>
      <c r="F91" s="34" t="s">
        <v>30</v>
      </c>
      <c r="H91" s="34" t="s">
        <v>31</v>
      </c>
    </row>
    <row r="92" spans="1:9" s="33" customFormat="1" ht="76.5" x14ac:dyDescent="0.2">
      <c r="A92" s="32"/>
      <c r="E92" s="34" t="s">
        <v>110</v>
      </c>
      <c r="G92" s="34" t="s">
        <v>32</v>
      </c>
      <c r="I92" s="34" t="s">
        <v>33</v>
      </c>
    </row>
    <row r="93" spans="1:9" s="33" customFormat="1" x14ac:dyDescent="0.2">
      <c r="A93" s="32"/>
    </row>
    <row r="94" spans="1:9" x14ac:dyDescent="0.2">
      <c r="A94" s="3" t="s">
        <v>34</v>
      </c>
    </row>
    <row r="95" spans="1:9" x14ac:dyDescent="0.2">
      <c r="A95" s="3" t="s">
        <v>35</v>
      </c>
    </row>
    <row r="96" spans="1:9" x14ac:dyDescent="0.2">
      <c r="A96" s="3" t="s">
        <v>36</v>
      </c>
    </row>
    <row r="97" spans="1:10" x14ac:dyDescent="0.2">
      <c r="A97" s="3" t="s">
        <v>37</v>
      </c>
    </row>
    <row r="98" spans="1:10" x14ac:dyDescent="0.2">
      <c r="A98" s="3" t="s">
        <v>43</v>
      </c>
    </row>
    <row r="99" spans="1:10" x14ac:dyDescent="0.2">
      <c r="A99" s="3"/>
    </row>
    <row r="100" spans="1:10" x14ac:dyDescent="0.2">
      <c r="A100"/>
      <c r="B100"/>
      <c r="C100"/>
      <c r="D100"/>
      <c r="E100"/>
      <c r="F100"/>
      <c r="G100"/>
      <c r="H100"/>
      <c r="I100"/>
      <c r="J100"/>
    </row>
    <row r="101" spans="1:10" x14ac:dyDescent="0.2">
      <c r="A101"/>
      <c r="B101"/>
      <c r="C101"/>
      <c r="D101"/>
      <c r="E101"/>
      <c r="F101"/>
      <c r="G101"/>
      <c r="H101"/>
      <c r="I101"/>
      <c r="J101"/>
    </row>
    <row r="102" spans="1:10" x14ac:dyDescent="0.2">
      <c r="A102"/>
      <c r="B102"/>
      <c r="C102"/>
      <c r="D102"/>
      <c r="E102"/>
      <c r="F102"/>
      <c r="G102"/>
      <c r="H102"/>
      <c r="I102"/>
      <c r="J102"/>
    </row>
    <row r="103" spans="1:10" x14ac:dyDescent="0.2">
      <c r="A103"/>
      <c r="B103"/>
      <c r="C103"/>
      <c r="D103"/>
      <c r="E103"/>
      <c r="F103"/>
      <c r="G103"/>
      <c r="H103"/>
      <c r="I103"/>
      <c r="J103"/>
    </row>
    <row r="104" spans="1:10" x14ac:dyDescent="0.2">
      <c r="A104"/>
      <c r="B104"/>
      <c r="C104"/>
      <c r="D104"/>
      <c r="E104"/>
      <c r="F104"/>
      <c r="G104"/>
      <c r="H104"/>
      <c r="I104"/>
      <c r="J104"/>
    </row>
    <row r="105" spans="1:10" x14ac:dyDescent="0.2">
      <c r="A105"/>
      <c r="B105"/>
      <c r="C105"/>
      <c r="D105"/>
      <c r="E105"/>
      <c r="F105"/>
      <c r="G105"/>
      <c r="H105"/>
      <c r="I105"/>
      <c r="J105"/>
    </row>
    <row r="106" spans="1:10" x14ac:dyDescent="0.2">
      <c r="A106"/>
      <c r="B106"/>
      <c r="C106"/>
      <c r="D106"/>
      <c r="E106"/>
      <c r="F106"/>
      <c r="G106"/>
      <c r="H106"/>
      <c r="I106"/>
      <c r="J106"/>
    </row>
    <row r="107" spans="1:10" x14ac:dyDescent="0.2">
      <c r="A107"/>
      <c r="B107"/>
      <c r="C107"/>
      <c r="D107"/>
      <c r="E107"/>
      <c r="F107"/>
      <c r="G107"/>
      <c r="H107"/>
      <c r="I107"/>
      <c r="J107"/>
    </row>
    <row r="108" spans="1:10" x14ac:dyDescent="0.2">
      <c r="A108"/>
      <c r="B108"/>
      <c r="C108"/>
      <c r="D108"/>
      <c r="E108"/>
      <c r="F108"/>
      <c r="G108"/>
      <c r="H108"/>
      <c r="I108"/>
      <c r="J108"/>
    </row>
    <row r="109" spans="1:10" x14ac:dyDescent="0.2">
      <c r="A109"/>
      <c r="B109"/>
      <c r="C109"/>
      <c r="D109"/>
      <c r="E109"/>
      <c r="F109"/>
      <c r="G109"/>
      <c r="H109"/>
      <c r="I109"/>
      <c r="J109"/>
    </row>
    <row r="110" spans="1:10" x14ac:dyDescent="0.2">
      <c r="A110"/>
      <c r="B110"/>
      <c r="C110"/>
      <c r="D110"/>
      <c r="E110"/>
      <c r="F110"/>
      <c r="G110"/>
      <c r="H110"/>
      <c r="I110"/>
      <c r="J110"/>
    </row>
    <row r="111" spans="1:10" x14ac:dyDescent="0.2">
      <c r="A111"/>
      <c r="B111"/>
      <c r="C111"/>
      <c r="D111"/>
      <c r="E111"/>
      <c r="F111"/>
      <c r="G111"/>
      <c r="H111"/>
      <c r="I111"/>
      <c r="J111"/>
    </row>
    <row r="112" spans="1:10" x14ac:dyDescent="0.2">
      <c r="A112"/>
      <c r="B112"/>
      <c r="C112"/>
      <c r="D112"/>
      <c r="E112"/>
      <c r="F112"/>
      <c r="G112"/>
      <c r="H112"/>
      <c r="I112"/>
      <c r="J112"/>
    </row>
    <row r="113" spans="1:10" x14ac:dyDescent="0.2">
      <c r="A113"/>
      <c r="B113"/>
      <c r="C113"/>
      <c r="D113"/>
      <c r="E113"/>
      <c r="F113"/>
      <c r="G113"/>
      <c r="H113"/>
      <c r="I113"/>
      <c r="J113"/>
    </row>
    <row r="114" spans="1:10" x14ac:dyDescent="0.2">
      <c r="A114"/>
      <c r="B114"/>
      <c r="C114"/>
      <c r="D114"/>
      <c r="E114"/>
      <c r="F114"/>
      <c r="G114"/>
      <c r="H114"/>
      <c r="I114"/>
      <c r="J114"/>
    </row>
    <row r="115" spans="1:10" x14ac:dyDescent="0.2">
      <c r="A115"/>
      <c r="B115"/>
      <c r="C115"/>
      <c r="D115"/>
      <c r="E115"/>
      <c r="F115"/>
      <c r="G115"/>
      <c r="H115"/>
      <c r="I115"/>
      <c r="J115"/>
    </row>
    <row r="116" spans="1:10" x14ac:dyDescent="0.2">
      <c r="A116"/>
      <c r="B116"/>
      <c r="C116"/>
      <c r="D116"/>
      <c r="E116"/>
      <c r="F116"/>
      <c r="G116"/>
      <c r="H116"/>
      <c r="I116"/>
      <c r="J116"/>
    </row>
    <row r="117" spans="1:10" x14ac:dyDescent="0.2">
      <c r="A117"/>
      <c r="B117"/>
      <c r="C117"/>
      <c r="D117"/>
      <c r="E117"/>
      <c r="F117"/>
      <c r="G117"/>
      <c r="H117"/>
      <c r="I117"/>
      <c r="J117"/>
    </row>
    <row r="118" spans="1:10" x14ac:dyDescent="0.2">
      <c r="A118"/>
      <c r="B118"/>
      <c r="C118"/>
      <c r="D118"/>
      <c r="E118"/>
      <c r="F118"/>
      <c r="G118"/>
      <c r="H118"/>
      <c r="I118"/>
      <c r="J118"/>
    </row>
    <row r="119" spans="1:10" x14ac:dyDescent="0.2">
      <c r="A119"/>
      <c r="B119"/>
      <c r="C119"/>
      <c r="D119"/>
      <c r="E119"/>
      <c r="F119"/>
      <c r="G119"/>
      <c r="H119"/>
      <c r="I119"/>
      <c r="J119"/>
    </row>
    <row r="120" spans="1:10" x14ac:dyDescent="0.2">
      <c r="A120"/>
      <c r="B120"/>
      <c r="C120"/>
      <c r="D120"/>
      <c r="E120"/>
      <c r="F120"/>
      <c r="G120"/>
      <c r="H120"/>
      <c r="I120"/>
      <c r="J120"/>
    </row>
    <row r="121" spans="1:10" x14ac:dyDescent="0.2">
      <c r="A121"/>
      <c r="B121"/>
      <c r="C121"/>
      <c r="D121"/>
      <c r="E121"/>
      <c r="F121"/>
      <c r="G121"/>
      <c r="H121"/>
      <c r="I121"/>
      <c r="J121"/>
    </row>
    <row r="122" spans="1:10" x14ac:dyDescent="0.2">
      <c r="A122"/>
      <c r="B122"/>
      <c r="C122"/>
      <c r="D122"/>
      <c r="E122"/>
      <c r="F122"/>
      <c r="G122"/>
      <c r="H122"/>
      <c r="I122"/>
      <c r="J122"/>
    </row>
    <row r="123" spans="1:10" x14ac:dyDescent="0.2">
      <c r="A123"/>
      <c r="B123"/>
      <c r="C123"/>
      <c r="D123"/>
      <c r="E123"/>
      <c r="F123"/>
      <c r="G123"/>
      <c r="H123"/>
      <c r="I123"/>
      <c r="J123"/>
    </row>
    <row r="124" spans="1:10" x14ac:dyDescent="0.2">
      <c r="A124"/>
      <c r="B124"/>
      <c r="C124"/>
      <c r="D124"/>
      <c r="E124"/>
      <c r="F124"/>
      <c r="G124"/>
      <c r="H124"/>
      <c r="I124"/>
      <c r="J124"/>
    </row>
    <row r="125" spans="1:10" x14ac:dyDescent="0.2">
      <c r="A125"/>
      <c r="B125"/>
      <c r="C125"/>
      <c r="D125"/>
      <c r="E125"/>
      <c r="F125"/>
      <c r="G125"/>
      <c r="H125"/>
      <c r="I125"/>
      <c r="J125"/>
    </row>
    <row r="126" spans="1:10" x14ac:dyDescent="0.2">
      <c r="A126"/>
      <c r="B126"/>
      <c r="C126"/>
      <c r="D126"/>
      <c r="E126"/>
      <c r="F126"/>
      <c r="G126"/>
      <c r="H126"/>
      <c r="I126"/>
      <c r="J126"/>
    </row>
    <row r="127" spans="1:10" x14ac:dyDescent="0.2">
      <c r="A127"/>
      <c r="B127"/>
      <c r="C127"/>
      <c r="D127"/>
      <c r="E127"/>
      <c r="F127"/>
      <c r="G127"/>
      <c r="H127"/>
      <c r="I127"/>
      <c r="J127"/>
    </row>
    <row r="128" spans="1:10" x14ac:dyDescent="0.2">
      <c r="A128"/>
      <c r="B128"/>
      <c r="C128"/>
      <c r="D128"/>
      <c r="E128"/>
      <c r="F128"/>
      <c r="G128"/>
      <c r="H128"/>
      <c r="I128"/>
      <c r="J128"/>
    </row>
    <row r="129" spans="1:10" x14ac:dyDescent="0.2">
      <c r="A129"/>
      <c r="B129"/>
      <c r="C129"/>
      <c r="D129"/>
      <c r="E129"/>
      <c r="F129"/>
      <c r="G129"/>
      <c r="H129"/>
      <c r="I129"/>
      <c r="J129"/>
    </row>
    <row r="130" spans="1:10" x14ac:dyDescent="0.2">
      <c r="A130"/>
      <c r="B130"/>
      <c r="C130"/>
      <c r="D130"/>
      <c r="E130"/>
      <c r="F130"/>
      <c r="G130"/>
      <c r="H130"/>
      <c r="I130"/>
      <c r="J130"/>
    </row>
    <row r="131" spans="1:10" x14ac:dyDescent="0.2">
      <c r="A131"/>
      <c r="B131"/>
      <c r="C131"/>
      <c r="D131"/>
      <c r="E131"/>
      <c r="F131"/>
      <c r="G131"/>
      <c r="H131"/>
      <c r="I131"/>
      <c r="J131"/>
    </row>
    <row r="132" spans="1:10" x14ac:dyDescent="0.2">
      <c r="A132"/>
      <c r="B132"/>
      <c r="C132"/>
      <c r="D132"/>
      <c r="E132"/>
      <c r="F132"/>
      <c r="G132"/>
      <c r="H132"/>
      <c r="I132"/>
      <c r="J132"/>
    </row>
    <row r="133" spans="1:10" x14ac:dyDescent="0.2">
      <c r="A133"/>
      <c r="B133"/>
      <c r="C133"/>
      <c r="D133"/>
      <c r="E133"/>
      <c r="F133"/>
      <c r="G133"/>
      <c r="H133"/>
      <c r="I133"/>
      <c r="J133"/>
    </row>
    <row r="134" spans="1:10" x14ac:dyDescent="0.2">
      <c r="A134"/>
      <c r="B134"/>
      <c r="C134"/>
      <c r="D134"/>
      <c r="E134"/>
      <c r="F134"/>
      <c r="G134"/>
      <c r="H134"/>
      <c r="I134"/>
      <c r="J134"/>
    </row>
    <row r="135" spans="1:10" x14ac:dyDescent="0.2">
      <c r="A135"/>
      <c r="B135"/>
      <c r="C135"/>
      <c r="D135"/>
      <c r="E135"/>
      <c r="F135"/>
      <c r="G135"/>
      <c r="H135"/>
      <c r="I135"/>
      <c r="J135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workbookViewId="0">
      <selection activeCell="B18" sqref="B18"/>
    </sheetView>
  </sheetViews>
  <sheetFormatPr defaultColWidth="11.5703125" defaultRowHeight="12.75" x14ac:dyDescent="0.2"/>
  <cols>
    <col min="1" max="1" width="40.7109375" customWidth="1"/>
    <col min="2" max="2" width="23" customWidth="1"/>
    <col min="3" max="3" width="19.85546875" customWidth="1"/>
    <col min="4" max="4" width="21.28515625" customWidth="1"/>
    <col min="5" max="5" width="18.85546875" customWidth="1"/>
    <col min="6" max="6" width="13.7109375" bestFit="1" customWidth="1"/>
  </cols>
  <sheetData>
    <row r="2" spans="1:6" x14ac:dyDescent="0.2">
      <c r="A2" s="42" t="s">
        <v>61</v>
      </c>
      <c r="B2" s="42" t="s">
        <v>62</v>
      </c>
      <c r="C2" s="42" t="s">
        <v>63</v>
      </c>
      <c r="D2" s="42" t="s">
        <v>65</v>
      </c>
      <c r="E2" s="42" t="s">
        <v>64</v>
      </c>
      <c r="F2" s="42"/>
    </row>
    <row r="3" spans="1:6" x14ac:dyDescent="0.2">
      <c r="A3" s="42" t="s">
        <v>67</v>
      </c>
      <c r="B3" s="42" t="s">
        <v>66</v>
      </c>
      <c r="C3" s="42" t="s">
        <v>66</v>
      </c>
      <c r="D3" s="42" t="s">
        <v>66</v>
      </c>
      <c r="E3" s="42" t="s">
        <v>68</v>
      </c>
      <c r="F3" s="42"/>
    </row>
    <row r="4" spans="1:6" x14ac:dyDescent="0.2">
      <c r="A4" s="42"/>
      <c r="B4" s="42" t="s">
        <v>69</v>
      </c>
      <c r="C4" s="42"/>
      <c r="D4" s="42"/>
      <c r="E4" s="42"/>
      <c r="F4" s="42"/>
    </row>
    <row r="5" spans="1:6" x14ac:dyDescent="0.2">
      <c r="A5" s="42"/>
      <c r="B5" s="42"/>
      <c r="D5" s="42"/>
      <c r="E5" s="42"/>
      <c r="F5" s="42"/>
    </row>
    <row r="6" spans="1:6" ht="38.25" x14ac:dyDescent="0.2">
      <c r="A6" s="43" t="s">
        <v>71</v>
      </c>
      <c r="B6" s="43" t="s">
        <v>79</v>
      </c>
      <c r="C6" s="43" t="s">
        <v>70</v>
      </c>
      <c r="D6" s="43" t="s">
        <v>83</v>
      </c>
      <c r="E6" s="43" t="s">
        <v>86</v>
      </c>
    </row>
    <row r="7" spans="1:6" x14ac:dyDescent="0.2">
      <c r="A7" s="1"/>
      <c r="B7" s="3"/>
      <c r="C7" s="3"/>
      <c r="D7" s="3"/>
      <c r="E7" s="3"/>
    </row>
    <row r="8" spans="1:6" ht="51" x14ac:dyDescent="0.2">
      <c r="A8" s="43" t="s">
        <v>72</v>
      </c>
      <c r="B8" s="43" t="s">
        <v>76</v>
      </c>
      <c r="C8" s="43" t="s">
        <v>90</v>
      </c>
      <c r="D8" s="43" t="s">
        <v>84</v>
      </c>
      <c r="E8" s="43" t="s">
        <v>93</v>
      </c>
    </row>
    <row r="9" spans="1:6" x14ac:dyDescent="0.2">
      <c r="A9" s="1"/>
      <c r="C9" s="1"/>
      <c r="D9" s="1"/>
      <c r="E9" s="1"/>
    </row>
    <row r="10" spans="1:6" ht="51" x14ac:dyDescent="0.2">
      <c r="A10" s="43" t="s">
        <v>73</v>
      </c>
      <c r="B10" s="43" t="s">
        <v>77</v>
      </c>
      <c r="C10" s="43" t="s">
        <v>91</v>
      </c>
      <c r="D10" s="43" t="s">
        <v>82</v>
      </c>
      <c r="E10" s="43" t="s">
        <v>94</v>
      </c>
    </row>
    <row r="11" spans="1:6" x14ac:dyDescent="0.2">
      <c r="A11" s="1"/>
      <c r="B11" s="1"/>
      <c r="C11" s="1"/>
      <c r="D11" s="1"/>
      <c r="E11" s="1"/>
    </row>
    <row r="12" spans="1:6" ht="76.5" x14ac:dyDescent="0.2">
      <c r="A12" s="43" t="s">
        <v>74</v>
      </c>
      <c r="B12" s="43" t="s">
        <v>78</v>
      </c>
      <c r="C12" s="43" t="s">
        <v>92</v>
      </c>
      <c r="D12" s="43" t="s">
        <v>80</v>
      </c>
      <c r="E12" s="43" t="s">
        <v>95</v>
      </c>
    </row>
    <row r="13" spans="1:6" x14ac:dyDescent="0.2">
      <c r="B13" s="1"/>
      <c r="C13" s="1"/>
      <c r="D13" s="3"/>
      <c r="E13" s="1"/>
    </row>
    <row r="14" spans="1:6" ht="25.5" x14ac:dyDescent="0.2">
      <c r="A14" s="1"/>
      <c r="B14" s="43" t="s">
        <v>75</v>
      </c>
      <c r="C14" s="43" t="s">
        <v>88</v>
      </c>
      <c r="D14" s="43" t="s">
        <v>81</v>
      </c>
      <c r="E14" s="43"/>
    </row>
    <row r="15" spans="1:6" x14ac:dyDescent="0.2">
      <c r="A15" s="1"/>
      <c r="C15" s="1"/>
      <c r="D15" s="1"/>
      <c r="E15" s="1"/>
    </row>
    <row r="16" spans="1:6" ht="38.25" x14ac:dyDescent="0.2">
      <c r="A16" s="1"/>
      <c r="B16" s="41" t="s">
        <v>89</v>
      </c>
      <c r="C16" s="43" t="s">
        <v>87</v>
      </c>
      <c r="D16" s="43" t="s">
        <v>85</v>
      </c>
      <c r="E16" s="43"/>
    </row>
    <row r="17" spans="1:5" x14ac:dyDescent="0.2">
      <c r="A17" s="1"/>
      <c r="C17" s="1"/>
      <c r="D17" s="1"/>
      <c r="E17" s="1"/>
    </row>
    <row r="18" spans="1:5" ht="25.5" x14ac:dyDescent="0.2">
      <c r="B18" s="41" t="s">
        <v>96</v>
      </c>
      <c r="C18" s="43"/>
    </row>
    <row r="19" spans="1:5" x14ac:dyDescent="0.2">
      <c r="C19" s="3"/>
    </row>
    <row r="20" spans="1:5" x14ac:dyDescent="0.2">
      <c r="C20" s="43"/>
    </row>
    <row r="21" spans="1:5" x14ac:dyDescent="0.2">
      <c r="C21" s="1"/>
    </row>
    <row r="22" spans="1:5" x14ac:dyDescent="0.2">
      <c r="C22" s="43"/>
    </row>
    <row r="23" spans="1:5" x14ac:dyDescent="0.2">
      <c r="C23" s="1"/>
    </row>
    <row r="24" spans="1:5" x14ac:dyDescent="0.2">
      <c r="C24" s="43"/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4" sqref="A4"/>
    </sheetView>
  </sheetViews>
  <sheetFormatPr defaultRowHeight="12.75" x14ac:dyDescent="0.2"/>
  <cols>
    <col min="1" max="1" width="20.85546875" customWidth="1"/>
    <col min="3" max="3" width="10.42578125" bestFit="1" customWidth="1"/>
    <col min="4" max="4" width="22.140625" bestFit="1" customWidth="1"/>
  </cols>
  <sheetData>
    <row r="1" spans="1:4" x14ac:dyDescent="0.2">
      <c r="A1" t="s">
        <v>52</v>
      </c>
    </row>
    <row r="3" spans="1:4" x14ac:dyDescent="0.2">
      <c r="C3" t="s">
        <v>53</v>
      </c>
      <c r="D3" t="s">
        <v>60</v>
      </c>
    </row>
    <row r="4" spans="1:4" ht="25.5" x14ac:dyDescent="0.2">
      <c r="A4" s="41" t="s">
        <v>54</v>
      </c>
      <c r="C4">
        <v>2</v>
      </c>
      <c r="D4">
        <f>3</f>
        <v>3</v>
      </c>
    </row>
    <row r="5" spans="1:4" ht="25.5" x14ac:dyDescent="0.2">
      <c r="A5" s="41" t="s">
        <v>55</v>
      </c>
      <c r="C5">
        <v>4</v>
      </c>
      <c r="D5">
        <f>D4+3</f>
        <v>6</v>
      </c>
    </row>
    <row r="6" spans="1:4" ht="25.5" x14ac:dyDescent="0.2">
      <c r="A6" s="41" t="s">
        <v>56</v>
      </c>
      <c r="C6">
        <v>6</v>
      </c>
      <c r="D6">
        <f t="shared" ref="D6:D9" si="0">D5+3</f>
        <v>9</v>
      </c>
    </row>
    <row r="7" spans="1:4" ht="25.5" x14ac:dyDescent="0.2">
      <c r="A7" s="41" t="s">
        <v>57</v>
      </c>
      <c r="C7">
        <v>8</v>
      </c>
      <c r="D7">
        <f t="shared" si="0"/>
        <v>12</v>
      </c>
    </row>
    <row r="8" spans="1:4" ht="25.5" x14ac:dyDescent="0.2">
      <c r="A8" s="41" t="s">
        <v>58</v>
      </c>
      <c r="C8">
        <v>10</v>
      </c>
      <c r="D8">
        <f t="shared" si="0"/>
        <v>15</v>
      </c>
    </row>
    <row r="9" spans="1:4" ht="25.5" x14ac:dyDescent="0.2">
      <c r="A9" s="41" t="s">
        <v>59</v>
      </c>
      <c r="C9">
        <v>12</v>
      </c>
      <c r="D9">
        <f t="shared" si="0"/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E2" sqref="E2"/>
    </sheetView>
  </sheetViews>
  <sheetFormatPr defaultRowHeight="12.75" x14ac:dyDescent="0.2"/>
  <cols>
    <col min="2" max="2" width="19" customWidth="1"/>
    <col min="3" max="3" width="18.5703125" customWidth="1"/>
    <col min="4" max="4" width="28.85546875" customWidth="1"/>
  </cols>
  <sheetData>
    <row r="1" spans="1:4" x14ac:dyDescent="0.2">
      <c r="B1" s="42" t="s">
        <v>102</v>
      </c>
      <c r="C1" s="42" t="s">
        <v>98</v>
      </c>
      <c r="D1" s="42" t="s">
        <v>100</v>
      </c>
    </row>
    <row r="2" spans="1:4" x14ac:dyDescent="0.2">
      <c r="A2" t="s">
        <v>97</v>
      </c>
      <c r="B2">
        <v>28</v>
      </c>
      <c r="C2">
        <v>20</v>
      </c>
      <c r="D2">
        <f>B2/C2</f>
        <v>1.4</v>
      </c>
    </row>
    <row r="3" spans="1:4" x14ac:dyDescent="0.2">
      <c r="A3" t="s">
        <v>99</v>
      </c>
      <c r="B3">
        <v>33</v>
      </c>
      <c r="C3">
        <v>35</v>
      </c>
      <c r="D3">
        <f t="shared" ref="D3:D4" si="0">B3/C3</f>
        <v>0.94285714285714284</v>
      </c>
    </row>
    <row r="4" spans="1:4" x14ac:dyDescent="0.2">
      <c r="A4" t="s">
        <v>101</v>
      </c>
      <c r="B4">
        <v>40</v>
      </c>
      <c r="C4">
        <v>60</v>
      </c>
      <c r="D4">
        <f t="shared" si="0"/>
        <v>0.66666666666666663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 Units</vt:lpstr>
      <vt:lpstr>Upgrades</vt:lpstr>
      <vt:lpstr>Promotions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2015-04-10T22:00:40Z</dcterms:created>
  <dcterms:modified xsi:type="dcterms:W3CDTF">2015-04-21T20:58:33Z</dcterms:modified>
</cp:coreProperties>
</file>