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.sharepoint.com/teams/EcosystemScience/Wetland monitoring/Warden &amp; Gore waterbirds/Analysis/Warden-Gore-2023/raw_data/"/>
    </mc:Choice>
  </mc:AlternateContent>
  <xr:revisionPtr revIDLastSave="298" documentId="8_{276545D1-F481-6941-A24E-3A948190289C}" xr6:coauthVersionLast="47" xr6:coauthVersionMax="47" xr10:uidLastSave="{C5CF5A05-31EB-E340-8BC8-21EFB3539BA2}"/>
  <bookViews>
    <workbookView xWindow="-38400" yWindow="-8000" windowWidth="38400" windowHeight="24000" activeTab="4" xr2:uid="{00000000-000D-0000-FFFF-FFFF00000000}"/>
  </bookViews>
  <sheets>
    <sheet name="Esperance stn 9789" sheetId="2" r:id="rId1"/>
    <sheet name="Sheet2" sheetId="12" r:id="rId2"/>
    <sheet name="missing value estimates" sheetId="10" r:id="rId3"/>
    <sheet name="Myrup stn 9584" sheetId="7" r:id="rId4"/>
    <sheet name="Esperance Aero stn 9542" sheetId="8" r:id="rId5"/>
    <sheet name="rainfall for regression" sheetId="9" r:id="rId6"/>
    <sheet name="Sheet1" sheetId="11" r:id="rId7"/>
    <sheet name="Esperance seasonal totals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0" l="1"/>
  <c r="E20" i="10"/>
  <c r="D17" i="10"/>
  <c r="D16" i="10"/>
  <c r="C17" i="10"/>
  <c r="C16" i="10"/>
  <c r="C232" i="11"/>
  <c r="D232" i="11"/>
  <c r="B232" i="11"/>
  <c r="J230" i="7"/>
  <c r="I228" i="8"/>
  <c r="I229" i="8"/>
  <c r="I230" i="8"/>
  <c r="E230" i="2"/>
  <c r="E231" i="2"/>
  <c r="J230" i="2"/>
  <c r="H11" i="10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K228" i="8" s="1"/>
  <c r="I227" i="8"/>
  <c r="I206" i="8"/>
  <c r="I205" i="8"/>
  <c r="J204" i="7"/>
  <c r="J205" i="7"/>
  <c r="J206" i="2"/>
  <c r="E206" i="2"/>
  <c r="J204" i="2"/>
  <c r="J205" i="2"/>
  <c r="E205" i="2"/>
  <c r="L231" i="7" l="1"/>
  <c r="L207" i="7"/>
  <c r="N231" i="2"/>
  <c r="L207" i="2"/>
  <c r="M231" i="2"/>
  <c r="L231" i="2"/>
  <c r="M228" i="8"/>
  <c r="L231" i="8"/>
  <c r="L228" i="8"/>
  <c r="K231" i="8"/>
  <c r="M231" i="8"/>
  <c r="M231" i="7"/>
  <c r="N228" i="7"/>
  <c r="M228" i="7"/>
  <c r="L228" i="7"/>
  <c r="N231" i="7"/>
  <c r="L228" i="2"/>
  <c r="M228" i="2"/>
  <c r="N228" i="2"/>
  <c r="E4" i="10"/>
  <c r="E5" i="10"/>
  <c r="E6" i="10"/>
  <c r="E7" i="10"/>
  <c r="E8" i="10"/>
  <c r="E9" i="10"/>
  <c r="E10" i="10"/>
  <c r="E3" i="10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" i="7"/>
  <c r="K2" i="7" s="1"/>
  <c r="K3" i="7" s="1"/>
  <c r="K4" i="7" s="1"/>
  <c r="K5" i="7" s="1"/>
  <c r="J195" i="2"/>
  <c r="J197" i="2"/>
  <c r="M207" i="7" l="1"/>
  <c r="K6" i="7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N207" i="7"/>
  <c r="L204" i="7"/>
  <c r="M204" i="7"/>
  <c r="N204" i="7"/>
  <c r="L183" i="7"/>
  <c r="M183" i="7"/>
  <c r="L180" i="7"/>
  <c r="M180" i="7"/>
  <c r="N183" i="7"/>
  <c r="N180" i="7"/>
  <c r="L135" i="7"/>
  <c r="M135" i="7"/>
  <c r="L132" i="7"/>
  <c r="M132" i="7"/>
  <c r="N135" i="7"/>
  <c r="N132" i="7"/>
  <c r="L123" i="7"/>
  <c r="M123" i="7"/>
  <c r="L120" i="7"/>
  <c r="M120" i="7"/>
  <c r="N123" i="7"/>
  <c r="N120" i="7"/>
  <c r="L111" i="7"/>
  <c r="M111" i="7"/>
  <c r="L107" i="7"/>
  <c r="M107" i="7"/>
  <c r="N111" i="7"/>
  <c r="L99" i="7"/>
  <c r="N107" i="7"/>
  <c r="L97" i="7"/>
  <c r="M99" i="7"/>
  <c r="M97" i="7"/>
  <c r="N99" i="7"/>
  <c r="N97" i="7"/>
  <c r="L87" i="7"/>
  <c r="M87" i="7"/>
  <c r="L84" i="7"/>
  <c r="M84" i="7"/>
  <c r="N87" i="7"/>
  <c r="N84" i="7"/>
  <c r="L75" i="7"/>
  <c r="M75" i="7"/>
  <c r="L72" i="7"/>
  <c r="M72" i="7"/>
  <c r="N75" i="7"/>
  <c r="N72" i="7"/>
  <c r="L60" i="7"/>
  <c r="M60" i="7"/>
  <c r="N60" i="7"/>
  <c r="L51" i="7"/>
  <c r="M51" i="7"/>
  <c r="L47" i="7"/>
  <c r="M47" i="7"/>
  <c r="N51" i="7"/>
  <c r="N47" i="7"/>
  <c r="L35" i="7"/>
  <c r="M35" i="7"/>
  <c r="N35" i="7"/>
  <c r="J183" i="2"/>
  <c r="J184" i="2"/>
  <c r="J185" i="2"/>
  <c r="J186" i="2"/>
  <c r="J187" i="2"/>
  <c r="J188" i="2"/>
  <c r="J189" i="2"/>
  <c r="J190" i="2"/>
  <c r="J191" i="2"/>
  <c r="J192" i="2"/>
  <c r="J193" i="2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K207" i="8" s="1"/>
  <c r="I2" i="8"/>
  <c r="J2" i="8" s="1"/>
  <c r="M207" i="8" l="1"/>
  <c r="L207" i="8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K204" i="8"/>
  <c r="L204" i="8"/>
  <c r="M204" i="8"/>
  <c r="K183" i="8"/>
  <c r="L183" i="8"/>
  <c r="K180" i="8"/>
  <c r="L180" i="8"/>
  <c r="M183" i="8"/>
  <c r="M180" i="8"/>
  <c r="K135" i="8"/>
  <c r="L135" i="8"/>
  <c r="K132" i="8"/>
  <c r="L132" i="8"/>
  <c r="M135" i="8"/>
  <c r="M132" i="8"/>
  <c r="K123" i="8"/>
  <c r="L123" i="8"/>
  <c r="K120" i="8"/>
  <c r="L120" i="8"/>
  <c r="M123" i="8"/>
  <c r="M120" i="8"/>
  <c r="K111" i="8"/>
  <c r="L111" i="8"/>
  <c r="K107" i="8"/>
  <c r="L107" i="8"/>
  <c r="M111" i="8"/>
  <c r="K99" i="8"/>
  <c r="M107" i="8"/>
  <c r="K97" i="8"/>
  <c r="L99" i="8"/>
  <c r="L97" i="8"/>
  <c r="M99" i="8"/>
  <c r="M97" i="8"/>
  <c r="K87" i="8"/>
  <c r="L87" i="8"/>
  <c r="K84" i="8"/>
  <c r="L84" i="8"/>
  <c r="M87" i="8"/>
  <c r="M84" i="8"/>
  <c r="K75" i="8"/>
  <c r="L75" i="8"/>
  <c r="K72" i="8"/>
  <c r="L72" i="8"/>
  <c r="M75" i="8"/>
  <c r="M72" i="8"/>
  <c r="K60" i="8"/>
  <c r="L60" i="8"/>
  <c r="M60" i="8"/>
  <c r="K51" i="8"/>
  <c r="L51" i="8"/>
  <c r="K47" i="8"/>
  <c r="L47" i="8"/>
  <c r="M51" i="8"/>
  <c r="M47" i="8"/>
  <c r="K35" i="8"/>
  <c r="L35" i="8"/>
  <c r="M35" i="8"/>
  <c r="E204" i="2"/>
  <c r="J194" i="2" l="1"/>
  <c r="J196" i="2"/>
  <c r="J198" i="2"/>
  <c r="J199" i="2"/>
  <c r="J200" i="2"/>
  <c r="J201" i="2"/>
  <c r="J202" i="2"/>
  <c r="J20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J182" i="2"/>
  <c r="N207" i="2" l="1"/>
  <c r="M207" i="2"/>
  <c r="M204" i="2"/>
  <c r="L204" i="2"/>
  <c r="N20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2" i="2"/>
  <c r="K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M120" i="2" l="1"/>
  <c r="M72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M183" i="2"/>
  <c r="L180" i="2"/>
  <c r="L132" i="2"/>
  <c r="M135" i="2"/>
  <c r="M111" i="2"/>
  <c r="L84" i="2"/>
  <c r="M87" i="2"/>
  <c r="L60" i="2"/>
  <c r="M47" i="2"/>
  <c r="N180" i="2"/>
  <c r="L123" i="2"/>
  <c r="N132" i="2"/>
  <c r="L107" i="2"/>
  <c r="L99" i="2"/>
  <c r="L75" i="2"/>
  <c r="N84" i="2"/>
  <c r="L51" i="2"/>
  <c r="N60" i="2"/>
  <c r="L35" i="2"/>
  <c r="N123" i="2"/>
  <c r="N107" i="2"/>
  <c r="N99" i="2"/>
  <c r="N75" i="2"/>
  <c r="N51" i="2"/>
  <c r="N35" i="2"/>
  <c r="M180" i="2"/>
  <c r="M132" i="2"/>
  <c r="L97" i="2"/>
  <c r="M84" i="2"/>
  <c r="M60" i="2"/>
  <c r="M123" i="2"/>
  <c r="L120" i="2"/>
  <c r="M107" i="2"/>
  <c r="M99" i="2"/>
  <c r="N97" i="2"/>
  <c r="M75" i="2"/>
  <c r="L72" i="2"/>
  <c r="M51" i="2"/>
  <c r="M35" i="2"/>
  <c r="L183" i="2"/>
  <c r="L135" i="2"/>
  <c r="L111" i="2"/>
  <c r="N120" i="2"/>
  <c r="L87" i="2"/>
  <c r="N72" i="2"/>
  <c r="L47" i="2"/>
  <c r="N183" i="2"/>
  <c r="N135" i="2"/>
  <c r="N111" i="2"/>
  <c r="M97" i="2"/>
  <c r="N87" i="2"/>
  <c r="N47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K182" i="2" l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</calcChain>
</file>

<file path=xl/sharedStrings.xml><?xml version="1.0" encoding="utf-8"?>
<sst xmlns="http://schemas.openxmlformats.org/spreadsheetml/2006/main" count="999" uniqueCount="248">
  <si>
    <t>Product code</t>
  </si>
  <si>
    <t>Station number</t>
  </si>
  <si>
    <t>Year</t>
  </si>
  <si>
    <t>Month</t>
  </si>
  <si>
    <t>month-year</t>
  </si>
  <si>
    <t>Monthly Precipitation Total (millimetres)</t>
  </si>
  <si>
    <t>modelled for missing</t>
  </si>
  <si>
    <t>partial month for missing</t>
  </si>
  <si>
    <t>monthly average</t>
  </si>
  <si>
    <t>deviation from average of each month</t>
  </si>
  <si>
    <t>cumulative dev from average of each month</t>
  </si>
  <si>
    <t>3MO</t>
  </si>
  <si>
    <t>6MO</t>
  </si>
  <si>
    <t>12MO</t>
  </si>
  <si>
    <t>IDCJAC0001</t>
  </si>
  <si>
    <t>whole month missing</t>
  </si>
  <si>
    <t>ESPA</t>
  </si>
  <si>
    <t>MYRU</t>
  </si>
  <si>
    <t>ESPE</t>
  </si>
  <si>
    <t>ESPE mod</t>
  </si>
  <si>
    <t>ESPE partial month</t>
  </si>
  <si>
    <t>MYRU mod</t>
  </si>
  <si>
    <t>2019-3</t>
  </si>
  <si>
    <t>missing</t>
  </si>
  <si>
    <t>2019-6</t>
  </si>
  <si>
    <t>2019-8</t>
  </si>
  <si>
    <t>2019-9</t>
  </si>
  <si>
    <t>2019-11</t>
  </si>
  <si>
    <t>2019-12</t>
  </si>
  <si>
    <t>2020-02</t>
  </si>
  <si>
    <t>2020-04</t>
  </si>
  <si>
    <t>2022-10</t>
  </si>
  <si>
    <t>modelled for missing, from ESPE</t>
  </si>
  <si>
    <t>Myrup monthly averages</t>
  </si>
  <si>
    <t>107.1 (only 1 day missing)</t>
  </si>
  <si>
    <t>Monthly from modelling</t>
  </si>
  <si>
    <t>Monthly from part month</t>
  </si>
  <si>
    <t>72.4 (only missing one day but there was rain here</t>
  </si>
  <si>
    <t>Spring total abundance</t>
  </si>
  <si>
    <t>Summer total abundance</t>
  </si>
  <si>
    <t>1-2004</t>
  </si>
  <si>
    <t>2-2004</t>
  </si>
  <si>
    <t>3-2004</t>
  </si>
  <si>
    <t>4-2004</t>
  </si>
  <si>
    <t>5-2004</t>
  </si>
  <si>
    <t>6-2004</t>
  </si>
  <si>
    <t>7-2004</t>
  </si>
  <si>
    <t>8-2004</t>
  </si>
  <si>
    <t>9-2004</t>
  </si>
  <si>
    <t>10-2004</t>
  </si>
  <si>
    <t>11-2004</t>
  </si>
  <si>
    <t>12-2004</t>
  </si>
  <si>
    <t>1-2005</t>
  </si>
  <si>
    <t>2-2005</t>
  </si>
  <si>
    <t>3-2005</t>
  </si>
  <si>
    <t>4-2005</t>
  </si>
  <si>
    <t>5-2005</t>
  </si>
  <si>
    <t>6-2005</t>
  </si>
  <si>
    <t>7-2005</t>
  </si>
  <si>
    <t>8-2005</t>
  </si>
  <si>
    <t>9-2005</t>
  </si>
  <si>
    <t>10-2005</t>
  </si>
  <si>
    <t>11-2005</t>
  </si>
  <si>
    <t>12-2005</t>
  </si>
  <si>
    <t>1-2006</t>
  </si>
  <si>
    <t>2-2006</t>
  </si>
  <si>
    <t>3-2006</t>
  </si>
  <si>
    <t>4-2006</t>
  </si>
  <si>
    <t>5-2006</t>
  </si>
  <si>
    <t>6-2006</t>
  </si>
  <si>
    <t>7-2006</t>
  </si>
  <si>
    <t>8-2006</t>
  </si>
  <si>
    <t>9-2006</t>
  </si>
  <si>
    <t>10-2006</t>
  </si>
  <si>
    <t>11-2006</t>
  </si>
  <si>
    <t>12-2006</t>
  </si>
  <si>
    <t>1-2007</t>
  </si>
  <si>
    <t>2-2007</t>
  </si>
  <si>
    <t>3-2007</t>
  </si>
  <si>
    <t>4-2007</t>
  </si>
  <si>
    <t>5-2007</t>
  </si>
  <si>
    <t>6-2007</t>
  </si>
  <si>
    <t>7-2007</t>
  </si>
  <si>
    <t>8-2007</t>
  </si>
  <si>
    <t>9-2007</t>
  </si>
  <si>
    <t>10-2007</t>
  </si>
  <si>
    <t>11-2007</t>
  </si>
  <si>
    <t>12-2007</t>
  </si>
  <si>
    <t>1-2008</t>
  </si>
  <si>
    <t>2-2008</t>
  </si>
  <si>
    <t>3-2008</t>
  </si>
  <si>
    <t>4-2008</t>
  </si>
  <si>
    <t>5-2008</t>
  </si>
  <si>
    <t>6-2008</t>
  </si>
  <si>
    <t>7-2008</t>
  </si>
  <si>
    <t>8-2008</t>
  </si>
  <si>
    <t>9-2008</t>
  </si>
  <si>
    <t>10-2008</t>
  </si>
  <si>
    <t>11-2008</t>
  </si>
  <si>
    <t>12-2008</t>
  </si>
  <si>
    <t>1-2009</t>
  </si>
  <si>
    <t>2-2009</t>
  </si>
  <si>
    <t>3-2009</t>
  </si>
  <si>
    <t>4-2009</t>
  </si>
  <si>
    <t>5-2009</t>
  </si>
  <si>
    <t>6-2009</t>
  </si>
  <si>
    <t>7-2009</t>
  </si>
  <si>
    <t>8-2009</t>
  </si>
  <si>
    <t>9-2009</t>
  </si>
  <si>
    <t>10-2009</t>
  </si>
  <si>
    <t>11-2009</t>
  </si>
  <si>
    <t>12-2009</t>
  </si>
  <si>
    <t>1-2010</t>
  </si>
  <si>
    <t>2-2010</t>
  </si>
  <si>
    <t>3-2010</t>
  </si>
  <si>
    <t>4-2010</t>
  </si>
  <si>
    <t>5-2010</t>
  </si>
  <si>
    <t>6-2010</t>
  </si>
  <si>
    <t>7-2010</t>
  </si>
  <si>
    <t>8-2010</t>
  </si>
  <si>
    <t>9-2010</t>
  </si>
  <si>
    <t>10-2010</t>
  </si>
  <si>
    <t>11-2010</t>
  </si>
  <si>
    <t>12-2010</t>
  </si>
  <si>
    <t>1-2011</t>
  </si>
  <si>
    <t>2-2011</t>
  </si>
  <si>
    <t>3-2011</t>
  </si>
  <si>
    <t>4-2011</t>
  </si>
  <si>
    <t>5-2011</t>
  </si>
  <si>
    <t>6-2011</t>
  </si>
  <si>
    <t>7-2011</t>
  </si>
  <si>
    <t>8-2011</t>
  </si>
  <si>
    <t>9-2011</t>
  </si>
  <si>
    <t>10-2011</t>
  </si>
  <si>
    <t>11-2011</t>
  </si>
  <si>
    <t>12-2011</t>
  </si>
  <si>
    <t>1-2012</t>
  </si>
  <si>
    <t>2-2012</t>
  </si>
  <si>
    <t>3-2012</t>
  </si>
  <si>
    <t>4-2012</t>
  </si>
  <si>
    <t>5-2012</t>
  </si>
  <si>
    <t>6-2012</t>
  </si>
  <si>
    <t>7-2012</t>
  </si>
  <si>
    <t>8-2012</t>
  </si>
  <si>
    <t>9-2012</t>
  </si>
  <si>
    <t>10-2012</t>
  </si>
  <si>
    <t>11-2012</t>
  </si>
  <si>
    <t>12-2012</t>
  </si>
  <si>
    <t>1-2013</t>
  </si>
  <si>
    <t>2-2013</t>
  </si>
  <si>
    <t>3-2013</t>
  </si>
  <si>
    <t>4-2013</t>
  </si>
  <si>
    <t>5-2013</t>
  </si>
  <si>
    <t>6-2013</t>
  </si>
  <si>
    <t>7-2013</t>
  </si>
  <si>
    <t>8-2013</t>
  </si>
  <si>
    <t>9-2013</t>
  </si>
  <si>
    <t>10-2013</t>
  </si>
  <si>
    <t>11-2013</t>
  </si>
  <si>
    <t>12-2013</t>
  </si>
  <si>
    <t>1-2014</t>
  </si>
  <si>
    <t>2-2014</t>
  </si>
  <si>
    <t>3-2014</t>
  </si>
  <si>
    <t>4-2014</t>
  </si>
  <si>
    <t>5-2014</t>
  </si>
  <si>
    <t>6-2014</t>
  </si>
  <si>
    <t>7-2014</t>
  </si>
  <si>
    <t>8-2014</t>
  </si>
  <si>
    <t>9-2014</t>
  </si>
  <si>
    <t>10-2014</t>
  </si>
  <si>
    <t>11-2014</t>
  </si>
  <si>
    <t>12-2014</t>
  </si>
  <si>
    <t>1-2015</t>
  </si>
  <si>
    <t>2-2015</t>
  </si>
  <si>
    <t>3-2015</t>
  </si>
  <si>
    <t>4-2015</t>
  </si>
  <si>
    <t>5-2015</t>
  </si>
  <si>
    <t>6-2015</t>
  </si>
  <si>
    <t>7-2015</t>
  </si>
  <si>
    <t>8-2015</t>
  </si>
  <si>
    <t>9-2015</t>
  </si>
  <si>
    <t>10-2015</t>
  </si>
  <si>
    <t>11-2015</t>
  </si>
  <si>
    <t>12-2015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</si>
  <si>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</si>
  <si>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</si>
  <si>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</si>
  <si>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</si>
  <si>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</si>
  <si>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</si>
  <si>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</si>
  <si>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</si>
  <si>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</si>
  <si>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</si>
  <si>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</si>
  <si>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</si>
  <si>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</si>
  <si>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</si>
  <si>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</si>
  <si>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</si>
  <si>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</si>
  <si>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</si>
  <si>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</si>
  <si>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</si>
  <si>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</si>
  <si>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</si>
  <si>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</si>
  <si>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</si>
  <si>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</si>
  <si>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</si>
  <si>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</si>
  <si>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</si>
  <si>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</si>
  <si>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</si>
  <si>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</si>
  <si>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</si>
  <si>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</si>
  <si>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</si>
  <si>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</si>
  <si>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</si>
  <si>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1-2019</t>
  </si>
  <si>
    <t>2-2019</t>
  </si>
  <si>
    <t>3-2019</t>
  </si>
  <si>
    <t>4-2019</t>
  </si>
  <si>
    <t>5-2019</t>
  </si>
  <si>
    <t>6-2019</t>
  </si>
  <si>
    <t>7-2019</t>
  </si>
  <si>
    <t>8-2019</t>
  </si>
  <si>
    <t>9-2019</t>
  </si>
  <si>
    <t>10-2019</t>
  </si>
  <si>
    <t>11-2019</t>
  </si>
  <si>
    <t>12-2019</t>
  </si>
  <si>
    <t>1-2020</t>
  </si>
  <si>
    <t>2-2020</t>
  </si>
  <si>
    <t>3-2020</t>
  </si>
  <si>
    <t>4-2020</t>
  </si>
  <si>
    <t>5-2020</t>
  </si>
  <si>
    <t>6-2020</t>
  </si>
  <si>
    <t>7-2020</t>
  </si>
  <si>
    <t>8-2020</t>
  </si>
  <si>
    <t>9-2020</t>
  </si>
  <si>
    <t>10-2020</t>
  </si>
  <si>
    <t>11-2020</t>
  </si>
  <si>
    <t>Dec-May</t>
  </si>
  <si>
    <t>Jun-Sep</t>
  </si>
  <si>
    <t>Y</t>
  </si>
  <si>
    <t>Esperance Aero monthly averages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</si>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</sst>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\-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34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0" fontId="19" fillId="0" borderId="0" xfId="0" applyFont="1"/>
    <xf numFmtId="0" fontId="20" fillId="0" borderId="0" xfId="0" applyFont="1"/>
    <xf numFmtId="0" fontId="0" fillId="0" borderId="0" xfId="0" applyFill="1"/>
    <xf numFmtId="17" fontId="0" fillId="0" borderId="0" xfId="0" applyNumberFormat="1"/>
    <xf numFmtId="0" fontId="14" fillId="0" borderId="0" xfId="0" applyFont="1" applyAlignment="1">
      <alignment horizontal="center"/>
    </xf>
    <xf numFmtId="16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Spring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Sheet1!$E$2:$E$230</c:f>
              <c:numCache>
                <c:formatCode>General</c:formatCode>
                <c:ptCount val="229"/>
                <c:pt idx="33">
                  <c:v>6083</c:v>
                </c:pt>
                <c:pt idx="45">
                  <c:v>7871</c:v>
                </c:pt>
                <c:pt idx="58">
                  <c:v>5887</c:v>
                </c:pt>
                <c:pt idx="70">
                  <c:v>9907</c:v>
                </c:pt>
                <c:pt idx="82">
                  <c:v>10717</c:v>
                </c:pt>
                <c:pt idx="94">
                  <c:v>9447</c:v>
                </c:pt>
                <c:pt idx="106">
                  <c:v>16982</c:v>
                </c:pt>
                <c:pt idx="117">
                  <c:v>17078</c:v>
                </c:pt>
                <c:pt idx="130">
                  <c:v>5260</c:v>
                </c:pt>
                <c:pt idx="178">
                  <c:v>9225</c:v>
                </c:pt>
                <c:pt idx="202">
                  <c:v>3807</c:v>
                </c:pt>
                <c:pt idx="226">
                  <c:v>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2-C340-B287-34CC9429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-287.28390816326578</c:v>
                </c:pt>
                <c:pt idx="205">
                  <c:v>-294.8214081632658</c:v>
                </c:pt>
                <c:pt idx="206">
                  <c:v>-311.50508163265357</c:v>
                </c:pt>
                <c:pt idx="207">
                  <c:v>-304.60916326530662</c:v>
                </c:pt>
                <c:pt idx="208">
                  <c:v>-270.71324489795967</c:v>
                </c:pt>
                <c:pt idx="209">
                  <c:v>-258.33773469387802</c:v>
                </c:pt>
                <c:pt idx="210">
                  <c:v>-252.39773469387802</c:v>
                </c:pt>
                <c:pt idx="211">
                  <c:v>-260.71773469387801</c:v>
                </c:pt>
                <c:pt idx="212">
                  <c:v>-254.58973469387803</c:v>
                </c:pt>
                <c:pt idx="213">
                  <c:v>-207.86973469387803</c:v>
                </c:pt>
                <c:pt idx="214">
                  <c:v>-221.64573469387804</c:v>
                </c:pt>
                <c:pt idx="215">
                  <c:v>-240.71573469387803</c:v>
                </c:pt>
                <c:pt idx="216">
                  <c:v>-264.80144897959229</c:v>
                </c:pt>
                <c:pt idx="217">
                  <c:v>-278.73894897959229</c:v>
                </c:pt>
                <c:pt idx="218">
                  <c:v>-288.42262244898006</c:v>
                </c:pt>
                <c:pt idx="219">
                  <c:v>-272.92670408163315</c:v>
                </c:pt>
                <c:pt idx="220">
                  <c:v>-270.23078571428618</c:v>
                </c:pt>
                <c:pt idx="221">
                  <c:v>-268.05527551020458</c:v>
                </c:pt>
                <c:pt idx="222">
                  <c:v>-251.71527551020461</c:v>
                </c:pt>
                <c:pt idx="223">
                  <c:v>-197.23527551020459</c:v>
                </c:pt>
                <c:pt idx="224">
                  <c:v>-201.50727551020458</c:v>
                </c:pt>
                <c:pt idx="225">
                  <c:v>-138.58727551020456</c:v>
                </c:pt>
                <c:pt idx="226">
                  <c:v>-99.363275510204573</c:v>
                </c:pt>
                <c:pt idx="227">
                  <c:v>-105.83327551020457</c:v>
                </c:pt>
                <c:pt idx="228">
                  <c:v>-120.53327551020458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0-4118-9F5D-28422FA36F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Sheet1!$C$2:$C$230</c:f>
              <c:numCache>
                <c:formatCode>0.0</c:formatCode>
                <c:ptCount val="229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  <c:pt idx="205" formatCode="General">
                  <c:v>9.0486961896752724</c:v>
                </c:pt>
                <c:pt idx="206" formatCode="General">
                  <c:v>31.159565754892668</c:v>
                </c:pt>
                <c:pt idx="207" formatCode="General">
                  <c:v>18.839785535112448</c:v>
                </c:pt>
                <c:pt idx="208" formatCode="General">
                  <c:v>35.246378941705849</c:v>
                </c:pt>
                <c:pt idx="209" formatCode="General">
                  <c:v>53.126378941705845</c:v>
                </c:pt>
                <c:pt idx="210" formatCode="General">
                  <c:v>51.77526783059475</c:v>
                </c:pt>
                <c:pt idx="211" formatCode="General">
                  <c:v>44.358413898010504</c:v>
                </c:pt>
                <c:pt idx="212" formatCode="General">
                  <c:v>32.796344932493248</c:v>
                </c:pt>
                <c:pt idx="213" formatCode="General">
                  <c:v>69.839526750675049</c:v>
                </c:pt>
                <c:pt idx="214" formatCode="General">
                  <c:v>60.650890387038679</c:v>
                </c:pt>
                <c:pt idx="215" formatCode="General">
                  <c:v>41.669281191636372</c:v>
                </c:pt>
                <c:pt idx="216" formatCode="General">
                  <c:v>31.322472680998068</c:v>
                </c:pt>
                <c:pt idx="217" formatCode="General">
                  <c:v>17.46921181143286</c:v>
                </c:pt>
                <c:pt idx="218" formatCode="General">
                  <c:v>4.1800813766502536</c:v>
                </c:pt>
                <c:pt idx="219" formatCode="General">
                  <c:v>43.260301156870028</c:v>
                </c:pt>
                <c:pt idx="220" formatCode="General">
                  <c:v>26.366894563463426</c:v>
                </c:pt>
                <c:pt idx="221" formatCode="General">
                  <c:v>12.446894563463424</c:v>
                </c:pt>
                <c:pt idx="222" formatCode="General">
                  <c:v>16.395783452352326</c:v>
                </c:pt>
                <c:pt idx="223" formatCode="General">
                  <c:v>69.378929519768064</c:v>
                </c:pt>
                <c:pt idx="224" formatCode="General">
                  <c:v>40.616860554250806</c:v>
                </c:pt>
                <c:pt idx="225" formatCode="General">
                  <c:v>103.96004237243261</c:v>
                </c:pt>
                <c:pt idx="226" formatCode="General">
                  <c:v>149.47140600879624</c:v>
                </c:pt>
                <c:pt idx="227" formatCode="General">
                  <c:v>142.78979681339393</c:v>
                </c:pt>
                <c:pt idx="228" formatCode="General">
                  <c:v>128.68979681339394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0-4118-9F5D-28422FA36F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  <c:pt idx="205">
                  <c:v>132.30000000000018</c:v>
                </c:pt>
                <c:pt idx="206">
                  <c:v>122.00000000000018</c:v>
                </c:pt>
                <c:pt idx="207">
                  <c:v>124.00000000000018</c:v>
                </c:pt>
                <c:pt idx="208">
                  <c:v>159.9000000000002</c:v>
                </c:pt>
                <c:pt idx="209">
                  <c:v>187.20000000000022</c:v>
                </c:pt>
                <c:pt idx="210">
                  <c:v>187.00000000000023</c:v>
                </c:pt>
                <c:pt idx="211">
                  <c:v>174.30000000000024</c:v>
                </c:pt>
                <c:pt idx="212">
                  <c:v>165.00000000000023</c:v>
                </c:pt>
                <c:pt idx="213">
                  <c:v>210.50000000000023</c:v>
                </c:pt>
                <c:pt idx="214">
                  <c:v>204.00000000000023</c:v>
                </c:pt>
                <c:pt idx="215">
                  <c:v>167.50000000000023</c:v>
                </c:pt>
                <c:pt idx="216">
                  <c:v>147.50000000000023</c:v>
                </c:pt>
                <c:pt idx="217">
                  <c:v>135.40000000000023</c:v>
                </c:pt>
                <c:pt idx="218">
                  <c:v>121.90000000000023</c:v>
                </c:pt>
                <c:pt idx="219">
                  <c:v>153.70000000000024</c:v>
                </c:pt>
                <c:pt idx="220">
                  <c:v>128.80000000000024</c:v>
                </c:pt>
                <c:pt idx="221">
                  <c:v>127.30000000000024</c:v>
                </c:pt>
                <c:pt idx="222">
                  <c:v>131.50000000000023</c:v>
                </c:pt>
                <c:pt idx="223">
                  <c:v>170.20000000000022</c:v>
                </c:pt>
                <c:pt idx="224">
                  <c:v>155.9000000000002</c:v>
                </c:pt>
                <c:pt idx="225">
                  <c:v>222.0000000000002</c:v>
                </c:pt>
                <c:pt idx="226">
                  <c:v>257.70000000000022</c:v>
                </c:pt>
                <c:pt idx="227">
                  <c:v>234.00000000000023</c:v>
                </c:pt>
                <c:pt idx="228">
                  <c:v>219.00000000000023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0-4118-9F5D-28422FA3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4284782233251"/>
          <c:y val="2.4005247018026157E-2"/>
          <c:w val="0.72463025387464264"/>
          <c:h val="0.7996077295832039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Sheet1!$F$1</c:f>
              <c:strCache>
                <c:ptCount val="1"/>
                <c:pt idx="0">
                  <c:v>Summer total abundance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val>
            <c:numRef>
              <c:f>Sheet1!$F$2:$F$230</c:f>
              <c:numCache>
                <c:formatCode>General</c:formatCode>
                <c:ptCount val="229"/>
                <c:pt idx="49">
                  <c:v>15269</c:v>
                </c:pt>
                <c:pt idx="73">
                  <c:v>7224</c:v>
                </c:pt>
                <c:pt idx="85">
                  <c:v>8346</c:v>
                </c:pt>
                <c:pt idx="97">
                  <c:v>12424</c:v>
                </c:pt>
                <c:pt idx="109">
                  <c:v>12207</c:v>
                </c:pt>
                <c:pt idx="121">
                  <c:v>9133</c:v>
                </c:pt>
                <c:pt idx="133">
                  <c:v>22512</c:v>
                </c:pt>
                <c:pt idx="181">
                  <c:v>27500</c:v>
                </c:pt>
                <c:pt idx="205">
                  <c:v>11370</c:v>
                </c:pt>
                <c:pt idx="228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9D6-A11B-2A539668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43"/>
        <c:axId val="1199046223"/>
        <c:axId val="1198797599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Sheet1!$B$2:$B$230</c:f>
              <c:numCache>
                <c:formatCode>General</c:formatCode>
                <c:ptCount val="229"/>
                <c:pt idx="0">
                  <c:v>18.914285714285718</c:v>
                </c:pt>
                <c:pt idx="1">
                  <c:v>15.776785714285715</c:v>
                </c:pt>
                <c:pt idx="2">
                  <c:v>12.893112244897967</c:v>
                </c:pt>
                <c:pt idx="3">
                  <c:v>-5.4109693877551059</c:v>
                </c:pt>
                <c:pt idx="4">
                  <c:v>4.0849489795918394</c:v>
                </c:pt>
                <c:pt idx="5">
                  <c:v>-3.9395408163265309</c:v>
                </c:pt>
                <c:pt idx="6">
                  <c:v>-40.399540816326549</c:v>
                </c:pt>
                <c:pt idx="7">
                  <c:v>-17.119540816326548</c:v>
                </c:pt>
                <c:pt idx="8">
                  <c:v>-42.591540816326557</c:v>
                </c:pt>
                <c:pt idx="9">
                  <c:v>-79.271540816326549</c:v>
                </c:pt>
                <c:pt idx="10">
                  <c:v>-90.647540816326568</c:v>
                </c:pt>
                <c:pt idx="11">
                  <c:v>-106.71754081632658</c:v>
                </c:pt>
                <c:pt idx="12">
                  <c:v>-121.60325510204086</c:v>
                </c:pt>
                <c:pt idx="13">
                  <c:v>-144.14075510204086</c:v>
                </c:pt>
                <c:pt idx="14">
                  <c:v>-155.62442857142861</c:v>
                </c:pt>
                <c:pt idx="15">
                  <c:v>-100.52851020408168</c:v>
                </c:pt>
                <c:pt idx="16">
                  <c:v>-113.43259183673473</c:v>
                </c:pt>
                <c:pt idx="17">
                  <c:v>2.5429183673468998</c:v>
                </c:pt>
                <c:pt idx="18">
                  <c:v>-52.717081632653112</c:v>
                </c:pt>
                <c:pt idx="19">
                  <c:v>-56.437081632653111</c:v>
                </c:pt>
                <c:pt idx="20">
                  <c:v>-17.109081632653123</c:v>
                </c:pt>
                <c:pt idx="21">
                  <c:v>-17.789081632653115</c:v>
                </c:pt>
                <c:pt idx="22">
                  <c:v>-24.165081632653127</c:v>
                </c:pt>
                <c:pt idx="23">
                  <c:v>-32.235081632653134</c:v>
                </c:pt>
                <c:pt idx="24">
                  <c:v>-10.520795918367419</c:v>
                </c:pt>
                <c:pt idx="25">
                  <c:v>-13.458295918367423</c:v>
                </c:pt>
                <c:pt idx="26">
                  <c:v>-13.141969387755172</c:v>
                </c:pt>
                <c:pt idx="27">
                  <c:v>26.753948979591751</c:v>
                </c:pt>
                <c:pt idx="28">
                  <c:v>2.6498673469386951</c:v>
                </c:pt>
                <c:pt idx="29">
                  <c:v>-22.174622448979679</c:v>
                </c:pt>
                <c:pt idx="30">
                  <c:v>-44.634622448979684</c:v>
                </c:pt>
                <c:pt idx="31">
                  <c:v>-101.95462244897968</c:v>
                </c:pt>
                <c:pt idx="32">
                  <c:v>-123.02662244897968</c:v>
                </c:pt>
                <c:pt idx="33">
                  <c:v>-163.70662244897966</c:v>
                </c:pt>
                <c:pt idx="34">
                  <c:v>-169.88262244897967</c:v>
                </c:pt>
                <c:pt idx="35">
                  <c:v>-178.55262244897969</c:v>
                </c:pt>
                <c:pt idx="36">
                  <c:v>-8.8383367346939679</c:v>
                </c:pt>
                <c:pt idx="37">
                  <c:v>-34.975836734693971</c:v>
                </c:pt>
                <c:pt idx="38">
                  <c:v>-56.65951020408172</c:v>
                </c:pt>
                <c:pt idx="39">
                  <c:v>24.836408163265212</c:v>
                </c:pt>
                <c:pt idx="40">
                  <c:v>2.5323265306121598</c:v>
                </c:pt>
                <c:pt idx="41">
                  <c:v>-33.092163265306219</c:v>
                </c:pt>
                <c:pt idx="42">
                  <c:v>-44.952163265306233</c:v>
                </c:pt>
                <c:pt idx="43">
                  <c:v>-42.87216326530622</c:v>
                </c:pt>
                <c:pt idx="44">
                  <c:v>-17.744163265306234</c:v>
                </c:pt>
                <c:pt idx="45">
                  <c:v>19.375836734693777</c:v>
                </c:pt>
                <c:pt idx="46">
                  <c:v>-12.600163265306232</c:v>
                </c:pt>
                <c:pt idx="47">
                  <c:v>12.729836734693762</c:v>
                </c:pt>
                <c:pt idx="48">
                  <c:v>-8.7558775510205216</c:v>
                </c:pt>
                <c:pt idx="49">
                  <c:v>-28.893377551020524</c:v>
                </c:pt>
                <c:pt idx="50">
                  <c:v>-56.377051020408274</c:v>
                </c:pt>
                <c:pt idx="51">
                  <c:v>-55.681132653061347</c:v>
                </c:pt>
                <c:pt idx="52">
                  <c:v>-74.185214285714409</c:v>
                </c:pt>
                <c:pt idx="53">
                  <c:v>-122.00970408163278</c:v>
                </c:pt>
                <c:pt idx="54">
                  <c:v>-82.469704081632784</c:v>
                </c:pt>
                <c:pt idx="55">
                  <c:v>-101.38970408163277</c:v>
                </c:pt>
                <c:pt idx="56">
                  <c:v>-61.061704081632783</c:v>
                </c:pt>
                <c:pt idx="57">
                  <c:v>-31.341704081632777</c:v>
                </c:pt>
                <c:pt idx="58">
                  <c:v>-6.9177040816327846</c:v>
                </c:pt>
                <c:pt idx="59">
                  <c:v>-3.7877040816327892</c:v>
                </c:pt>
                <c:pt idx="60">
                  <c:v>71.126581632652915</c:v>
                </c:pt>
                <c:pt idx="61">
                  <c:v>53.189081632652915</c:v>
                </c:pt>
                <c:pt idx="62">
                  <c:v>34.705408163265169</c:v>
                </c:pt>
                <c:pt idx="63">
                  <c:v>41.001326530612097</c:v>
                </c:pt>
                <c:pt idx="64">
                  <c:v>15.29724489795904</c:v>
                </c:pt>
                <c:pt idx="65">
                  <c:v>46.672755102040661</c:v>
                </c:pt>
                <c:pt idx="66">
                  <c:v>41.01275510204065</c:v>
                </c:pt>
                <c:pt idx="67">
                  <c:v>-3.1072448979593403</c:v>
                </c:pt>
                <c:pt idx="68">
                  <c:v>20.220755102040648</c:v>
                </c:pt>
                <c:pt idx="69">
                  <c:v>-8.6592448979593435</c:v>
                </c:pt>
                <c:pt idx="70">
                  <c:v>-20.235244897959355</c:v>
                </c:pt>
                <c:pt idx="71">
                  <c:v>-36.105244897959359</c:v>
                </c:pt>
                <c:pt idx="72">
                  <c:v>-57.990959183673638</c:v>
                </c:pt>
                <c:pt idx="73">
                  <c:v>-60.52845918367364</c:v>
                </c:pt>
                <c:pt idx="74">
                  <c:v>-70.012132653061386</c:v>
                </c:pt>
                <c:pt idx="75">
                  <c:v>-93.116214285714463</c:v>
                </c:pt>
                <c:pt idx="76">
                  <c:v>-78.220295918367512</c:v>
                </c:pt>
                <c:pt idx="77">
                  <c:v>-86.644785714285888</c:v>
                </c:pt>
                <c:pt idx="78">
                  <c:v>-88.504785714285902</c:v>
                </c:pt>
                <c:pt idx="79">
                  <c:v>-89.624785714285892</c:v>
                </c:pt>
                <c:pt idx="80">
                  <c:v>-125.0967857142859</c:v>
                </c:pt>
                <c:pt idx="81">
                  <c:v>-148.1767857142859</c:v>
                </c:pt>
                <c:pt idx="82">
                  <c:v>-157.95278571428591</c:v>
                </c:pt>
                <c:pt idx="83">
                  <c:v>-159.82278571428591</c:v>
                </c:pt>
                <c:pt idx="84">
                  <c:v>-151.5085000000002</c:v>
                </c:pt>
                <c:pt idx="85">
                  <c:v>-151.64600000000019</c:v>
                </c:pt>
                <c:pt idx="86">
                  <c:v>-147.52967346938794</c:v>
                </c:pt>
                <c:pt idx="87">
                  <c:v>-156.433755102041</c:v>
                </c:pt>
                <c:pt idx="88">
                  <c:v>-180.13783673469408</c:v>
                </c:pt>
                <c:pt idx="89">
                  <c:v>-217.76232653061246</c:v>
                </c:pt>
                <c:pt idx="90">
                  <c:v>-202.82232653061249</c:v>
                </c:pt>
                <c:pt idx="91">
                  <c:v>-207.94232653061249</c:v>
                </c:pt>
                <c:pt idx="92">
                  <c:v>-197.01432653061249</c:v>
                </c:pt>
                <c:pt idx="93">
                  <c:v>-197.49432653061248</c:v>
                </c:pt>
                <c:pt idx="94">
                  <c:v>-163.87032653061249</c:v>
                </c:pt>
                <c:pt idx="95">
                  <c:v>-121.74032653061249</c:v>
                </c:pt>
                <c:pt idx="96">
                  <c:v>-118.82604081632678</c:v>
                </c:pt>
                <c:pt idx="97">
                  <c:v>-130.36354081632678</c:v>
                </c:pt>
                <c:pt idx="98">
                  <c:v>-112.04721428571452</c:v>
                </c:pt>
                <c:pt idx="99">
                  <c:v>-128.5512959183676</c:v>
                </c:pt>
                <c:pt idx="100">
                  <c:v>-147.45537755102066</c:v>
                </c:pt>
                <c:pt idx="101">
                  <c:v>-137.87986734693902</c:v>
                </c:pt>
                <c:pt idx="102">
                  <c:v>-164.73986734693904</c:v>
                </c:pt>
                <c:pt idx="103">
                  <c:v>-141.25986734693902</c:v>
                </c:pt>
                <c:pt idx="104">
                  <c:v>-135.13186734693903</c:v>
                </c:pt>
                <c:pt idx="105">
                  <c:v>-168.21186734693902</c:v>
                </c:pt>
                <c:pt idx="106">
                  <c:v>-145.58786734693902</c:v>
                </c:pt>
                <c:pt idx="107">
                  <c:v>-150.65786734693901</c:v>
                </c:pt>
                <c:pt idx="108">
                  <c:v>-153.94358163265329</c:v>
                </c:pt>
                <c:pt idx="109">
                  <c:v>-168.88108163265329</c:v>
                </c:pt>
                <c:pt idx="110">
                  <c:v>-53.964755102041039</c:v>
                </c:pt>
                <c:pt idx="111">
                  <c:v>-54.068836734694116</c:v>
                </c:pt>
                <c:pt idx="112">
                  <c:v>-13.172918367347165</c:v>
                </c:pt>
                <c:pt idx="113">
                  <c:v>-45.397408163265538</c:v>
                </c:pt>
                <c:pt idx="114">
                  <c:v>-52.857408163265546</c:v>
                </c:pt>
                <c:pt idx="115">
                  <c:v>4.0225918367344491</c:v>
                </c:pt>
                <c:pt idx="116">
                  <c:v>12.150591836734435</c:v>
                </c:pt>
                <c:pt idx="117">
                  <c:v>35.870591836734441</c:v>
                </c:pt>
                <c:pt idx="118">
                  <c:v>20.29459183673443</c:v>
                </c:pt>
                <c:pt idx="119">
                  <c:v>30.824591836734427</c:v>
                </c:pt>
                <c:pt idx="120">
                  <c:v>11.338877551020143</c:v>
                </c:pt>
                <c:pt idx="121">
                  <c:v>-10.198622448979858</c:v>
                </c:pt>
                <c:pt idx="122">
                  <c:v>-34.482295918367605</c:v>
                </c:pt>
                <c:pt idx="123">
                  <c:v>-61.786377551020678</c:v>
                </c:pt>
                <c:pt idx="124">
                  <c:v>-34.290459183673732</c:v>
                </c:pt>
                <c:pt idx="125">
                  <c:v>-55.714948979592108</c:v>
                </c:pt>
                <c:pt idx="126">
                  <c:v>-9.7749489795921107</c:v>
                </c:pt>
                <c:pt idx="127">
                  <c:v>-49.894948979592101</c:v>
                </c:pt>
                <c:pt idx="128">
                  <c:v>-76.566948979592112</c:v>
                </c:pt>
                <c:pt idx="129">
                  <c:v>-43.246948979592098</c:v>
                </c:pt>
                <c:pt idx="130">
                  <c:v>-29.62294897959211</c:v>
                </c:pt>
                <c:pt idx="131">
                  <c:v>-28.092948979592112</c:v>
                </c:pt>
                <c:pt idx="132">
                  <c:v>-52.778663265306392</c:v>
                </c:pt>
                <c:pt idx="133">
                  <c:v>-72.916163265306395</c:v>
                </c:pt>
                <c:pt idx="134">
                  <c:v>-67.999836734694142</c:v>
                </c:pt>
                <c:pt idx="135">
                  <c:v>-57.303918367347215</c:v>
                </c:pt>
                <c:pt idx="136">
                  <c:v>-64.60800000000026</c:v>
                </c:pt>
                <c:pt idx="137">
                  <c:v>-88.032489795918636</c:v>
                </c:pt>
                <c:pt idx="138">
                  <c:v>-123.89248979591865</c:v>
                </c:pt>
                <c:pt idx="139">
                  <c:v>-111.21248979591864</c:v>
                </c:pt>
                <c:pt idx="140">
                  <c:v>-110.08448979591864</c:v>
                </c:pt>
                <c:pt idx="141">
                  <c:v>-135.76448979591862</c:v>
                </c:pt>
                <c:pt idx="142">
                  <c:v>-149.54048979591863</c:v>
                </c:pt>
                <c:pt idx="143">
                  <c:v>-124.81048979591864</c:v>
                </c:pt>
                <c:pt idx="144">
                  <c:v>-101.89620408163293</c:v>
                </c:pt>
                <c:pt idx="145">
                  <c:v>-110.23370408163294</c:v>
                </c:pt>
                <c:pt idx="146">
                  <c:v>-76.517377551020687</c:v>
                </c:pt>
                <c:pt idx="147">
                  <c:v>-81.521459183673755</c:v>
                </c:pt>
                <c:pt idx="148">
                  <c:v>-82.52554081632681</c:v>
                </c:pt>
                <c:pt idx="149">
                  <c:v>-76.750030612245183</c:v>
                </c:pt>
                <c:pt idx="150">
                  <c:v>-120.0100306122452</c:v>
                </c:pt>
                <c:pt idx="151">
                  <c:v>-106.93003061224519</c:v>
                </c:pt>
                <c:pt idx="152">
                  <c:v>-86.002030612245193</c:v>
                </c:pt>
                <c:pt idx="153">
                  <c:v>-79.382030612245188</c:v>
                </c:pt>
                <c:pt idx="154">
                  <c:v>-95.958030612245196</c:v>
                </c:pt>
                <c:pt idx="155">
                  <c:v>-88.8280306122452</c:v>
                </c:pt>
                <c:pt idx="156">
                  <c:v>-87.313744897959481</c:v>
                </c:pt>
                <c:pt idx="157">
                  <c:v>34.948755102040508</c:v>
                </c:pt>
                <c:pt idx="158">
                  <c:v>27.465081632652762</c:v>
                </c:pt>
                <c:pt idx="159">
                  <c:v>-10.039000000000314</c:v>
                </c:pt>
                <c:pt idx="160">
                  <c:v>-2.9430816326533744</c:v>
                </c:pt>
                <c:pt idx="161">
                  <c:v>-35.167571428571748</c:v>
                </c:pt>
                <c:pt idx="162">
                  <c:v>3.5724285714282331</c:v>
                </c:pt>
                <c:pt idx="163">
                  <c:v>-13.147571428571766</c:v>
                </c:pt>
                <c:pt idx="164">
                  <c:v>0.58042857142822868</c:v>
                </c:pt>
                <c:pt idx="165">
                  <c:v>-14.899571428571761</c:v>
                </c:pt>
                <c:pt idx="166">
                  <c:v>-27.675571428571772</c:v>
                </c:pt>
                <c:pt idx="167">
                  <c:v>-31.745571428571775</c:v>
                </c:pt>
                <c:pt idx="168">
                  <c:v>-52.831285714286054</c:v>
                </c:pt>
                <c:pt idx="169">
                  <c:v>-18.568785714286051</c:v>
                </c:pt>
                <c:pt idx="170">
                  <c:v>-29.652459183673798</c:v>
                </c:pt>
                <c:pt idx="171">
                  <c:v>-64.156540816326867</c:v>
                </c:pt>
                <c:pt idx="172">
                  <c:v>-95.660622448979922</c:v>
                </c:pt>
                <c:pt idx="173">
                  <c:v>-123.0851122448983</c:v>
                </c:pt>
                <c:pt idx="174">
                  <c:v>-143.74511224489831</c:v>
                </c:pt>
                <c:pt idx="175">
                  <c:v>-79.865112244898313</c:v>
                </c:pt>
                <c:pt idx="176">
                  <c:v>-104.73711224489833</c:v>
                </c:pt>
                <c:pt idx="177">
                  <c:v>-77.317112244898311</c:v>
                </c:pt>
                <c:pt idx="178">
                  <c:v>-76.693112244898316</c:v>
                </c:pt>
                <c:pt idx="179">
                  <c:v>-61.763112244898323</c:v>
                </c:pt>
                <c:pt idx="180">
                  <c:v>-87.64882653061261</c:v>
                </c:pt>
                <c:pt idx="181">
                  <c:v>-112.98632653061262</c:v>
                </c:pt>
                <c:pt idx="182">
                  <c:v>-127.07000000000036</c:v>
                </c:pt>
                <c:pt idx="183">
                  <c:v>-138.17408163265344</c:v>
                </c:pt>
                <c:pt idx="184">
                  <c:v>-156.87816326530651</c:v>
                </c:pt>
                <c:pt idx="185">
                  <c:v>-169.9026530612249</c:v>
                </c:pt>
                <c:pt idx="186">
                  <c:v>-180.76265306122491</c:v>
                </c:pt>
                <c:pt idx="187">
                  <c:v>-170.38265306122491</c:v>
                </c:pt>
                <c:pt idx="188">
                  <c:v>-201.85465306122492</c:v>
                </c:pt>
                <c:pt idx="189">
                  <c:v>-211.5346530612249</c:v>
                </c:pt>
                <c:pt idx="190">
                  <c:v>-216.11065306122492</c:v>
                </c:pt>
                <c:pt idx="191">
                  <c:v>-231.98065306122493</c:v>
                </c:pt>
                <c:pt idx="192">
                  <c:v>-239.06636734693922</c:v>
                </c:pt>
                <c:pt idx="193">
                  <c:v>-253.20386734693921</c:v>
                </c:pt>
                <c:pt idx="194">
                  <c:v>-258.88754081632698</c:v>
                </c:pt>
                <c:pt idx="195">
                  <c:v>-288.29162244898004</c:v>
                </c:pt>
                <c:pt idx="196">
                  <c:v>-328.59570408163307</c:v>
                </c:pt>
                <c:pt idx="197">
                  <c:v>-353.82019387755145</c:v>
                </c:pt>
                <c:pt idx="198">
                  <c:v>-357.48019387755147</c:v>
                </c:pt>
                <c:pt idx="199">
                  <c:v>-277.60019387755148</c:v>
                </c:pt>
                <c:pt idx="200">
                  <c:v>-305.2721938775515</c:v>
                </c:pt>
                <c:pt idx="201">
                  <c:v>-317.95219387755151</c:v>
                </c:pt>
                <c:pt idx="202">
                  <c:v>-255.92819387755151</c:v>
                </c:pt>
                <c:pt idx="203">
                  <c:v>-268.59819387755152</c:v>
                </c:pt>
                <c:pt idx="204">
                  <c:v>-287.28390816326578</c:v>
                </c:pt>
                <c:pt idx="205">
                  <c:v>-294.8214081632658</c:v>
                </c:pt>
                <c:pt idx="206">
                  <c:v>-311.50508163265357</c:v>
                </c:pt>
                <c:pt idx="207">
                  <c:v>-304.60916326530662</c:v>
                </c:pt>
                <c:pt idx="208">
                  <c:v>-270.71324489795967</c:v>
                </c:pt>
                <c:pt idx="209">
                  <c:v>-258.33773469387802</c:v>
                </c:pt>
                <c:pt idx="210">
                  <c:v>-252.39773469387802</c:v>
                </c:pt>
                <c:pt idx="211">
                  <c:v>-260.71773469387801</c:v>
                </c:pt>
                <c:pt idx="212">
                  <c:v>-254.58973469387803</c:v>
                </c:pt>
                <c:pt idx="213">
                  <c:v>-207.86973469387803</c:v>
                </c:pt>
                <c:pt idx="214">
                  <c:v>-221.64573469387804</c:v>
                </c:pt>
                <c:pt idx="215">
                  <c:v>-240.71573469387803</c:v>
                </c:pt>
                <c:pt idx="216">
                  <c:v>-264.80144897959229</c:v>
                </c:pt>
                <c:pt idx="217">
                  <c:v>-278.73894897959229</c:v>
                </c:pt>
                <c:pt idx="218">
                  <c:v>-288.42262244898006</c:v>
                </c:pt>
                <c:pt idx="219">
                  <c:v>-272.92670408163315</c:v>
                </c:pt>
                <c:pt idx="220">
                  <c:v>-270.23078571428618</c:v>
                </c:pt>
                <c:pt idx="221">
                  <c:v>-268.05527551020458</c:v>
                </c:pt>
                <c:pt idx="222">
                  <c:v>-251.71527551020461</c:v>
                </c:pt>
                <c:pt idx="223">
                  <c:v>-197.23527551020459</c:v>
                </c:pt>
                <c:pt idx="224">
                  <c:v>-201.50727551020458</c:v>
                </c:pt>
                <c:pt idx="225">
                  <c:v>-138.58727551020456</c:v>
                </c:pt>
                <c:pt idx="226">
                  <c:v>-99.363275510204573</c:v>
                </c:pt>
                <c:pt idx="227">
                  <c:v>-105.83327551020457</c:v>
                </c:pt>
                <c:pt idx="228">
                  <c:v>-120.53327551020458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F-49D6-A11B-2A5396681A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Sheet1!$C$2:$C$230</c:f>
              <c:numCache>
                <c:formatCode>0.0</c:formatCode>
                <c:ptCount val="229"/>
                <c:pt idx="0">
                  <c:v>5.853191489361695</c:v>
                </c:pt>
                <c:pt idx="1">
                  <c:v>5.499930619796487</c:v>
                </c:pt>
                <c:pt idx="2">
                  <c:v>13.510800185013881</c:v>
                </c:pt>
                <c:pt idx="3">
                  <c:v>-6.008980034766342</c:v>
                </c:pt>
                <c:pt idx="4">
                  <c:v>-1.5023866281729461</c:v>
                </c:pt>
                <c:pt idx="5">
                  <c:v>-21.322386628172946</c:v>
                </c:pt>
                <c:pt idx="6">
                  <c:v>-49.873497739284048</c:v>
                </c:pt>
                <c:pt idx="7">
                  <c:v>-24.890351671868302</c:v>
                </c:pt>
                <c:pt idx="8">
                  <c:v>-51.052420637385559</c:v>
                </c:pt>
                <c:pt idx="9">
                  <c:v>-87.40923881920375</c:v>
                </c:pt>
                <c:pt idx="10">
                  <c:v>-93.297875182840116</c:v>
                </c:pt>
                <c:pt idx="11">
                  <c:v>-109.27948437824242</c:v>
                </c:pt>
                <c:pt idx="12">
                  <c:v>-115.62629288888073</c:v>
                </c:pt>
                <c:pt idx="13">
                  <c:v>-135.17955375844593</c:v>
                </c:pt>
                <c:pt idx="14">
                  <c:v>-152.56868419322853</c:v>
                </c:pt>
                <c:pt idx="15">
                  <c:v>-113.38846441300876</c:v>
                </c:pt>
                <c:pt idx="16">
                  <c:v>-114.78187100641537</c:v>
                </c:pt>
                <c:pt idx="17">
                  <c:v>-17.201871006415359</c:v>
                </c:pt>
                <c:pt idx="18">
                  <c:v>-53.152982117526463</c:v>
                </c:pt>
                <c:pt idx="19">
                  <c:v>-43.769836050110712</c:v>
                </c:pt>
                <c:pt idx="20">
                  <c:v>-21.831905015627974</c:v>
                </c:pt>
                <c:pt idx="21">
                  <c:v>4.0112768025538301</c:v>
                </c:pt>
                <c:pt idx="22">
                  <c:v>-7.8773595610825389</c:v>
                </c:pt>
                <c:pt idx="23">
                  <c:v>-11.858968756484845</c:v>
                </c:pt>
                <c:pt idx="24">
                  <c:v>20.994222732876846</c:v>
                </c:pt>
                <c:pt idx="25">
                  <c:v>23.04096186331164</c:v>
                </c:pt>
                <c:pt idx="26">
                  <c:v>26.151831428529036</c:v>
                </c:pt>
                <c:pt idx="27">
                  <c:v>85.432051208748817</c:v>
                </c:pt>
                <c:pt idx="28">
                  <c:v>86.938644615342213</c:v>
                </c:pt>
                <c:pt idx="29">
                  <c:v>64.918644615342217</c:v>
                </c:pt>
                <c:pt idx="30">
                  <c:v>34.567533504231115</c:v>
                </c:pt>
                <c:pt idx="31">
                  <c:v>-5.2493204283531369</c:v>
                </c:pt>
                <c:pt idx="32">
                  <c:v>-21.011389393870395</c:v>
                </c:pt>
                <c:pt idx="33">
                  <c:v>-67.368207575688587</c:v>
                </c:pt>
                <c:pt idx="34">
                  <c:v>-77.656843939324958</c:v>
                </c:pt>
                <c:pt idx="35">
                  <c:v>-86.538453134727263</c:v>
                </c:pt>
                <c:pt idx="36">
                  <c:v>124.41473835463444</c:v>
                </c:pt>
                <c:pt idx="37">
                  <c:v>102.76147748506924</c:v>
                </c:pt>
                <c:pt idx="38">
                  <c:v>87.472347050286629</c:v>
                </c:pt>
                <c:pt idx="39">
                  <c:v>181.35256683050642</c:v>
                </c:pt>
                <c:pt idx="40">
                  <c:v>155.6591602370998</c:v>
                </c:pt>
                <c:pt idx="41">
                  <c:v>121.4391602370998</c:v>
                </c:pt>
                <c:pt idx="42">
                  <c:v>101.1880491259887</c:v>
                </c:pt>
                <c:pt idx="43">
                  <c:v>103.97119519340445</c:v>
                </c:pt>
                <c:pt idx="44">
                  <c:v>96.309126227887191</c:v>
                </c:pt>
                <c:pt idx="45">
                  <c:v>141.252308046069</c:v>
                </c:pt>
                <c:pt idx="46">
                  <c:v>114.06367168243264</c:v>
                </c:pt>
                <c:pt idx="47">
                  <c:v>144.08206248703033</c:v>
                </c:pt>
                <c:pt idx="48">
                  <c:v>134.23525397639202</c:v>
                </c:pt>
                <c:pt idx="49">
                  <c:v>115.98199310682681</c:v>
                </c:pt>
                <c:pt idx="50">
                  <c:v>89.6928626720442</c:v>
                </c:pt>
                <c:pt idx="51">
                  <c:v>118.97308245226398</c:v>
                </c:pt>
                <c:pt idx="52">
                  <c:v>98.779675858857374</c:v>
                </c:pt>
                <c:pt idx="53">
                  <c:v>52.759675858857378</c:v>
                </c:pt>
                <c:pt idx="54">
                  <c:v>86.808564747746274</c:v>
                </c:pt>
                <c:pt idx="55">
                  <c:v>66.79171081516202</c:v>
                </c:pt>
                <c:pt idx="56">
                  <c:v>115.12964184964477</c:v>
                </c:pt>
                <c:pt idx="57">
                  <c:v>149.97282366782656</c:v>
                </c:pt>
                <c:pt idx="58">
                  <c:v>195.1841873041902</c:v>
                </c:pt>
                <c:pt idx="59">
                  <c:v>198.0025781087879</c:v>
                </c:pt>
                <c:pt idx="60">
                  <c:v>347.35576959814961</c:v>
                </c:pt>
                <c:pt idx="61">
                  <c:v>337.60250872858438</c:v>
                </c:pt>
                <c:pt idx="62">
                  <c:v>327.41337829380177</c:v>
                </c:pt>
                <c:pt idx="63">
                  <c:v>315.99359807402152</c:v>
                </c:pt>
                <c:pt idx="64">
                  <c:v>276.90019148061492</c:v>
                </c:pt>
                <c:pt idx="65">
                  <c:v>289.68019148061489</c:v>
                </c:pt>
                <c:pt idx="66">
                  <c:v>283.12908036950381</c:v>
                </c:pt>
                <c:pt idx="67">
                  <c:v>242.41222643691955</c:v>
                </c:pt>
                <c:pt idx="68">
                  <c:v>255.05015747140229</c:v>
                </c:pt>
                <c:pt idx="69">
                  <c:v>215.39333928958411</c:v>
                </c:pt>
                <c:pt idx="70">
                  <c:v>228.20470292594774</c:v>
                </c:pt>
                <c:pt idx="71">
                  <c:v>211.82309373054545</c:v>
                </c:pt>
                <c:pt idx="72">
                  <c:v>200.07628521990716</c:v>
                </c:pt>
                <c:pt idx="73">
                  <c:v>198.02302435034196</c:v>
                </c:pt>
                <c:pt idx="74">
                  <c:v>200.33389391555934</c:v>
                </c:pt>
                <c:pt idx="75">
                  <c:v>186.61411369577911</c:v>
                </c:pt>
                <c:pt idx="76">
                  <c:v>206.7207071023725</c:v>
                </c:pt>
                <c:pt idx="77">
                  <c:v>207.1007071023725</c:v>
                </c:pt>
                <c:pt idx="78">
                  <c:v>193.8495959912614</c:v>
                </c:pt>
                <c:pt idx="79">
                  <c:v>188.53274205867714</c:v>
                </c:pt>
                <c:pt idx="80">
                  <c:v>158.97067309315989</c:v>
                </c:pt>
                <c:pt idx="81">
                  <c:v>136.81385491134171</c:v>
                </c:pt>
                <c:pt idx="82">
                  <c:v>131.62521854770534</c:v>
                </c:pt>
                <c:pt idx="83">
                  <c:v>124.04360935230304</c:v>
                </c:pt>
                <c:pt idx="84">
                  <c:v>125.79680084166473</c:v>
                </c:pt>
                <c:pt idx="85">
                  <c:v>137.94353997209953</c:v>
                </c:pt>
                <c:pt idx="86">
                  <c:v>134.85440953731691</c:v>
                </c:pt>
                <c:pt idx="87">
                  <c:v>113.8346293175367</c:v>
                </c:pt>
                <c:pt idx="88">
                  <c:v>111.34122272413009</c:v>
                </c:pt>
                <c:pt idx="89">
                  <c:v>67.221222724130087</c:v>
                </c:pt>
                <c:pt idx="90">
                  <c:v>81.57011161301898</c:v>
                </c:pt>
                <c:pt idx="91">
                  <c:v>64.853257680434737</c:v>
                </c:pt>
                <c:pt idx="92">
                  <c:v>84.791188714917467</c:v>
                </c:pt>
                <c:pt idx="93">
                  <c:v>90.73437053309928</c:v>
                </c:pt>
                <c:pt idx="94">
                  <c:v>121.24573416946291</c:v>
                </c:pt>
                <c:pt idx="95">
                  <c:v>170.6641249740606</c:v>
                </c:pt>
                <c:pt idx="96">
                  <c:v>199.41731646342228</c:v>
                </c:pt>
                <c:pt idx="97">
                  <c:v>198.56405559385706</c:v>
                </c:pt>
                <c:pt idx="98">
                  <c:v>216.47492515907444</c:v>
                </c:pt>
                <c:pt idx="99">
                  <c:v>188.15514493929422</c:v>
                </c:pt>
                <c:pt idx="100">
                  <c:v>147.16173834588761</c:v>
                </c:pt>
                <c:pt idx="101">
                  <c:v>173.64173834588763</c:v>
                </c:pt>
                <c:pt idx="102">
                  <c:v>162.89062723477653</c:v>
                </c:pt>
                <c:pt idx="103">
                  <c:v>160.37377330219226</c:v>
                </c:pt>
                <c:pt idx="104">
                  <c:v>157.81170433667501</c:v>
                </c:pt>
                <c:pt idx="105">
                  <c:v>117.15488615485681</c:v>
                </c:pt>
                <c:pt idx="106">
                  <c:v>143.06624979122046</c:v>
                </c:pt>
                <c:pt idx="107">
                  <c:v>135.38464059581815</c:v>
                </c:pt>
                <c:pt idx="108">
                  <c:v>149.33783208517985</c:v>
                </c:pt>
                <c:pt idx="109">
                  <c:v>136.38457121561464</c:v>
                </c:pt>
                <c:pt idx="110">
                  <c:v>251.19544078083203</c:v>
                </c:pt>
                <c:pt idx="111">
                  <c:v>271.57566056105179</c:v>
                </c:pt>
                <c:pt idx="112">
                  <c:v>287.88225396764517</c:v>
                </c:pt>
                <c:pt idx="113">
                  <c:v>211.66225396764517</c:v>
                </c:pt>
                <c:pt idx="114">
                  <c:v>205.81114285653408</c:v>
                </c:pt>
                <c:pt idx="115">
                  <c:v>248.79428892394981</c:v>
                </c:pt>
                <c:pt idx="116">
                  <c:v>257.43221995843254</c:v>
                </c:pt>
                <c:pt idx="117">
                  <c:v>300.67540177661436</c:v>
                </c:pt>
                <c:pt idx="118">
                  <c:v>285.88676541297798</c:v>
                </c:pt>
                <c:pt idx="119">
                  <c:v>292.90515621757567</c:v>
                </c:pt>
                <c:pt idx="120">
                  <c:v>280.45834770693739</c:v>
                </c:pt>
                <c:pt idx="121">
                  <c:v>269.50508683737218</c:v>
                </c:pt>
                <c:pt idx="122">
                  <c:v>247.81595640258956</c:v>
                </c:pt>
                <c:pt idx="123">
                  <c:v>215.29617618280935</c:v>
                </c:pt>
                <c:pt idx="124">
                  <c:v>224.60276958940273</c:v>
                </c:pt>
                <c:pt idx="125">
                  <c:v>201.68276958940271</c:v>
                </c:pt>
                <c:pt idx="126">
                  <c:v>225.93165847829161</c:v>
                </c:pt>
                <c:pt idx="127">
                  <c:v>190.31480454570737</c:v>
                </c:pt>
                <c:pt idx="128">
                  <c:v>127.15273558019013</c:v>
                </c:pt>
                <c:pt idx="129">
                  <c:v>163.89591739837192</c:v>
                </c:pt>
                <c:pt idx="130">
                  <c:v>198.30728103473555</c:v>
                </c:pt>
                <c:pt idx="131">
                  <c:v>198.52567183933326</c:v>
                </c:pt>
                <c:pt idx="132">
                  <c:v>181.07886332869495</c:v>
                </c:pt>
                <c:pt idx="133">
                  <c:v>163.72560245912973</c:v>
                </c:pt>
                <c:pt idx="134">
                  <c:v>169.03647202434712</c:v>
                </c:pt>
                <c:pt idx="135">
                  <c:v>182.6166918045669</c:v>
                </c:pt>
                <c:pt idx="136">
                  <c:v>184.32328521116028</c:v>
                </c:pt>
                <c:pt idx="137">
                  <c:v>169.60328521116028</c:v>
                </c:pt>
                <c:pt idx="138">
                  <c:v>141.25217410004919</c:v>
                </c:pt>
                <c:pt idx="139">
                  <c:v>172.03532016746493</c:v>
                </c:pt>
                <c:pt idx="140">
                  <c:v>176.07325120194767</c:v>
                </c:pt>
                <c:pt idx="141">
                  <c:v>157.31643302012947</c:v>
                </c:pt>
                <c:pt idx="142">
                  <c:v>152.6277966564931</c:v>
                </c:pt>
                <c:pt idx="143">
                  <c:v>177.64618746109079</c:v>
                </c:pt>
                <c:pt idx="144">
                  <c:v>227.79937895045248</c:v>
                </c:pt>
                <c:pt idx="145">
                  <c:v>220.24611808088727</c:v>
                </c:pt>
                <c:pt idx="146">
                  <c:v>244.65698764610465</c:v>
                </c:pt>
                <c:pt idx="147">
                  <c:v>248.73720742632443</c:v>
                </c:pt>
                <c:pt idx="148">
                  <c:v>246.24380083291783</c:v>
                </c:pt>
                <c:pt idx="149">
                  <c:v>252.02380083291783</c:v>
                </c:pt>
                <c:pt idx="150">
                  <c:v>225.27268972180673</c:v>
                </c:pt>
                <c:pt idx="151">
                  <c:v>251.75583578922249</c:v>
                </c:pt>
                <c:pt idx="152">
                  <c:v>273.89376682370522</c:v>
                </c:pt>
                <c:pt idx="153">
                  <c:v>286.23694864188701</c:v>
                </c:pt>
                <c:pt idx="154">
                  <c:v>262.94831227825063</c:v>
                </c:pt>
                <c:pt idx="155">
                  <c:v>277.06670308284833</c:v>
                </c:pt>
                <c:pt idx="156">
                  <c:v>305.71989457221002</c:v>
                </c:pt>
                <c:pt idx="157">
                  <c:v>410.36663370264483</c:v>
                </c:pt>
                <c:pt idx="158">
                  <c:v>402.77750326786224</c:v>
                </c:pt>
                <c:pt idx="159">
                  <c:v>368.95772304808202</c:v>
                </c:pt>
                <c:pt idx="160">
                  <c:v>363.66431645467543</c:v>
                </c:pt>
                <c:pt idx="161">
                  <c:v>311.64431645467545</c:v>
                </c:pt>
                <c:pt idx="162">
                  <c:v>338.59320534356436</c:v>
                </c:pt>
                <c:pt idx="163">
                  <c:v>304.67635141098015</c:v>
                </c:pt>
                <c:pt idx="164">
                  <c:v>321.11428244546289</c:v>
                </c:pt>
                <c:pt idx="165">
                  <c:v>296.5574642636447</c:v>
                </c:pt>
                <c:pt idx="166">
                  <c:v>287.16882790000835</c:v>
                </c:pt>
                <c:pt idx="167">
                  <c:v>283.58721870460607</c:v>
                </c:pt>
                <c:pt idx="168">
                  <c:v>268.94041019396775</c:v>
                </c:pt>
                <c:pt idx="169">
                  <c:v>345.58714932440256</c:v>
                </c:pt>
                <c:pt idx="170">
                  <c:v>332.19801888961996</c:v>
                </c:pt>
                <c:pt idx="171">
                  <c:v>292.77823866983977</c:v>
                </c:pt>
                <c:pt idx="172">
                  <c:v>247.88483207643316</c:v>
                </c:pt>
                <c:pt idx="173">
                  <c:v>216.16483207643316</c:v>
                </c:pt>
                <c:pt idx="174">
                  <c:v>187.81372096532206</c:v>
                </c:pt>
                <c:pt idx="175">
                  <c:v>282.79686703273779</c:v>
                </c:pt>
                <c:pt idx="176">
                  <c:v>256.73479806722054</c:v>
                </c:pt>
                <c:pt idx="177">
                  <c:v>277.67797988540235</c:v>
                </c:pt>
                <c:pt idx="178">
                  <c:v>285.38934352176597</c:v>
                </c:pt>
                <c:pt idx="179">
                  <c:v>275.40773432636365</c:v>
                </c:pt>
                <c:pt idx="180">
                  <c:v>254.96092581572535</c:v>
                </c:pt>
                <c:pt idx="181">
                  <c:v>234.20766494616015</c:v>
                </c:pt>
                <c:pt idx="182">
                  <c:v>215.51853451137754</c:v>
                </c:pt>
                <c:pt idx="183">
                  <c:v>210.99875429159732</c:v>
                </c:pt>
                <c:pt idx="184">
                  <c:v>189.60534769819071</c:v>
                </c:pt>
                <c:pt idx="185">
                  <c:v>186.6853476981907</c:v>
                </c:pt>
                <c:pt idx="186">
                  <c:v>147.3342365870796</c:v>
                </c:pt>
                <c:pt idx="187">
                  <c:v>170.71738265449534</c:v>
                </c:pt>
                <c:pt idx="188">
                  <c:v>138.05531368897809</c:v>
                </c:pt>
                <c:pt idx="189">
                  <c:v>127.79849550715988</c:v>
                </c:pt>
                <c:pt idx="190">
                  <c:v>125.00985914352351</c:v>
                </c:pt>
                <c:pt idx="191">
                  <c:v>122.42824994812121</c:v>
                </c:pt>
                <c:pt idx="192">
                  <c:v>117.38144143748291</c:v>
                </c:pt>
                <c:pt idx="193">
                  <c:v>104.0281805679177</c:v>
                </c:pt>
                <c:pt idx="194">
                  <c:v>94.839050133135089</c:v>
                </c:pt>
                <c:pt idx="195">
                  <c:v>73.219269913354864</c:v>
                </c:pt>
                <c:pt idx="196">
                  <c:v>39.625863319948259</c:v>
                </c:pt>
                <c:pt idx="197">
                  <c:v>11.505863319948261</c:v>
                </c:pt>
                <c:pt idx="198">
                  <c:v>11.454752208837164</c:v>
                </c:pt>
                <c:pt idx="199">
                  <c:v>52.837898276252915</c:v>
                </c:pt>
                <c:pt idx="200">
                  <c:v>28.475829310735655</c:v>
                </c:pt>
                <c:pt idx="201">
                  <c:v>-9.7809888710825419</c:v>
                </c:pt>
                <c:pt idx="202" formatCode="General">
                  <c:v>30.230374765281091</c:v>
                </c:pt>
                <c:pt idx="203" formatCode="General">
                  <c:v>16.048765569878785</c:v>
                </c:pt>
                <c:pt idx="204">
                  <c:v>2.2999999999999998</c:v>
                </c:pt>
                <c:pt idx="205" formatCode="General">
                  <c:v>9.0486961896752724</c:v>
                </c:pt>
                <c:pt idx="206" formatCode="General">
                  <c:v>31.159565754892668</c:v>
                </c:pt>
                <c:pt idx="207" formatCode="General">
                  <c:v>18.839785535112448</c:v>
                </c:pt>
                <c:pt idx="208" formatCode="General">
                  <c:v>35.246378941705849</c:v>
                </c:pt>
                <c:pt idx="209" formatCode="General">
                  <c:v>53.126378941705845</c:v>
                </c:pt>
                <c:pt idx="210" formatCode="General">
                  <c:v>51.77526783059475</c:v>
                </c:pt>
                <c:pt idx="211" formatCode="General">
                  <c:v>44.358413898010504</c:v>
                </c:pt>
                <c:pt idx="212" formatCode="General">
                  <c:v>32.796344932493248</c:v>
                </c:pt>
                <c:pt idx="213" formatCode="General">
                  <c:v>69.839526750675049</c:v>
                </c:pt>
                <c:pt idx="214" formatCode="General">
                  <c:v>60.650890387038679</c:v>
                </c:pt>
                <c:pt idx="215" formatCode="General">
                  <c:v>41.669281191636372</c:v>
                </c:pt>
                <c:pt idx="216" formatCode="General">
                  <c:v>31.322472680998068</c:v>
                </c:pt>
                <c:pt idx="217" formatCode="General">
                  <c:v>17.46921181143286</c:v>
                </c:pt>
                <c:pt idx="218" formatCode="General">
                  <c:v>4.1800813766502536</c:v>
                </c:pt>
                <c:pt idx="219" formatCode="General">
                  <c:v>43.260301156870028</c:v>
                </c:pt>
                <c:pt idx="220" formatCode="General">
                  <c:v>26.366894563463426</c:v>
                </c:pt>
                <c:pt idx="221" formatCode="General">
                  <c:v>12.446894563463424</c:v>
                </c:pt>
                <c:pt idx="222" formatCode="General">
                  <c:v>16.395783452352326</c:v>
                </c:pt>
                <c:pt idx="223" formatCode="General">
                  <c:v>69.378929519768064</c:v>
                </c:pt>
                <c:pt idx="224" formatCode="General">
                  <c:v>40.616860554250806</c:v>
                </c:pt>
                <c:pt idx="225" formatCode="General">
                  <c:v>103.96004237243261</c:v>
                </c:pt>
                <c:pt idx="226" formatCode="General">
                  <c:v>149.47140600879624</c:v>
                </c:pt>
                <c:pt idx="227" formatCode="General">
                  <c:v>142.78979681339393</c:v>
                </c:pt>
                <c:pt idx="228" formatCode="General">
                  <c:v>128.68979681339394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F-49D6-A11B-2A5396681AF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Sheet1!$A$2:$A$230</c:f>
              <c:strCache>
                <c:ptCount val="229"/>
                <c:pt idx="0">
                  <c:v>1-2004</c:v>
                </c:pt>
                <c:pt idx="1">
                  <c:v>2-2004</c:v>
                </c:pt>
                <c:pt idx="2">
                  <c:v>3-2004</c:v>
                </c:pt>
                <c:pt idx="3">
                  <c:v>4-2004</c:v>
                </c:pt>
                <c:pt idx="4">
                  <c:v>5-2004</c:v>
                </c:pt>
                <c:pt idx="5">
                  <c:v>6-2004</c:v>
                </c:pt>
                <c:pt idx="6">
                  <c:v>7-2004</c:v>
                </c:pt>
                <c:pt idx="7">
                  <c:v>8-2004</c:v>
                </c:pt>
                <c:pt idx="8">
                  <c:v>9-2004</c:v>
                </c:pt>
                <c:pt idx="9">
                  <c:v>10-2004</c:v>
                </c:pt>
                <c:pt idx="10">
                  <c:v>11-2004</c:v>
                </c:pt>
                <c:pt idx="11">
                  <c:v>12-2004</c:v>
                </c:pt>
                <c:pt idx="12">
                  <c:v>1-2005</c:v>
                </c:pt>
                <c:pt idx="13">
                  <c:v>2-2005</c:v>
                </c:pt>
                <c:pt idx="14">
                  <c:v>3-2005</c:v>
                </c:pt>
                <c:pt idx="15">
                  <c:v>4-2005</c:v>
                </c:pt>
                <c:pt idx="16">
                  <c:v>5-2005</c:v>
                </c:pt>
                <c:pt idx="17">
                  <c:v>6-2005</c:v>
                </c:pt>
                <c:pt idx="18">
                  <c:v>7-2005</c:v>
                </c:pt>
                <c:pt idx="19">
                  <c:v>8-2005</c:v>
                </c:pt>
                <c:pt idx="20">
                  <c:v>9-2005</c:v>
                </c:pt>
                <c:pt idx="21">
                  <c:v>10-2005</c:v>
                </c:pt>
                <c:pt idx="22">
                  <c:v>11-2005</c:v>
                </c:pt>
                <c:pt idx="23">
                  <c:v>12-2005</c:v>
                </c:pt>
                <c:pt idx="24">
                  <c:v>1-2006</c:v>
                </c:pt>
                <c:pt idx="25">
                  <c:v>2-2006</c:v>
                </c:pt>
                <c:pt idx="26">
                  <c:v>3-2006</c:v>
                </c:pt>
                <c:pt idx="27">
                  <c:v>4-2006</c:v>
                </c:pt>
                <c:pt idx="28">
                  <c:v>5-2006</c:v>
                </c:pt>
                <c:pt idx="29">
                  <c:v>6-2006</c:v>
                </c:pt>
                <c:pt idx="30">
                  <c:v>7-2006</c:v>
                </c:pt>
                <c:pt idx="31">
                  <c:v>8-2006</c:v>
                </c:pt>
                <c:pt idx="32">
                  <c:v>9-2006</c:v>
                </c:pt>
                <c:pt idx="33">
                  <c:v>10-2006</c:v>
                </c:pt>
                <c:pt idx="34">
                  <c:v>11-2006</c:v>
                </c:pt>
                <c:pt idx="35">
                  <c:v>12-2006</c:v>
                </c:pt>
                <c:pt idx="36">
                  <c:v>1-2007</c:v>
                </c:pt>
                <c:pt idx="37">
                  <c:v>2-2007</c:v>
                </c:pt>
                <c:pt idx="38">
                  <c:v>3-2007</c:v>
                </c:pt>
                <c:pt idx="39">
                  <c:v>4-2007</c:v>
                </c:pt>
                <c:pt idx="40">
                  <c:v>5-2007</c:v>
                </c:pt>
                <c:pt idx="41">
                  <c:v>6-2007</c:v>
                </c:pt>
                <c:pt idx="42">
                  <c:v>7-2007</c:v>
                </c:pt>
                <c:pt idx="43">
                  <c:v>8-2007</c:v>
                </c:pt>
                <c:pt idx="44">
                  <c:v>9-2007</c:v>
                </c:pt>
                <c:pt idx="45">
                  <c:v>10-2007</c:v>
                </c:pt>
                <c:pt idx="46">
                  <c:v>11-2007</c:v>
                </c:pt>
                <c:pt idx="47">
                  <c:v>12-2007</c:v>
                </c:pt>
                <c:pt idx="48">
                  <c:v>1-2008</c:v>
                </c:pt>
                <c:pt idx="49">
                  <c:v>2-2008</c:v>
                </c:pt>
                <c:pt idx="50">
                  <c:v>3-2008</c:v>
                </c:pt>
                <c:pt idx="51">
                  <c:v>4-2008</c:v>
                </c:pt>
                <c:pt idx="52">
                  <c:v>5-2008</c:v>
                </c:pt>
                <c:pt idx="53">
                  <c:v>6-2008</c:v>
                </c:pt>
                <c:pt idx="54">
                  <c:v>7-2008</c:v>
                </c:pt>
                <c:pt idx="55">
                  <c:v>8-2008</c:v>
                </c:pt>
                <c:pt idx="56">
                  <c:v>9-2008</c:v>
                </c:pt>
                <c:pt idx="57">
                  <c:v>10-2008</c:v>
                </c:pt>
                <c:pt idx="58">
                  <c:v>11-2008</c:v>
                </c:pt>
                <c:pt idx="59">
                  <c:v>12-2008</c:v>
                </c:pt>
                <c:pt idx="60">
                  <c:v>1-2009</c:v>
                </c:pt>
                <c:pt idx="61">
                  <c:v>2-2009</c:v>
                </c:pt>
                <c:pt idx="62">
                  <c:v>3-2009</c:v>
                </c:pt>
                <c:pt idx="63">
                  <c:v>4-2009</c:v>
                </c:pt>
                <c:pt idx="64">
                  <c:v>5-2009</c:v>
                </c:pt>
                <c:pt idx="65">
                  <c:v>6-2009</c:v>
                </c:pt>
                <c:pt idx="66">
                  <c:v>7-2009</c:v>
                </c:pt>
                <c:pt idx="67">
                  <c:v>8-2009</c:v>
                </c:pt>
                <c:pt idx="68">
                  <c:v>9-2009</c:v>
                </c:pt>
                <c:pt idx="69">
                  <c:v>10-2009</c:v>
                </c:pt>
                <c:pt idx="70">
                  <c:v>11-2009</c:v>
                </c:pt>
                <c:pt idx="71">
                  <c:v>12-2009</c:v>
                </c:pt>
                <c:pt idx="72">
                  <c:v>1-2010</c:v>
                </c:pt>
                <c:pt idx="73">
                  <c:v>2-2010</c:v>
                </c:pt>
                <c:pt idx="74">
                  <c:v>3-2010</c:v>
                </c:pt>
                <c:pt idx="75">
                  <c:v>4-2010</c:v>
                </c:pt>
                <c:pt idx="76">
                  <c:v>5-2010</c:v>
                </c:pt>
                <c:pt idx="77">
                  <c:v>6-2010</c:v>
                </c:pt>
                <c:pt idx="78">
                  <c:v>7-2010</c:v>
                </c:pt>
                <c:pt idx="79">
                  <c:v>8-2010</c:v>
                </c:pt>
                <c:pt idx="80">
                  <c:v>9-2010</c:v>
                </c:pt>
                <c:pt idx="81">
                  <c:v>10-2010</c:v>
                </c:pt>
                <c:pt idx="82">
                  <c:v>11-2010</c:v>
                </c:pt>
                <c:pt idx="83">
                  <c:v>12-2010</c:v>
                </c:pt>
                <c:pt idx="84">
                  <c:v>1-2011</c:v>
                </c:pt>
                <c:pt idx="85">
                  <c:v>2-2011</c:v>
                </c:pt>
                <c:pt idx="86">
                  <c:v>3-2011</c:v>
                </c:pt>
                <c:pt idx="87">
                  <c:v>4-2011</c:v>
                </c:pt>
                <c:pt idx="88">
                  <c:v>5-2011</c:v>
                </c:pt>
                <c:pt idx="89">
                  <c:v>6-2011</c:v>
                </c:pt>
                <c:pt idx="90">
                  <c:v>7-2011</c:v>
                </c:pt>
                <c:pt idx="91">
                  <c:v>8-2011</c:v>
                </c:pt>
                <c:pt idx="92">
                  <c:v>9-2011</c:v>
                </c:pt>
                <c:pt idx="93">
                  <c:v>10-2011</c:v>
                </c:pt>
                <c:pt idx="94">
                  <c:v>11-2011</c:v>
                </c:pt>
                <c:pt idx="95">
                  <c:v>12-2011</c:v>
                </c:pt>
                <c:pt idx="96">
                  <c:v>1-2012</c:v>
                </c:pt>
                <c:pt idx="97">
                  <c:v>2-2012</c:v>
                </c:pt>
                <c:pt idx="98">
                  <c:v>3-2012</c:v>
                </c:pt>
                <c:pt idx="99">
                  <c:v>4-2012</c:v>
                </c:pt>
                <c:pt idx="100">
                  <c:v>5-2012</c:v>
                </c:pt>
                <c:pt idx="101">
                  <c:v>6-2012</c:v>
                </c:pt>
                <c:pt idx="102">
                  <c:v>7-2012</c:v>
                </c:pt>
                <c:pt idx="103">
                  <c:v>8-2012</c:v>
                </c:pt>
                <c:pt idx="104">
                  <c:v>9-2012</c:v>
                </c:pt>
                <c:pt idx="105">
                  <c:v>10-2012</c:v>
                </c:pt>
                <c:pt idx="106">
                  <c:v>11-2012</c:v>
                </c:pt>
                <c:pt idx="107">
                  <c:v>12-2012</c:v>
                </c:pt>
                <c:pt idx="108">
                  <c:v>1-2013</c:v>
                </c:pt>
                <c:pt idx="109">
                  <c:v>2-2013</c:v>
                </c:pt>
                <c:pt idx="110">
                  <c:v>3-2013</c:v>
                </c:pt>
                <c:pt idx="111">
                  <c:v>4-2013</c:v>
                </c:pt>
                <c:pt idx="112">
                  <c:v>5-2013</c:v>
                </c:pt>
                <c:pt idx="113">
                  <c:v>6-2013</c:v>
                </c:pt>
                <c:pt idx="114">
                  <c:v>7-2013</c:v>
                </c:pt>
                <c:pt idx="115">
                  <c:v>8-2013</c:v>
                </c:pt>
                <c:pt idx="116">
                  <c:v>9-2013</c:v>
                </c:pt>
                <c:pt idx="117">
                  <c:v>10-2013</c:v>
                </c:pt>
                <c:pt idx="118">
                  <c:v>11-2013</c:v>
                </c:pt>
                <c:pt idx="119">
                  <c:v>12-2013</c:v>
                </c:pt>
                <c:pt idx="120">
                  <c:v>1-2014</c:v>
                </c:pt>
                <c:pt idx="121">
                  <c:v>2-2014</c:v>
                </c:pt>
                <c:pt idx="122">
                  <c:v>3-2014</c:v>
                </c:pt>
                <c:pt idx="123">
                  <c:v>4-2014</c:v>
                </c:pt>
                <c:pt idx="124">
                  <c:v>5-2014</c:v>
                </c:pt>
                <c:pt idx="125">
                  <c:v>6-2014</c:v>
                </c:pt>
                <c:pt idx="126">
                  <c:v>7-2014</c:v>
                </c:pt>
                <c:pt idx="127">
                  <c:v>8-2014</c:v>
                </c:pt>
                <c:pt idx="128">
                  <c:v>9-2014</c:v>
                </c:pt>
                <c:pt idx="129">
                  <c:v>10-2014</c:v>
                </c:pt>
                <c:pt idx="130">
                  <c:v>11-2014</c:v>
                </c:pt>
                <c:pt idx="131">
                  <c:v>12-2014</c:v>
                </c:pt>
                <c:pt idx="132">
                  <c:v>1-2015</c:v>
                </c:pt>
                <c:pt idx="133">
                  <c:v>2-2015</c:v>
                </c:pt>
                <c:pt idx="134">
                  <c:v>3-2015</c:v>
                </c:pt>
                <c:pt idx="135">
                  <c:v>4-2015</c:v>
                </c:pt>
                <c:pt idx="136">
                  <c:v>5-2015</c:v>
                </c:pt>
                <c:pt idx="137">
                  <c:v>6-2015</c:v>
                </c:pt>
                <c:pt idx="138">
                  <c:v>7-2015</c:v>
                </c:pt>
                <c:pt idx="139">
                  <c:v>8-2015</c:v>
                </c:pt>
                <c:pt idx="140">
                  <c:v>9-2015</c:v>
                </c:pt>
                <c:pt idx="141">
                  <c:v>10-2015</c:v>
                </c:pt>
                <c:pt idx="142">
                  <c:v>11-2015</c:v>
                </c:pt>
                <c:pt idx="143">
                  <c:v>12-2015</c:v>
                </c:pt>
                <c:pt idx="144">
                  <c:v>1-2016</c:v>
                </c:pt>
                <c:pt idx="145">
                  <c:v>2-2016</c:v>
                </c:pt>
                <c:pt idx="146">
                  <c:v>3-2016</c:v>
                </c:pt>
                <c:pt idx="147">
                  <c:v>4-2016</c:v>
                </c:pt>
                <c:pt idx="148">
                  <c:v>5-2016</c:v>
                </c:pt>
                <c:pt idx="149">
                  <c:v>6-2016</c:v>
                </c:pt>
                <c:pt idx="150">
                  <c:v>7-2016</c:v>
                </c:pt>
                <c:pt idx="151">
                  <c:v>8-2016</c:v>
                </c:pt>
                <c:pt idx="152">
                  <c:v>9-2016</c:v>
                </c:pt>
                <c:pt idx="153">
                  <c:v>10-2016</c:v>
                </c:pt>
                <c:pt idx="154">
                  <c:v>11-2016</c:v>
                </c:pt>
                <c:pt idx="155">
                  <c:v>12-2016</c:v>
                </c:pt>
                <c:pt idx="156">
                  <c:v>1-2017</c:v>
                </c:pt>
                <c:pt idx="157">
                  <c:v>2-2017</c:v>
                </c:pt>
                <c:pt idx="158">
                  <c:v>3-2017</c:v>
                </c:pt>
                <c:pt idx="159">
                  <c:v>4-2017</c:v>
                </c:pt>
                <c:pt idx="160">
                  <c:v>5-2017</c:v>
                </c:pt>
                <c:pt idx="161">
                  <c:v>6-2017</c:v>
                </c:pt>
                <c:pt idx="162">
                  <c:v>7-2017</c:v>
                </c:pt>
                <c:pt idx="163">
                  <c:v>8-2017</c:v>
                </c:pt>
                <c:pt idx="164">
                  <c:v>9-2017</c:v>
                </c:pt>
                <c:pt idx="165">
                  <c:v>10-2017</c:v>
                </c:pt>
                <c:pt idx="166">
                  <c:v>11-2017</c:v>
                </c:pt>
                <c:pt idx="167">
                  <c:v>12-2017</c:v>
                </c:pt>
                <c:pt idx="168">
                  <c:v>1-2018</c:v>
                </c:pt>
                <c:pt idx="169">
                  <c:v>2-2018</c:v>
                </c:pt>
                <c:pt idx="170">
                  <c:v>3-2018</c:v>
                </c:pt>
                <c:pt idx="171">
                  <c:v>4-2018</c:v>
                </c:pt>
                <c:pt idx="172">
                  <c:v>5-2018</c:v>
                </c:pt>
                <c:pt idx="173">
                  <c:v>6-2018</c:v>
                </c:pt>
                <c:pt idx="174">
                  <c:v>7-2018</c:v>
                </c:pt>
                <c:pt idx="175">
                  <c:v>8-2018</c:v>
                </c:pt>
                <c:pt idx="176">
                  <c:v>9-2018</c:v>
                </c:pt>
                <c:pt idx="177">
                  <c:v>10-2018</c:v>
                </c:pt>
                <c:pt idx="178">
                  <c:v>11-2018</c:v>
                </c:pt>
                <c:pt idx="179">
                  <c:v>12-2018</c:v>
                </c:pt>
                <c:pt idx="180">
                  <c:v>1-2019</c:v>
                </c:pt>
                <c:pt idx="181">
                  <c:v>2-2019</c:v>
                </c:pt>
                <c:pt idx="182">
                  <c:v>3-2019</c:v>
                </c:pt>
                <c:pt idx="183">
                  <c:v>4-2019</c:v>
                </c:pt>
                <c:pt idx="184">
                  <c:v>5-2019</c:v>
                </c:pt>
                <c:pt idx="185">
                  <c:v>6-2019</c:v>
                </c:pt>
                <c:pt idx="186">
                  <c:v>7-2019</c:v>
                </c:pt>
                <c:pt idx="187">
                  <c:v>8-2019</c:v>
                </c:pt>
                <c:pt idx="188">
                  <c:v>9-2019</c:v>
                </c:pt>
                <c:pt idx="189">
                  <c:v>10-2019</c:v>
                </c:pt>
                <c:pt idx="190">
                  <c:v>11-2019</c:v>
                </c:pt>
                <c:pt idx="191">
                  <c:v>12-2019</c:v>
                </c:pt>
                <c:pt idx="192">
                  <c:v>1-2020</c:v>
                </c:pt>
                <c:pt idx="193">
                  <c:v>2-2020</c:v>
                </c:pt>
                <c:pt idx="194">
                  <c:v>3-2020</c:v>
                </c:pt>
                <c:pt idx="195">
                  <c:v>4-2020</c:v>
                </c:pt>
                <c:pt idx="196">
                  <c:v>5-2020</c:v>
                </c:pt>
                <c:pt idx="197">
                  <c:v>6-2020</c:v>
                </c:pt>
                <c:pt idx="198">
                  <c:v>7-2020</c:v>
                </c:pt>
                <c:pt idx="199">
                  <c:v>8-2020</c:v>
                </c:pt>
                <c:pt idx="200">
                  <c:v>9-2020</c:v>
                </c:pt>
                <c:pt idx="201">
                  <c:v>10-2020</c:v>
                </c:pt>
                <c:pt idx="202">
                  <c:v>11-2020</c:v>
                </c:pt>
                <c:pt idx="203">
                  <c:v>12-2020</c:v>
                </c:pt>
                <c:pt idx="204">
                  <c:v>1-2021</c:v>
                </c:pt>
                <c:pt idx="205">
                  <c:v>2-2021</c:v>
                </c:pt>
                <c:pt idx="206">
                  <c:v>3-2021</c:v>
                </c:pt>
                <c:pt idx="207">
                  <c:v>4-2021</c:v>
                </c:pt>
                <c:pt idx="208">
                  <c:v>5-2021</c:v>
                </c:pt>
                <c:pt idx="209">
                  <c:v>6-2021</c:v>
                </c:pt>
                <c:pt idx="210">
                  <c:v>7-2021</c:v>
                </c:pt>
                <c:pt idx="211">
                  <c:v>8-2021</c:v>
                </c:pt>
                <c:pt idx="212">
                  <c:v>9-2021</c:v>
                </c:pt>
                <c:pt idx="213">
                  <c:v>10-2021</c:v>
                </c:pt>
                <c:pt idx="214">
                  <c:v>11-2021</c:v>
                </c:pt>
                <c:pt idx="215">
                  <c:v>12-2021</c:v>
                </c:pt>
                <c:pt idx="216">
                  <c:v>1-2022</c:v>
                </c:pt>
                <c:pt idx="217">
                  <c:v>2-2022</c:v>
                </c:pt>
                <c:pt idx="218">
                  <c:v>3-2022</c:v>
                </c:pt>
                <c:pt idx="219">
                  <c:v>4-2022</c:v>
                </c:pt>
                <c:pt idx="220">
                  <c:v>5-2022</c:v>
                </c:pt>
                <c:pt idx="221">
                  <c:v>6-2022</c:v>
                </c:pt>
                <c:pt idx="222">
                  <c:v>7-2022</c:v>
                </c:pt>
                <c:pt idx="223">
                  <c:v>8-2022</c:v>
                </c:pt>
                <c:pt idx="224">
                  <c:v>9-2022</c:v>
                </c:pt>
                <c:pt idx="225">
                  <c:v>10-2022</c:v>
                </c:pt>
                <c:pt idx="226">
                  <c:v>11-2022</c:v>
                </c:pt>
                <c:pt idx="227">
                  <c:v>12-2022</c:v>
                </c:pt>
                <c:pt idx="228">
                  <c:v>1-2023</c:v>
                </c:pt>
              </c:strCache>
            </c:strRef>
          </c:cat>
          <c:val>
            <c:numRef>
              <c:f>Sheet1!$D$2:$D$230</c:f>
              <c:numCache>
                <c:formatCode>General</c:formatCode>
                <c:ptCount val="229"/>
                <c:pt idx="0">
                  <c:v>0.80000000000000071</c:v>
                </c:pt>
                <c:pt idx="1">
                  <c:v>12.500000000000004</c:v>
                </c:pt>
                <c:pt idx="2">
                  <c:v>16.000000000000004</c:v>
                </c:pt>
                <c:pt idx="3">
                  <c:v>2.4000000000000057</c:v>
                </c:pt>
                <c:pt idx="4">
                  <c:v>5.1000000000000085</c:v>
                </c:pt>
                <c:pt idx="5">
                  <c:v>15.700000000000003</c:v>
                </c:pt>
                <c:pt idx="6">
                  <c:v>-3.4999999999999929</c:v>
                </c:pt>
                <c:pt idx="7">
                  <c:v>13.600000000000016</c:v>
                </c:pt>
                <c:pt idx="8">
                  <c:v>-3.6999999999999815</c:v>
                </c:pt>
                <c:pt idx="9">
                  <c:v>-32.899999999999977</c:v>
                </c:pt>
                <c:pt idx="10">
                  <c:v>-42.099999999999973</c:v>
                </c:pt>
                <c:pt idx="11">
                  <c:v>-57.599999999999973</c:v>
                </c:pt>
                <c:pt idx="12">
                  <c:v>-65.999999999999972</c:v>
                </c:pt>
                <c:pt idx="13">
                  <c:v>-90.499999999999972</c:v>
                </c:pt>
                <c:pt idx="14">
                  <c:v>-109.99999999999997</c:v>
                </c:pt>
                <c:pt idx="15">
                  <c:v>-59.39999999999997</c:v>
                </c:pt>
                <c:pt idx="16">
                  <c:v>-105.89999999999998</c:v>
                </c:pt>
                <c:pt idx="17">
                  <c:v>-29.999999999999972</c:v>
                </c:pt>
                <c:pt idx="18">
                  <c:v>-68.399999999999977</c:v>
                </c:pt>
                <c:pt idx="19">
                  <c:v>-60.899999999999977</c:v>
                </c:pt>
                <c:pt idx="20">
                  <c:v>-35.199999999999982</c:v>
                </c:pt>
                <c:pt idx="21">
                  <c:v>-24.499999999999979</c:v>
                </c:pt>
                <c:pt idx="22">
                  <c:v>-27.399999999999977</c:v>
                </c:pt>
                <c:pt idx="23">
                  <c:v>-35.499999999999979</c:v>
                </c:pt>
                <c:pt idx="24">
                  <c:v>-22.299999999999976</c:v>
                </c:pt>
                <c:pt idx="25">
                  <c:v>-24.999999999999975</c:v>
                </c:pt>
                <c:pt idx="26">
                  <c:v>-28.299999999999976</c:v>
                </c:pt>
                <c:pt idx="27">
                  <c:v>29.700000000000031</c:v>
                </c:pt>
                <c:pt idx="28">
                  <c:v>9.2000000000000313</c:v>
                </c:pt>
                <c:pt idx="29">
                  <c:v>-11.099999999999966</c:v>
                </c:pt>
                <c:pt idx="30">
                  <c:v>-29.899999999999963</c:v>
                </c:pt>
                <c:pt idx="31">
                  <c:v>-63.599999999999959</c:v>
                </c:pt>
                <c:pt idx="32">
                  <c:v>-79.899999999999949</c:v>
                </c:pt>
                <c:pt idx="33">
                  <c:v>-118.99999999999994</c:v>
                </c:pt>
                <c:pt idx="34">
                  <c:v>-141.29999999999995</c:v>
                </c:pt>
                <c:pt idx="35">
                  <c:v>-147.99999999999994</c:v>
                </c:pt>
                <c:pt idx="36">
                  <c:v>65.000000000000057</c:v>
                </c:pt>
                <c:pt idx="37">
                  <c:v>35.70000000000006</c:v>
                </c:pt>
                <c:pt idx="38">
                  <c:v>21.800000000000061</c:v>
                </c:pt>
                <c:pt idx="39">
                  <c:v>107.80000000000007</c:v>
                </c:pt>
                <c:pt idx="40">
                  <c:v>91.500000000000071</c:v>
                </c:pt>
                <c:pt idx="41">
                  <c:v>70.800000000000068</c:v>
                </c:pt>
                <c:pt idx="42">
                  <c:v>43.600000000000072</c:v>
                </c:pt>
                <c:pt idx="43">
                  <c:v>42.700000000000081</c:v>
                </c:pt>
                <c:pt idx="44">
                  <c:v>26.60000000000008</c:v>
                </c:pt>
                <c:pt idx="45">
                  <c:v>75.10000000000008</c:v>
                </c:pt>
                <c:pt idx="46">
                  <c:v>44.400000000000084</c:v>
                </c:pt>
                <c:pt idx="47">
                  <c:v>69.700000000000074</c:v>
                </c:pt>
                <c:pt idx="48">
                  <c:v>59.500000000000071</c:v>
                </c:pt>
                <c:pt idx="49">
                  <c:v>34.000000000000071</c:v>
                </c:pt>
                <c:pt idx="50">
                  <c:v>3.7000000000000703</c:v>
                </c:pt>
                <c:pt idx="51">
                  <c:v>-3.0999999999999268</c:v>
                </c:pt>
                <c:pt idx="52">
                  <c:v>-15.399999999999924</c:v>
                </c:pt>
                <c:pt idx="53">
                  <c:v>-59.89999999999992</c:v>
                </c:pt>
                <c:pt idx="54">
                  <c:v>-7.8999999999999062</c:v>
                </c:pt>
                <c:pt idx="55">
                  <c:v>-35.599999999999902</c:v>
                </c:pt>
                <c:pt idx="56">
                  <c:v>5.3000000000000966</c:v>
                </c:pt>
                <c:pt idx="57">
                  <c:v>25.200000000000095</c:v>
                </c:pt>
                <c:pt idx="58">
                  <c:v>60.300000000000104</c:v>
                </c:pt>
                <c:pt idx="59">
                  <c:v>81.800000000000097</c:v>
                </c:pt>
                <c:pt idx="60">
                  <c:v>226.40000000000009</c:v>
                </c:pt>
                <c:pt idx="61">
                  <c:v>211.90000000000009</c:v>
                </c:pt>
                <c:pt idx="62">
                  <c:v>208.00000000000009</c:v>
                </c:pt>
                <c:pt idx="63">
                  <c:v>204.40000000000009</c:v>
                </c:pt>
                <c:pt idx="64">
                  <c:v>172.7000000000001</c:v>
                </c:pt>
                <c:pt idx="65">
                  <c:v>197.40000000000009</c:v>
                </c:pt>
                <c:pt idx="66">
                  <c:v>181.2000000000001</c:v>
                </c:pt>
                <c:pt idx="67">
                  <c:v>149.3000000000001</c:v>
                </c:pt>
                <c:pt idx="68">
                  <c:v>167.00000000000009</c:v>
                </c:pt>
                <c:pt idx="69">
                  <c:v>128.90000000000009</c:v>
                </c:pt>
                <c:pt idx="70">
                  <c:v>117.00000000000009</c:v>
                </c:pt>
                <c:pt idx="71">
                  <c:v>100.70000000000009</c:v>
                </c:pt>
                <c:pt idx="72">
                  <c:v>88.500000000000085</c:v>
                </c:pt>
                <c:pt idx="73">
                  <c:v>97.200000000000088</c:v>
                </c:pt>
                <c:pt idx="74">
                  <c:v>101.10000000000008</c:v>
                </c:pt>
                <c:pt idx="75">
                  <c:v>90.300000000000082</c:v>
                </c:pt>
                <c:pt idx="76">
                  <c:v>141.00000000000009</c:v>
                </c:pt>
                <c:pt idx="77">
                  <c:v>128.90000000000009</c:v>
                </c:pt>
                <c:pt idx="78">
                  <c:v>120.10000000000009</c:v>
                </c:pt>
                <c:pt idx="79">
                  <c:v>110.40000000000009</c:v>
                </c:pt>
                <c:pt idx="80">
                  <c:v>92.700000000000102</c:v>
                </c:pt>
                <c:pt idx="81">
                  <c:v>83.400000000000105</c:v>
                </c:pt>
                <c:pt idx="82">
                  <c:v>71.700000000000102</c:v>
                </c:pt>
                <c:pt idx="83">
                  <c:v>62.600000000000101</c:v>
                </c:pt>
                <c:pt idx="84">
                  <c:v>70.800000000000097</c:v>
                </c:pt>
                <c:pt idx="85">
                  <c:v>76.100000000000094</c:v>
                </c:pt>
                <c:pt idx="86">
                  <c:v>76.200000000000102</c:v>
                </c:pt>
                <c:pt idx="87">
                  <c:v>71.200000000000102</c:v>
                </c:pt>
                <c:pt idx="88">
                  <c:v>69.300000000000097</c:v>
                </c:pt>
                <c:pt idx="89">
                  <c:v>31.800000000000097</c:v>
                </c:pt>
                <c:pt idx="90">
                  <c:v>25.400000000000105</c:v>
                </c:pt>
                <c:pt idx="91">
                  <c:v>-1.0999999999998948</c:v>
                </c:pt>
                <c:pt idx="92">
                  <c:v>-8.5999999999998948</c:v>
                </c:pt>
                <c:pt idx="93">
                  <c:v>31.300000000000104</c:v>
                </c:pt>
                <c:pt idx="94">
                  <c:v>50.000000000000107</c:v>
                </c:pt>
                <c:pt idx="95">
                  <c:v>93.900000000000105</c:v>
                </c:pt>
                <c:pt idx="96">
                  <c:v>115.50000000000011</c:v>
                </c:pt>
                <c:pt idx="97">
                  <c:v>101.40000000000012</c:v>
                </c:pt>
                <c:pt idx="98">
                  <c:v>115.90000000000012</c:v>
                </c:pt>
                <c:pt idx="99">
                  <c:v>95.700000000000117</c:v>
                </c:pt>
                <c:pt idx="100">
                  <c:v>69.200000000000117</c:v>
                </c:pt>
                <c:pt idx="101">
                  <c:v>96.700000000000117</c:v>
                </c:pt>
                <c:pt idx="102">
                  <c:v>86.900000000000119</c:v>
                </c:pt>
                <c:pt idx="103">
                  <c:v>80.600000000000122</c:v>
                </c:pt>
                <c:pt idx="104">
                  <c:v>70.700000000000131</c:v>
                </c:pt>
                <c:pt idx="105">
                  <c:v>39.000000000000128</c:v>
                </c:pt>
                <c:pt idx="106">
                  <c:v>75.500000000000128</c:v>
                </c:pt>
                <c:pt idx="107">
                  <c:v>73.000000000000128</c:v>
                </c:pt>
                <c:pt idx="108">
                  <c:v>81.600000000000136</c:v>
                </c:pt>
                <c:pt idx="109">
                  <c:v>62.500000000000135</c:v>
                </c:pt>
                <c:pt idx="110">
                  <c:v>182.80000000000015</c:v>
                </c:pt>
                <c:pt idx="111">
                  <c:v>181.40000000000015</c:v>
                </c:pt>
                <c:pt idx="112">
                  <c:v>185.50000000000014</c:v>
                </c:pt>
                <c:pt idx="113">
                  <c:v>172.00000000000014</c:v>
                </c:pt>
                <c:pt idx="114">
                  <c:v>173.40000000000015</c:v>
                </c:pt>
                <c:pt idx="115">
                  <c:v>168.30000000000015</c:v>
                </c:pt>
                <c:pt idx="116">
                  <c:v>179.80000000000015</c:v>
                </c:pt>
                <c:pt idx="117">
                  <c:v>212.90000000000015</c:v>
                </c:pt>
                <c:pt idx="118">
                  <c:v>191.80000000000015</c:v>
                </c:pt>
                <c:pt idx="119">
                  <c:v>204.10000000000014</c:v>
                </c:pt>
                <c:pt idx="120">
                  <c:v>188.50000000000014</c:v>
                </c:pt>
                <c:pt idx="121">
                  <c:v>171.20000000000013</c:v>
                </c:pt>
                <c:pt idx="122">
                  <c:v>142.90000000000012</c:v>
                </c:pt>
                <c:pt idx="123">
                  <c:v>115.50000000000011</c:v>
                </c:pt>
                <c:pt idx="124">
                  <c:v>116.40000000000012</c:v>
                </c:pt>
                <c:pt idx="125">
                  <c:v>100.90000000000012</c:v>
                </c:pt>
                <c:pt idx="126">
                  <c:v>117.30000000000013</c:v>
                </c:pt>
                <c:pt idx="127">
                  <c:v>96.000000000000128</c:v>
                </c:pt>
                <c:pt idx="128">
                  <c:v>84.700000000000131</c:v>
                </c:pt>
                <c:pt idx="129">
                  <c:v>118.40000000000012</c:v>
                </c:pt>
                <c:pt idx="130">
                  <c:v>152.7000000000001</c:v>
                </c:pt>
                <c:pt idx="131">
                  <c:v>153.60000000000011</c:v>
                </c:pt>
                <c:pt idx="132">
                  <c:v>136.8000000000001</c:v>
                </c:pt>
                <c:pt idx="133">
                  <c:v>110.10000000000009</c:v>
                </c:pt>
                <c:pt idx="134">
                  <c:v>119.2000000000001</c:v>
                </c:pt>
                <c:pt idx="135">
                  <c:v>138.60000000000011</c:v>
                </c:pt>
                <c:pt idx="136">
                  <c:v>139.7000000000001</c:v>
                </c:pt>
                <c:pt idx="137">
                  <c:v>135.00000000000011</c:v>
                </c:pt>
                <c:pt idx="138">
                  <c:v>109.00000000000011</c:v>
                </c:pt>
                <c:pt idx="139">
                  <c:v>144.30000000000013</c:v>
                </c:pt>
                <c:pt idx="140">
                  <c:v>141.00000000000011</c:v>
                </c:pt>
                <c:pt idx="141">
                  <c:v>117.10000000000011</c:v>
                </c:pt>
                <c:pt idx="142">
                  <c:v>107.2000000000001</c:v>
                </c:pt>
                <c:pt idx="143">
                  <c:v>125.10000000000011</c:v>
                </c:pt>
                <c:pt idx="144">
                  <c:v>142.7000000000001</c:v>
                </c:pt>
                <c:pt idx="145">
                  <c:v>139.2000000000001</c:v>
                </c:pt>
                <c:pt idx="146">
                  <c:v>177.50000000000011</c:v>
                </c:pt>
                <c:pt idx="147">
                  <c:v>176.10000000000011</c:v>
                </c:pt>
                <c:pt idx="148">
                  <c:v>166.80000000000013</c:v>
                </c:pt>
                <c:pt idx="149">
                  <c:v>203.30000000000013</c:v>
                </c:pt>
                <c:pt idx="150">
                  <c:v>192.30000000000013</c:v>
                </c:pt>
                <c:pt idx="151">
                  <c:v>229.60000000000014</c:v>
                </c:pt>
                <c:pt idx="152">
                  <c:v>266.90000000000015</c:v>
                </c:pt>
                <c:pt idx="153">
                  <c:v>251.80000000000015</c:v>
                </c:pt>
                <c:pt idx="154">
                  <c:v>225.70000000000016</c:v>
                </c:pt>
                <c:pt idx="155">
                  <c:v>238.80000000000015</c:v>
                </c:pt>
                <c:pt idx="156">
                  <c:v>253.00000000000017</c:v>
                </c:pt>
                <c:pt idx="157">
                  <c:v>411.70000000000016</c:v>
                </c:pt>
                <c:pt idx="158">
                  <c:v>402.20000000000016</c:v>
                </c:pt>
                <c:pt idx="159">
                  <c:v>374.20000000000016</c:v>
                </c:pt>
                <c:pt idx="160">
                  <c:v>356.10000000000014</c:v>
                </c:pt>
                <c:pt idx="161">
                  <c:v>309.00000000000011</c:v>
                </c:pt>
                <c:pt idx="162">
                  <c:v>316.80000000000013</c:v>
                </c:pt>
                <c:pt idx="163">
                  <c:v>298.90000000000015</c:v>
                </c:pt>
                <c:pt idx="164">
                  <c:v>316.40000000000015</c:v>
                </c:pt>
                <c:pt idx="165">
                  <c:v>301.50000000000017</c:v>
                </c:pt>
                <c:pt idx="166">
                  <c:v>297.60000000000019</c:v>
                </c:pt>
                <c:pt idx="167">
                  <c:v>299.50000000000017</c:v>
                </c:pt>
                <c:pt idx="168">
                  <c:v>285.70000000000016</c:v>
                </c:pt>
                <c:pt idx="169">
                  <c:v>370.80000000000018</c:v>
                </c:pt>
                <c:pt idx="170">
                  <c:v>360.9000000000002</c:v>
                </c:pt>
                <c:pt idx="171">
                  <c:v>329.30000000000018</c:v>
                </c:pt>
                <c:pt idx="172">
                  <c:v>298.60000000000019</c:v>
                </c:pt>
                <c:pt idx="173">
                  <c:v>285.50000000000017</c:v>
                </c:pt>
                <c:pt idx="174">
                  <c:v>273.50000000000017</c:v>
                </c:pt>
                <c:pt idx="175">
                  <c:v>359.20000000000016</c:v>
                </c:pt>
                <c:pt idx="176">
                  <c:v>347.90000000000015</c:v>
                </c:pt>
                <c:pt idx="177">
                  <c:v>356.20000000000016</c:v>
                </c:pt>
                <c:pt idx="178">
                  <c:v>369.70000000000016</c:v>
                </c:pt>
                <c:pt idx="179">
                  <c:v>380.40000000000015</c:v>
                </c:pt>
                <c:pt idx="180">
                  <c:v>355.60000000000014</c:v>
                </c:pt>
                <c:pt idx="181">
                  <c:v>327.90000000000015</c:v>
                </c:pt>
                <c:pt idx="182">
                  <c:v>310.80000000000013</c:v>
                </c:pt>
                <c:pt idx="183">
                  <c:v>305.80000000000013</c:v>
                </c:pt>
                <c:pt idx="184">
                  <c:v>292.90000000000015</c:v>
                </c:pt>
                <c:pt idx="185">
                  <c:v>301.00000000000011</c:v>
                </c:pt>
                <c:pt idx="186">
                  <c:v>245.40000000000012</c:v>
                </c:pt>
                <c:pt idx="187">
                  <c:v>265.90000000000009</c:v>
                </c:pt>
                <c:pt idx="188">
                  <c:v>245.8000000000001</c:v>
                </c:pt>
                <c:pt idx="189">
                  <c:v>241.10000000000011</c:v>
                </c:pt>
                <c:pt idx="190">
                  <c:v>221.40000000000012</c:v>
                </c:pt>
                <c:pt idx="191">
                  <c:v>233.90000000000012</c:v>
                </c:pt>
                <c:pt idx="192">
                  <c:v>230.70000000000013</c:v>
                </c:pt>
                <c:pt idx="193">
                  <c:v>232.80000000000013</c:v>
                </c:pt>
                <c:pt idx="194">
                  <c:v>225.70000000000013</c:v>
                </c:pt>
                <c:pt idx="195">
                  <c:v>208.50000000000014</c:v>
                </c:pt>
                <c:pt idx="196">
                  <c:v>183.80000000000013</c:v>
                </c:pt>
                <c:pt idx="197">
                  <c:v>153.10000000000014</c:v>
                </c:pt>
                <c:pt idx="198">
                  <c:v>143.10000000000014</c:v>
                </c:pt>
                <c:pt idx="199">
                  <c:v>181.40000000000015</c:v>
                </c:pt>
                <c:pt idx="200">
                  <c:v>170.50000000000014</c:v>
                </c:pt>
                <c:pt idx="201">
                  <c:v>150.00000000000014</c:v>
                </c:pt>
                <c:pt idx="202">
                  <c:v>186.70000000000016</c:v>
                </c:pt>
                <c:pt idx="203">
                  <c:v>160.60000000000016</c:v>
                </c:pt>
                <c:pt idx="204">
                  <c:v>141.40000000000018</c:v>
                </c:pt>
                <c:pt idx="205">
                  <c:v>132.30000000000018</c:v>
                </c:pt>
                <c:pt idx="206">
                  <c:v>122.00000000000018</c:v>
                </c:pt>
                <c:pt idx="207">
                  <c:v>124.00000000000018</c:v>
                </c:pt>
                <c:pt idx="208">
                  <c:v>159.9000000000002</c:v>
                </c:pt>
                <c:pt idx="209">
                  <c:v>187.20000000000022</c:v>
                </c:pt>
                <c:pt idx="210">
                  <c:v>187.00000000000023</c:v>
                </c:pt>
                <c:pt idx="211">
                  <c:v>174.30000000000024</c:v>
                </c:pt>
                <c:pt idx="212">
                  <c:v>165.00000000000023</c:v>
                </c:pt>
                <c:pt idx="213">
                  <c:v>210.50000000000023</c:v>
                </c:pt>
                <c:pt idx="214">
                  <c:v>204.00000000000023</c:v>
                </c:pt>
                <c:pt idx="215">
                  <c:v>167.50000000000023</c:v>
                </c:pt>
                <c:pt idx="216">
                  <c:v>147.50000000000023</c:v>
                </c:pt>
                <c:pt idx="217">
                  <c:v>135.40000000000023</c:v>
                </c:pt>
                <c:pt idx="218">
                  <c:v>121.90000000000023</c:v>
                </c:pt>
                <c:pt idx="219">
                  <c:v>153.70000000000024</c:v>
                </c:pt>
                <c:pt idx="220">
                  <c:v>128.80000000000024</c:v>
                </c:pt>
                <c:pt idx="221">
                  <c:v>127.30000000000024</c:v>
                </c:pt>
                <c:pt idx="222">
                  <c:v>131.50000000000023</c:v>
                </c:pt>
                <c:pt idx="223">
                  <c:v>170.20000000000022</c:v>
                </c:pt>
                <c:pt idx="224">
                  <c:v>155.9000000000002</c:v>
                </c:pt>
                <c:pt idx="225">
                  <c:v>222.0000000000002</c:v>
                </c:pt>
                <c:pt idx="226">
                  <c:v>257.70000000000022</c:v>
                </c:pt>
                <c:pt idx="227">
                  <c:v>234.00000000000023</c:v>
                </c:pt>
                <c:pt idx="228">
                  <c:v>219.00000000000023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F-49D6-A11B-2A539668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756016"/>
        <c:axId val="801758312"/>
      </c:lineChart>
      <c:catAx>
        <c:axId val="8017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Date</a:t>
                </a:r>
              </a:p>
            </c:rich>
          </c:tx>
          <c:layout>
            <c:manualLayout>
              <c:xMode val="edge"/>
              <c:yMode val="edge"/>
              <c:x val="0.47978439738087164"/>
              <c:y val="0.930288620878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8312"/>
        <c:crossesAt val="-400"/>
        <c:auto val="1"/>
        <c:lblAlgn val="ctr"/>
        <c:lblOffset val="100"/>
        <c:noMultiLvlLbl val="0"/>
      </c:catAx>
      <c:valAx>
        <c:axId val="801758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Cumulative deviation from the monthly mean</a:t>
                </a:r>
                <a:r>
                  <a:rPr lang="en-GB" sz="1800" baseline="0"/>
                  <a:t> (mm)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4939031280716232E-2"/>
              <c:y val="5.4376271198266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56016"/>
        <c:crosses val="autoZero"/>
        <c:crossBetween val="between"/>
      </c:valAx>
      <c:valAx>
        <c:axId val="1198797599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Total waterbird abundance</a:t>
                </a:r>
              </a:p>
            </c:rich>
          </c:tx>
          <c:layout>
            <c:manualLayout>
              <c:xMode val="edge"/>
              <c:yMode val="edge"/>
              <c:x val="0.94285865363498933"/>
              <c:y val="0.2309025638520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6223"/>
        <c:crosses val="max"/>
        <c:crossBetween val="between"/>
      </c:valAx>
      <c:catAx>
        <c:axId val="1199046223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79759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09450737829177"/>
          <c:y val="4.0612059070817302E-2"/>
          <c:w val="0.20832159586875362"/>
          <c:h val="0.2221260889132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'Esperance seasonal totals'!$C$1</c:f>
              <c:strCache>
                <c:ptCount val="1"/>
                <c:pt idx="0">
                  <c:v>Dec-May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totals'!$C$2:$C$14</c:f>
              <c:numCache>
                <c:formatCode>General</c:formatCode>
                <c:ptCount val="13"/>
                <c:pt idx="0">
                  <c:v>245.4</c:v>
                </c:pt>
                <c:pt idx="1">
                  <c:v>391</c:v>
                </c:pt>
                <c:pt idx="2">
                  <c:v>157</c:v>
                </c:pt>
                <c:pt idx="3">
                  <c:v>240.8</c:v>
                </c:pt>
                <c:pt idx="4">
                  <c:v>160.60000000000002</c:v>
                </c:pt>
                <c:pt idx="5">
                  <c:v>196.40000000000003</c:v>
                </c:pt>
                <c:pt idx="6">
                  <c:v>235</c:v>
                </c:pt>
                <c:pt idx="7">
                  <c:v>351</c:v>
                </c:pt>
                <c:pt idx="8">
                  <c:v>164</c:v>
                </c:pt>
                <c:pt idx="9">
                  <c:v>183.60000000000002</c:v>
                </c:pt>
                <c:pt idx="10">
                  <c:v>285.60000000000002</c:v>
                </c:pt>
                <c:pt idx="11">
                  <c:v>311.60000000000002</c:v>
                </c:pt>
                <c:pt idx="12">
                  <c:v>150.60000000000002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9B4C-877A-633D2A6EC4EA}"/>
            </c:ext>
          </c:extLst>
        </c:ser>
        <c:ser>
          <c:idx val="1"/>
          <c:order val="1"/>
          <c:tx>
            <c:strRef>
              <c:f>'Esperance seasonal totals'!$D$1</c:f>
              <c:strCache>
                <c:ptCount val="1"/>
                <c:pt idx="0">
                  <c:v>Jun-Sep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'Esperance seasonal totals'!$A$2:$A$14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'Esperance seasonal totals'!$D$2:$D$14</c:f>
              <c:numCache>
                <c:formatCode>General</c:formatCode>
                <c:ptCount val="13"/>
                <c:pt idx="0">
                  <c:v>193.4</c:v>
                </c:pt>
                <c:pt idx="1">
                  <c:v>298.79999999999995</c:v>
                </c:pt>
                <c:pt idx="2">
                  <c:v>332.2</c:v>
                </c:pt>
                <c:pt idx="3">
                  <c:v>324</c:v>
                </c:pt>
                <c:pt idx="4">
                  <c:v>272.2</c:v>
                </c:pt>
                <c:pt idx="5">
                  <c:v>302.20000000000005</c:v>
                </c:pt>
                <c:pt idx="6">
                  <c:v>331.4</c:v>
                </c:pt>
                <c:pt idx="7">
                  <c:v>344.4</c:v>
                </c:pt>
                <c:pt idx="8">
                  <c:v>276.8</c:v>
                </c:pt>
                <c:pt idx="9">
                  <c:v>273.60000000000002</c:v>
                </c:pt>
                <c:pt idx="10">
                  <c:v>315.60000000000002</c:v>
                </c:pt>
                <c:pt idx="11">
                  <c:v>322.60000000000002</c:v>
                </c:pt>
                <c:pt idx="1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B-9B4C-877A-633D2A6E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138431"/>
        <c:axId val="787756207"/>
      </c:barChart>
      <c:catAx>
        <c:axId val="7991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6207"/>
        <c:crosses val="autoZero"/>
        <c:auto val="1"/>
        <c:lblAlgn val="ctr"/>
        <c:lblOffset val="100"/>
        <c:noMultiLvlLbl val="0"/>
      </c:catAx>
      <c:valAx>
        <c:axId val="7877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1</xdr:row>
      <xdr:rowOff>60324</xdr:rowOff>
    </xdr:from>
    <xdr:to>
      <xdr:col>19</xdr:col>
      <xdr:colOff>508000</xdr:colOff>
      <xdr:row>36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C511F-4B47-4908-84E4-47F886A4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39</xdr:col>
      <xdr:colOff>266700</xdr:colOff>
      <xdr:row>39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8DFE3-8206-4DEE-9A00-9AAB16108474}"/>
            </a:ext>
            <a:ext uri="{147F2762-F138-4A5C-976F-8EAC2B608ADB}">
              <a16:predDERef xmlns:a16="http://schemas.microsoft.com/office/drawing/2014/main" pred="{930C511F-4B47-4908-84E4-47F886A4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2</xdr:row>
      <xdr:rowOff>0</xdr:rowOff>
    </xdr:from>
    <xdr:to>
      <xdr:col>18</xdr:col>
      <xdr:colOff>406400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3AD21-FC3E-D445-ACFC-33D950763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1"/>
  <sheetViews>
    <sheetView workbookViewId="0">
      <pane ySplit="1" topLeftCell="A154" activePane="bottomLeft" state="frozen"/>
      <selection activeCell="E1" sqref="E1"/>
      <selection pane="bottomLeft" activeCell="Q178" sqref="Q178"/>
    </sheetView>
  </sheetViews>
  <sheetFormatPr baseColWidth="10" defaultColWidth="11" defaultRowHeight="16" x14ac:dyDescent="0.2"/>
  <cols>
    <col min="1" max="2" width="11" style="1"/>
    <col min="3" max="3" width="5.1640625" style="1" bestFit="1" customWidth="1"/>
    <col min="4" max="4" width="6.1640625" style="1" bestFit="1" customWidth="1"/>
    <col min="5" max="5" width="11" style="1"/>
    <col min="6" max="8" width="12.33203125" style="1" customWidth="1"/>
    <col min="9" max="9" width="8" style="1" customWidth="1"/>
    <col min="10" max="10" width="13.1640625" style="1" bestFit="1" customWidth="1"/>
    <col min="11" max="11" width="13.83203125" style="1" customWidth="1"/>
    <col min="12" max="16384" width="11" style="1"/>
  </cols>
  <sheetData>
    <row r="1" spans="1:27" s="2" customFormat="1" ht="6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7" x14ac:dyDescent="0.2">
      <c r="A2" s="1" t="s">
        <v>14</v>
      </c>
      <c r="B2" s="1">
        <v>9789</v>
      </c>
      <c r="C2" s="1">
        <v>2004</v>
      </c>
      <c r="D2" s="1">
        <v>1</v>
      </c>
      <c r="E2" s="1" t="str">
        <f>CONCATENATE(D2,"-",C2)</f>
        <v>1-2004</v>
      </c>
      <c r="F2" s="1">
        <v>45.6</v>
      </c>
      <c r="I2" s="15">
        <v>25.1</v>
      </c>
      <c r="J2" s="1">
        <f t="shared" ref="J2:J33" si="0">F2-I2</f>
        <v>20.5</v>
      </c>
      <c r="K2" s="1">
        <f>J2</f>
        <v>20.5</v>
      </c>
      <c r="O2" s="15">
        <v>25.1</v>
      </c>
    </row>
    <row r="3" spans="1:27" x14ac:dyDescent="0.2">
      <c r="A3" s="1" t="s">
        <v>14</v>
      </c>
      <c r="B3" s="1">
        <v>9789</v>
      </c>
      <c r="C3" s="1">
        <v>2004</v>
      </c>
      <c r="D3" s="1">
        <v>2</v>
      </c>
      <c r="E3" s="1" t="str">
        <f t="shared" ref="E3:E25" si="1">CONCATENATE(D3,"-",C3)</f>
        <v>2-2004</v>
      </c>
      <c r="F3" s="1">
        <v>23.2</v>
      </c>
      <c r="I3" s="15">
        <v>25.1</v>
      </c>
      <c r="J3" s="1">
        <f t="shared" si="0"/>
        <v>-1.9000000000000021</v>
      </c>
      <c r="K3" s="1">
        <f>K2+J3</f>
        <v>18.599999999999998</v>
      </c>
      <c r="O3" s="15">
        <v>25.1</v>
      </c>
      <c r="P3" s="15">
        <v>25.1</v>
      </c>
      <c r="Q3" s="15">
        <v>25.1</v>
      </c>
      <c r="R3" s="15">
        <v>29.2</v>
      </c>
      <c r="S3" s="15">
        <v>44.1</v>
      </c>
      <c r="T3" s="15">
        <v>71.099999999999994</v>
      </c>
      <c r="U3" s="15">
        <v>77.400000000000006</v>
      </c>
      <c r="V3" s="15">
        <v>95.7</v>
      </c>
      <c r="W3" s="15">
        <v>86.9</v>
      </c>
      <c r="X3" s="15">
        <v>60.3</v>
      </c>
      <c r="Y3" s="15">
        <v>48.7</v>
      </c>
      <c r="Z3" s="15">
        <v>35.299999999999997</v>
      </c>
      <c r="AA3" s="15">
        <v>19.100000000000001</v>
      </c>
    </row>
    <row r="4" spans="1:27" x14ac:dyDescent="0.2">
      <c r="A4" s="1" t="s">
        <v>14</v>
      </c>
      <c r="B4" s="1">
        <v>9789</v>
      </c>
      <c r="C4" s="1">
        <v>2004</v>
      </c>
      <c r="D4" s="1">
        <v>3</v>
      </c>
      <c r="E4" s="1" t="str">
        <f t="shared" si="1"/>
        <v>3-2004</v>
      </c>
      <c r="F4" s="1">
        <v>27.2</v>
      </c>
      <c r="I4" s="15">
        <v>29.2</v>
      </c>
      <c r="J4" s="1">
        <f t="shared" si="0"/>
        <v>-2</v>
      </c>
      <c r="K4" s="1">
        <f t="shared" ref="K4:K67" si="2">K3+J4</f>
        <v>16.599999999999998</v>
      </c>
      <c r="O4" s="15">
        <v>29.2</v>
      </c>
    </row>
    <row r="5" spans="1:27" x14ac:dyDescent="0.2">
      <c r="A5" s="1" t="s">
        <v>14</v>
      </c>
      <c r="B5" s="1">
        <v>9789</v>
      </c>
      <c r="C5" s="1">
        <v>2004</v>
      </c>
      <c r="D5" s="1">
        <v>4</v>
      </c>
      <c r="E5" s="1" t="str">
        <f t="shared" si="1"/>
        <v>4-2004</v>
      </c>
      <c r="F5" s="1">
        <v>25.6</v>
      </c>
      <c r="I5" s="15">
        <v>44.1</v>
      </c>
      <c r="J5" s="1">
        <f t="shared" si="0"/>
        <v>-18.5</v>
      </c>
      <c r="K5" s="1">
        <f t="shared" si="2"/>
        <v>-1.9000000000000021</v>
      </c>
      <c r="O5" s="15">
        <v>44.1</v>
      </c>
    </row>
    <row r="6" spans="1:27" x14ac:dyDescent="0.2">
      <c r="A6" s="1" t="s">
        <v>14</v>
      </c>
      <c r="B6" s="1">
        <v>9789</v>
      </c>
      <c r="C6" s="1">
        <v>2004</v>
      </c>
      <c r="D6" s="1">
        <v>5</v>
      </c>
      <c r="E6" s="1" t="str">
        <f t="shared" si="1"/>
        <v>5-2004</v>
      </c>
      <c r="F6" s="1">
        <v>81</v>
      </c>
      <c r="I6" s="15">
        <v>71.099999999999994</v>
      </c>
      <c r="J6" s="1">
        <f t="shared" si="0"/>
        <v>9.9000000000000057</v>
      </c>
      <c r="K6" s="1">
        <f t="shared" si="2"/>
        <v>8.0000000000000036</v>
      </c>
      <c r="O6" s="15">
        <v>71.099999999999994</v>
      </c>
    </row>
    <row r="7" spans="1:27" x14ac:dyDescent="0.2">
      <c r="A7" s="1" t="s">
        <v>14</v>
      </c>
      <c r="B7" s="1">
        <v>9789</v>
      </c>
      <c r="C7" s="1">
        <v>2004</v>
      </c>
      <c r="D7" s="1">
        <v>6</v>
      </c>
      <c r="E7" s="1" t="str">
        <f t="shared" si="1"/>
        <v>6-2004</v>
      </c>
      <c r="F7" s="1">
        <v>69.400000000000006</v>
      </c>
      <c r="I7" s="15">
        <v>77.400000000000006</v>
      </c>
      <c r="J7" s="1">
        <f t="shared" si="0"/>
        <v>-8</v>
      </c>
      <c r="K7" s="1">
        <f t="shared" si="2"/>
        <v>0</v>
      </c>
      <c r="O7" s="15">
        <v>77.400000000000006</v>
      </c>
    </row>
    <row r="8" spans="1:27" x14ac:dyDescent="0.2">
      <c r="A8" s="1" t="s">
        <v>14</v>
      </c>
      <c r="B8" s="1">
        <v>9789</v>
      </c>
      <c r="C8" s="1">
        <v>2004</v>
      </c>
      <c r="D8" s="1">
        <v>7</v>
      </c>
      <c r="E8" s="1" t="str">
        <f t="shared" si="1"/>
        <v>7-2004</v>
      </c>
      <c r="F8" s="1">
        <v>59.4</v>
      </c>
      <c r="I8" s="15">
        <v>95.7</v>
      </c>
      <c r="J8" s="1">
        <f t="shared" si="0"/>
        <v>-36.300000000000004</v>
      </c>
      <c r="K8" s="1">
        <f t="shared" si="2"/>
        <v>-36.300000000000004</v>
      </c>
      <c r="O8" s="15">
        <v>95.7</v>
      </c>
    </row>
    <row r="9" spans="1:27" x14ac:dyDescent="0.2">
      <c r="A9" s="1" t="s">
        <v>14</v>
      </c>
      <c r="B9" s="1">
        <v>9789</v>
      </c>
      <c r="C9" s="1">
        <v>2004</v>
      </c>
      <c r="D9" s="1">
        <v>8</v>
      </c>
      <c r="E9" s="1" t="str">
        <f t="shared" si="1"/>
        <v>8-2004</v>
      </c>
      <c r="F9" s="1">
        <v>107.6</v>
      </c>
      <c r="I9" s="15">
        <v>86.9</v>
      </c>
      <c r="J9" s="1">
        <f t="shared" si="0"/>
        <v>20.699999999999989</v>
      </c>
      <c r="K9" s="1">
        <f t="shared" si="2"/>
        <v>-15.600000000000016</v>
      </c>
      <c r="O9" s="15">
        <v>86.9</v>
      </c>
    </row>
    <row r="10" spans="1:27" x14ac:dyDescent="0.2">
      <c r="A10" s="1" t="s">
        <v>14</v>
      </c>
      <c r="B10" s="1">
        <v>9789</v>
      </c>
      <c r="C10" s="1">
        <v>2004</v>
      </c>
      <c r="D10" s="1">
        <v>9</v>
      </c>
      <c r="E10" s="1" t="str">
        <f t="shared" si="1"/>
        <v>9-2004</v>
      </c>
      <c r="F10" s="1">
        <v>36</v>
      </c>
      <c r="I10" s="15">
        <v>60.3</v>
      </c>
      <c r="J10" s="1">
        <f t="shared" si="0"/>
        <v>-24.299999999999997</v>
      </c>
      <c r="K10" s="1">
        <f t="shared" si="2"/>
        <v>-39.900000000000013</v>
      </c>
      <c r="O10" s="15">
        <v>60.3</v>
      </c>
    </row>
    <row r="11" spans="1:27" x14ac:dyDescent="0.2">
      <c r="A11" s="1" t="s">
        <v>14</v>
      </c>
      <c r="B11" s="1">
        <v>9789</v>
      </c>
      <c r="C11" s="1">
        <v>2004</v>
      </c>
      <c r="D11" s="1">
        <v>10</v>
      </c>
      <c r="E11" s="1" t="str">
        <f t="shared" si="1"/>
        <v>10-2004</v>
      </c>
      <c r="F11" s="1">
        <v>10.4</v>
      </c>
      <c r="I11" s="15">
        <v>48.7</v>
      </c>
      <c r="J11" s="1">
        <f t="shared" si="0"/>
        <v>-38.300000000000004</v>
      </c>
      <c r="K11" s="1">
        <f t="shared" si="2"/>
        <v>-78.200000000000017</v>
      </c>
      <c r="O11" s="15">
        <v>48.7</v>
      </c>
    </row>
    <row r="12" spans="1:27" x14ac:dyDescent="0.2">
      <c r="A12" s="1" t="s">
        <v>14</v>
      </c>
      <c r="B12" s="1">
        <v>9789</v>
      </c>
      <c r="C12" s="1">
        <v>2004</v>
      </c>
      <c r="D12" s="1">
        <v>11</v>
      </c>
      <c r="E12" s="1" t="str">
        <f t="shared" si="1"/>
        <v>11-2004</v>
      </c>
      <c r="F12" s="1">
        <v>22.4</v>
      </c>
      <c r="I12" s="15">
        <v>35.299999999999997</v>
      </c>
      <c r="J12" s="1">
        <f t="shared" si="0"/>
        <v>-12.899999999999999</v>
      </c>
      <c r="K12" s="1">
        <f t="shared" si="2"/>
        <v>-91.100000000000023</v>
      </c>
      <c r="O12" s="15">
        <v>35.299999999999997</v>
      </c>
    </row>
    <row r="13" spans="1:27" x14ac:dyDescent="0.2">
      <c r="A13" s="1" t="s">
        <v>14</v>
      </c>
      <c r="B13" s="1">
        <v>9789</v>
      </c>
      <c r="C13" s="1">
        <v>2004</v>
      </c>
      <c r="D13" s="1">
        <v>12</v>
      </c>
      <c r="E13" s="1" t="str">
        <f t="shared" si="1"/>
        <v>12-2004</v>
      </c>
      <c r="F13" s="1">
        <v>4</v>
      </c>
      <c r="I13" s="15">
        <v>19.100000000000001</v>
      </c>
      <c r="J13" s="1">
        <f t="shared" si="0"/>
        <v>-15.100000000000001</v>
      </c>
      <c r="K13" s="1">
        <f t="shared" si="2"/>
        <v>-106.20000000000002</v>
      </c>
      <c r="O13" s="15">
        <v>19.100000000000001</v>
      </c>
    </row>
    <row r="14" spans="1:27" x14ac:dyDescent="0.2">
      <c r="A14" s="1" t="s">
        <v>14</v>
      </c>
      <c r="B14" s="1">
        <v>9789</v>
      </c>
      <c r="C14" s="1">
        <v>2005</v>
      </c>
      <c r="D14" s="1">
        <v>1</v>
      </c>
      <c r="E14" s="1" t="str">
        <f t="shared" si="1"/>
        <v>1-2005</v>
      </c>
      <c r="F14" s="1">
        <v>11.8</v>
      </c>
      <c r="I14" s="15">
        <v>25.1</v>
      </c>
      <c r="J14" s="1">
        <f t="shared" si="0"/>
        <v>-13.3</v>
      </c>
      <c r="K14" s="1">
        <f t="shared" si="2"/>
        <v>-119.50000000000001</v>
      </c>
    </row>
    <row r="15" spans="1:27" x14ac:dyDescent="0.2">
      <c r="A15" s="1" t="s">
        <v>14</v>
      </c>
      <c r="B15" s="1">
        <v>9789</v>
      </c>
      <c r="C15" s="1">
        <v>2005</v>
      </c>
      <c r="D15" s="1">
        <v>2</v>
      </c>
      <c r="E15" s="1" t="str">
        <f t="shared" si="1"/>
        <v>2-2005</v>
      </c>
      <c r="F15" s="1">
        <v>3.8</v>
      </c>
      <c r="I15" s="15">
        <v>25.1</v>
      </c>
      <c r="J15" s="1">
        <f t="shared" si="0"/>
        <v>-21.3</v>
      </c>
      <c r="K15" s="1">
        <f t="shared" si="2"/>
        <v>-140.80000000000001</v>
      </c>
    </row>
    <row r="16" spans="1:27" x14ac:dyDescent="0.2">
      <c r="A16" s="1" t="s">
        <v>14</v>
      </c>
      <c r="B16" s="1">
        <v>9789</v>
      </c>
      <c r="C16" s="1">
        <v>2005</v>
      </c>
      <c r="D16" s="1">
        <v>3</v>
      </c>
      <c r="E16" s="1" t="str">
        <f t="shared" si="1"/>
        <v>3-2005</v>
      </c>
      <c r="F16" s="1">
        <v>18.600000000000001</v>
      </c>
      <c r="I16" s="15">
        <v>29.2</v>
      </c>
      <c r="J16" s="1">
        <f t="shared" si="0"/>
        <v>-10.599999999999998</v>
      </c>
      <c r="K16" s="1">
        <f t="shared" si="2"/>
        <v>-151.4</v>
      </c>
    </row>
    <row r="17" spans="1:11" x14ac:dyDescent="0.2">
      <c r="A17" s="1" t="s">
        <v>14</v>
      </c>
      <c r="B17" s="1">
        <v>9789</v>
      </c>
      <c r="C17" s="1">
        <v>2005</v>
      </c>
      <c r="D17" s="1">
        <v>4</v>
      </c>
      <c r="E17" s="1" t="str">
        <f t="shared" si="1"/>
        <v>4-2005</v>
      </c>
      <c r="F17" s="1">
        <v>99</v>
      </c>
      <c r="I17" s="15">
        <v>44.1</v>
      </c>
      <c r="J17" s="1">
        <f t="shared" si="0"/>
        <v>54.9</v>
      </c>
      <c r="K17" s="1">
        <f t="shared" si="2"/>
        <v>-96.5</v>
      </c>
    </row>
    <row r="18" spans="1:11" x14ac:dyDescent="0.2">
      <c r="A18" s="1" t="s">
        <v>14</v>
      </c>
      <c r="B18" s="1">
        <v>9789</v>
      </c>
      <c r="C18" s="1">
        <v>2005</v>
      </c>
      <c r="D18" s="1">
        <v>5</v>
      </c>
      <c r="E18" s="1" t="str">
        <f t="shared" si="1"/>
        <v>5-2005</v>
      </c>
      <c r="F18" s="1">
        <v>58.6</v>
      </c>
      <c r="I18" s="15">
        <v>71.099999999999994</v>
      </c>
      <c r="J18" s="1">
        <f t="shared" si="0"/>
        <v>-12.499999999999993</v>
      </c>
      <c r="K18" s="1">
        <f t="shared" si="2"/>
        <v>-109</v>
      </c>
    </row>
    <row r="19" spans="1:11" x14ac:dyDescent="0.2">
      <c r="A19" s="1" t="s">
        <v>14</v>
      </c>
      <c r="B19" s="1">
        <v>9789</v>
      </c>
      <c r="C19" s="1">
        <v>2005</v>
      </c>
      <c r="D19" s="1">
        <v>6</v>
      </c>
      <c r="E19" s="1" t="str">
        <f t="shared" si="1"/>
        <v>6-2005</v>
      </c>
      <c r="F19" s="1">
        <v>193.4</v>
      </c>
      <c r="I19" s="15">
        <v>77.400000000000006</v>
      </c>
      <c r="J19" s="1">
        <f t="shared" si="0"/>
        <v>116</v>
      </c>
      <c r="K19" s="1">
        <f t="shared" si="2"/>
        <v>7</v>
      </c>
    </row>
    <row r="20" spans="1:11" x14ac:dyDescent="0.2">
      <c r="A20" s="1" t="s">
        <v>14</v>
      </c>
      <c r="B20" s="1">
        <v>9789</v>
      </c>
      <c r="C20" s="1">
        <v>2005</v>
      </c>
      <c r="D20" s="1">
        <v>7</v>
      </c>
      <c r="E20" s="1" t="str">
        <f t="shared" si="1"/>
        <v>7-2005</v>
      </c>
      <c r="F20" s="1">
        <v>40.6</v>
      </c>
      <c r="I20" s="15">
        <v>95.7</v>
      </c>
      <c r="J20" s="1">
        <f t="shared" si="0"/>
        <v>-55.1</v>
      </c>
      <c r="K20" s="1">
        <f t="shared" si="2"/>
        <v>-48.1</v>
      </c>
    </row>
    <row r="21" spans="1:11" x14ac:dyDescent="0.2">
      <c r="A21" s="1" t="s">
        <v>14</v>
      </c>
      <c r="B21" s="1">
        <v>9789</v>
      </c>
      <c r="C21" s="1">
        <v>2005</v>
      </c>
      <c r="D21" s="1">
        <v>8</v>
      </c>
      <c r="E21" s="1" t="str">
        <f t="shared" si="1"/>
        <v>8-2005</v>
      </c>
      <c r="F21" s="1">
        <v>80.599999999999994</v>
      </c>
      <c r="I21" s="15">
        <v>86.9</v>
      </c>
      <c r="J21" s="1">
        <f t="shared" si="0"/>
        <v>-6.3000000000000114</v>
      </c>
      <c r="K21" s="1">
        <f t="shared" si="2"/>
        <v>-54.400000000000013</v>
      </c>
    </row>
    <row r="22" spans="1:11" x14ac:dyDescent="0.2">
      <c r="A22" s="1" t="s">
        <v>14</v>
      </c>
      <c r="B22" s="1">
        <v>9789</v>
      </c>
      <c r="C22" s="1">
        <v>2005</v>
      </c>
      <c r="D22" s="1">
        <v>9</v>
      </c>
      <c r="E22" s="1" t="str">
        <f t="shared" si="1"/>
        <v>9-2005</v>
      </c>
      <c r="F22" s="1">
        <v>100.8</v>
      </c>
      <c r="I22" s="15">
        <v>60.3</v>
      </c>
      <c r="J22" s="1">
        <f t="shared" si="0"/>
        <v>40.5</v>
      </c>
      <c r="K22" s="1">
        <f t="shared" si="2"/>
        <v>-13.900000000000013</v>
      </c>
    </row>
    <row r="23" spans="1:11" x14ac:dyDescent="0.2">
      <c r="A23" s="1" t="s">
        <v>14</v>
      </c>
      <c r="B23" s="1">
        <v>9789</v>
      </c>
      <c r="C23" s="1">
        <v>2005</v>
      </c>
      <c r="D23" s="1">
        <v>10</v>
      </c>
      <c r="E23" s="1" t="str">
        <f t="shared" si="1"/>
        <v>10-2005</v>
      </c>
      <c r="F23" s="1">
        <v>46.4</v>
      </c>
      <c r="I23" s="15">
        <v>48.7</v>
      </c>
      <c r="J23" s="1">
        <f t="shared" si="0"/>
        <v>-2.3000000000000043</v>
      </c>
      <c r="K23" s="1">
        <f t="shared" si="2"/>
        <v>-16.200000000000017</v>
      </c>
    </row>
    <row r="24" spans="1:11" x14ac:dyDescent="0.2">
      <c r="A24" s="1" t="s">
        <v>14</v>
      </c>
      <c r="B24" s="1">
        <v>9789</v>
      </c>
      <c r="C24" s="1">
        <v>2005</v>
      </c>
      <c r="D24" s="1">
        <v>11</v>
      </c>
      <c r="E24" s="1" t="str">
        <f t="shared" si="1"/>
        <v>11-2005</v>
      </c>
      <c r="F24" s="1">
        <v>27.4</v>
      </c>
      <c r="I24" s="15">
        <v>35.299999999999997</v>
      </c>
      <c r="J24" s="1">
        <f t="shared" si="0"/>
        <v>-7.8999999999999986</v>
      </c>
      <c r="K24" s="1">
        <f t="shared" si="2"/>
        <v>-24.100000000000016</v>
      </c>
    </row>
    <row r="25" spans="1:11" x14ac:dyDescent="0.2">
      <c r="A25" s="1" t="s">
        <v>14</v>
      </c>
      <c r="B25" s="1">
        <v>9789</v>
      </c>
      <c r="C25" s="1">
        <v>2005</v>
      </c>
      <c r="D25" s="1">
        <v>12</v>
      </c>
      <c r="E25" s="1" t="str">
        <f t="shared" si="1"/>
        <v>12-2005</v>
      </c>
      <c r="F25" s="1">
        <v>12</v>
      </c>
      <c r="I25" s="15">
        <v>19.100000000000001</v>
      </c>
      <c r="J25" s="1">
        <f t="shared" si="0"/>
        <v>-7.1000000000000014</v>
      </c>
      <c r="K25" s="1">
        <f t="shared" si="2"/>
        <v>-31.200000000000017</v>
      </c>
    </row>
    <row r="26" spans="1:11" x14ac:dyDescent="0.2">
      <c r="A26" s="1" t="s">
        <v>14</v>
      </c>
      <c r="B26" s="1">
        <v>9789</v>
      </c>
      <c r="C26" s="1">
        <v>2006</v>
      </c>
      <c r="D26" s="1">
        <v>1</v>
      </c>
      <c r="E26" s="1" t="str">
        <f t="shared" ref="E26:E89" si="3">CONCATENATE(D26,"-",C26)</f>
        <v>1-2006</v>
      </c>
      <c r="F26" s="1">
        <v>48.4</v>
      </c>
      <c r="I26" s="15">
        <v>25.1</v>
      </c>
      <c r="J26" s="1">
        <f t="shared" si="0"/>
        <v>23.299999999999997</v>
      </c>
      <c r="K26" s="1">
        <f t="shared" si="2"/>
        <v>-7.9000000000000199</v>
      </c>
    </row>
    <row r="27" spans="1:11" x14ac:dyDescent="0.2">
      <c r="A27" s="1" t="s">
        <v>14</v>
      </c>
      <c r="B27" s="1">
        <v>9789</v>
      </c>
      <c r="C27" s="1">
        <v>2006</v>
      </c>
      <c r="D27" s="1">
        <v>2</v>
      </c>
      <c r="E27" s="1" t="str">
        <f t="shared" si="3"/>
        <v>2-2006</v>
      </c>
      <c r="F27" s="1">
        <v>23.4</v>
      </c>
      <c r="I27" s="15">
        <v>25.1</v>
      </c>
      <c r="J27" s="1">
        <f t="shared" si="0"/>
        <v>-1.7000000000000028</v>
      </c>
      <c r="K27" s="1">
        <f t="shared" si="2"/>
        <v>-9.6000000000000227</v>
      </c>
    </row>
    <row r="28" spans="1:11" x14ac:dyDescent="0.2">
      <c r="A28" s="1" t="s">
        <v>14</v>
      </c>
      <c r="B28" s="1">
        <v>9789</v>
      </c>
      <c r="C28" s="1">
        <v>2006</v>
      </c>
      <c r="D28" s="1">
        <v>3</v>
      </c>
      <c r="E28" s="1" t="str">
        <f t="shared" si="3"/>
        <v>3-2006</v>
      </c>
      <c r="F28" s="1">
        <v>30.4</v>
      </c>
      <c r="I28" s="15">
        <v>29.2</v>
      </c>
      <c r="J28" s="1">
        <f t="shared" si="0"/>
        <v>1.1999999999999993</v>
      </c>
      <c r="K28" s="1">
        <f t="shared" si="2"/>
        <v>-8.4000000000000234</v>
      </c>
    </row>
    <row r="29" spans="1:11" x14ac:dyDescent="0.2">
      <c r="A29" s="1" t="s">
        <v>14</v>
      </c>
      <c r="B29" s="1">
        <v>9789</v>
      </c>
      <c r="C29" s="1">
        <v>2006</v>
      </c>
      <c r="D29" s="1">
        <v>4</v>
      </c>
      <c r="E29" s="1" t="str">
        <f t="shared" si="3"/>
        <v>4-2006</v>
      </c>
      <c r="F29" s="1">
        <v>83.8</v>
      </c>
      <c r="I29" s="15">
        <v>44.1</v>
      </c>
      <c r="J29" s="1">
        <f t="shared" si="0"/>
        <v>39.699999999999996</v>
      </c>
      <c r="K29" s="1">
        <f t="shared" si="2"/>
        <v>31.299999999999972</v>
      </c>
    </row>
    <row r="30" spans="1:11" x14ac:dyDescent="0.2">
      <c r="A30" s="1" t="s">
        <v>14</v>
      </c>
      <c r="B30" s="1">
        <v>9789</v>
      </c>
      <c r="C30" s="1">
        <v>2006</v>
      </c>
      <c r="D30" s="1">
        <v>5</v>
      </c>
      <c r="E30" s="1" t="str">
        <f t="shared" si="3"/>
        <v>5-2006</v>
      </c>
      <c r="F30" s="1">
        <v>47.4</v>
      </c>
      <c r="I30" s="15">
        <v>71.099999999999994</v>
      </c>
      <c r="J30" s="1">
        <f t="shared" si="0"/>
        <v>-23.699999999999996</v>
      </c>
      <c r="K30" s="1">
        <f t="shared" si="2"/>
        <v>7.5999999999999766</v>
      </c>
    </row>
    <row r="31" spans="1:11" x14ac:dyDescent="0.2">
      <c r="A31" s="1" t="s">
        <v>14</v>
      </c>
      <c r="B31" s="1">
        <v>9789</v>
      </c>
      <c r="C31" s="1">
        <v>2006</v>
      </c>
      <c r="D31" s="1">
        <v>6</v>
      </c>
      <c r="E31" s="1" t="str">
        <f t="shared" si="3"/>
        <v>6-2006</v>
      </c>
      <c r="F31" s="1">
        <v>52.6</v>
      </c>
      <c r="I31" s="15">
        <v>77.400000000000006</v>
      </c>
      <c r="J31" s="1">
        <f t="shared" si="0"/>
        <v>-24.800000000000004</v>
      </c>
      <c r="K31" s="1">
        <f t="shared" si="2"/>
        <v>-17.200000000000028</v>
      </c>
    </row>
    <row r="32" spans="1:11" x14ac:dyDescent="0.2">
      <c r="A32" s="1" t="s">
        <v>14</v>
      </c>
      <c r="B32" s="1">
        <v>9789</v>
      </c>
      <c r="C32" s="1">
        <v>2006</v>
      </c>
      <c r="D32" s="1">
        <v>7</v>
      </c>
      <c r="E32" s="1" t="str">
        <f t="shared" si="3"/>
        <v>7-2006</v>
      </c>
      <c r="F32" s="1">
        <v>73.400000000000006</v>
      </c>
      <c r="I32" s="15">
        <v>95.7</v>
      </c>
      <c r="J32" s="1">
        <f t="shared" si="0"/>
        <v>-22.299999999999997</v>
      </c>
      <c r="K32" s="1">
        <f t="shared" si="2"/>
        <v>-39.500000000000028</v>
      </c>
    </row>
    <row r="33" spans="1:14" x14ac:dyDescent="0.2">
      <c r="A33" s="1" t="s">
        <v>14</v>
      </c>
      <c r="B33" s="1">
        <v>9789</v>
      </c>
      <c r="C33" s="1">
        <v>2006</v>
      </c>
      <c r="D33" s="1">
        <v>8</v>
      </c>
      <c r="E33" s="1" t="str">
        <f t="shared" si="3"/>
        <v>8-2006</v>
      </c>
      <c r="F33" s="1">
        <v>27</v>
      </c>
      <c r="I33" s="15">
        <v>86.9</v>
      </c>
      <c r="J33" s="1">
        <f t="shared" si="0"/>
        <v>-59.900000000000006</v>
      </c>
      <c r="K33" s="1">
        <f t="shared" si="2"/>
        <v>-99.400000000000034</v>
      </c>
    </row>
    <row r="34" spans="1:14" x14ac:dyDescent="0.2">
      <c r="A34" s="1" t="s">
        <v>14</v>
      </c>
      <c r="B34" s="1">
        <v>9789</v>
      </c>
      <c r="C34" s="1">
        <v>2006</v>
      </c>
      <c r="D34" s="1">
        <v>9</v>
      </c>
      <c r="E34" s="1" t="str">
        <f t="shared" si="3"/>
        <v>9-2006</v>
      </c>
      <c r="F34" s="1">
        <v>40.4</v>
      </c>
      <c r="I34" s="15">
        <v>60.3</v>
      </c>
      <c r="J34" s="1">
        <f t="shared" ref="J34:J65" si="4">F34-I34</f>
        <v>-19.899999999999999</v>
      </c>
      <c r="K34" s="1">
        <f t="shared" si="2"/>
        <v>-119.30000000000004</v>
      </c>
    </row>
    <row r="35" spans="1:14" x14ac:dyDescent="0.2">
      <c r="A35" s="1" t="s">
        <v>14</v>
      </c>
      <c r="B35" s="1">
        <v>9789</v>
      </c>
      <c r="C35" s="1">
        <v>2006</v>
      </c>
      <c r="D35" s="1">
        <v>10</v>
      </c>
      <c r="E35" s="1" t="str">
        <f t="shared" si="3"/>
        <v>10-2006</v>
      </c>
      <c r="F35" s="1">
        <v>6.4</v>
      </c>
      <c r="I35" s="15">
        <v>48.7</v>
      </c>
      <c r="J35" s="1">
        <f t="shared" si="4"/>
        <v>-42.300000000000004</v>
      </c>
      <c r="K35" s="1">
        <f t="shared" si="2"/>
        <v>-161.60000000000005</v>
      </c>
      <c r="L35" s="1">
        <f>SUM(J32:J34)</f>
        <v>-102.1</v>
      </c>
      <c r="M35" s="1">
        <f>SUM(J29:J34)</f>
        <v>-110.9</v>
      </c>
      <c r="N35" s="1">
        <f>SUM(J23:J34)</f>
        <v>-105.4</v>
      </c>
    </row>
    <row r="36" spans="1:14" x14ac:dyDescent="0.2">
      <c r="A36" s="1" t="s">
        <v>14</v>
      </c>
      <c r="B36" s="1">
        <v>9789</v>
      </c>
      <c r="C36" s="1">
        <v>2006</v>
      </c>
      <c r="D36" s="1">
        <v>11</v>
      </c>
      <c r="E36" s="1" t="str">
        <f t="shared" si="3"/>
        <v>11-2006</v>
      </c>
      <c r="F36" s="1">
        <v>27.6</v>
      </c>
      <c r="I36" s="15">
        <v>35.299999999999997</v>
      </c>
      <c r="J36" s="1">
        <f t="shared" si="4"/>
        <v>-7.6999999999999957</v>
      </c>
      <c r="K36" s="1">
        <f t="shared" si="2"/>
        <v>-169.30000000000004</v>
      </c>
    </row>
    <row r="37" spans="1:14" x14ac:dyDescent="0.2">
      <c r="A37" s="1" t="s">
        <v>14</v>
      </c>
      <c r="B37" s="1">
        <v>9789</v>
      </c>
      <c r="C37" s="1">
        <v>2006</v>
      </c>
      <c r="D37" s="1">
        <v>12</v>
      </c>
      <c r="E37" s="1" t="str">
        <f t="shared" si="3"/>
        <v>12-2006</v>
      </c>
      <c r="F37" s="1">
        <v>11.4</v>
      </c>
      <c r="I37" s="15">
        <v>19.100000000000001</v>
      </c>
      <c r="J37" s="1">
        <f t="shared" si="4"/>
        <v>-7.7000000000000011</v>
      </c>
      <c r="K37" s="1">
        <f t="shared" si="2"/>
        <v>-177.00000000000003</v>
      </c>
    </row>
    <row r="38" spans="1:14" x14ac:dyDescent="0.2">
      <c r="A38" s="1" t="s">
        <v>14</v>
      </c>
      <c r="B38" s="1">
        <v>9789</v>
      </c>
      <c r="C38" s="1">
        <v>2007</v>
      </c>
      <c r="D38" s="1">
        <v>1</v>
      </c>
      <c r="E38" s="1" t="str">
        <f t="shared" si="3"/>
        <v>1-2007</v>
      </c>
      <c r="F38" s="1">
        <v>196.4</v>
      </c>
      <c r="I38" s="15">
        <v>25.1</v>
      </c>
      <c r="J38" s="1">
        <f t="shared" si="4"/>
        <v>171.3</v>
      </c>
      <c r="K38" s="1">
        <f t="shared" si="2"/>
        <v>-5.7000000000000171</v>
      </c>
    </row>
    <row r="39" spans="1:14" x14ac:dyDescent="0.2">
      <c r="A39" s="1" t="s">
        <v>14</v>
      </c>
      <c r="B39" s="1">
        <v>9789</v>
      </c>
      <c r="C39" s="1">
        <v>2007</v>
      </c>
      <c r="D39" s="1">
        <v>2</v>
      </c>
      <c r="E39" s="1" t="str">
        <f t="shared" si="3"/>
        <v>2-2007</v>
      </c>
      <c r="F39" s="1">
        <v>0.2</v>
      </c>
      <c r="I39" s="15">
        <v>25.1</v>
      </c>
      <c r="J39" s="1">
        <f t="shared" si="4"/>
        <v>-24.900000000000002</v>
      </c>
      <c r="K39" s="1">
        <f t="shared" si="2"/>
        <v>-30.600000000000019</v>
      </c>
    </row>
    <row r="40" spans="1:14" x14ac:dyDescent="0.2">
      <c r="A40" s="1" t="s">
        <v>14</v>
      </c>
      <c r="B40" s="1">
        <v>9789</v>
      </c>
      <c r="C40" s="1">
        <v>2007</v>
      </c>
      <c r="D40" s="1">
        <v>3</v>
      </c>
      <c r="E40" s="1" t="str">
        <f t="shared" si="3"/>
        <v>3-2007</v>
      </c>
      <c r="F40" s="1">
        <v>8.4</v>
      </c>
      <c r="I40" s="15">
        <v>29.2</v>
      </c>
      <c r="J40" s="1">
        <f t="shared" si="4"/>
        <v>-20.799999999999997</v>
      </c>
      <c r="K40" s="1">
        <f t="shared" si="2"/>
        <v>-51.40000000000002</v>
      </c>
    </row>
    <row r="41" spans="1:14" x14ac:dyDescent="0.2">
      <c r="A41" s="1" t="s">
        <v>14</v>
      </c>
      <c r="B41" s="1">
        <v>9789</v>
      </c>
      <c r="C41" s="1">
        <v>2007</v>
      </c>
      <c r="D41" s="1">
        <v>4</v>
      </c>
      <c r="E41" s="1" t="str">
        <f t="shared" si="3"/>
        <v>4-2007</v>
      </c>
      <c r="F41" s="1">
        <v>125.4</v>
      </c>
      <c r="I41" s="15">
        <v>44.1</v>
      </c>
      <c r="J41" s="1">
        <f t="shared" si="4"/>
        <v>81.300000000000011</v>
      </c>
      <c r="K41" s="1">
        <f t="shared" si="2"/>
        <v>29.899999999999991</v>
      </c>
    </row>
    <row r="42" spans="1:14" x14ac:dyDescent="0.2">
      <c r="A42" s="1" t="s">
        <v>14</v>
      </c>
      <c r="B42" s="1">
        <v>9789</v>
      </c>
      <c r="C42" s="1">
        <v>2007</v>
      </c>
      <c r="D42" s="1">
        <v>5</v>
      </c>
      <c r="E42" s="1" t="str">
        <f t="shared" si="3"/>
        <v>5-2007</v>
      </c>
      <c r="F42" s="1">
        <v>49.2</v>
      </c>
      <c r="I42" s="15">
        <v>71.099999999999994</v>
      </c>
      <c r="J42" s="1">
        <f t="shared" si="4"/>
        <v>-21.899999999999991</v>
      </c>
      <c r="K42" s="1">
        <f t="shared" si="2"/>
        <v>8</v>
      </c>
    </row>
    <row r="43" spans="1:14" x14ac:dyDescent="0.2">
      <c r="A43" s="1" t="s">
        <v>14</v>
      </c>
      <c r="B43" s="1">
        <v>9789</v>
      </c>
      <c r="C43" s="1">
        <v>2007</v>
      </c>
      <c r="D43" s="1">
        <v>6</v>
      </c>
      <c r="E43" s="1" t="str">
        <f t="shared" si="3"/>
        <v>6-2007</v>
      </c>
      <c r="F43" s="1">
        <v>41.8</v>
      </c>
      <c r="I43" s="15">
        <v>77.400000000000006</v>
      </c>
      <c r="J43" s="1">
        <f t="shared" si="4"/>
        <v>-35.600000000000009</v>
      </c>
      <c r="K43" s="1">
        <f t="shared" si="2"/>
        <v>-27.600000000000009</v>
      </c>
    </row>
    <row r="44" spans="1:14" x14ac:dyDescent="0.2">
      <c r="A44" s="1" t="s">
        <v>14</v>
      </c>
      <c r="B44" s="1">
        <v>9789</v>
      </c>
      <c r="C44" s="1">
        <v>2007</v>
      </c>
      <c r="D44" s="1">
        <v>7</v>
      </c>
      <c r="E44" s="1" t="str">
        <f t="shared" si="3"/>
        <v>7-2007</v>
      </c>
      <c r="F44" s="1">
        <v>84</v>
      </c>
      <c r="I44" s="15">
        <v>95.7</v>
      </c>
      <c r="J44" s="1">
        <f t="shared" si="4"/>
        <v>-11.700000000000003</v>
      </c>
      <c r="K44" s="1">
        <f t="shared" si="2"/>
        <v>-39.300000000000011</v>
      </c>
    </row>
    <row r="45" spans="1:14" x14ac:dyDescent="0.2">
      <c r="A45" s="1" t="s">
        <v>14</v>
      </c>
      <c r="B45" s="1">
        <v>9789</v>
      </c>
      <c r="C45" s="1">
        <v>2007</v>
      </c>
      <c r="D45" s="1">
        <v>8</v>
      </c>
      <c r="E45" s="1" t="str">
        <f t="shared" si="3"/>
        <v>8-2007</v>
      </c>
      <c r="F45" s="1">
        <v>86.4</v>
      </c>
      <c r="I45" s="15">
        <v>86.9</v>
      </c>
      <c r="J45" s="1">
        <f t="shared" si="4"/>
        <v>-0.5</v>
      </c>
      <c r="K45" s="1">
        <f t="shared" si="2"/>
        <v>-39.800000000000011</v>
      </c>
    </row>
    <row r="46" spans="1:14" x14ac:dyDescent="0.2">
      <c r="A46" s="1" t="s">
        <v>14</v>
      </c>
      <c r="B46" s="1">
        <v>9789</v>
      </c>
      <c r="C46" s="1">
        <v>2007</v>
      </c>
      <c r="D46" s="1">
        <v>9</v>
      </c>
      <c r="E46" s="1" t="str">
        <f t="shared" si="3"/>
        <v>9-2007</v>
      </c>
      <c r="F46" s="1">
        <v>86.6</v>
      </c>
      <c r="I46" s="15">
        <v>60.3</v>
      </c>
      <c r="J46" s="1">
        <f t="shared" si="4"/>
        <v>26.299999999999997</v>
      </c>
      <c r="K46" s="1">
        <f t="shared" si="2"/>
        <v>-13.500000000000014</v>
      </c>
    </row>
    <row r="47" spans="1:14" x14ac:dyDescent="0.2">
      <c r="A47" s="1" t="s">
        <v>14</v>
      </c>
      <c r="B47" s="1">
        <v>9789</v>
      </c>
      <c r="C47" s="1">
        <v>2007</v>
      </c>
      <c r="D47" s="1">
        <v>10</v>
      </c>
      <c r="E47" s="1" t="str">
        <f t="shared" si="3"/>
        <v>10-2007</v>
      </c>
      <c r="F47" s="1">
        <v>84.2</v>
      </c>
      <c r="I47" s="15">
        <v>48.7</v>
      </c>
      <c r="J47" s="1">
        <f t="shared" si="4"/>
        <v>35.5</v>
      </c>
      <c r="K47" s="1">
        <f t="shared" si="2"/>
        <v>21.999999999999986</v>
      </c>
      <c r="L47" s="1">
        <f>SUM(J44:J46)</f>
        <v>14.099999999999994</v>
      </c>
      <c r="M47" s="1">
        <f>SUM(J41:J46)</f>
        <v>37.900000000000006</v>
      </c>
      <c r="N47" s="1">
        <f>SUM(J35:J46)</f>
        <v>105.80000000000001</v>
      </c>
    </row>
    <row r="48" spans="1:14" x14ac:dyDescent="0.2">
      <c r="A48" s="1" t="s">
        <v>14</v>
      </c>
      <c r="B48" s="1">
        <v>9789</v>
      </c>
      <c r="C48" s="1">
        <v>2007</v>
      </c>
      <c r="D48" s="1">
        <v>11</v>
      </c>
      <c r="E48" s="1" t="str">
        <f t="shared" si="3"/>
        <v>11-2007</v>
      </c>
      <c r="F48" s="1">
        <v>1.8</v>
      </c>
      <c r="I48" s="15">
        <v>35.299999999999997</v>
      </c>
      <c r="J48" s="1">
        <f t="shared" si="4"/>
        <v>-33.5</v>
      </c>
      <c r="K48" s="1">
        <f t="shared" si="2"/>
        <v>-11.500000000000014</v>
      </c>
    </row>
    <row r="49" spans="1:14" x14ac:dyDescent="0.2">
      <c r="A49" s="1" t="s">
        <v>14</v>
      </c>
      <c r="B49" s="1">
        <v>9789</v>
      </c>
      <c r="C49" s="1">
        <v>2007</v>
      </c>
      <c r="D49" s="1">
        <v>12</v>
      </c>
      <c r="E49" s="1" t="str">
        <f t="shared" si="3"/>
        <v>12-2007</v>
      </c>
      <c r="F49" s="1">
        <v>45.4</v>
      </c>
      <c r="I49" s="15">
        <v>19.100000000000001</v>
      </c>
      <c r="J49" s="1">
        <f t="shared" si="4"/>
        <v>26.299999999999997</v>
      </c>
      <c r="K49" s="1">
        <f t="shared" si="2"/>
        <v>14.799999999999983</v>
      </c>
    </row>
    <row r="50" spans="1:14" x14ac:dyDescent="0.2">
      <c r="A50" s="1" t="s">
        <v>14</v>
      </c>
      <c r="B50" s="1">
        <v>9789</v>
      </c>
      <c r="C50" s="1">
        <v>2008</v>
      </c>
      <c r="D50" s="1">
        <v>1</v>
      </c>
      <c r="E50" s="1" t="str">
        <f t="shared" si="3"/>
        <v>1-2008</v>
      </c>
      <c r="F50" s="1">
        <v>5.2</v>
      </c>
      <c r="I50" s="15">
        <v>25.1</v>
      </c>
      <c r="J50" s="1">
        <f t="shared" si="4"/>
        <v>-19.900000000000002</v>
      </c>
      <c r="K50" s="1">
        <f t="shared" si="2"/>
        <v>-5.1000000000000192</v>
      </c>
    </row>
    <row r="51" spans="1:14" x14ac:dyDescent="0.2">
      <c r="A51" s="1" t="s">
        <v>14</v>
      </c>
      <c r="B51" s="1">
        <v>9789</v>
      </c>
      <c r="C51" s="1">
        <v>2008</v>
      </c>
      <c r="D51" s="1">
        <v>2</v>
      </c>
      <c r="E51" s="1" t="str">
        <f t="shared" si="3"/>
        <v>2-2008</v>
      </c>
      <c r="F51" s="1">
        <v>6.2</v>
      </c>
      <c r="I51" s="15">
        <v>25.1</v>
      </c>
      <c r="J51" s="1">
        <f t="shared" si="4"/>
        <v>-18.900000000000002</v>
      </c>
      <c r="K51" s="1">
        <f t="shared" si="2"/>
        <v>-24.000000000000021</v>
      </c>
      <c r="L51" s="1">
        <f>SUM(J48:J50)</f>
        <v>-27.100000000000005</v>
      </c>
      <c r="M51" s="1">
        <f>SUM(J45:J50)</f>
        <v>34.199999999999989</v>
      </c>
      <c r="N51" s="1">
        <f>SUM(J39:J50)</f>
        <v>0.59999999999999787</v>
      </c>
    </row>
    <row r="52" spans="1:14" x14ac:dyDescent="0.2">
      <c r="A52" s="1" t="s">
        <v>14</v>
      </c>
      <c r="B52" s="1">
        <v>9789</v>
      </c>
      <c r="C52" s="1">
        <v>2008</v>
      </c>
      <c r="D52" s="1">
        <v>3</v>
      </c>
      <c r="E52" s="1" t="str">
        <f t="shared" si="3"/>
        <v>3-2008</v>
      </c>
      <c r="F52" s="1">
        <v>2.6</v>
      </c>
      <c r="I52" s="15">
        <v>29.2</v>
      </c>
      <c r="J52" s="1">
        <f t="shared" si="4"/>
        <v>-26.599999999999998</v>
      </c>
      <c r="K52" s="1">
        <f t="shared" si="2"/>
        <v>-50.600000000000023</v>
      </c>
    </row>
    <row r="53" spans="1:14" x14ac:dyDescent="0.2">
      <c r="A53" s="1" t="s">
        <v>14</v>
      </c>
      <c r="B53" s="1">
        <v>9789</v>
      </c>
      <c r="C53" s="1">
        <v>2008</v>
      </c>
      <c r="D53" s="1">
        <v>4</v>
      </c>
      <c r="E53" s="1" t="str">
        <f t="shared" si="3"/>
        <v>4-2008</v>
      </c>
      <c r="F53" s="1">
        <v>44.6</v>
      </c>
      <c r="I53" s="15">
        <v>44.1</v>
      </c>
      <c r="J53" s="1">
        <f t="shared" si="4"/>
        <v>0.5</v>
      </c>
      <c r="K53" s="1">
        <f t="shared" si="2"/>
        <v>-50.100000000000023</v>
      </c>
    </row>
    <row r="54" spans="1:14" x14ac:dyDescent="0.2">
      <c r="A54" s="1" t="s">
        <v>14</v>
      </c>
      <c r="B54" s="1">
        <v>9789</v>
      </c>
      <c r="C54" s="1">
        <v>2008</v>
      </c>
      <c r="D54" s="1">
        <v>5</v>
      </c>
      <c r="E54" s="1" t="str">
        <f t="shared" si="3"/>
        <v>5-2008</v>
      </c>
      <c r="F54" s="1">
        <v>53</v>
      </c>
      <c r="I54" s="15">
        <v>71.099999999999994</v>
      </c>
      <c r="J54" s="1">
        <f t="shared" si="4"/>
        <v>-18.099999999999994</v>
      </c>
      <c r="K54" s="1">
        <f t="shared" si="2"/>
        <v>-68.200000000000017</v>
      </c>
    </row>
    <row r="55" spans="1:14" x14ac:dyDescent="0.2">
      <c r="A55" s="1" t="s">
        <v>14</v>
      </c>
      <c r="B55" s="1">
        <v>9789</v>
      </c>
      <c r="C55" s="1">
        <v>2008</v>
      </c>
      <c r="D55" s="1">
        <v>6</v>
      </c>
      <c r="E55" s="1" t="str">
        <f t="shared" si="3"/>
        <v>6-2008</v>
      </c>
      <c r="F55" s="1">
        <v>29.6</v>
      </c>
      <c r="I55" s="15">
        <v>77.400000000000006</v>
      </c>
      <c r="J55" s="1">
        <f t="shared" si="4"/>
        <v>-47.800000000000004</v>
      </c>
      <c r="K55" s="1">
        <f t="shared" si="2"/>
        <v>-116.00000000000003</v>
      </c>
    </row>
    <row r="56" spans="1:14" x14ac:dyDescent="0.2">
      <c r="A56" s="1" t="s">
        <v>14</v>
      </c>
      <c r="B56" s="1">
        <v>9789</v>
      </c>
      <c r="C56" s="1">
        <v>2008</v>
      </c>
      <c r="D56" s="1">
        <v>7</v>
      </c>
      <c r="E56" s="1" t="str">
        <f t="shared" si="3"/>
        <v>7-2008</v>
      </c>
      <c r="F56" s="1">
        <v>135.4</v>
      </c>
      <c r="I56" s="15">
        <v>95.7</v>
      </c>
      <c r="J56" s="1">
        <f t="shared" si="4"/>
        <v>39.700000000000003</v>
      </c>
      <c r="K56" s="1">
        <f t="shared" si="2"/>
        <v>-76.300000000000026</v>
      </c>
    </row>
    <row r="57" spans="1:14" x14ac:dyDescent="0.2">
      <c r="A57" s="1" t="s">
        <v>14</v>
      </c>
      <c r="B57" s="1">
        <v>9789</v>
      </c>
      <c r="C57" s="1">
        <v>2008</v>
      </c>
      <c r="D57" s="1">
        <v>8</v>
      </c>
      <c r="E57" s="1" t="str">
        <f t="shared" si="3"/>
        <v>8-2008</v>
      </c>
      <c r="F57" s="1">
        <v>65.400000000000006</v>
      </c>
      <c r="I57" s="15">
        <v>86.9</v>
      </c>
      <c r="J57" s="1">
        <f t="shared" si="4"/>
        <v>-21.5</v>
      </c>
      <c r="K57" s="1">
        <f t="shared" si="2"/>
        <v>-97.800000000000026</v>
      </c>
    </row>
    <row r="58" spans="1:14" x14ac:dyDescent="0.2">
      <c r="A58" s="1" t="s">
        <v>14</v>
      </c>
      <c r="B58" s="1">
        <v>9789</v>
      </c>
      <c r="C58" s="1">
        <v>2008</v>
      </c>
      <c r="D58" s="1">
        <v>9</v>
      </c>
      <c r="E58" s="1" t="str">
        <f t="shared" si="3"/>
        <v>9-2008</v>
      </c>
      <c r="F58" s="1">
        <v>101.8</v>
      </c>
      <c r="I58" s="15">
        <v>60.3</v>
      </c>
      <c r="J58" s="1">
        <f t="shared" si="4"/>
        <v>41.5</v>
      </c>
      <c r="K58" s="1">
        <f t="shared" si="2"/>
        <v>-56.300000000000026</v>
      </c>
    </row>
    <row r="59" spans="1:14" x14ac:dyDescent="0.2">
      <c r="A59" s="1" t="s">
        <v>14</v>
      </c>
      <c r="B59" s="1">
        <v>9789</v>
      </c>
      <c r="C59" s="1">
        <v>2008</v>
      </c>
      <c r="D59" s="1">
        <v>10</v>
      </c>
      <c r="E59" s="1" t="str">
        <f t="shared" si="3"/>
        <v>10-2008</v>
      </c>
      <c r="F59" s="1">
        <v>76.8</v>
      </c>
      <c r="I59" s="15">
        <v>48.7</v>
      </c>
      <c r="J59" s="1">
        <f t="shared" si="4"/>
        <v>28.099999999999994</v>
      </c>
      <c r="K59" s="1">
        <f t="shared" si="2"/>
        <v>-28.200000000000031</v>
      </c>
    </row>
    <row r="60" spans="1:14" x14ac:dyDescent="0.2">
      <c r="A60" s="1" t="s">
        <v>14</v>
      </c>
      <c r="B60" s="1">
        <v>9789</v>
      </c>
      <c r="C60" s="1">
        <v>2008</v>
      </c>
      <c r="D60" s="1">
        <v>11</v>
      </c>
      <c r="E60" s="1" t="str">
        <f t="shared" si="3"/>
        <v>11-2008</v>
      </c>
      <c r="F60" s="1">
        <v>58.2</v>
      </c>
      <c r="I60" s="15">
        <v>35.299999999999997</v>
      </c>
      <c r="J60" s="1">
        <f t="shared" si="4"/>
        <v>22.900000000000006</v>
      </c>
      <c r="K60" s="1">
        <f t="shared" si="2"/>
        <v>-5.3000000000000256</v>
      </c>
      <c r="L60" s="1">
        <f>SUM(J57:J59)</f>
        <v>48.099999999999994</v>
      </c>
      <c r="M60" s="1">
        <f>SUM(J54:J59)</f>
        <v>21.899999999999991</v>
      </c>
      <c r="N60" s="1">
        <f>SUM(J48:J59)</f>
        <v>-50.2</v>
      </c>
    </row>
    <row r="61" spans="1:14" x14ac:dyDescent="0.2">
      <c r="A61" s="1" t="s">
        <v>14</v>
      </c>
      <c r="B61" s="1">
        <v>9789</v>
      </c>
      <c r="C61" s="1">
        <v>2008</v>
      </c>
      <c r="D61" s="1">
        <v>12</v>
      </c>
      <c r="E61" s="1" t="str">
        <f t="shared" si="3"/>
        <v>12-2008</v>
      </c>
      <c r="F61" s="1">
        <v>23.2</v>
      </c>
      <c r="I61" s="15">
        <v>19.100000000000001</v>
      </c>
      <c r="J61" s="1">
        <f t="shared" si="4"/>
        <v>4.0999999999999979</v>
      </c>
      <c r="K61" s="1">
        <f t="shared" si="2"/>
        <v>-1.2000000000000277</v>
      </c>
    </row>
    <row r="62" spans="1:14" x14ac:dyDescent="0.2">
      <c r="A62" s="1" t="s">
        <v>14</v>
      </c>
      <c r="B62" s="1">
        <v>9789</v>
      </c>
      <c r="C62" s="1">
        <v>2009</v>
      </c>
      <c r="D62" s="1">
        <v>1</v>
      </c>
      <c r="E62" s="1" t="str">
        <f t="shared" si="3"/>
        <v>1-2009</v>
      </c>
      <c r="F62" s="1">
        <v>101.6</v>
      </c>
      <c r="I62" s="15">
        <v>25.1</v>
      </c>
      <c r="J62" s="1">
        <f t="shared" si="4"/>
        <v>76.5</v>
      </c>
      <c r="K62" s="1">
        <f t="shared" si="2"/>
        <v>75.299999999999969</v>
      </c>
    </row>
    <row r="63" spans="1:14" x14ac:dyDescent="0.2">
      <c r="A63" s="1" t="s">
        <v>14</v>
      </c>
      <c r="B63" s="1">
        <v>9789</v>
      </c>
      <c r="C63" s="1">
        <v>2009</v>
      </c>
      <c r="D63" s="1">
        <v>2</v>
      </c>
      <c r="E63" s="1" t="str">
        <f t="shared" si="3"/>
        <v>2-2009</v>
      </c>
      <c r="F63" s="1">
        <v>8.4</v>
      </c>
      <c r="I63" s="15">
        <v>25.1</v>
      </c>
      <c r="J63" s="1">
        <f t="shared" si="4"/>
        <v>-16.700000000000003</v>
      </c>
      <c r="K63" s="1">
        <f t="shared" si="2"/>
        <v>58.599999999999966</v>
      </c>
    </row>
    <row r="64" spans="1:14" x14ac:dyDescent="0.2">
      <c r="A64" s="1" t="s">
        <v>14</v>
      </c>
      <c r="B64" s="1">
        <v>9789</v>
      </c>
      <c r="C64" s="1">
        <v>2009</v>
      </c>
      <c r="D64" s="1">
        <v>3</v>
      </c>
      <c r="E64" s="1" t="str">
        <f t="shared" si="3"/>
        <v>3-2009</v>
      </c>
      <c r="F64" s="1">
        <v>11.6</v>
      </c>
      <c r="I64" s="15">
        <v>29.2</v>
      </c>
      <c r="J64" s="1">
        <f t="shared" si="4"/>
        <v>-17.600000000000001</v>
      </c>
      <c r="K64" s="1">
        <f t="shared" si="2"/>
        <v>40.999999999999964</v>
      </c>
    </row>
    <row r="65" spans="1:14" x14ac:dyDescent="0.2">
      <c r="A65" s="1" t="s">
        <v>14</v>
      </c>
      <c r="B65" s="1">
        <v>9789</v>
      </c>
      <c r="C65" s="1">
        <v>2009</v>
      </c>
      <c r="D65" s="1">
        <v>4</v>
      </c>
      <c r="E65" s="1" t="str">
        <f t="shared" si="3"/>
        <v>4-2009</v>
      </c>
      <c r="F65" s="1">
        <v>50.2</v>
      </c>
      <c r="I65" s="15">
        <v>44.1</v>
      </c>
      <c r="J65" s="1">
        <f t="shared" si="4"/>
        <v>6.1000000000000014</v>
      </c>
      <c r="K65" s="1">
        <f t="shared" si="2"/>
        <v>47.099999999999966</v>
      </c>
    </row>
    <row r="66" spans="1:14" x14ac:dyDescent="0.2">
      <c r="A66" s="1" t="s">
        <v>14</v>
      </c>
      <c r="B66" s="1">
        <v>9789</v>
      </c>
      <c r="C66" s="1">
        <v>2009</v>
      </c>
      <c r="D66" s="1">
        <v>5</v>
      </c>
      <c r="E66" s="1" t="str">
        <f t="shared" si="3"/>
        <v>5-2009</v>
      </c>
      <c r="F66" s="1">
        <v>45.8</v>
      </c>
      <c r="I66" s="15">
        <v>71.099999999999994</v>
      </c>
      <c r="J66" s="1">
        <f t="shared" ref="J66:J97" si="5">F66-I66</f>
        <v>-25.299999999999997</v>
      </c>
      <c r="K66" s="1">
        <f t="shared" si="2"/>
        <v>21.799999999999969</v>
      </c>
    </row>
    <row r="67" spans="1:14" x14ac:dyDescent="0.2">
      <c r="A67" s="1" t="s">
        <v>14</v>
      </c>
      <c r="B67" s="1">
        <v>9789</v>
      </c>
      <c r="C67" s="1">
        <v>2009</v>
      </c>
      <c r="D67" s="1">
        <v>6</v>
      </c>
      <c r="E67" s="1" t="str">
        <f t="shared" si="3"/>
        <v>6-2009</v>
      </c>
      <c r="F67" s="1">
        <v>108.8</v>
      </c>
      <c r="I67" s="15">
        <v>77.400000000000006</v>
      </c>
      <c r="J67" s="1">
        <f t="shared" si="5"/>
        <v>31.399999999999991</v>
      </c>
      <c r="K67" s="1">
        <f t="shared" si="2"/>
        <v>53.19999999999996</v>
      </c>
    </row>
    <row r="68" spans="1:14" x14ac:dyDescent="0.2">
      <c r="A68" s="1" t="s">
        <v>14</v>
      </c>
      <c r="B68" s="1">
        <v>9789</v>
      </c>
      <c r="C68" s="1">
        <v>2009</v>
      </c>
      <c r="D68" s="1">
        <v>7</v>
      </c>
      <c r="E68" s="1" t="str">
        <f t="shared" si="3"/>
        <v>7-2009</v>
      </c>
      <c r="F68" s="1">
        <v>90.2</v>
      </c>
      <c r="I68" s="15">
        <v>95.7</v>
      </c>
      <c r="J68" s="1">
        <f t="shared" si="5"/>
        <v>-5.5</v>
      </c>
      <c r="K68" s="1">
        <f t="shared" ref="K68:K131" si="6">K67+J68</f>
        <v>47.69999999999996</v>
      </c>
    </row>
    <row r="69" spans="1:14" x14ac:dyDescent="0.2">
      <c r="A69" s="1" t="s">
        <v>14</v>
      </c>
      <c r="B69" s="1">
        <v>9789</v>
      </c>
      <c r="C69" s="1">
        <v>2009</v>
      </c>
      <c r="D69" s="1">
        <v>8</v>
      </c>
      <c r="E69" s="1" t="str">
        <f t="shared" si="3"/>
        <v>8-2009</v>
      </c>
      <c r="F69" s="1">
        <v>40.200000000000003</v>
      </c>
      <c r="I69" s="15">
        <v>86.9</v>
      </c>
      <c r="J69" s="1">
        <f t="shared" si="5"/>
        <v>-46.7</v>
      </c>
      <c r="K69" s="1">
        <f t="shared" si="6"/>
        <v>0.99999999999995737</v>
      </c>
    </row>
    <row r="70" spans="1:14" x14ac:dyDescent="0.2">
      <c r="A70" s="1" t="s">
        <v>14</v>
      </c>
      <c r="B70" s="1">
        <v>9789</v>
      </c>
      <c r="C70" s="1">
        <v>2009</v>
      </c>
      <c r="D70" s="1">
        <v>9</v>
      </c>
      <c r="E70" s="1" t="str">
        <f t="shared" si="3"/>
        <v>9-2009</v>
      </c>
      <c r="F70" s="1">
        <v>84.8</v>
      </c>
      <c r="I70" s="15">
        <v>60.3</v>
      </c>
      <c r="J70" s="1">
        <f t="shared" si="5"/>
        <v>24.5</v>
      </c>
      <c r="K70" s="1">
        <f t="shared" si="6"/>
        <v>25.499999999999957</v>
      </c>
    </row>
    <row r="71" spans="1:14" x14ac:dyDescent="0.2">
      <c r="A71" s="1" t="s">
        <v>14</v>
      </c>
      <c r="B71" s="1">
        <v>9789</v>
      </c>
      <c r="C71" s="1">
        <v>2009</v>
      </c>
      <c r="D71" s="1">
        <v>10</v>
      </c>
      <c r="E71" s="1" t="str">
        <f t="shared" si="3"/>
        <v>10-2009</v>
      </c>
      <c r="F71" s="1">
        <v>18.2</v>
      </c>
      <c r="I71" s="15">
        <v>48.7</v>
      </c>
      <c r="J71" s="1">
        <f t="shared" si="5"/>
        <v>-30.500000000000004</v>
      </c>
      <c r="K71" s="1">
        <f t="shared" si="6"/>
        <v>-5.0000000000000462</v>
      </c>
    </row>
    <row r="72" spans="1:14" x14ac:dyDescent="0.2">
      <c r="A72" s="1" t="s">
        <v>14</v>
      </c>
      <c r="B72" s="1">
        <v>9789</v>
      </c>
      <c r="C72" s="1">
        <v>2009</v>
      </c>
      <c r="D72" s="1">
        <v>11</v>
      </c>
      <c r="E72" s="1" t="str">
        <f t="shared" si="3"/>
        <v>11-2009</v>
      </c>
      <c r="F72" s="1">
        <v>22.2</v>
      </c>
      <c r="I72" s="15">
        <v>35.299999999999997</v>
      </c>
      <c r="J72" s="1">
        <f t="shared" si="5"/>
        <v>-13.099999999999998</v>
      </c>
      <c r="K72" s="1">
        <f t="shared" si="6"/>
        <v>-18.100000000000044</v>
      </c>
      <c r="L72" s="1">
        <f>SUM(J69:J71)</f>
        <v>-52.7</v>
      </c>
      <c r="M72" s="1">
        <f>SUM(J66:J71)</f>
        <v>-52.100000000000009</v>
      </c>
      <c r="N72" s="1">
        <f>SUM(J60:J71)</f>
        <v>23.199999999999971</v>
      </c>
    </row>
    <row r="73" spans="1:14" x14ac:dyDescent="0.2">
      <c r="A73" s="1" t="s">
        <v>14</v>
      </c>
      <c r="B73" s="1">
        <v>9789</v>
      </c>
      <c r="C73" s="1">
        <v>2009</v>
      </c>
      <c r="D73" s="1">
        <v>12</v>
      </c>
      <c r="E73" s="1" t="str">
        <f t="shared" si="3"/>
        <v>12-2009</v>
      </c>
      <c r="F73" s="1">
        <v>4.2</v>
      </c>
      <c r="I73" s="15">
        <v>19.100000000000001</v>
      </c>
      <c r="J73" s="1">
        <f t="shared" si="5"/>
        <v>-14.900000000000002</v>
      </c>
      <c r="K73" s="1">
        <f t="shared" si="6"/>
        <v>-33.000000000000043</v>
      </c>
    </row>
    <row r="74" spans="1:14" x14ac:dyDescent="0.2">
      <c r="A74" s="1" t="s">
        <v>14</v>
      </c>
      <c r="B74" s="1">
        <v>9789</v>
      </c>
      <c r="C74" s="1">
        <v>2010</v>
      </c>
      <c r="D74" s="1">
        <v>1</v>
      </c>
      <c r="E74" s="1" t="str">
        <f t="shared" si="3"/>
        <v>1-2010</v>
      </c>
      <c r="F74" s="1">
        <v>4.8</v>
      </c>
      <c r="I74" s="15">
        <v>25.1</v>
      </c>
      <c r="J74" s="1">
        <f t="shared" si="5"/>
        <v>-20.3</v>
      </c>
      <c r="K74" s="1">
        <f t="shared" si="6"/>
        <v>-53.30000000000004</v>
      </c>
    </row>
    <row r="75" spans="1:14" x14ac:dyDescent="0.2">
      <c r="A75" s="1" t="s">
        <v>14</v>
      </c>
      <c r="B75" s="1">
        <v>9789</v>
      </c>
      <c r="C75" s="1">
        <v>2010</v>
      </c>
      <c r="D75" s="1">
        <v>2</v>
      </c>
      <c r="E75" s="1" t="str">
        <f t="shared" si="3"/>
        <v>2-2010</v>
      </c>
      <c r="F75" s="1">
        <v>23.8</v>
      </c>
      <c r="I75" s="15">
        <v>25.1</v>
      </c>
      <c r="J75" s="1">
        <f t="shared" si="5"/>
        <v>-1.3000000000000007</v>
      </c>
      <c r="K75" s="1">
        <f t="shared" si="6"/>
        <v>-54.600000000000037</v>
      </c>
      <c r="L75" s="1">
        <f>SUM(J72:J74)</f>
        <v>-48.3</v>
      </c>
      <c r="M75" s="1">
        <f>SUM(J69:J74)</f>
        <v>-101</v>
      </c>
      <c r="N75" s="1">
        <f>SUM(J63:J74)</f>
        <v>-128.60000000000002</v>
      </c>
    </row>
    <row r="76" spans="1:14" x14ac:dyDescent="0.2">
      <c r="A76" s="1" t="s">
        <v>14</v>
      </c>
      <c r="B76" s="1">
        <v>9789</v>
      </c>
      <c r="C76" s="1">
        <v>2010</v>
      </c>
      <c r="D76" s="1">
        <v>3</v>
      </c>
      <c r="E76" s="1" t="str">
        <f t="shared" si="3"/>
        <v>3-2010</v>
      </c>
      <c r="F76" s="1">
        <v>20.6</v>
      </c>
      <c r="I76" s="15">
        <v>29.2</v>
      </c>
      <c r="J76" s="1">
        <f t="shared" si="5"/>
        <v>-8.5999999999999979</v>
      </c>
      <c r="K76" s="1">
        <f t="shared" si="6"/>
        <v>-63.200000000000031</v>
      </c>
    </row>
    <row r="77" spans="1:14" x14ac:dyDescent="0.2">
      <c r="A77" s="1" t="s">
        <v>14</v>
      </c>
      <c r="B77" s="1">
        <v>9789</v>
      </c>
      <c r="C77" s="1">
        <v>2010</v>
      </c>
      <c r="D77" s="1">
        <v>4</v>
      </c>
      <c r="E77" s="1" t="str">
        <f t="shared" si="3"/>
        <v>4-2010</v>
      </c>
      <c r="F77" s="1">
        <v>20.8</v>
      </c>
      <c r="I77" s="15">
        <v>44.1</v>
      </c>
      <c r="J77" s="1">
        <f t="shared" si="5"/>
        <v>-23.3</v>
      </c>
      <c r="K77" s="1">
        <f t="shared" si="6"/>
        <v>-86.500000000000028</v>
      </c>
    </row>
    <row r="78" spans="1:14" x14ac:dyDescent="0.2">
      <c r="A78" s="1" t="s">
        <v>14</v>
      </c>
      <c r="B78" s="1">
        <v>9789</v>
      </c>
      <c r="C78" s="1">
        <v>2010</v>
      </c>
      <c r="D78" s="1">
        <v>5</v>
      </c>
      <c r="E78" s="1" t="str">
        <f t="shared" si="3"/>
        <v>5-2010</v>
      </c>
      <c r="F78" s="1">
        <v>86.4</v>
      </c>
      <c r="I78" s="15">
        <v>71.099999999999994</v>
      </c>
      <c r="J78" s="1">
        <f t="shared" si="5"/>
        <v>15.300000000000011</v>
      </c>
      <c r="K78" s="1">
        <f t="shared" si="6"/>
        <v>-71.200000000000017</v>
      </c>
    </row>
    <row r="79" spans="1:14" x14ac:dyDescent="0.2">
      <c r="A79" s="1" t="s">
        <v>14</v>
      </c>
      <c r="B79" s="1">
        <v>9789</v>
      </c>
      <c r="C79" s="1">
        <v>2010</v>
      </c>
      <c r="D79" s="1">
        <v>6</v>
      </c>
      <c r="E79" s="1" t="str">
        <f t="shared" si="3"/>
        <v>6-2010</v>
      </c>
      <c r="F79" s="1">
        <v>69</v>
      </c>
      <c r="I79" s="15">
        <v>77.400000000000006</v>
      </c>
      <c r="J79" s="1">
        <f t="shared" si="5"/>
        <v>-8.4000000000000057</v>
      </c>
      <c r="K79" s="1">
        <f t="shared" si="6"/>
        <v>-79.600000000000023</v>
      </c>
    </row>
    <row r="80" spans="1:14" x14ac:dyDescent="0.2">
      <c r="A80" s="1" t="s">
        <v>14</v>
      </c>
      <c r="B80" s="1">
        <v>9789</v>
      </c>
      <c r="C80" s="1">
        <v>2010</v>
      </c>
      <c r="D80" s="1">
        <v>7</v>
      </c>
      <c r="E80" s="1" t="str">
        <f t="shared" si="3"/>
        <v>7-2010</v>
      </c>
      <c r="F80" s="1">
        <v>94</v>
      </c>
      <c r="I80" s="15">
        <v>95.7</v>
      </c>
      <c r="J80" s="1">
        <f t="shared" si="5"/>
        <v>-1.7000000000000028</v>
      </c>
      <c r="K80" s="1">
        <f t="shared" si="6"/>
        <v>-81.300000000000026</v>
      </c>
    </row>
    <row r="81" spans="1:14" x14ac:dyDescent="0.2">
      <c r="A81" s="1" t="s">
        <v>14</v>
      </c>
      <c r="B81" s="1">
        <v>9789</v>
      </c>
      <c r="C81" s="1">
        <v>2010</v>
      </c>
      <c r="D81" s="1">
        <v>8</v>
      </c>
      <c r="E81" s="1" t="str">
        <f t="shared" si="3"/>
        <v>8-2010</v>
      </c>
      <c r="F81" s="1">
        <v>83.2</v>
      </c>
      <c r="I81" s="15">
        <v>86.9</v>
      </c>
      <c r="J81" s="1">
        <f t="shared" si="5"/>
        <v>-3.7000000000000028</v>
      </c>
      <c r="K81" s="1">
        <f t="shared" si="6"/>
        <v>-85.000000000000028</v>
      </c>
    </row>
    <row r="82" spans="1:14" x14ac:dyDescent="0.2">
      <c r="A82" s="1" t="s">
        <v>14</v>
      </c>
      <c r="B82" s="1">
        <v>9789</v>
      </c>
      <c r="C82" s="1">
        <v>2010</v>
      </c>
      <c r="D82" s="1">
        <v>9</v>
      </c>
      <c r="E82" s="1" t="str">
        <f t="shared" si="3"/>
        <v>9-2010</v>
      </c>
      <c r="F82" s="1">
        <v>26</v>
      </c>
      <c r="I82" s="15">
        <v>60.3</v>
      </c>
      <c r="J82" s="1">
        <f t="shared" si="5"/>
        <v>-34.299999999999997</v>
      </c>
      <c r="K82" s="1">
        <f t="shared" si="6"/>
        <v>-119.30000000000003</v>
      </c>
    </row>
    <row r="83" spans="1:14" x14ac:dyDescent="0.2">
      <c r="A83" s="1" t="s">
        <v>14</v>
      </c>
      <c r="B83" s="1">
        <v>9789</v>
      </c>
      <c r="C83" s="1">
        <v>2010</v>
      </c>
      <c r="D83" s="1">
        <v>10</v>
      </c>
      <c r="E83" s="1" t="str">
        <f t="shared" si="3"/>
        <v>10-2010</v>
      </c>
      <c r="F83" s="1">
        <v>24</v>
      </c>
      <c r="I83" s="15">
        <v>48.7</v>
      </c>
      <c r="J83" s="1">
        <f t="shared" si="5"/>
        <v>-24.700000000000003</v>
      </c>
      <c r="K83" s="1">
        <f t="shared" si="6"/>
        <v>-144.00000000000003</v>
      </c>
    </row>
    <row r="84" spans="1:14" x14ac:dyDescent="0.2">
      <c r="A84" s="1" t="s">
        <v>14</v>
      </c>
      <c r="B84" s="1">
        <v>9789</v>
      </c>
      <c r="C84" s="1">
        <v>2010</v>
      </c>
      <c r="D84" s="1">
        <v>11</v>
      </c>
      <c r="E84" s="1" t="str">
        <f t="shared" si="3"/>
        <v>11-2010</v>
      </c>
      <c r="F84" s="1">
        <v>24</v>
      </c>
      <c r="I84" s="15">
        <v>35.299999999999997</v>
      </c>
      <c r="J84" s="1">
        <f t="shared" si="5"/>
        <v>-11.299999999999997</v>
      </c>
      <c r="K84" s="1">
        <f t="shared" si="6"/>
        <v>-155.30000000000001</v>
      </c>
      <c r="L84" s="1">
        <f>SUM(J81:J83)</f>
        <v>-62.7</v>
      </c>
      <c r="M84" s="1">
        <f>SUM(J78:J83)</f>
        <v>-57.5</v>
      </c>
      <c r="N84" s="1">
        <f>SUM(J72:J83)</f>
        <v>-139</v>
      </c>
    </row>
    <row r="85" spans="1:14" x14ac:dyDescent="0.2">
      <c r="A85" s="1" t="s">
        <v>14</v>
      </c>
      <c r="B85" s="1">
        <v>9789</v>
      </c>
      <c r="C85" s="1">
        <v>2010</v>
      </c>
      <c r="D85" s="1">
        <v>12</v>
      </c>
      <c r="E85" s="1" t="str">
        <f t="shared" si="3"/>
        <v>12-2010</v>
      </c>
      <c r="F85" s="1">
        <v>18.2</v>
      </c>
      <c r="I85" s="15">
        <v>19.100000000000001</v>
      </c>
      <c r="J85" s="1">
        <f t="shared" si="5"/>
        <v>-0.90000000000000213</v>
      </c>
      <c r="K85" s="1">
        <f t="shared" si="6"/>
        <v>-156.20000000000002</v>
      </c>
    </row>
    <row r="86" spans="1:14" x14ac:dyDescent="0.2">
      <c r="A86" s="1" t="s">
        <v>14</v>
      </c>
      <c r="B86" s="1">
        <v>9789</v>
      </c>
      <c r="C86" s="1">
        <v>2011</v>
      </c>
      <c r="D86" s="1">
        <v>1</v>
      </c>
      <c r="E86" s="1" t="str">
        <f t="shared" si="3"/>
        <v>1-2011</v>
      </c>
      <c r="F86" s="1">
        <v>35</v>
      </c>
      <c r="I86" s="15">
        <v>25.1</v>
      </c>
      <c r="J86" s="1">
        <f t="shared" si="5"/>
        <v>9.8999999999999986</v>
      </c>
      <c r="K86" s="1">
        <f t="shared" si="6"/>
        <v>-146.30000000000001</v>
      </c>
    </row>
    <row r="87" spans="1:14" x14ac:dyDescent="0.2">
      <c r="A87" s="1" t="s">
        <v>14</v>
      </c>
      <c r="B87" s="1">
        <v>9789</v>
      </c>
      <c r="C87" s="1">
        <v>2011</v>
      </c>
      <c r="D87" s="1">
        <v>2</v>
      </c>
      <c r="E87" s="1" t="str">
        <f t="shared" si="3"/>
        <v>2-2011</v>
      </c>
      <c r="F87" s="1">
        <v>26.2</v>
      </c>
      <c r="I87" s="15">
        <v>25.1</v>
      </c>
      <c r="J87" s="1">
        <f t="shared" si="5"/>
        <v>1.0999999999999979</v>
      </c>
      <c r="K87" s="1">
        <f t="shared" si="6"/>
        <v>-145.20000000000002</v>
      </c>
      <c r="L87" s="1">
        <f>SUM(J84:J86)</f>
        <v>-2.3000000000000007</v>
      </c>
      <c r="M87" s="1">
        <f>SUM(J81:J86)</f>
        <v>-65</v>
      </c>
      <c r="N87" s="1">
        <f>SUM(J75:J86)</f>
        <v>-93</v>
      </c>
    </row>
    <row r="88" spans="1:14" x14ac:dyDescent="0.2">
      <c r="A88" s="1" t="s">
        <v>14</v>
      </c>
      <c r="B88" s="1">
        <v>9789</v>
      </c>
      <c r="C88" s="1">
        <v>2011</v>
      </c>
      <c r="D88" s="1">
        <v>3</v>
      </c>
      <c r="E88" s="1" t="str">
        <f t="shared" si="3"/>
        <v>3-2011</v>
      </c>
      <c r="F88" s="1">
        <v>34.200000000000003</v>
      </c>
      <c r="I88" s="15">
        <v>29.2</v>
      </c>
      <c r="J88" s="1">
        <f t="shared" si="5"/>
        <v>5.0000000000000036</v>
      </c>
      <c r="K88" s="1">
        <f t="shared" si="6"/>
        <v>-140.20000000000002</v>
      </c>
    </row>
    <row r="89" spans="1:14" x14ac:dyDescent="0.2">
      <c r="A89" s="1" t="s">
        <v>14</v>
      </c>
      <c r="B89" s="1">
        <v>9789</v>
      </c>
      <c r="C89" s="1">
        <v>2011</v>
      </c>
      <c r="D89" s="1">
        <v>4</v>
      </c>
      <c r="E89" s="1" t="str">
        <f t="shared" si="3"/>
        <v>4-2011</v>
      </c>
      <c r="F89" s="1">
        <v>35</v>
      </c>
      <c r="I89" s="15">
        <v>44.1</v>
      </c>
      <c r="J89" s="1">
        <f t="shared" si="5"/>
        <v>-9.1000000000000014</v>
      </c>
      <c r="K89" s="1">
        <f t="shared" si="6"/>
        <v>-149.30000000000001</v>
      </c>
    </row>
    <row r="90" spans="1:14" x14ac:dyDescent="0.2">
      <c r="A90" s="1" t="s">
        <v>14</v>
      </c>
      <c r="B90" s="1">
        <v>9789</v>
      </c>
      <c r="C90" s="1">
        <v>2011</v>
      </c>
      <c r="D90" s="1">
        <v>5</v>
      </c>
      <c r="E90" s="1" t="str">
        <f t="shared" ref="E90:E153" si="7">CONCATENATE(D90,"-",C90)</f>
        <v>5-2011</v>
      </c>
      <c r="F90" s="1">
        <v>47.8</v>
      </c>
      <c r="I90" s="15">
        <v>71.099999999999994</v>
      </c>
      <c r="J90" s="1">
        <f t="shared" si="5"/>
        <v>-23.299999999999997</v>
      </c>
      <c r="K90" s="1">
        <f t="shared" si="6"/>
        <v>-172.60000000000002</v>
      </c>
    </row>
    <row r="91" spans="1:14" x14ac:dyDescent="0.2">
      <c r="A91" s="1" t="s">
        <v>14</v>
      </c>
      <c r="B91" s="1">
        <v>9789</v>
      </c>
      <c r="C91" s="1">
        <v>2011</v>
      </c>
      <c r="D91" s="1">
        <v>6</v>
      </c>
      <c r="E91" s="1" t="str">
        <f t="shared" si="7"/>
        <v>6-2011</v>
      </c>
      <c r="F91" s="1">
        <v>39.799999999999997</v>
      </c>
      <c r="I91" s="15">
        <v>77.400000000000006</v>
      </c>
      <c r="J91" s="1">
        <f t="shared" si="5"/>
        <v>-37.600000000000009</v>
      </c>
      <c r="K91" s="1">
        <f t="shared" si="6"/>
        <v>-210.20000000000005</v>
      </c>
    </row>
    <row r="92" spans="1:14" x14ac:dyDescent="0.2">
      <c r="A92" s="1" t="s">
        <v>14</v>
      </c>
      <c r="B92" s="1">
        <v>9789</v>
      </c>
      <c r="C92" s="1">
        <v>2011</v>
      </c>
      <c r="D92" s="1">
        <v>7</v>
      </c>
      <c r="E92" s="1" t="str">
        <f t="shared" si="7"/>
        <v>7-2011</v>
      </c>
      <c r="F92" s="1">
        <v>110.8</v>
      </c>
      <c r="I92" s="15">
        <v>95.7</v>
      </c>
      <c r="J92" s="1">
        <f t="shared" si="5"/>
        <v>15.099999999999994</v>
      </c>
      <c r="K92" s="1">
        <f t="shared" si="6"/>
        <v>-195.10000000000005</v>
      </c>
    </row>
    <row r="93" spans="1:14" x14ac:dyDescent="0.2">
      <c r="A93" s="1" t="s">
        <v>14</v>
      </c>
      <c r="B93" s="1">
        <v>9789</v>
      </c>
      <c r="C93" s="1">
        <v>2011</v>
      </c>
      <c r="D93" s="1">
        <v>8</v>
      </c>
      <c r="E93" s="1" t="str">
        <f t="shared" si="7"/>
        <v>8-2011</v>
      </c>
      <c r="F93" s="1">
        <v>79.2</v>
      </c>
      <c r="I93" s="15">
        <v>86.9</v>
      </c>
      <c r="J93" s="1">
        <f t="shared" si="5"/>
        <v>-7.7000000000000028</v>
      </c>
      <c r="K93" s="1">
        <f t="shared" si="6"/>
        <v>-202.80000000000007</v>
      </c>
    </row>
    <row r="94" spans="1:14" x14ac:dyDescent="0.2">
      <c r="A94" s="1" t="s">
        <v>14</v>
      </c>
      <c r="B94" s="1">
        <v>9789</v>
      </c>
      <c r="C94" s="1">
        <v>2011</v>
      </c>
      <c r="D94" s="1">
        <v>9</v>
      </c>
      <c r="E94" s="1" t="str">
        <f t="shared" si="7"/>
        <v>9-2011</v>
      </c>
      <c r="F94" s="1">
        <v>72.400000000000006</v>
      </c>
      <c r="I94" s="15">
        <v>60.3</v>
      </c>
      <c r="J94" s="1">
        <f t="shared" si="5"/>
        <v>12.100000000000009</v>
      </c>
      <c r="K94" s="1">
        <f t="shared" si="6"/>
        <v>-190.70000000000005</v>
      </c>
    </row>
    <row r="95" spans="1:14" x14ac:dyDescent="0.2">
      <c r="A95" s="1" t="s">
        <v>14</v>
      </c>
      <c r="B95" s="1">
        <v>9789</v>
      </c>
      <c r="C95" s="1">
        <v>2011</v>
      </c>
      <c r="D95" s="1">
        <v>10</v>
      </c>
      <c r="E95" s="1" t="str">
        <f t="shared" si="7"/>
        <v>10-2011</v>
      </c>
      <c r="F95" s="1">
        <v>46.6</v>
      </c>
      <c r="I95" s="15">
        <v>48.7</v>
      </c>
      <c r="J95" s="1">
        <f t="shared" si="5"/>
        <v>-2.1000000000000014</v>
      </c>
      <c r="K95" s="1">
        <f t="shared" si="6"/>
        <v>-192.80000000000004</v>
      </c>
    </row>
    <row r="96" spans="1:14" x14ac:dyDescent="0.2">
      <c r="A96" s="1" t="s">
        <v>14</v>
      </c>
      <c r="B96" s="1">
        <v>9789</v>
      </c>
      <c r="C96" s="1">
        <v>2011</v>
      </c>
      <c r="D96" s="1">
        <v>11</v>
      </c>
      <c r="E96" s="1" t="str">
        <f t="shared" si="7"/>
        <v>11-2011</v>
      </c>
      <c r="F96" s="1">
        <v>67.400000000000006</v>
      </c>
      <c r="I96" s="15">
        <v>35.299999999999997</v>
      </c>
      <c r="J96" s="1">
        <f t="shared" si="5"/>
        <v>32.100000000000009</v>
      </c>
      <c r="K96" s="1">
        <f t="shared" si="6"/>
        <v>-160.70000000000005</v>
      </c>
    </row>
    <row r="97" spans="1:14" x14ac:dyDescent="0.2">
      <c r="A97" s="1" t="s">
        <v>14</v>
      </c>
      <c r="B97" s="1">
        <v>9789</v>
      </c>
      <c r="C97" s="1">
        <v>2011</v>
      </c>
      <c r="D97" s="1">
        <v>12</v>
      </c>
      <c r="E97" s="1" t="str">
        <f t="shared" si="7"/>
        <v>12-2011</v>
      </c>
      <c r="F97" s="1">
        <v>62.2</v>
      </c>
      <c r="I97" s="15">
        <v>19.100000000000001</v>
      </c>
      <c r="J97" s="1">
        <f t="shared" si="5"/>
        <v>43.1</v>
      </c>
      <c r="K97" s="1">
        <f t="shared" si="6"/>
        <v>-117.60000000000005</v>
      </c>
      <c r="L97" s="1">
        <f>SUM(J94:J96)</f>
        <v>42.100000000000016</v>
      </c>
      <c r="M97" s="1">
        <f>SUM(J91:J96)</f>
        <v>11.899999999999999</v>
      </c>
      <c r="N97" s="1">
        <f>SUM(J85:J96)</f>
        <v>-5.3999999999999986</v>
      </c>
    </row>
    <row r="98" spans="1:14" x14ac:dyDescent="0.2">
      <c r="A98" s="1" t="s">
        <v>14</v>
      </c>
      <c r="B98" s="1">
        <v>9789</v>
      </c>
      <c r="C98" s="1">
        <v>2012</v>
      </c>
      <c r="D98" s="1">
        <v>1</v>
      </c>
      <c r="E98" s="1" t="str">
        <f t="shared" si="7"/>
        <v>1-2012</v>
      </c>
      <c r="F98" s="1">
        <v>29.6</v>
      </c>
      <c r="I98" s="15">
        <v>25.1</v>
      </c>
      <c r="J98" s="1">
        <f t="shared" ref="J98:J129" si="8">F98-I98</f>
        <v>4.5</v>
      </c>
      <c r="K98" s="1">
        <f t="shared" si="6"/>
        <v>-113.10000000000005</v>
      </c>
    </row>
    <row r="99" spans="1:14" x14ac:dyDescent="0.2">
      <c r="A99" s="1" t="s">
        <v>14</v>
      </c>
      <c r="B99" s="1">
        <v>9789</v>
      </c>
      <c r="C99" s="1">
        <v>2012</v>
      </c>
      <c r="D99" s="1">
        <v>2</v>
      </c>
      <c r="E99" s="1" t="str">
        <f t="shared" si="7"/>
        <v>2-2012</v>
      </c>
      <c r="F99" s="1">
        <v>14.8</v>
      </c>
      <c r="I99" s="15">
        <v>25.1</v>
      </c>
      <c r="J99" s="1">
        <f t="shared" si="8"/>
        <v>-10.3</v>
      </c>
      <c r="K99" s="1">
        <f t="shared" si="6"/>
        <v>-123.40000000000005</v>
      </c>
      <c r="L99" s="1">
        <f>SUM(J96:J98)</f>
        <v>79.700000000000017</v>
      </c>
      <c r="M99" s="1">
        <f>SUM(J93:J98)</f>
        <v>82.000000000000014</v>
      </c>
      <c r="N99" s="1">
        <f>SUM(J87:J98)</f>
        <v>33.200000000000003</v>
      </c>
    </row>
    <row r="100" spans="1:14" x14ac:dyDescent="0.2">
      <c r="A100" s="1" t="s">
        <v>14</v>
      </c>
      <c r="B100" s="1">
        <v>9789</v>
      </c>
      <c r="C100" s="1">
        <v>2012</v>
      </c>
      <c r="D100" s="1">
        <v>3</v>
      </c>
      <c r="E100" s="1" t="str">
        <f t="shared" si="7"/>
        <v>3-2012</v>
      </c>
      <c r="F100" s="1">
        <v>48.4</v>
      </c>
      <c r="I100" s="15">
        <v>29.2</v>
      </c>
      <c r="J100" s="1">
        <f t="shared" si="8"/>
        <v>19.2</v>
      </c>
      <c r="K100" s="1">
        <f t="shared" si="6"/>
        <v>-104.20000000000005</v>
      </c>
    </row>
    <row r="101" spans="1:14" x14ac:dyDescent="0.2">
      <c r="A101" s="1" t="s">
        <v>14</v>
      </c>
      <c r="B101" s="1">
        <v>9789</v>
      </c>
      <c r="C101" s="1">
        <v>2012</v>
      </c>
      <c r="D101" s="1">
        <v>4</v>
      </c>
      <c r="E101" s="1" t="str">
        <f t="shared" si="7"/>
        <v>4-2012</v>
      </c>
      <c r="F101" s="1">
        <v>27.4</v>
      </c>
      <c r="I101" s="15">
        <v>44.1</v>
      </c>
      <c r="J101" s="1">
        <f t="shared" si="8"/>
        <v>-16.700000000000003</v>
      </c>
      <c r="K101" s="1">
        <f t="shared" si="6"/>
        <v>-120.90000000000005</v>
      </c>
    </row>
    <row r="102" spans="1:14" x14ac:dyDescent="0.2">
      <c r="A102" s="1" t="s">
        <v>14</v>
      </c>
      <c r="B102" s="1">
        <v>9789</v>
      </c>
      <c r="C102" s="1">
        <v>2012</v>
      </c>
      <c r="D102" s="1">
        <v>5</v>
      </c>
      <c r="E102" s="1" t="str">
        <f t="shared" si="7"/>
        <v>5-2012</v>
      </c>
      <c r="F102" s="1">
        <v>52.6</v>
      </c>
      <c r="I102" s="15">
        <v>71.099999999999994</v>
      </c>
      <c r="J102" s="1">
        <f t="shared" si="8"/>
        <v>-18.499999999999993</v>
      </c>
      <c r="K102" s="1">
        <f t="shared" si="6"/>
        <v>-139.40000000000003</v>
      </c>
    </row>
    <row r="103" spans="1:14" x14ac:dyDescent="0.2">
      <c r="A103" s="1" t="s">
        <v>14</v>
      </c>
      <c r="B103" s="1">
        <v>9789</v>
      </c>
      <c r="C103" s="1">
        <v>2012</v>
      </c>
      <c r="D103" s="1">
        <v>6</v>
      </c>
      <c r="E103" s="1" t="str">
        <f t="shared" si="7"/>
        <v>6-2012</v>
      </c>
      <c r="F103" s="1">
        <v>87</v>
      </c>
      <c r="I103" s="15">
        <v>77.400000000000006</v>
      </c>
      <c r="J103" s="1">
        <f t="shared" si="8"/>
        <v>9.5999999999999943</v>
      </c>
      <c r="K103" s="1">
        <f t="shared" si="6"/>
        <v>-129.80000000000004</v>
      </c>
    </row>
    <row r="104" spans="1:14" x14ac:dyDescent="0.2">
      <c r="A104" s="1" t="s">
        <v>14</v>
      </c>
      <c r="B104" s="1">
        <v>9789</v>
      </c>
      <c r="C104" s="1">
        <v>2012</v>
      </c>
      <c r="D104" s="1">
        <v>7</v>
      </c>
      <c r="E104" s="1" t="str">
        <f t="shared" si="7"/>
        <v>7-2012</v>
      </c>
      <c r="F104" s="1">
        <v>69</v>
      </c>
      <c r="I104" s="15">
        <v>95.7</v>
      </c>
      <c r="J104" s="1">
        <f t="shared" si="8"/>
        <v>-26.700000000000003</v>
      </c>
      <c r="K104" s="1">
        <f t="shared" si="6"/>
        <v>-156.50000000000006</v>
      </c>
    </row>
    <row r="105" spans="1:14" x14ac:dyDescent="0.2">
      <c r="A105" s="1" t="s">
        <v>14</v>
      </c>
      <c r="B105" s="1">
        <v>9789</v>
      </c>
      <c r="C105" s="1">
        <v>2012</v>
      </c>
      <c r="D105" s="1">
        <v>8</v>
      </c>
      <c r="E105" s="1" t="str">
        <f t="shared" si="7"/>
        <v>8-2012</v>
      </c>
      <c r="F105" s="1">
        <v>107.8</v>
      </c>
      <c r="I105" s="15">
        <v>86.9</v>
      </c>
      <c r="J105" s="1">
        <f t="shared" si="8"/>
        <v>20.899999999999991</v>
      </c>
      <c r="K105" s="1">
        <f t="shared" si="6"/>
        <v>-135.60000000000008</v>
      </c>
    </row>
    <row r="106" spans="1:14" x14ac:dyDescent="0.2">
      <c r="A106" s="1" t="s">
        <v>14</v>
      </c>
      <c r="B106" s="1">
        <v>9789</v>
      </c>
      <c r="C106" s="1">
        <v>2012</v>
      </c>
      <c r="D106" s="1">
        <v>9</v>
      </c>
      <c r="E106" s="1" t="str">
        <f t="shared" si="7"/>
        <v>9-2012</v>
      </c>
      <c r="F106" s="1">
        <v>67.599999999999994</v>
      </c>
      <c r="I106" s="15">
        <v>60.3</v>
      </c>
      <c r="J106" s="1">
        <f t="shared" si="8"/>
        <v>7.2999999999999972</v>
      </c>
      <c r="K106" s="1">
        <f t="shared" si="6"/>
        <v>-128.30000000000007</v>
      </c>
    </row>
    <row r="107" spans="1:14" x14ac:dyDescent="0.2">
      <c r="A107" s="1" t="s">
        <v>14</v>
      </c>
      <c r="B107" s="1">
        <v>9789</v>
      </c>
      <c r="C107" s="1">
        <v>2012</v>
      </c>
      <c r="D107" s="1">
        <v>10</v>
      </c>
      <c r="E107" s="1" t="str">
        <f t="shared" si="7"/>
        <v>10-2012</v>
      </c>
      <c r="F107" s="1">
        <v>14</v>
      </c>
      <c r="I107" s="15">
        <v>48.7</v>
      </c>
      <c r="J107" s="1">
        <f t="shared" si="8"/>
        <v>-34.700000000000003</v>
      </c>
      <c r="K107" s="1">
        <f t="shared" si="6"/>
        <v>-163.00000000000006</v>
      </c>
      <c r="L107" s="1">
        <f>SUM(J104:J106)</f>
        <v>1.4999999999999858</v>
      </c>
      <c r="M107" s="1">
        <f>SUM(J101:J106)</f>
        <v>-24.100000000000016</v>
      </c>
      <c r="N107" s="1">
        <f>SUM(J95:J106)</f>
        <v>62.4</v>
      </c>
    </row>
    <row r="108" spans="1:14" x14ac:dyDescent="0.2">
      <c r="A108" s="1" t="s">
        <v>14</v>
      </c>
      <c r="B108" s="1">
        <v>9789</v>
      </c>
      <c r="C108" s="1">
        <v>2012</v>
      </c>
      <c r="D108" s="1">
        <v>11</v>
      </c>
      <c r="E108" s="1" t="str">
        <f t="shared" si="7"/>
        <v>11-2012</v>
      </c>
      <c r="F108" s="1">
        <v>56.4</v>
      </c>
      <c r="I108" s="15">
        <v>35.299999999999997</v>
      </c>
      <c r="J108" s="1">
        <f t="shared" si="8"/>
        <v>21.1</v>
      </c>
      <c r="K108" s="1">
        <f t="shared" si="6"/>
        <v>-141.90000000000006</v>
      </c>
    </row>
    <row r="109" spans="1:14" x14ac:dyDescent="0.2">
      <c r="A109" s="1" t="s">
        <v>14</v>
      </c>
      <c r="B109" s="1">
        <v>9789</v>
      </c>
      <c r="C109" s="1">
        <v>2012</v>
      </c>
      <c r="D109" s="1">
        <v>12</v>
      </c>
      <c r="E109" s="1" t="str">
        <f t="shared" si="7"/>
        <v>12-2012</v>
      </c>
      <c r="F109" s="1">
        <v>15</v>
      </c>
      <c r="I109" s="15">
        <v>19.100000000000001</v>
      </c>
      <c r="J109" s="1">
        <f t="shared" si="8"/>
        <v>-4.1000000000000014</v>
      </c>
      <c r="K109" s="1">
        <f t="shared" si="6"/>
        <v>-146.00000000000006</v>
      </c>
    </row>
    <row r="110" spans="1:14" x14ac:dyDescent="0.2">
      <c r="A110" s="1" t="s">
        <v>14</v>
      </c>
      <c r="B110" s="1">
        <v>9789</v>
      </c>
      <c r="C110" s="1">
        <v>2013</v>
      </c>
      <c r="D110" s="1">
        <v>1</v>
      </c>
      <c r="E110" s="1" t="str">
        <f t="shared" si="7"/>
        <v>1-2013</v>
      </c>
      <c r="F110" s="1">
        <v>23.4</v>
      </c>
      <c r="I110" s="15">
        <v>25.1</v>
      </c>
      <c r="J110" s="1">
        <f t="shared" si="8"/>
        <v>-1.7000000000000028</v>
      </c>
      <c r="K110" s="1">
        <f t="shared" si="6"/>
        <v>-147.70000000000005</v>
      </c>
    </row>
    <row r="111" spans="1:14" x14ac:dyDescent="0.2">
      <c r="A111" s="1" t="s">
        <v>14</v>
      </c>
      <c r="B111" s="1">
        <v>9789</v>
      </c>
      <c r="C111" s="1">
        <v>2013</v>
      </c>
      <c r="D111" s="1">
        <v>2</v>
      </c>
      <c r="E111" s="1" t="str">
        <f t="shared" si="7"/>
        <v>2-2013</v>
      </c>
      <c r="F111" s="1">
        <v>11.4</v>
      </c>
      <c r="I111" s="15">
        <v>25.1</v>
      </c>
      <c r="J111" s="1">
        <f t="shared" si="8"/>
        <v>-13.700000000000001</v>
      </c>
      <c r="K111" s="1">
        <f t="shared" si="6"/>
        <v>-161.40000000000003</v>
      </c>
      <c r="L111" s="1">
        <f>SUM(J108:J110)</f>
        <v>15.299999999999997</v>
      </c>
      <c r="M111" s="1">
        <f>SUM(J105:J110)</f>
        <v>8.7999999999999829</v>
      </c>
      <c r="N111" s="1">
        <f>SUM(J99:J110)</f>
        <v>-34.600000000000023</v>
      </c>
    </row>
    <row r="112" spans="1:14" x14ac:dyDescent="0.2">
      <c r="A112" s="1" t="s">
        <v>14</v>
      </c>
      <c r="B112" s="1">
        <v>9789</v>
      </c>
      <c r="C112" s="1">
        <v>2013</v>
      </c>
      <c r="D112" s="1">
        <v>3</v>
      </c>
      <c r="E112" s="1" t="str">
        <f t="shared" si="7"/>
        <v>3-2013</v>
      </c>
      <c r="F112" s="1">
        <v>145</v>
      </c>
      <c r="I112" s="15">
        <v>29.2</v>
      </c>
      <c r="J112" s="1">
        <f t="shared" si="8"/>
        <v>115.8</v>
      </c>
      <c r="K112" s="1">
        <f t="shared" si="6"/>
        <v>-45.600000000000037</v>
      </c>
    </row>
    <row r="113" spans="1:14" x14ac:dyDescent="0.2">
      <c r="A113" s="1" t="s">
        <v>14</v>
      </c>
      <c r="B113" s="1">
        <v>9789</v>
      </c>
      <c r="C113" s="1">
        <v>2013</v>
      </c>
      <c r="D113" s="1">
        <v>4</v>
      </c>
      <c r="E113" s="1" t="str">
        <f t="shared" si="7"/>
        <v>4-2013</v>
      </c>
      <c r="F113" s="1">
        <v>43.8</v>
      </c>
      <c r="I113" s="15">
        <v>44.1</v>
      </c>
      <c r="J113" s="1">
        <f t="shared" si="8"/>
        <v>-0.30000000000000426</v>
      </c>
      <c r="K113" s="1">
        <f t="shared" si="6"/>
        <v>-45.900000000000041</v>
      </c>
    </row>
    <row r="114" spans="1:14" x14ac:dyDescent="0.2">
      <c r="A114" s="1" t="s">
        <v>14</v>
      </c>
      <c r="B114" s="1">
        <v>9789</v>
      </c>
      <c r="C114" s="1">
        <v>2013</v>
      </c>
      <c r="D114" s="1">
        <v>5</v>
      </c>
      <c r="E114" s="1" t="str">
        <f t="shared" si="7"/>
        <v>5-2013</v>
      </c>
      <c r="F114" s="1">
        <v>112.4</v>
      </c>
      <c r="I114" s="15">
        <v>71.099999999999994</v>
      </c>
      <c r="J114" s="1">
        <f t="shared" si="8"/>
        <v>41.300000000000011</v>
      </c>
      <c r="K114" s="1">
        <f t="shared" si="6"/>
        <v>-4.6000000000000298</v>
      </c>
    </row>
    <row r="115" spans="1:14" x14ac:dyDescent="0.2">
      <c r="A115" s="1" t="s">
        <v>14</v>
      </c>
      <c r="B115" s="1">
        <v>9789</v>
      </c>
      <c r="C115" s="1">
        <v>2013</v>
      </c>
      <c r="D115" s="1">
        <v>6</v>
      </c>
      <c r="E115" s="1" t="str">
        <f t="shared" si="7"/>
        <v>6-2013</v>
      </c>
      <c r="F115" s="1">
        <v>45.2</v>
      </c>
      <c r="I115" s="15">
        <v>77.400000000000006</v>
      </c>
      <c r="J115" s="1">
        <f t="shared" si="8"/>
        <v>-32.200000000000003</v>
      </c>
      <c r="K115" s="1">
        <f t="shared" si="6"/>
        <v>-36.800000000000033</v>
      </c>
    </row>
    <row r="116" spans="1:14" x14ac:dyDescent="0.2">
      <c r="A116" s="1" t="s">
        <v>14</v>
      </c>
      <c r="B116" s="1">
        <v>9789</v>
      </c>
      <c r="C116" s="1">
        <v>2013</v>
      </c>
      <c r="D116" s="1">
        <v>7</v>
      </c>
      <c r="E116" s="1" t="str">
        <f t="shared" si="7"/>
        <v>7-2013</v>
      </c>
      <c r="F116" s="1">
        <v>88.4</v>
      </c>
      <c r="I116" s="15">
        <v>95.7</v>
      </c>
      <c r="J116" s="1">
        <f t="shared" si="8"/>
        <v>-7.2999999999999972</v>
      </c>
      <c r="K116" s="1">
        <f t="shared" si="6"/>
        <v>-44.10000000000003</v>
      </c>
    </row>
    <row r="117" spans="1:14" x14ac:dyDescent="0.2">
      <c r="A117" s="1" t="s">
        <v>14</v>
      </c>
      <c r="B117" s="1">
        <v>9789</v>
      </c>
      <c r="C117" s="1">
        <v>2013</v>
      </c>
      <c r="D117" s="1">
        <v>8</v>
      </c>
      <c r="E117" s="1" t="str">
        <f t="shared" si="7"/>
        <v>8-2013</v>
      </c>
      <c r="F117" s="1">
        <v>141.19999999999999</v>
      </c>
      <c r="I117" s="15">
        <v>86.9</v>
      </c>
      <c r="J117" s="1">
        <f t="shared" si="8"/>
        <v>54.299999999999983</v>
      </c>
      <c r="K117" s="1">
        <f t="shared" si="6"/>
        <v>10.199999999999953</v>
      </c>
    </row>
    <row r="118" spans="1:14" x14ac:dyDescent="0.2">
      <c r="A118" s="1" t="s">
        <v>14</v>
      </c>
      <c r="B118" s="1">
        <v>9789</v>
      </c>
      <c r="C118" s="1">
        <v>2013</v>
      </c>
      <c r="D118" s="1">
        <v>9</v>
      </c>
      <c r="E118" s="1" t="str">
        <f t="shared" si="7"/>
        <v>9-2013</v>
      </c>
      <c r="F118" s="1">
        <v>69.599999999999994</v>
      </c>
      <c r="I118" s="15">
        <v>60.3</v>
      </c>
      <c r="J118" s="1">
        <f t="shared" si="8"/>
        <v>9.2999999999999972</v>
      </c>
      <c r="K118" s="1">
        <f t="shared" si="6"/>
        <v>19.49999999999995</v>
      </c>
    </row>
    <row r="119" spans="1:14" x14ac:dyDescent="0.2">
      <c r="A119" s="1" t="s">
        <v>14</v>
      </c>
      <c r="B119" s="1">
        <v>9789</v>
      </c>
      <c r="C119" s="1">
        <v>2013</v>
      </c>
      <c r="D119" s="1">
        <v>10</v>
      </c>
      <c r="E119" s="1" t="str">
        <f t="shared" si="7"/>
        <v>10-2013</v>
      </c>
      <c r="F119" s="1">
        <v>70.8</v>
      </c>
      <c r="I119" s="15">
        <v>48.7</v>
      </c>
      <c r="J119" s="1">
        <f t="shared" si="8"/>
        <v>22.099999999999994</v>
      </c>
      <c r="K119" s="1">
        <f t="shared" si="6"/>
        <v>41.599999999999945</v>
      </c>
    </row>
    <row r="120" spans="1:14" x14ac:dyDescent="0.2">
      <c r="A120" s="1" t="s">
        <v>14</v>
      </c>
      <c r="B120" s="1">
        <v>9789</v>
      </c>
      <c r="C120" s="1">
        <v>2013</v>
      </c>
      <c r="D120" s="1">
        <v>11</v>
      </c>
      <c r="E120" s="1" t="str">
        <f t="shared" si="7"/>
        <v>11-2013</v>
      </c>
      <c r="F120" s="1">
        <v>18.2</v>
      </c>
      <c r="I120" s="15">
        <v>35.299999999999997</v>
      </c>
      <c r="J120" s="1">
        <f t="shared" si="8"/>
        <v>-17.099999999999998</v>
      </c>
      <c r="K120" s="1">
        <f t="shared" si="6"/>
        <v>24.499999999999947</v>
      </c>
      <c r="L120" s="1">
        <f>SUM(J117:J119)</f>
        <v>85.699999999999974</v>
      </c>
      <c r="M120" s="1">
        <f>SUM(J114:J119)</f>
        <v>87.499999999999986</v>
      </c>
      <c r="N120" s="1">
        <f>SUM(J108:J119)</f>
        <v>204.6</v>
      </c>
    </row>
    <row r="121" spans="1:14" x14ac:dyDescent="0.2">
      <c r="A121" s="1" t="s">
        <v>14</v>
      </c>
      <c r="B121" s="1">
        <v>9789</v>
      </c>
      <c r="C121" s="1">
        <v>2013</v>
      </c>
      <c r="D121" s="1">
        <v>12</v>
      </c>
      <c r="E121" s="1" t="str">
        <f t="shared" si="7"/>
        <v>12-2013</v>
      </c>
      <c r="F121" s="1">
        <v>30.6</v>
      </c>
      <c r="I121" s="15">
        <v>19.100000000000001</v>
      </c>
      <c r="J121" s="1">
        <f t="shared" si="8"/>
        <v>11.5</v>
      </c>
      <c r="K121" s="1">
        <f t="shared" si="6"/>
        <v>35.999999999999943</v>
      </c>
    </row>
    <row r="122" spans="1:14" x14ac:dyDescent="0.2">
      <c r="A122" s="1" t="s">
        <v>14</v>
      </c>
      <c r="B122" s="1">
        <v>9789</v>
      </c>
      <c r="C122" s="1">
        <v>2014</v>
      </c>
      <c r="D122" s="1">
        <v>1</v>
      </c>
      <c r="E122" s="1" t="str">
        <f t="shared" si="7"/>
        <v>1-2014</v>
      </c>
      <c r="F122" s="1">
        <v>7.2</v>
      </c>
      <c r="I122" s="15">
        <v>25.1</v>
      </c>
      <c r="J122" s="1">
        <f t="shared" si="8"/>
        <v>-17.900000000000002</v>
      </c>
      <c r="K122" s="1">
        <f t="shared" si="6"/>
        <v>18.099999999999941</v>
      </c>
    </row>
    <row r="123" spans="1:14" x14ac:dyDescent="0.2">
      <c r="A123" s="1" t="s">
        <v>14</v>
      </c>
      <c r="B123" s="1">
        <v>9789</v>
      </c>
      <c r="C123" s="1">
        <v>2014</v>
      </c>
      <c r="D123" s="1">
        <v>2</v>
      </c>
      <c r="E123" s="1" t="str">
        <f t="shared" si="7"/>
        <v>2-2014</v>
      </c>
      <c r="F123" s="1">
        <v>4.8</v>
      </c>
      <c r="I123" s="15">
        <v>25.1</v>
      </c>
      <c r="J123" s="1">
        <f t="shared" si="8"/>
        <v>-20.3</v>
      </c>
      <c r="K123" s="1">
        <f t="shared" si="6"/>
        <v>-2.2000000000000597</v>
      </c>
      <c r="L123" s="1">
        <f>SUM(J120:J122)</f>
        <v>-23.5</v>
      </c>
      <c r="M123" s="1">
        <f>SUM(J117:J122)</f>
        <v>62.199999999999974</v>
      </c>
      <c r="N123" s="1">
        <f>SUM(J111:J122)</f>
        <v>165.79999999999998</v>
      </c>
    </row>
    <row r="124" spans="1:14" x14ac:dyDescent="0.2">
      <c r="A124" s="1" t="s">
        <v>14</v>
      </c>
      <c r="B124" s="1">
        <v>9789</v>
      </c>
      <c r="C124" s="1">
        <v>2014</v>
      </c>
      <c r="D124" s="1">
        <v>3</v>
      </c>
      <c r="E124" s="1" t="str">
        <f t="shared" si="7"/>
        <v>3-2014</v>
      </c>
      <c r="F124" s="1">
        <v>5.8</v>
      </c>
      <c r="I124" s="15">
        <v>29.2</v>
      </c>
      <c r="J124" s="1">
        <f t="shared" si="8"/>
        <v>-23.4</v>
      </c>
      <c r="K124" s="1">
        <f t="shared" si="6"/>
        <v>-25.600000000000058</v>
      </c>
    </row>
    <row r="125" spans="1:14" x14ac:dyDescent="0.2">
      <c r="A125" s="1" t="s">
        <v>14</v>
      </c>
      <c r="B125" s="1">
        <v>9789</v>
      </c>
      <c r="C125" s="1">
        <v>2014</v>
      </c>
      <c r="D125" s="1">
        <v>4</v>
      </c>
      <c r="E125" s="1" t="str">
        <f t="shared" si="7"/>
        <v>4-2014</v>
      </c>
      <c r="F125" s="1">
        <v>16.600000000000001</v>
      </c>
      <c r="I125" s="15">
        <v>44.1</v>
      </c>
      <c r="J125" s="1">
        <f t="shared" si="8"/>
        <v>-27.5</v>
      </c>
      <c r="K125" s="1">
        <f t="shared" si="6"/>
        <v>-53.100000000000058</v>
      </c>
    </row>
    <row r="126" spans="1:14" x14ac:dyDescent="0.2">
      <c r="A126" s="1" t="s">
        <v>14</v>
      </c>
      <c r="B126" s="1">
        <v>9789</v>
      </c>
      <c r="C126" s="1">
        <v>2014</v>
      </c>
      <c r="D126" s="1">
        <v>5</v>
      </c>
      <c r="E126" s="1" t="str">
        <f t="shared" si="7"/>
        <v>5-2014</v>
      </c>
      <c r="F126" s="1">
        <v>99</v>
      </c>
      <c r="I126" s="15">
        <v>71.099999999999994</v>
      </c>
      <c r="J126" s="1">
        <f t="shared" si="8"/>
        <v>27.900000000000006</v>
      </c>
      <c r="K126" s="1">
        <f t="shared" si="6"/>
        <v>-25.200000000000053</v>
      </c>
    </row>
    <row r="127" spans="1:14" x14ac:dyDescent="0.2">
      <c r="A127" s="1" t="s">
        <v>14</v>
      </c>
      <c r="B127" s="1">
        <v>9789</v>
      </c>
      <c r="C127" s="1">
        <v>2014</v>
      </c>
      <c r="D127" s="1">
        <v>6</v>
      </c>
      <c r="E127" s="1" t="str">
        <f t="shared" si="7"/>
        <v>6-2014</v>
      </c>
      <c r="F127" s="1">
        <v>56</v>
      </c>
      <c r="I127" s="15">
        <v>77.400000000000006</v>
      </c>
      <c r="J127" s="1">
        <f t="shared" si="8"/>
        <v>-21.400000000000006</v>
      </c>
      <c r="K127" s="1">
        <f t="shared" si="6"/>
        <v>-46.600000000000058</v>
      </c>
    </row>
    <row r="128" spans="1:14" x14ac:dyDescent="0.2">
      <c r="A128" s="1" t="s">
        <v>14</v>
      </c>
      <c r="B128" s="1">
        <v>9789</v>
      </c>
      <c r="C128" s="1">
        <v>2014</v>
      </c>
      <c r="D128" s="1">
        <v>7</v>
      </c>
      <c r="E128" s="1" t="str">
        <f t="shared" si="7"/>
        <v>7-2014</v>
      </c>
      <c r="F128" s="1">
        <v>141.80000000000001</v>
      </c>
      <c r="I128" s="15">
        <v>95.7</v>
      </c>
      <c r="J128" s="1">
        <f t="shared" si="8"/>
        <v>46.100000000000009</v>
      </c>
      <c r="K128" s="1">
        <f t="shared" si="6"/>
        <v>-0.50000000000004974</v>
      </c>
    </row>
    <row r="129" spans="1:14" x14ac:dyDescent="0.2">
      <c r="A129" s="1" t="s">
        <v>14</v>
      </c>
      <c r="B129" s="1">
        <v>9789</v>
      </c>
      <c r="C129" s="1">
        <v>2014</v>
      </c>
      <c r="D129" s="1">
        <v>8</v>
      </c>
      <c r="E129" s="1" t="str">
        <f t="shared" si="7"/>
        <v>8-2014</v>
      </c>
      <c r="F129" s="1">
        <v>44.2</v>
      </c>
      <c r="I129" s="15">
        <v>86.9</v>
      </c>
      <c r="J129" s="1">
        <f t="shared" si="8"/>
        <v>-42.7</v>
      </c>
      <c r="K129" s="1">
        <f t="shared" si="6"/>
        <v>-43.200000000000053</v>
      </c>
    </row>
    <row r="130" spans="1:14" x14ac:dyDescent="0.2">
      <c r="A130" s="1" t="s">
        <v>14</v>
      </c>
      <c r="B130" s="1">
        <v>9789</v>
      </c>
      <c r="C130" s="1">
        <v>2014</v>
      </c>
      <c r="D130" s="1">
        <v>9</v>
      </c>
      <c r="E130" s="1" t="str">
        <f t="shared" si="7"/>
        <v>9-2014</v>
      </c>
      <c r="F130" s="1">
        <v>34.799999999999997</v>
      </c>
      <c r="I130" s="15">
        <v>60.3</v>
      </c>
      <c r="J130" s="1">
        <f t="shared" ref="J130:J161" si="9">F130-I130</f>
        <v>-25.5</v>
      </c>
      <c r="K130" s="1">
        <f t="shared" si="6"/>
        <v>-68.700000000000045</v>
      </c>
    </row>
    <row r="131" spans="1:14" x14ac:dyDescent="0.2">
      <c r="A131" s="1" t="s">
        <v>14</v>
      </c>
      <c r="B131" s="1">
        <v>9789</v>
      </c>
      <c r="C131" s="1">
        <v>2014</v>
      </c>
      <c r="D131" s="1">
        <v>10</v>
      </c>
      <c r="E131" s="1" t="str">
        <f t="shared" si="7"/>
        <v>10-2014</v>
      </c>
      <c r="F131" s="1">
        <v>80.400000000000006</v>
      </c>
      <c r="I131" s="15">
        <v>48.7</v>
      </c>
      <c r="J131" s="1">
        <f t="shared" si="9"/>
        <v>31.700000000000003</v>
      </c>
      <c r="K131" s="1">
        <f t="shared" si="6"/>
        <v>-37.000000000000043</v>
      </c>
    </row>
    <row r="132" spans="1:14" x14ac:dyDescent="0.2">
      <c r="A132" s="1" t="s">
        <v>14</v>
      </c>
      <c r="B132" s="1">
        <v>9789</v>
      </c>
      <c r="C132" s="1">
        <v>2014</v>
      </c>
      <c r="D132" s="1">
        <v>11</v>
      </c>
      <c r="E132" s="1" t="str">
        <f t="shared" si="7"/>
        <v>11-2014</v>
      </c>
      <c r="F132" s="1">
        <v>47.4</v>
      </c>
      <c r="I132" s="15">
        <v>35.299999999999997</v>
      </c>
      <c r="J132" s="1">
        <f t="shared" si="9"/>
        <v>12.100000000000001</v>
      </c>
      <c r="K132" s="1">
        <f t="shared" ref="K132:K195" si="10">K131+J132</f>
        <v>-24.900000000000041</v>
      </c>
      <c r="L132" s="1">
        <f>SUM(J129:J131)</f>
        <v>-36.5</v>
      </c>
      <c r="M132" s="1">
        <f>SUM(J126:J131)</f>
        <v>16.100000000000009</v>
      </c>
      <c r="N132" s="1">
        <f>SUM(J120:J131)</f>
        <v>-78.59999999999998</v>
      </c>
    </row>
    <row r="133" spans="1:14" x14ac:dyDescent="0.2">
      <c r="A133" s="1" t="s">
        <v>14</v>
      </c>
      <c r="B133" s="1">
        <v>9789</v>
      </c>
      <c r="C133" s="1">
        <v>2014</v>
      </c>
      <c r="D133" s="1">
        <v>12</v>
      </c>
      <c r="E133" s="1" t="str">
        <f t="shared" si="7"/>
        <v>12-2014</v>
      </c>
      <c r="F133" s="1">
        <v>21.6</v>
      </c>
      <c r="I133" s="15">
        <v>19.100000000000001</v>
      </c>
      <c r="J133" s="1">
        <f t="shared" si="9"/>
        <v>2.5</v>
      </c>
      <c r="K133" s="1">
        <f t="shared" si="10"/>
        <v>-22.400000000000041</v>
      </c>
    </row>
    <row r="134" spans="1:14" x14ac:dyDescent="0.2">
      <c r="A134" s="1" t="s">
        <v>14</v>
      </c>
      <c r="B134" s="1">
        <v>9789</v>
      </c>
      <c r="C134" s="1">
        <v>2015</v>
      </c>
      <c r="D134" s="1">
        <v>1</v>
      </c>
      <c r="E134" s="1" t="str">
        <f t="shared" si="7"/>
        <v>1-2015</v>
      </c>
      <c r="F134" s="1">
        <v>2</v>
      </c>
      <c r="I134" s="15">
        <v>25.1</v>
      </c>
      <c r="J134" s="1">
        <f t="shared" si="9"/>
        <v>-23.1</v>
      </c>
      <c r="K134" s="1">
        <f t="shared" si="10"/>
        <v>-45.500000000000043</v>
      </c>
    </row>
    <row r="135" spans="1:14" x14ac:dyDescent="0.2">
      <c r="A135" s="1" t="s">
        <v>14</v>
      </c>
      <c r="B135" s="1">
        <v>9789</v>
      </c>
      <c r="C135" s="1">
        <v>2015</v>
      </c>
      <c r="D135" s="1">
        <v>2</v>
      </c>
      <c r="E135" s="1" t="str">
        <f t="shared" si="7"/>
        <v>2-2015</v>
      </c>
      <c r="F135" s="1">
        <v>6.2</v>
      </c>
      <c r="I135" s="15">
        <v>25.1</v>
      </c>
      <c r="J135" s="1">
        <f t="shared" si="9"/>
        <v>-18.900000000000002</v>
      </c>
      <c r="K135" s="1">
        <f t="shared" si="10"/>
        <v>-64.400000000000048</v>
      </c>
      <c r="L135" s="1">
        <f>SUM(J132:J134)</f>
        <v>-8.5</v>
      </c>
      <c r="M135" s="1">
        <f>SUM(J129:J134)</f>
        <v>-45</v>
      </c>
      <c r="N135" s="1">
        <f>SUM(J123:J134)</f>
        <v>-63.599999999999994</v>
      </c>
    </row>
    <row r="136" spans="1:14" x14ac:dyDescent="0.2">
      <c r="A136" s="1" t="s">
        <v>14</v>
      </c>
      <c r="B136" s="1">
        <v>9789</v>
      </c>
      <c r="C136" s="1">
        <v>2015</v>
      </c>
      <c r="D136" s="1">
        <v>3</v>
      </c>
      <c r="E136" s="1" t="str">
        <f t="shared" si="7"/>
        <v>3-2015</v>
      </c>
      <c r="F136" s="1">
        <v>35</v>
      </c>
      <c r="I136" s="15">
        <v>29.2</v>
      </c>
      <c r="J136" s="1">
        <f t="shared" si="9"/>
        <v>5.8000000000000007</v>
      </c>
      <c r="K136" s="1">
        <f t="shared" si="10"/>
        <v>-58.600000000000051</v>
      </c>
    </row>
    <row r="137" spans="1:14" x14ac:dyDescent="0.2">
      <c r="A137" s="1" t="s">
        <v>14</v>
      </c>
      <c r="B137" s="1">
        <v>9789</v>
      </c>
      <c r="C137" s="1">
        <v>2015</v>
      </c>
      <c r="D137" s="1">
        <v>4</v>
      </c>
      <c r="E137" s="1" t="str">
        <f t="shared" si="7"/>
        <v>4-2015</v>
      </c>
      <c r="F137" s="1">
        <v>54.6</v>
      </c>
      <c r="I137" s="15">
        <v>44.1</v>
      </c>
      <c r="J137" s="1">
        <f t="shared" si="9"/>
        <v>10.5</v>
      </c>
      <c r="K137" s="1">
        <f t="shared" si="10"/>
        <v>-48.100000000000051</v>
      </c>
    </row>
    <row r="138" spans="1:14" x14ac:dyDescent="0.2">
      <c r="A138" s="1" t="s">
        <v>14</v>
      </c>
      <c r="B138" s="1">
        <v>9789</v>
      </c>
      <c r="C138" s="1">
        <v>2015</v>
      </c>
      <c r="D138" s="1">
        <v>5</v>
      </c>
      <c r="E138" s="1" t="str">
        <f t="shared" si="7"/>
        <v>5-2015</v>
      </c>
      <c r="F138" s="1">
        <v>64.2</v>
      </c>
      <c r="I138" s="15">
        <v>71.099999999999994</v>
      </c>
      <c r="J138" s="1">
        <f t="shared" si="9"/>
        <v>-6.8999999999999915</v>
      </c>
      <c r="K138" s="1">
        <f t="shared" si="10"/>
        <v>-55.000000000000043</v>
      </c>
    </row>
    <row r="139" spans="1:14" x14ac:dyDescent="0.2">
      <c r="A139" s="1" t="s">
        <v>14</v>
      </c>
      <c r="B139" s="1">
        <v>9789</v>
      </c>
      <c r="C139" s="1">
        <v>2015</v>
      </c>
      <c r="D139" s="1">
        <v>6</v>
      </c>
      <c r="E139" s="1" t="str">
        <f t="shared" si="7"/>
        <v>6-2015</v>
      </c>
      <c r="F139" s="1">
        <v>54</v>
      </c>
      <c r="I139" s="15">
        <v>77.400000000000006</v>
      </c>
      <c r="J139" s="1">
        <f t="shared" si="9"/>
        <v>-23.400000000000006</v>
      </c>
      <c r="K139" s="1">
        <f t="shared" si="10"/>
        <v>-78.400000000000048</v>
      </c>
    </row>
    <row r="140" spans="1:14" x14ac:dyDescent="0.2">
      <c r="A140" s="1" t="s">
        <v>14</v>
      </c>
      <c r="B140" s="1">
        <v>9789</v>
      </c>
      <c r="C140" s="1">
        <v>2015</v>
      </c>
      <c r="D140" s="1">
        <v>7</v>
      </c>
      <c r="E140" s="1" t="str">
        <f t="shared" si="7"/>
        <v>7-2015</v>
      </c>
      <c r="F140" s="1">
        <v>60</v>
      </c>
      <c r="I140" s="15">
        <v>95.7</v>
      </c>
      <c r="J140" s="1">
        <f t="shared" si="9"/>
        <v>-35.700000000000003</v>
      </c>
      <c r="K140" s="1">
        <f t="shared" si="10"/>
        <v>-114.10000000000005</v>
      </c>
    </row>
    <row r="141" spans="1:14" x14ac:dyDescent="0.2">
      <c r="A141" s="1" t="s">
        <v>14</v>
      </c>
      <c r="B141" s="1">
        <v>9789</v>
      </c>
      <c r="C141" s="1">
        <v>2015</v>
      </c>
      <c r="D141" s="1">
        <v>8</v>
      </c>
      <c r="E141" s="1" t="str">
        <f t="shared" si="7"/>
        <v>8-2015</v>
      </c>
      <c r="F141" s="1">
        <v>97</v>
      </c>
      <c r="I141" s="15">
        <v>86.9</v>
      </c>
      <c r="J141" s="1">
        <f t="shared" si="9"/>
        <v>10.099999999999994</v>
      </c>
      <c r="K141" s="1">
        <f t="shared" si="10"/>
        <v>-104.00000000000006</v>
      </c>
    </row>
    <row r="142" spans="1:14" x14ac:dyDescent="0.2">
      <c r="A142" s="1" t="s">
        <v>14</v>
      </c>
      <c r="B142" s="1">
        <v>9789</v>
      </c>
      <c r="C142" s="1">
        <v>2015</v>
      </c>
      <c r="D142" s="1">
        <v>9</v>
      </c>
      <c r="E142" s="1" t="str">
        <f t="shared" si="7"/>
        <v>9-2015</v>
      </c>
      <c r="F142" s="1">
        <v>62.6</v>
      </c>
      <c r="I142" s="15">
        <v>60.3</v>
      </c>
      <c r="J142" s="1">
        <f t="shared" si="9"/>
        <v>2.3000000000000043</v>
      </c>
      <c r="K142" s="1">
        <f t="shared" si="10"/>
        <v>-101.70000000000005</v>
      </c>
    </row>
    <row r="143" spans="1:14" x14ac:dyDescent="0.2">
      <c r="A143" s="1" t="s">
        <v>14</v>
      </c>
      <c r="B143" s="1">
        <v>9789</v>
      </c>
      <c r="C143" s="1">
        <v>2015</v>
      </c>
      <c r="D143" s="1">
        <v>10</v>
      </c>
      <c r="E143" s="1" t="str">
        <f t="shared" si="7"/>
        <v>10-2015</v>
      </c>
      <c r="F143" s="1">
        <v>21.4</v>
      </c>
      <c r="I143" s="15">
        <v>48.7</v>
      </c>
      <c r="J143" s="1">
        <f t="shared" si="9"/>
        <v>-27.300000000000004</v>
      </c>
      <c r="K143" s="1">
        <f t="shared" si="10"/>
        <v>-129.00000000000006</v>
      </c>
    </row>
    <row r="144" spans="1:14" x14ac:dyDescent="0.2">
      <c r="A144" s="1" t="s">
        <v>14</v>
      </c>
      <c r="B144" s="1">
        <v>9789</v>
      </c>
      <c r="C144" s="1">
        <v>2015</v>
      </c>
      <c r="D144" s="1">
        <v>11</v>
      </c>
      <c r="E144" s="1" t="str">
        <f t="shared" si="7"/>
        <v>11-2015</v>
      </c>
      <c r="F144" s="1">
        <v>20</v>
      </c>
      <c r="I144" s="15">
        <v>35.299999999999997</v>
      </c>
      <c r="J144" s="1">
        <f t="shared" si="9"/>
        <v>-15.299999999999997</v>
      </c>
      <c r="K144" s="1">
        <f t="shared" si="10"/>
        <v>-144.30000000000007</v>
      </c>
    </row>
    <row r="145" spans="1:11" x14ac:dyDescent="0.2">
      <c r="A145" s="1" t="s">
        <v>14</v>
      </c>
      <c r="B145" s="1">
        <v>9789</v>
      </c>
      <c r="C145" s="1">
        <v>2015</v>
      </c>
      <c r="D145" s="1">
        <v>12</v>
      </c>
      <c r="E145" s="1" t="str">
        <f t="shared" si="7"/>
        <v>12-2015</v>
      </c>
      <c r="F145" s="1">
        <v>44.8</v>
      </c>
      <c r="I145" s="15">
        <v>19.100000000000001</v>
      </c>
      <c r="J145" s="1">
        <f t="shared" si="9"/>
        <v>25.699999999999996</v>
      </c>
      <c r="K145" s="1">
        <f t="shared" si="10"/>
        <v>-118.60000000000008</v>
      </c>
    </row>
    <row r="146" spans="1:11" x14ac:dyDescent="0.2">
      <c r="A146" s="1" t="s">
        <v>14</v>
      </c>
      <c r="B146" s="1">
        <v>9789</v>
      </c>
      <c r="C146" s="1">
        <v>2016</v>
      </c>
      <c r="D146" s="1">
        <v>1</v>
      </c>
      <c r="E146" s="1" t="str">
        <f t="shared" si="7"/>
        <v>1-2016</v>
      </c>
      <c r="F146" s="1">
        <v>49.6</v>
      </c>
      <c r="I146" s="15">
        <v>25.1</v>
      </c>
      <c r="J146" s="1">
        <f t="shared" si="9"/>
        <v>24.5</v>
      </c>
      <c r="K146" s="1">
        <f t="shared" si="10"/>
        <v>-94.10000000000008</v>
      </c>
    </row>
    <row r="147" spans="1:11" x14ac:dyDescent="0.2">
      <c r="A147" s="1" t="s">
        <v>14</v>
      </c>
      <c r="B147" s="1">
        <v>9789</v>
      </c>
      <c r="C147" s="1">
        <v>2016</v>
      </c>
      <c r="D147" s="1">
        <v>2</v>
      </c>
      <c r="E147" s="1" t="str">
        <f t="shared" si="7"/>
        <v>2-2016</v>
      </c>
      <c r="F147" s="1">
        <v>18</v>
      </c>
      <c r="I147" s="15">
        <v>25.1</v>
      </c>
      <c r="J147" s="1">
        <f t="shared" si="9"/>
        <v>-7.1000000000000014</v>
      </c>
      <c r="K147" s="1">
        <f t="shared" si="10"/>
        <v>-101.20000000000007</v>
      </c>
    </row>
    <row r="148" spans="1:11" x14ac:dyDescent="0.2">
      <c r="A148" s="1" t="s">
        <v>14</v>
      </c>
      <c r="B148" s="1">
        <v>9789</v>
      </c>
      <c r="C148" s="1">
        <v>2016</v>
      </c>
      <c r="D148" s="1">
        <v>3</v>
      </c>
      <c r="E148" s="1" t="str">
        <f t="shared" si="7"/>
        <v>3-2016</v>
      </c>
      <c r="F148" s="1">
        <v>63.8</v>
      </c>
      <c r="I148" s="15">
        <v>29.2</v>
      </c>
      <c r="J148" s="1">
        <f t="shared" si="9"/>
        <v>34.599999999999994</v>
      </c>
      <c r="K148" s="1">
        <f t="shared" si="10"/>
        <v>-66.60000000000008</v>
      </c>
    </row>
    <row r="149" spans="1:11" x14ac:dyDescent="0.2">
      <c r="A149" s="1" t="s">
        <v>14</v>
      </c>
      <c r="B149" s="1">
        <v>9789</v>
      </c>
      <c r="C149" s="1">
        <v>2016</v>
      </c>
      <c r="D149" s="1">
        <v>4</v>
      </c>
      <c r="E149" s="1" t="str">
        <f t="shared" si="7"/>
        <v>4-2016</v>
      </c>
      <c r="F149" s="1">
        <v>38.9</v>
      </c>
      <c r="I149" s="15">
        <v>44.1</v>
      </c>
      <c r="J149" s="1">
        <f t="shared" si="9"/>
        <v>-5.2000000000000028</v>
      </c>
      <c r="K149" s="1">
        <f t="shared" si="10"/>
        <v>-71.800000000000082</v>
      </c>
    </row>
    <row r="150" spans="1:11" x14ac:dyDescent="0.2">
      <c r="A150" s="1" t="s">
        <v>14</v>
      </c>
      <c r="B150" s="1">
        <v>9789</v>
      </c>
      <c r="C150" s="1">
        <v>2016</v>
      </c>
      <c r="D150" s="1">
        <v>5</v>
      </c>
      <c r="E150" s="1" t="str">
        <f t="shared" si="7"/>
        <v>5-2016</v>
      </c>
      <c r="F150" s="1">
        <v>70.5</v>
      </c>
      <c r="I150" s="15">
        <v>71.099999999999994</v>
      </c>
      <c r="J150" s="1">
        <f t="shared" si="9"/>
        <v>-0.59999999999999432</v>
      </c>
      <c r="K150" s="1">
        <f t="shared" si="10"/>
        <v>-72.400000000000077</v>
      </c>
    </row>
    <row r="151" spans="1:11" x14ac:dyDescent="0.2">
      <c r="A151" s="1" t="s">
        <v>14</v>
      </c>
      <c r="B151" s="1">
        <v>9789</v>
      </c>
      <c r="C151" s="1">
        <v>2016</v>
      </c>
      <c r="D151" s="1">
        <v>6</v>
      </c>
      <c r="E151" s="1" t="str">
        <f t="shared" si="7"/>
        <v>6-2016</v>
      </c>
      <c r="F151" s="1">
        <v>83.2</v>
      </c>
      <c r="I151" s="15">
        <v>77.400000000000006</v>
      </c>
      <c r="J151" s="1">
        <f t="shared" si="9"/>
        <v>5.7999999999999972</v>
      </c>
      <c r="K151" s="1">
        <f t="shared" si="10"/>
        <v>-66.60000000000008</v>
      </c>
    </row>
    <row r="152" spans="1:11" x14ac:dyDescent="0.2">
      <c r="A152" s="1" t="s">
        <v>14</v>
      </c>
      <c r="B152" s="1">
        <v>9789</v>
      </c>
      <c r="C152" s="1">
        <v>2016</v>
      </c>
      <c r="D152" s="1">
        <v>7</v>
      </c>
      <c r="E152" s="1" t="str">
        <f t="shared" si="7"/>
        <v>7-2016</v>
      </c>
      <c r="F152" s="1">
        <v>52.6</v>
      </c>
      <c r="I152" s="15">
        <v>95.7</v>
      </c>
      <c r="J152" s="1">
        <f t="shared" si="9"/>
        <v>-43.1</v>
      </c>
      <c r="K152" s="1">
        <f t="shared" si="10"/>
        <v>-109.70000000000007</v>
      </c>
    </row>
    <row r="153" spans="1:11" x14ac:dyDescent="0.2">
      <c r="A153" s="1" t="s">
        <v>14</v>
      </c>
      <c r="B153" s="1">
        <v>9789</v>
      </c>
      <c r="C153" s="1">
        <v>2016</v>
      </c>
      <c r="D153" s="1">
        <v>8</v>
      </c>
      <c r="E153" s="1" t="str">
        <f t="shared" si="7"/>
        <v>8-2016</v>
      </c>
      <c r="F153" s="1">
        <v>97.4</v>
      </c>
      <c r="I153" s="15">
        <v>86.9</v>
      </c>
      <c r="J153" s="1">
        <f t="shared" si="9"/>
        <v>10.5</v>
      </c>
      <c r="K153" s="1">
        <f t="shared" si="10"/>
        <v>-99.200000000000074</v>
      </c>
    </row>
    <row r="154" spans="1:11" x14ac:dyDescent="0.2">
      <c r="A154" s="1" t="s">
        <v>14</v>
      </c>
      <c r="B154" s="1">
        <v>9789</v>
      </c>
      <c r="C154" s="1">
        <v>2016</v>
      </c>
      <c r="D154" s="1">
        <v>9</v>
      </c>
      <c r="E154" s="1" t="str">
        <f t="shared" ref="E154:E217" si="11">CONCATENATE(D154,"-",C154)</f>
        <v>9-2016</v>
      </c>
      <c r="F154" s="1">
        <v>82.4</v>
      </c>
      <c r="I154" s="15">
        <v>60.3</v>
      </c>
      <c r="J154" s="1">
        <f t="shared" si="9"/>
        <v>22.100000000000009</v>
      </c>
      <c r="K154" s="1">
        <f t="shared" si="10"/>
        <v>-77.100000000000065</v>
      </c>
    </row>
    <row r="155" spans="1:11" x14ac:dyDescent="0.2">
      <c r="A155" s="1" t="s">
        <v>14</v>
      </c>
      <c r="B155" s="1">
        <v>9789</v>
      </c>
      <c r="C155" s="1">
        <v>2016</v>
      </c>
      <c r="D155" s="1">
        <v>10</v>
      </c>
      <c r="E155" s="1" t="str">
        <f t="shared" si="11"/>
        <v>10-2016</v>
      </c>
      <c r="F155" s="1">
        <v>53.7</v>
      </c>
      <c r="I155" s="15">
        <v>48.7</v>
      </c>
      <c r="J155" s="1">
        <f t="shared" si="9"/>
        <v>5</v>
      </c>
      <c r="K155" s="1">
        <f t="shared" si="10"/>
        <v>-72.100000000000065</v>
      </c>
    </row>
    <row r="156" spans="1:11" x14ac:dyDescent="0.2">
      <c r="A156" s="1" t="s">
        <v>14</v>
      </c>
      <c r="B156" s="1">
        <v>9789</v>
      </c>
      <c r="C156" s="1">
        <v>2016</v>
      </c>
      <c r="D156" s="1">
        <v>11</v>
      </c>
      <c r="E156" s="1" t="str">
        <f t="shared" si="11"/>
        <v>11-2016</v>
      </c>
      <c r="F156" s="1">
        <v>17.2</v>
      </c>
      <c r="I156" s="15">
        <v>35.299999999999997</v>
      </c>
      <c r="J156" s="1">
        <f t="shared" si="9"/>
        <v>-18.099999999999998</v>
      </c>
      <c r="K156" s="1">
        <f t="shared" si="10"/>
        <v>-90.20000000000006</v>
      </c>
    </row>
    <row r="157" spans="1:11" x14ac:dyDescent="0.2">
      <c r="A157" s="1" t="s">
        <v>14</v>
      </c>
      <c r="B157" s="1">
        <v>9789</v>
      </c>
      <c r="C157" s="1">
        <v>2016</v>
      </c>
      <c r="D157" s="1">
        <v>12</v>
      </c>
      <c r="E157" s="1" t="str">
        <f t="shared" si="11"/>
        <v>12-2016</v>
      </c>
      <c r="F157" s="1">
        <v>27.2</v>
      </c>
      <c r="I157" s="15">
        <v>19.100000000000001</v>
      </c>
      <c r="J157" s="1">
        <f t="shared" si="9"/>
        <v>8.0999999999999979</v>
      </c>
      <c r="K157" s="1">
        <f t="shared" si="10"/>
        <v>-82.100000000000065</v>
      </c>
    </row>
    <row r="158" spans="1:11" x14ac:dyDescent="0.2">
      <c r="A158" s="1" t="s">
        <v>14</v>
      </c>
      <c r="B158" s="1">
        <v>9789</v>
      </c>
      <c r="C158" s="1">
        <v>2017</v>
      </c>
      <c r="D158" s="1">
        <v>1</v>
      </c>
      <c r="E158" s="1" t="str">
        <f t="shared" si="11"/>
        <v>1-2017</v>
      </c>
      <c r="F158" s="1">
        <v>28.2</v>
      </c>
      <c r="I158" s="15">
        <v>25.1</v>
      </c>
      <c r="J158" s="1">
        <f t="shared" si="9"/>
        <v>3.0999999999999979</v>
      </c>
      <c r="K158" s="1">
        <f t="shared" si="10"/>
        <v>-79.000000000000071</v>
      </c>
    </row>
    <row r="159" spans="1:11" x14ac:dyDescent="0.2">
      <c r="A159" s="1" t="s">
        <v>14</v>
      </c>
      <c r="B159" s="1">
        <v>9789</v>
      </c>
      <c r="C159" s="1">
        <v>2017</v>
      </c>
      <c r="D159" s="1">
        <v>2</v>
      </c>
      <c r="E159" s="1" t="str">
        <f t="shared" si="11"/>
        <v>2-2017</v>
      </c>
      <c r="F159" s="1">
        <v>148.6</v>
      </c>
      <c r="I159" s="15">
        <v>25.1</v>
      </c>
      <c r="J159" s="1">
        <f t="shared" si="9"/>
        <v>123.5</v>
      </c>
      <c r="K159" s="19">
        <f t="shared" si="10"/>
        <v>44.499999999999929</v>
      </c>
    </row>
    <row r="160" spans="1:11" x14ac:dyDescent="0.2">
      <c r="A160" s="1" t="s">
        <v>14</v>
      </c>
      <c r="B160" s="1">
        <v>9789</v>
      </c>
      <c r="C160" s="1">
        <v>2017</v>
      </c>
      <c r="D160" s="1">
        <v>3</v>
      </c>
      <c r="E160" s="1" t="str">
        <f t="shared" si="11"/>
        <v>3-2017</v>
      </c>
      <c r="F160" s="1">
        <v>22.6</v>
      </c>
      <c r="I160" s="15">
        <v>29.2</v>
      </c>
      <c r="J160" s="1">
        <f t="shared" si="9"/>
        <v>-6.5999999999999979</v>
      </c>
      <c r="K160" s="1">
        <f t="shared" si="10"/>
        <v>37.899999999999935</v>
      </c>
    </row>
    <row r="161" spans="1:11" x14ac:dyDescent="0.2">
      <c r="A161" s="1" t="s">
        <v>14</v>
      </c>
      <c r="B161" s="1">
        <v>9789</v>
      </c>
      <c r="C161" s="1">
        <v>2017</v>
      </c>
      <c r="D161" s="1">
        <v>4</v>
      </c>
      <c r="E161" s="1" t="str">
        <f t="shared" si="11"/>
        <v>4-2017</v>
      </c>
      <c r="F161" s="1">
        <v>6.4</v>
      </c>
      <c r="I161" s="15">
        <v>44.1</v>
      </c>
      <c r="J161" s="1">
        <f t="shared" si="9"/>
        <v>-37.700000000000003</v>
      </c>
      <c r="K161" s="1">
        <f t="shared" si="10"/>
        <v>0.19999999999993179</v>
      </c>
    </row>
    <row r="162" spans="1:11" x14ac:dyDescent="0.2">
      <c r="A162" s="1" t="s">
        <v>14</v>
      </c>
      <c r="B162" s="1">
        <v>9789</v>
      </c>
      <c r="C162" s="1">
        <v>2017</v>
      </c>
      <c r="D162" s="1">
        <v>5</v>
      </c>
      <c r="E162" s="1" t="str">
        <f t="shared" si="11"/>
        <v>5-2017</v>
      </c>
      <c r="F162" s="1">
        <v>78.599999999999994</v>
      </c>
      <c r="I162" s="15">
        <v>71.099999999999994</v>
      </c>
      <c r="J162" s="1">
        <f t="shared" ref="J162:J182" si="12">F162-I162</f>
        <v>7.5</v>
      </c>
      <c r="K162" s="1">
        <f t="shared" si="10"/>
        <v>7.6999999999999318</v>
      </c>
    </row>
    <row r="163" spans="1:11" x14ac:dyDescent="0.2">
      <c r="A163" s="1" t="s">
        <v>14</v>
      </c>
      <c r="B163" s="1">
        <v>9789</v>
      </c>
      <c r="C163" s="1">
        <v>2017</v>
      </c>
      <c r="D163" s="1">
        <v>6</v>
      </c>
      <c r="E163" s="1" t="str">
        <f t="shared" si="11"/>
        <v>6-2017</v>
      </c>
      <c r="F163" s="1">
        <v>45.2</v>
      </c>
      <c r="I163" s="15">
        <v>77.400000000000006</v>
      </c>
      <c r="J163" s="1">
        <f t="shared" si="12"/>
        <v>-32.200000000000003</v>
      </c>
      <c r="K163" s="1">
        <f t="shared" si="10"/>
        <v>-24.500000000000071</v>
      </c>
    </row>
    <row r="164" spans="1:11" x14ac:dyDescent="0.2">
      <c r="A164" s="1" t="s">
        <v>14</v>
      </c>
      <c r="B164" s="1">
        <v>9789</v>
      </c>
      <c r="C164" s="1">
        <v>2017</v>
      </c>
      <c r="D164" s="1">
        <v>7</v>
      </c>
      <c r="E164" s="1" t="str">
        <f t="shared" si="11"/>
        <v>7-2017</v>
      </c>
      <c r="F164" s="1">
        <v>134.6</v>
      </c>
      <c r="I164" s="15">
        <v>95.7</v>
      </c>
      <c r="J164" s="1">
        <f t="shared" si="12"/>
        <v>38.899999999999991</v>
      </c>
      <c r="K164" s="1">
        <f t="shared" si="10"/>
        <v>14.39999999999992</v>
      </c>
    </row>
    <row r="165" spans="1:11" x14ac:dyDescent="0.2">
      <c r="A165" s="1" t="s">
        <v>14</v>
      </c>
      <c r="B165" s="1">
        <v>9789</v>
      </c>
      <c r="C165" s="1">
        <v>2017</v>
      </c>
      <c r="D165" s="1">
        <v>8</v>
      </c>
      <c r="E165" s="1" t="str">
        <f t="shared" si="11"/>
        <v>8-2017</v>
      </c>
      <c r="F165" s="1">
        <v>67.599999999999994</v>
      </c>
      <c r="I165" s="15">
        <v>86.9</v>
      </c>
      <c r="J165" s="1">
        <f t="shared" si="12"/>
        <v>-19.300000000000011</v>
      </c>
      <c r="K165" s="1">
        <f t="shared" si="10"/>
        <v>-4.9000000000000909</v>
      </c>
    </row>
    <row r="166" spans="1:11" x14ac:dyDescent="0.2">
      <c r="A166" s="1" t="s">
        <v>14</v>
      </c>
      <c r="B166" s="1">
        <v>9789</v>
      </c>
      <c r="C166" s="1">
        <v>2017</v>
      </c>
      <c r="D166" s="1">
        <v>9</v>
      </c>
      <c r="E166" s="1" t="str">
        <f t="shared" si="11"/>
        <v>9-2017</v>
      </c>
      <c r="F166" s="1">
        <v>75.2</v>
      </c>
      <c r="I166" s="15">
        <v>60.3</v>
      </c>
      <c r="J166" s="1">
        <f t="shared" si="12"/>
        <v>14.900000000000006</v>
      </c>
      <c r="K166" s="1">
        <f t="shared" si="10"/>
        <v>9.9999999999999147</v>
      </c>
    </row>
    <row r="167" spans="1:11" x14ac:dyDescent="0.2">
      <c r="A167" s="1" t="s">
        <v>14</v>
      </c>
      <c r="B167" s="1">
        <v>9789</v>
      </c>
      <c r="C167" s="1">
        <v>2017</v>
      </c>
      <c r="D167" s="1">
        <v>10</v>
      </c>
      <c r="E167" s="1" t="str">
        <f t="shared" si="11"/>
        <v>10-2017</v>
      </c>
      <c r="F167" s="1">
        <v>31.6</v>
      </c>
      <c r="I167" s="15">
        <v>48.7</v>
      </c>
      <c r="J167" s="1">
        <f t="shared" si="12"/>
        <v>-17.100000000000001</v>
      </c>
      <c r="K167" s="1">
        <f t="shared" si="10"/>
        <v>-7.1000000000000867</v>
      </c>
    </row>
    <row r="168" spans="1:11" x14ac:dyDescent="0.2">
      <c r="A168" s="1" t="s">
        <v>14</v>
      </c>
      <c r="B168" s="1">
        <v>9789</v>
      </c>
      <c r="C168" s="1">
        <v>2017</v>
      </c>
      <c r="D168" s="1">
        <v>11</v>
      </c>
      <c r="E168" s="1" t="str">
        <f t="shared" si="11"/>
        <v>11-2017</v>
      </c>
      <c r="F168" s="1">
        <v>21</v>
      </c>
      <c r="I168" s="15">
        <v>35.299999999999997</v>
      </c>
      <c r="J168" s="1">
        <f t="shared" si="12"/>
        <v>-14.299999999999997</v>
      </c>
      <c r="K168" s="1">
        <f t="shared" si="10"/>
        <v>-21.400000000000084</v>
      </c>
    </row>
    <row r="169" spans="1:11" x14ac:dyDescent="0.2">
      <c r="A169" s="1" t="s">
        <v>14</v>
      </c>
      <c r="B169" s="1">
        <v>9789</v>
      </c>
      <c r="C169" s="1">
        <v>2017</v>
      </c>
      <c r="D169" s="1">
        <v>12</v>
      </c>
      <c r="E169" s="1" t="str">
        <f t="shared" si="11"/>
        <v>12-2017</v>
      </c>
      <c r="F169" s="1">
        <v>16</v>
      </c>
      <c r="I169" s="15">
        <v>19.100000000000001</v>
      </c>
      <c r="J169" s="1">
        <f t="shared" si="12"/>
        <v>-3.1000000000000014</v>
      </c>
      <c r="K169" s="1">
        <f t="shared" si="10"/>
        <v>-24.500000000000085</v>
      </c>
    </row>
    <row r="170" spans="1:11" x14ac:dyDescent="0.2">
      <c r="A170" s="1" t="s">
        <v>14</v>
      </c>
      <c r="B170" s="1">
        <v>9789</v>
      </c>
      <c r="C170" s="1">
        <v>2018</v>
      </c>
      <c r="D170" s="1">
        <v>1</v>
      </c>
      <c r="E170" s="1" t="str">
        <f t="shared" si="11"/>
        <v>1-2018</v>
      </c>
      <c r="F170" s="1">
        <v>5.6</v>
      </c>
      <c r="I170" s="15">
        <v>25.1</v>
      </c>
      <c r="J170" s="1">
        <f t="shared" si="12"/>
        <v>-19.5</v>
      </c>
      <c r="K170" s="1">
        <f t="shared" si="10"/>
        <v>-44.000000000000085</v>
      </c>
    </row>
    <row r="171" spans="1:11" x14ac:dyDescent="0.2">
      <c r="A171" s="1" t="s">
        <v>14</v>
      </c>
      <c r="B171" s="1">
        <v>9789</v>
      </c>
      <c r="C171" s="1">
        <v>2018</v>
      </c>
      <c r="D171" s="1">
        <v>2</v>
      </c>
      <c r="E171" s="1" t="str">
        <f t="shared" si="11"/>
        <v>2-2018</v>
      </c>
      <c r="F171" s="1">
        <v>60.6</v>
      </c>
      <c r="I171" s="15">
        <v>25.1</v>
      </c>
      <c r="J171" s="1">
        <f t="shared" si="12"/>
        <v>35.5</v>
      </c>
      <c r="K171" s="1">
        <f t="shared" si="10"/>
        <v>-8.5000000000000853</v>
      </c>
    </row>
    <row r="172" spans="1:11" x14ac:dyDescent="0.2">
      <c r="A172" s="1" t="s">
        <v>14</v>
      </c>
      <c r="B172" s="1">
        <v>9789</v>
      </c>
      <c r="C172" s="1">
        <v>2018</v>
      </c>
      <c r="D172" s="1">
        <v>3</v>
      </c>
      <c r="E172" s="1" t="str">
        <f t="shared" si="11"/>
        <v>3-2018</v>
      </c>
      <c r="F172" s="1">
        <v>19</v>
      </c>
      <c r="I172" s="15">
        <v>29.2</v>
      </c>
      <c r="J172" s="1">
        <f t="shared" si="12"/>
        <v>-10.199999999999999</v>
      </c>
      <c r="K172" s="1">
        <f t="shared" si="10"/>
        <v>-18.700000000000085</v>
      </c>
    </row>
    <row r="173" spans="1:11" x14ac:dyDescent="0.2">
      <c r="A173" s="1" t="s">
        <v>14</v>
      </c>
      <c r="B173" s="1">
        <v>9789</v>
      </c>
      <c r="C173" s="1">
        <v>2018</v>
      </c>
      <c r="D173" s="1">
        <v>4</v>
      </c>
      <c r="E173" s="1" t="str">
        <f t="shared" si="11"/>
        <v>4-2018</v>
      </c>
      <c r="F173" s="1">
        <v>9.4</v>
      </c>
      <c r="I173" s="15">
        <v>44.1</v>
      </c>
      <c r="J173" s="1">
        <f t="shared" si="12"/>
        <v>-34.700000000000003</v>
      </c>
      <c r="K173" s="1">
        <f t="shared" si="10"/>
        <v>-53.400000000000091</v>
      </c>
    </row>
    <row r="174" spans="1:11" x14ac:dyDescent="0.2">
      <c r="A174" s="1" t="s">
        <v>14</v>
      </c>
      <c r="B174" s="1">
        <v>9789</v>
      </c>
      <c r="C174" s="1">
        <v>2018</v>
      </c>
      <c r="D174" s="1">
        <v>5</v>
      </c>
      <c r="E174" s="1" t="str">
        <f t="shared" si="11"/>
        <v>5-2018</v>
      </c>
      <c r="F174" s="1">
        <v>40</v>
      </c>
      <c r="I174" s="15">
        <v>71.099999999999994</v>
      </c>
      <c r="J174" s="1">
        <f t="shared" si="12"/>
        <v>-31.099999999999994</v>
      </c>
      <c r="K174" s="1">
        <f t="shared" si="10"/>
        <v>-84.500000000000085</v>
      </c>
    </row>
    <row r="175" spans="1:11" x14ac:dyDescent="0.2">
      <c r="A175" s="1" t="s">
        <v>14</v>
      </c>
      <c r="B175" s="1">
        <v>9789</v>
      </c>
      <c r="C175" s="1">
        <v>2018</v>
      </c>
      <c r="D175" s="1">
        <v>6</v>
      </c>
      <c r="E175" s="1" t="str">
        <f t="shared" si="11"/>
        <v>6-2018</v>
      </c>
      <c r="F175" s="1">
        <v>50</v>
      </c>
      <c r="I175" s="15">
        <v>77.400000000000006</v>
      </c>
      <c r="J175" s="1">
        <f t="shared" si="12"/>
        <v>-27.400000000000006</v>
      </c>
      <c r="K175" s="1">
        <f t="shared" si="10"/>
        <v>-111.90000000000009</v>
      </c>
    </row>
    <row r="176" spans="1:11" x14ac:dyDescent="0.2">
      <c r="A176" s="1" t="s">
        <v>14</v>
      </c>
      <c r="B176" s="1">
        <v>9789</v>
      </c>
      <c r="C176" s="1">
        <v>2018</v>
      </c>
      <c r="D176" s="1">
        <v>7</v>
      </c>
      <c r="E176" s="1" t="str">
        <f t="shared" si="11"/>
        <v>7-2018</v>
      </c>
      <c r="F176" s="1">
        <v>75.2</v>
      </c>
      <c r="I176" s="15">
        <v>95.7</v>
      </c>
      <c r="J176" s="1">
        <f t="shared" si="12"/>
        <v>-20.5</v>
      </c>
      <c r="K176" s="1">
        <f t="shared" si="10"/>
        <v>-132.40000000000009</v>
      </c>
    </row>
    <row r="177" spans="1:22" x14ac:dyDescent="0.2">
      <c r="A177" s="1" t="s">
        <v>14</v>
      </c>
      <c r="B177" s="1">
        <v>9789</v>
      </c>
      <c r="C177" s="1">
        <v>2018</v>
      </c>
      <c r="D177" s="1">
        <v>8</v>
      </c>
      <c r="E177" s="1" t="str">
        <f t="shared" si="11"/>
        <v>8-2018</v>
      </c>
      <c r="F177" s="1">
        <v>148.19999999999999</v>
      </c>
      <c r="I177" s="15">
        <v>86.9</v>
      </c>
      <c r="J177" s="1">
        <f t="shared" si="12"/>
        <v>61.299999999999983</v>
      </c>
      <c r="K177" s="1">
        <f t="shared" si="10"/>
        <v>-71.100000000000108</v>
      </c>
    </row>
    <row r="178" spans="1:22" x14ac:dyDescent="0.2">
      <c r="A178" s="1" t="s">
        <v>14</v>
      </c>
      <c r="B178" s="1">
        <v>9789</v>
      </c>
      <c r="C178" s="1">
        <v>2018</v>
      </c>
      <c r="D178" s="1">
        <v>9</v>
      </c>
      <c r="E178" s="1" t="str">
        <f t="shared" si="11"/>
        <v>9-2018</v>
      </c>
      <c r="F178" s="1">
        <v>36.6</v>
      </c>
      <c r="I178" s="15">
        <v>60.3</v>
      </c>
      <c r="J178" s="1">
        <f t="shared" si="12"/>
        <v>-23.699999999999996</v>
      </c>
      <c r="K178" s="1">
        <f t="shared" si="10"/>
        <v>-94.800000000000097</v>
      </c>
    </row>
    <row r="179" spans="1:22" x14ac:dyDescent="0.2">
      <c r="A179" s="1" t="s">
        <v>14</v>
      </c>
      <c r="B179" s="1">
        <v>9789</v>
      </c>
      <c r="C179" s="1">
        <v>2018</v>
      </c>
      <c r="D179" s="1">
        <v>10</v>
      </c>
      <c r="E179" s="1" t="str">
        <f t="shared" si="11"/>
        <v>10-2018</v>
      </c>
      <c r="F179" s="1">
        <v>74.5</v>
      </c>
      <c r="I179" s="15">
        <v>48.7</v>
      </c>
      <c r="J179" s="1">
        <f t="shared" si="12"/>
        <v>25.799999999999997</v>
      </c>
      <c r="K179" s="1">
        <f t="shared" si="10"/>
        <v>-69.000000000000099</v>
      </c>
    </row>
    <row r="180" spans="1:22" x14ac:dyDescent="0.2">
      <c r="A180" s="1" t="s">
        <v>14</v>
      </c>
      <c r="B180" s="1">
        <v>9789</v>
      </c>
      <c r="C180" s="1">
        <v>2018</v>
      </c>
      <c r="D180" s="1">
        <v>11</v>
      </c>
      <c r="E180" s="1" t="str">
        <f t="shared" si="11"/>
        <v>11-2018</v>
      </c>
      <c r="F180" s="1">
        <v>34.4</v>
      </c>
      <c r="I180" s="15">
        <v>35.299999999999997</v>
      </c>
      <c r="J180" s="1">
        <f t="shared" si="12"/>
        <v>-0.89999999999999858</v>
      </c>
      <c r="K180" s="1">
        <f t="shared" si="10"/>
        <v>-69.900000000000091</v>
      </c>
      <c r="L180" s="1">
        <f>SUM(J177:J179)</f>
        <v>63.399999999999984</v>
      </c>
      <c r="M180" s="1">
        <f>SUM(J174:J179)</f>
        <v>-15.600000000000016</v>
      </c>
      <c r="N180" s="1">
        <f>SUM(J168:J179)</f>
        <v>-61.90000000000002</v>
      </c>
    </row>
    <row r="181" spans="1:22" x14ac:dyDescent="0.2">
      <c r="A181" s="1" t="s">
        <v>14</v>
      </c>
      <c r="B181" s="1">
        <v>9789</v>
      </c>
      <c r="C181" s="1">
        <v>2018</v>
      </c>
      <c r="D181" s="1">
        <v>12</v>
      </c>
      <c r="E181" s="1" t="str">
        <f t="shared" si="11"/>
        <v>12-2018</v>
      </c>
      <c r="F181" s="1">
        <v>35</v>
      </c>
      <c r="I181" s="15">
        <v>19.100000000000001</v>
      </c>
      <c r="J181" s="1">
        <f t="shared" si="12"/>
        <v>15.899999999999999</v>
      </c>
      <c r="K181" s="1">
        <f t="shared" si="10"/>
        <v>-54.000000000000092</v>
      </c>
    </row>
    <row r="182" spans="1:22" x14ac:dyDescent="0.2">
      <c r="A182" s="1" t="s">
        <v>14</v>
      </c>
      <c r="B182" s="1">
        <v>9789</v>
      </c>
      <c r="C182" s="1">
        <v>2019</v>
      </c>
      <c r="D182" s="1">
        <v>1</v>
      </c>
      <c r="E182" s="1" t="str">
        <f t="shared" si="11"/>
        <v>1-2019</v>
      </c>
      <c r="F182" s="2">
        <v>0.8</v>
      </c>
      <c r="G182" s="6"/>
      <c r="H182" s="6"/>
      <c r="I182" s="15">
        <v>25.1</v>
      </c>
      <c r="J182" s="1">
        <f t="shared" si="12"/>
        <v>-24.3</v>
      </c>
      <c r="K182" s="1">
        <f t="shared" si="10"/>
        <v>-78.300000000000097</v>
      </c>
    </row>
    <row r="183" spans="1:22" x14ac:dyDescent="0.2">
      <c r="A183" s="1" t="s">
        <v>14</v>
      </c>
      <c r="B183" s="1">
        <v>9789</v>
      </c>
      <c r="C183" s="1">
        <v>2019</v>
      </c>
      <c r="D183" s="1">
        <v>2</v>
      </c>
      <c r="E183" s="1" t="str">
        <f t="shared" si="11"/>
        <v>2-2019</v>
      </c>
      <c r="F183" s="2">
        <v>1</v>
      </c>
      <c r="G183" s="6"/>
      <c r="H183" s="6"/>
      <c r="I183" s="15">
        <v>25.1</v>
      </c>
      <c r="J183" s="1">
        <f t="shared" ref="J183:J193" si="13">F183-I183</f>
        <v>-24.1</v>
      </c>
      <c r="K183" s="1">
        <f t="shared" si="10"/>
        <v>-102.40000000000009</v>
      </c>
      <c r="L183" s="1">
        <f>SUM(J180:J182)</f>
        <v>-9.3000000000000007</v>
      </c>
      <c r="M183" s="1">
        <f>SUM(J177:J182)</f>
        <v>54.09999999999998</v>
      </c>
      <c r="N183" s="1">
        <f>SUM(J171:J182)</f>
        <v>-34.300000000000026</v>
      </c>
    </row>
    <row r="184" spans="1:22" x14ac:dyDescent="0.2">
      <c r="A184" s="1" t="s">
        <v>14</v>
      </c>
      <c r="B184" s="1">
        <v>9789</v>
      </c>
      <c r="C184" s="1">
        <v>2019</v>
      </c>
      <c r="D184" s="1">
        <v>3</v>
      </c>
      <c r="E184" s="1" t="str">
        <f t="shared" si="11"/>
        <v>3-2019</v>
      </c>
      <c r="F184" s="1">
        <v>15.4</v>
      </c>
      <c r="G184" s="12"/>
      <c r="H184" s="12"/>
      <c r="I184" s="15">
        <v>29.2</v>
      </c>
      <c r="J184" s="1">
        <f t="shared" si="13"/>
        <v>-13.799999999999999</v>
      </c>
      <c r="K184" s="1">
        <f t="shared" si="10"/>
        <v>-116.20000000000009</v>
      </c>
    </row>
    <row r="185" spans="1:22" x14ac:dyDescent="0.2">
      <c r="A185" s="1" t="s">
        <v>14</v>
      </c>
      <c r="B185" s="1">
        <v>9789</v>
      </c>
      <c r="C185" s="1">
        <v>2019</v>
      </c>
      <c r="D185" s="1">
        <v>4</v>
      </c>
      <c r="E185" s="1" t="str">
        <f t="shared" si="11"/>
        <v>4-2019</v>
      </c>
      <c r="F185" s="1">
        <v>32.799999999999997</v>
      </c>
      <c r="G185" s="12"/>
      <c r="H185" s="12"/>
      <c r="I185" s="15">
        <v>44.1</v>
      </c>
      <c r="J185" s="1">
        <f t="shared" si="13"/>
        <v>-11.300000000000004</v>
      </c>
      <c r="K185" s="1">
        <f t="shared" si="10"/>
        <v>-127.50000000000009</v>
      </c>
    </row>
    <row r="186" spans="1:22" x14ac:dyDescent="0.2">
      <c r="A186" s="1" t="s">
        <v>14</v>
      </c>
      <c r="B186" s="1">
        <v>9789</v>
      </c>
      <c r="C186" s="1">
        <v>2019</v>
      </c>
      <c r="D186" s="1">
        <v>5</v>
      </c>
      <c r="E186" s="1" t="str">
        <f t="shared" si="11"/>
        <v>5-2019</v>
      </c>
      <c r="F186" s="1">
        <v>52.6</v>
      </c>
      <c r="G186" s="12"/>
      <c r="H186" s="12"/>
      <c r="I186" s="15">
        <v>71.099999999999994</v>
      </c>
      <c r="J186" s="1">
        <f t="shared" si="13"/>
        <v>-18.499999999999993</v>
      </c>
      <c r="K186" s="1">
        <f t="shared" si="10"/>
        <v>-146.00000000000009</v>
      </c>
    </row>
    <row r="187" spans="1:22" x14ac:dyDescent="0.2">
      <c r="A187" s="1" t="s">
        <v>14</v>
      </c>
      <c r="B187" s="1">
        <v>9789</v>
      </c>
      <c r="C187" s="1">
        <v>2019</v>
      </c>
      <c r="D187" s="1">
        <v>6</v>
      </c>
      <c r="E187" s="1" t="str">
        <f t="shared" si="11"/>
        <v>6-2019</v>
      </c>
      <c r="F187" s="2">
        <v>87.2</v>
      </c>
      <c r="G187" s="13"/>
      <c r="H187" s="13"/>
      <c r="I187" s="15">
        <v>77.400000000000006</v>
      </c>
      <c r="J187" s="1">
        <f t="shared" si="13"/>
        <v>9.7999999999999972</v>
      </c>
      <c r="K187" s="1">
        <f t="shared" si="10"/>
        <v>-136.2000000000001</v>
      </c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2">
      <c r="A188" s="1" t="s">
        <v>14</v>
      </c>
      <c r="B188" s="1">
        <v>9789</v>
      </c>
      <c r="C188" s="1">
        <v>2019</v>
      </c>
      <c r="D188" s="1">
        <v>7</v>
      </c>
      <c r="E188" s="1" t="str">
        <f t="shared" si="11"/>
        <v>7-2019</v>
      </c>
      <c r="F188" s="1">
        <v>66.599999999999994</v>
      </c>
      <c r="G188" s="13"/>
      <c r="H188" s="13"/>
      <c r="I188" s="15">
        <v>95.7</v>
      </c>
      <c r="J188" s="1">
        <f t="shared" si="13"/>
        <v>-29.100000000000009</v>
      </c>
      <c r="K188" s="1">
        <f t="shared" si="10"/>
        <v>-165.30000000000013</v>
      </c>
    </row>
    <row r="189" spans="1:22" x14ac:dyDescent="0.2">
      <c r="A189" s="1" t="s">
        <v>14</v>
      </c>
      <c r="B189" s="1">
        <v>9789</v>
      </c>
      <c r="C189" s="1">
        <v>2019</v>
      </c>
      <c r="D189" s="1">
        <v>8</v>
      </c>
      <c r="E189" s="1" t="str">
        <f t="shared" si="11"/>
        <v>8-2019</v>
      </c>
      <c r="F189" s="2">
        <v>99.6</v>
      </c>
      <c r="G189" s="13"/>
      <c r="H189" s="13"/>
      <c r="I189" s="15">
        <v>86.9</v>
      </c>
      <c r="J189" s="1">
        <f t="shared" si="13"/>
        <v>12.699999999999989</v>
      </c>
      <c r="K189" s="1">
        <f t="shared" si="10"/>
        <v>-152.60000000000014</v>
      </c>
      <c r="N189" s="3"/>
      <c r="O189" s="3"/>
      <c r="P189" s="3"/>
      <c r="Q189" s="3"/>
      <c r="R189" s="3"/>
      <c r="S189" s="3"/>
      <c r="T189" s="3"/>
    </row>
    <row r="190" spans="1:22" x14ac:dyDescent="0.2">
      <c r="A190" s="1" t="s">
        <v>14</v>
      </c>
      <c r="B190" s="1">
        <v>9789</v>
      </c>
      <c r="C190" s="1">
        <v>2019</v>
      </c>
      <c r="D190" s="1">
        <v>9</v>
      </c>
      <c r="E190" s="1" t="str">
        <f t="shared" si="11"/>
        <v>9-2019</v>
      </c>
      <c r="F190" s="1">
        <v>25</v>
      </c>
      <c r="G190" s="13"/>
      <c r="H190" s="13"/>
      <c r="I190" s="15">
        <v>60.3</v>
      </c>
      <c r="J190" s="1">
        <f t="shared" si="13"/>
        <v>-35.299999999999997</v>
      </c>
      <c r="K190" s="1">
        <f t="shared" si="10"/>
        <v>-187.90000000000015</v>
      </c>
    </row>
    <row r="191" spans="1:22" x14ac:dyDescent="0.2">
      <c r="A191" s="1" t="s">
        <v>14</v>
      </c>
      <c r="B191" s="1">
        <v>9789</v>
      </c>
      <c r="C191" s="1">
        <v>2019</v>
      </c>
      <c r="D191" s="1">
        <v>10</v>
      </c>
      <c r="E191" s="1" t="str">
        <f t="shared" si="11"/>
        <v>10-2019</v>
      </c>
      <c r="F191" s="1">
        <v>37.4</v>
      </c>
      <c r="G191" s="13"/>
      <c r="H191" s="13"/>
      <c r="I191" s="15">
        <v>48.7</v>
      </c>
      <c r="J191" s="1">
        <f t="shared" si="13"/>
        <v>-11.300000000000004</v>
      </c>
      <c r="K191" s="1">
        <f t="shared" si="10"/>
        <v>-199.20000000000016</v>
      </c>
    </row>
    <row r="192" spans="1:22" x14ac:dyDescent="0.2">
      <c r="A192" s="1" t="s">
        <v>14</v>
      </c>
      <c r="B192" s="1">
        <v>9789</v>
      </c>
      <c r="C192" s="1">
        <v>2019</v>
      </c>
      <c r="D192" s="1">
        <v>11</v>
      </c>
      <c r="E192" s="1" t="str">
        <f t="shared" si="11"/>
        <v>11-2019</v>
      </c>
      <c r="F192" s="2">
        <v>29.4</v>
      </c>
      <c r="G192" s="14"/>
      <c r="H192" s="14"/>
      <c r="I192" s="15">
        <v>35.299999999999997</v>
      </c>
      <c r="J192" s="1">
        <f t="shared" si="13"/>
        <v>-5.8999999999999986</v>
      </c>
      <c r="K192" s="1">
        <f t="shared" si="10"/>
        <v>-205.10000000000016</v>
      </c>
      <c r="N192" s="3"/>
      <c r="O192" s="3"/>
      <c r="P192" s="3"/>
      <c r="Q192" s="3"/>
      <c r="R192" s="3"/>
      <c r="S192" s="3"/>
      <c r="T192" s="3"/>
    </row>
    <row r="193" spans="1:14" x14ac:dyDescent="0.2">
      <c r="A193" s="1" t="s">
        <v>14</v>
      </c>
      <c r="B193" s="1">
        <v>9789</v>
      </c>
      <c r="C193" s="1">
        <v>2019</v>
      </c>
      <c r="D193" s="1">
        <v>12</v>
      </c>
      <c r="E193" s="1" t="str">
        <f t="shared" si="11"/>
        <v>12-2019</v>
      </c>
      <c r="F193" s="1">
        <v>4</v>
      </c>
      <c r="G193" s="14"/>
      <c r="H193" s="14"/>
      <c r="I193" s="15">
        <v>19.100000000000001</v>
      </c>
      <c r="J193" s="1">
        <f t="shared" si="13"/>
        <v>-15.100000000000001</v>
      </c>
      <c r="K193" s="1">
        <f t="shared" si="10"/>
        <v>-220.20000000000016</v>
      </c>
    </row>
    <row r="194" spans="1:14" x14ac:dyDescent="0.2">
      <c r="A194" s="1" t="s">
        <v>14</v>
      </c>
      <c r="B194" s="1">
        <v>9789</v>
      </c>
      <c r="C194" s="1">
        <v>2020</v>
      </c>
      <c r="D194" s="1">
        <v>1</v>
      </c>
      <c r="E194" s="1" t="str">
        <f t="shared" si="11"/>
        <v>1-2020</v>
      </c>
      <c r="F194" s="1">
        <v>23.6</v>
      </c>
      <c r="G194" s="12"/>
      <c r="H194" s="12"/>
      <c r="I194" s="15">
        <v>25.1</v>
      </c>
      <c r="J194" s="1">
        <f>F194-I194</f>
        <v>-1.5</v>
      </c>
      <c r="K194" s="1">
        <f t="shared" si="10"/>
        <v>-221.70000000000016</v>
      </c>
    </row>
    <row r="195" spans="1:14" x14ac:dyDescent="0.2">
      <c r="A195" s="1" t="s">
        <v>14</v>
      </c>
      <c r="B195" s="1">
        <v>9789</v>
      </c>
      <c r="C195" s="1">
        <v>2020</v>
      </c>
      <c r="D195" s="1">
        <v>2</v>
      </c>
      <c r="E195" s="1" t="str">
        <f t="shared" si="11"/>
        <v>2-2020</v>
      </c>
      <c r="F195" s="7">
        <v>14</v>
      </c>
      <c r="G195" s="8">
        <v>14</v>
      </c>
      <c r="H195" s="8">
        <v>12.2</v>
      </c>
      <c r="I195" s="15">
        <v>25.1</v>
      </c>
      <c r="J195" s="1">
        <f>F195-I195</f>
        <v>-11.100000000000001</v>
      </c>
      <c r="K195" s="1">
        <f t="shared" si="10"/>
        <v>-232.80000000000015</v>
      </c>
    </row>
    <row r="196" spans="1:14" x14ac:dyDescent="0.2">
      <c r="A196" s="1" t="s">
        <v>14</v>
      </c>
      <c r="B196" s="1">
        <v>9789</v>
      </c>
      <c r="C196" s="1">
        <v>2020</v>
      </c>
      <c r="D196" s="1">
        <v>3</v>
      </c>
      <c r="E196" s="1" t="str">
        <f t="shared" si="11"/>
        <v>3-2020</v>
      </c>
      <c r="F196" s="1">
        <v>24.4</v>
      </c>
      <c r="G196" s="6"/>
      <c r="H196" s="6"/>
      <c r="I196" s="15">
        <v>29.2</v>
      </c>
      <c r="J196" s="1">
        <f>F196-I196</f>
        <v>-4.8000000000000007</v>
      </c>
      <c r="K196" s="1">
        <f t="shared" ref="K196:K206" si="14">K195+J196</f>
        <v>-237.60000000000016</v>
      </c>
    </row>
    <row r="197" spans="1:14" ht="34" x14ac:dyDescent="0.2">
      <c r="A197" s="1" t="s">
        <v>14</v>
      </c>
      <c r="B197" s="1">
        <v>9789</v>
      </c>
      <c r="C197" s="1">
        <v>2020</v>
      </c>
      <c r="D197" s="1">
        <v>4</v>
      </c>
      <c r="E197" s="1" t="str">
        <f t="shared" si="11"/>
        <v>4-2020</v>
      </c>
      <c r="F197" s="7">
        <v>30.03</v>
      </c>
      <c r="G197" s="8">
        <v>14.5</v>
      </c>
      <c r="H197" s="8" t="s">
        <v>15</v>
      </c>
      <c r="I197" s="15">
        <v>44.1</v>
      </c>
      <c r="J197" s="1">
        <f>F197-I197</f>
        <v>-14.07</v>
      </c>
      <c r="K197" s="1">
        <f t="shared" si="14"/>
        <v>-251.67000000000016</v>
      </c>
    </row>
    <row r="198" spans="1:14" x14ac:dyDescent="0.2">
      <c r="A198" s="1" t="s">
        <v>14</v>
      </c>
      <c r="B198" s="1">
        <v>9789</v>
      </c>
      <c r="C198" s="1">
        <v>2020</v>
      </c>
      <c r="D198" s="1">
        <v>5</v>
      </c>
      <c r="E198" s="1" t="str">
        <f t="shared" si="11"/>
        <v>5-2020</v>
      </c>
      <c r="F198" s="2">
        <v>31.2</v>
      </c>
      <c r="G198" s="6"/>
      <c r="H198" s="6"/>
      <c r="I198" s="15">
        <v>71.099999999999994</v>
      </c>
      <c r="J198" s="1">
        <f t="shared" ref="J198:J206" si="15">F198-I198</f>
        <v>-39.899999999999991</v>
      </c>
      <c r="K198" s="1">
        <f t="shared" si="14"/>
        <v>-291.57000000000016</v>
      </c>
    </row>
    <row r="199" spans="1:14" x14ac:dyDescent="0.2">
      <c r="A199" s="1" t="s">
        <v>14</v>
      </c>
      <c r="B199" s="1">
        <v>9789</v>
      </c>
      <c r="C199" s="1">
        <v>2020</v>
      </c>
      <c r="D199" s="1">
        <v>6</v>
      </c>
      <c r="E199" s="1" t="str">
        <f t="shared" si="11"/>
        <v>6-2020</v>
      </c>
      <c r="F199" s="2">
        <v>52.2</v>
      </c>
      <c r="G199" s="6"/>
      <c r="H199" s="6"/>
      <c r="I199" s="15">
        <v>77.400000000000006</v>
      </c>
      <c r="J199" s="1">
        <f t="shared" si="15"/>
        <v>-25.200000000000003</v>
      </c>
      <c r="K199" s="1">
        <f t="shared" si="14"/>
        <v>-316.77000000000015</v>
      </c>
    </row>
    <row r="200" spans="1:14" x14ac:dyDescent="0.2">
      <c r="A200" s="1" t="s">
        <v>14</v>
      </c>
      <c r="B200" s="1">
        <v>9789</v>
      </c>
      <c r="C200" s="1">
        <v>2020</v>
      </c>
      <c r="D200" s="1">
        <v>7</v>
      </c>
      <c r="E200" s="1" t="str">
        <f t="shared" si="11"/>
        <v>7-2020</v>
      </c>
      <c r="F200" s="2">
        <v>92.2</v>
      </c>
      <c r="G200" s="6"/>
      <c r="H200" s="6"/>
      <c r="I200" s="15">
        <v>95.7</v>
      </c>
      <c r="J200" s="1">
        <f t="shared" si="15"/>
        <v>-3.5</v>
      </c>
      <c r="K200" s="19">
        <f t="shared" si="14"/>
        <v>-320.27000000000015</v>
      </c>
    </row>
    <row r="201" spans="1:14" x14ac:dyDescent="0.2">
      <c r="A201" s="1" t="s">
        <v>14</v>
      </c>
      <c r="B201" s="1">
        <v>9789</v>
      </c>
      <c r="C201" s="1">
        <v>2020</v>
      </c>
      <c r="D201" s="1">
        <v>8</v>
      </c>
      <c r="E201" s="1" t="str">
        <f t="shared" si="11"/>
        <v>8-2020</v>
      </c>
      <c r="F201" s="2">
        <v>164.2</v>
      </c>
      <c r="G201" s="6"/>
      <c r="H201" s="6"/>
      <c r="I201" s="15">
        <v>86.9</v>
      </c>
      <c r="J201" s="1">
        <f t="shared" si="15"/>
        <v>77.299999999999983</v>
      </c>
      <c r="K201" s="1">
        <f t="shared" si="14"/>
        <v>-242.97000000000017</v>
      </c>
    </row>
    <row r="202" spans="1:14" x14ac:dyDescent="0.2">
      <c r="A202" s="1" t="s">
        <v>14</v>
      </c>
      <c r="B202" s="1">
        <v>9789</v>
      </c>
      <c r="C202" s="1">
        <v>2020</v>
      </c>
      <c r="D202" s="1">
        <v>9</v>
      </c>
      <c r="E202" s="1" t="str">
        <f t="shared" si="11"/>
        <v>9-2020</v>
      </c>
      <c r="F202" s="2">
        <v>33.799999999999997</v>
      </c>
      <c r="G202" s="6"/>
      <c r="H202" s="6"/>
      <c r="I202" s="15">
        <v>60.3</v>
      </c>
      <c r="J202" s="1">
        <f t="shared" si="15"/>
        <v>-26.5</v>
      </c>
      <c r="K202" s="1">
        <f t="shared" si="14"/>
        <v>-269.47000000000014</v>
      </c>
    </row>
    <row r="203" spans="1:14" x14ac:dyDescent="0.2">
      <c r="A203" s="1" t="s">
        <v>14</v>
      </c>
      <c r="B203" s="1">
        <v>9789</v>
      </c>
      <c r="C203" s="1">
        <v>2020</v>
      </c>
      <c r="D203" s="1">
        <v>10</v>
      </c>
      <c r="E203" s="1" t="str">
        <f t="shared" si="11"/>
        <v>10-2020</v>
      </c>
      <c r="F203" s="2">
        <v>34.4</v>
      </c>
      <c r="G203" s="6"/>
      <c r="H203" s="6"/>
      <c r="I203" s="15">
        <v>48.7</v>
      </c>
      <c r="J203" s="1">
        <f t="shared" si="15"/>
        <v>-14.300000000000004</v>
      </c>
      <c r="K203" s="1">
        <f t="shared" si="14"/>
        <v>-283.77000000000015</v>
      </c>
    </row>
    <row r="204" spans="1:14" x14ac:dyDescent="0.2">
      <c r="A204" s="1" t="s">
        <v>14</v>
      </c>
      <c r="B204" s="1">
        <v>9789</v>
      </c>
      <c r="C204" s="1">
        <v>2020</v>
      </c>
      <c r="D204" s="1">
        <v>11</v>
      </c>
      <c r="E204" s="1" t="str">
        <f t="shared" si="11"/>
        <v>11-2020</v>
      </c>
      <c r="F204" s="1">
        <v>95.8</v>
      </c>
      <c r="I204" s="15">
        <v>35.299999999999997</v>
      </c>
      <c r="J204" s="1">
        <f t="shared" si="15"/>
        <v>60.5</v>
      </c>
      <c r="K204" s="1">
        <f t="shared" si="14"/>
        <v>-223.27000000000015</v>
      </c>
      <c r="L204" s="1">
        <f>SUM(J201:J203)</f>
        <v>36.499999999999979</v>
      </c>
      <c r="M204" s="1">
        <f>SUM(J198:J203)</f>
        <v>-32.100000000000016</v>
      </c>
      <c r="N204" s="1">
        <f>SUM(J192:J203)</f>
        <v>-84.570000000000022</v>
      </c>
    </row>
    <row r="205" spans="1:14" x14ac:dyDescent="0.2">
      <c r="A205" s="1" t="s">
        <v>14</v>
      </c>
      <c r="B205" s="1">
        <v>9789</v>
      </c>
      <c r="C205" s="1">
        <v>2020</v>
      </c>
      <c r="D205" s="1">
        <v>12</v>
      </c>
      <c r="E205" s="1" t="str">
        <f t="shared" si="11"/>
        <v>12-2020</v>
      </c>
      <c r="F205" s="1">
        <v>7.4</v>
      </c>
      <c r="I205" s="15">
        <v>19.100000000000001</v>
      </c>
      <c r="J205" s="1">
        <f t="shared" si="15"/>
        <v>-11.700000000000001</v>
      </c>
      <c r="K205" s="1">
        <f t="shared" si="14"/>
        <v>-234.97000000000014</v>
      </c>
    </row>
    <row r="206" spans="1:14" x14ac:dyDescent="0.2">
      <c r="A206" s="1" t="s">
        <v>14</v>
      </c>
      <c r="B206" s="1">
        <v>9789</v>
      </c>
      <c r="C206" s="1">
        <v>2021</v>
      </c>
      <c r="D206" s="1">
        <v>1</v>
      </c>
      <c r="E206" s="1" t="str">
        <f t="shared" si="11"/>
        <v>1-2021</v>
      </c>
      <c r="F206" s="1">
        <v>8</v>
      </c>
      <c r="I206" s="15">
        <v>25.1</v>
      </c>
      <c r="J206" s="1">
        <f t="shared" si="15"/>
        <v>-17.100000000000001</v>
      </c>
      <c r="K206" s="1">
        <f t="shared" si="14"/>
        <v>-252.07000000000014</v>
      </c>
    </row>
    <row r="207" spans="1:14" x14ac:dyDescent="0.2">
      <c r="A207" s="1" t="s">
        <v>14</v>
      </c>
      <c r="B207" s="1">
        <v>9789</v>
      </c>
      <c r="C207" s="1">
        <v>2021</v>
      </c>
      <c r="D207" s="1">
        <v>2</v>
      </c>
      <c r="E207" s="1" t="str">
        <f t="shared" si="11"/>
        <v>2-2021</v>
      </c>
      <c r="F207" s="1">
        <v>18.8</v>
      </c>
      <c r="I207" s="15">
        <v>25.1</v>
      </c>
      <c r="J207" s="1">
        <f t="shared" ref="J207:J229" si="16">F207-I207</f>
        <v>-6.3000000000000007</v>
      </c>
      <c r="K207" s="1">
        <f t="shared" ref="K207:K229" si="17">K206+J207</f>
        <v>-258.37000000000012</v>
      </c>
      <c r="L207" s="1">
        <f>SUM(J204:J206)</f>
        <v>31.699999999999996</v>
      </c>
      <c r="M207" s="1">
        <f>SUM(J201:J206)</f>
        <v>68.19999999999996</v>
      </c>
      <c r="N207" s="1">
        <f>SUM(J195:J206)</f>
        <v>-30.370000000000019</v>
      </c>
    </row>
    <row r="208" spans="1:14" x14ac:dyDescent="0.2">
      <c r="A208" s="1" t="s">
        <v>14</v>
      </c>
      <c r="B208" s="1">
        <v>9789</v>
      </c>
      <c r="C208" s="1">
        <v>2021</v>
      </c>
      <c r="D208" s="1">
        <v>3</v>
      </c>
      <c r="E208" s="1" t="str">
        <f t="shared" si="11"/>
        <v>3-2021</v>
      </c>
      <c r="F208" s="1">
        <v>13.4</v>
      </c>
      <c r="I208" s="15">
        <v>29.2</v>
      </c>
      <c r="J208" s="1">
        <f t="shared" si="16"/>
        <v>-15.799999999999999</v>
      </c>
      <c r="K208" s="1">
        <f t="shared" si="17"/>
        <v>-274.17000000000013</v>
      </c>
    </row>
    <row r="209" spans="1:20" x14ac:dyDescent="0.2">
      <c r="A209" s="1" t="s">
        <v>14</v>
      </c>
      <c r="B209" s="1">
        <v>9789</v>
      </c>
      <c r="C209" s="1">
        <v>2021</v>
      </c>
      <c r="D209" s="1">
        <v>4</v>
      </c>
      <c r="E209" s="1" t="str">
        <f t="shared" si="11"/>
        <v>4-2021</v>
      </c>
      <c r="F209" s="1">
        <v>50.8</v>
      </c>
      <c r="I209" s="15">
        <v>44.1</v>
      </c>
      <c r="J209" s="1">
        <f t="shared" si="16"/>
        <v>6.6999999999999957</v>
      </c>
      <c r="K209" s="1">
        <f t="shared" si="17"/>
        <v>-267.47000000000014</v>
      </c>
    </row>
    <row r="210" spans="1:20" x14ac:dyDescent="0.2">
      <c r="A210" s="1" t="s">
        <v>14</v>
      </c>
      <c r="B210" s="1">
        <v>9789</v>
      </c>
      <c r="C210" s="1">
        <v>2021</v>
      </c>
      <c r="D210" s="1">
        <v>5</v>
      </c>
      <c r="E210" s="1" t="str">
        <f t="shared" si="11"/>
        <v>5-2021</v>
      </c>
      <c r="F210" s="1">
        <v>105.4</v>
      </c>
      <c r="I210" s="15">
        <v>71.099999999999994</v>
      </c>
      <c r="J210" s="1">
        <f t="shared" si="16"/>
        <v>34.300000000000011</v>
      </c>
      <c r="K210" s="1">
        <f t="shared" si="17"/>
        <v>-233.17000000000013</v>
      </c>
    </row>
    <row r="211" spans="1:20" x14ac:dyDescent="0.2">
      <c r="A211" s="1" t="s">
        <v>14</v>
      </c>
      <c r="B211" s="1">
        <v>9789</v>
      </c>
      <c r="C211" s="1">
        <v>2021</v>
      </c>
      <c r="D211" s="1">
        <v>6</v>
      </c>
      <c r="E211" s="1" t="str">
        <f t="shared" si="11"/>
        <v>6-2021</v>
      </c>
      <c r="F211" s="1">
        <v>89.8</v>
      </c>
      <c r="I211" s="15">
        <v>77.400000000000006</v>
      </c>
      <c r="J211" s="1">
        <f t="shared" si="16"/>
        <v>12.399999999999991</v>
      </c>
      <c r="K211" s="1">
        <f t="shared" si="17"/>
        <v>-220.77000000000015</v>
      </c>
    </row>
    <row r="212" spans="1:20" x14ac:dyDescent="0.2">
      <c r="A212" s="1" t="s">
        <v>14</v>
      </c>
      <c r="B212" s="1">
        <v>9789</v>
      </c>
      <c r="C212" s="1">
        <v>2021</v>
      </c>
      <c r="D212" s="1">
        <v>7</v>
      </c>
      <c r="E212" s="1" t="str">
        <f t="shared" si="11"/>
        <v>7-2021</v>
      </c>
      <c r="F212" s="1">
        <v>101.8</v>
      </c>
      <c r="I212" s="15">
        <v>95.7</v>
      </c>
      <c r="J212" s="1">
        <f t="shared" si="16"/>
        <v>6.0999999999999943</v>
      </c>
      <c r="K212" s="1">
        <f t="shared" si="17"/>
        <v>-214.67000000000016</v>
      </c>
    </row>
    <row r="213" spans="1:20" x14ac:dyDescent="0.2">
      <c r="A213" s="1" t="s">
        <v>14</v>
      </c>
      <c r="B213" s="1">
        <v>9789</v>
      </c>
      <c r="C213" s="1">
        <v>2021</v>
      </c>
      <c r="D213" s="1">
        <v>8</v>
      </c>
      <c r="E213" s="1" t="str">
        <f t="shared" si="11"/>
        <v>8-2021</v>
      </c>
      <c r="F213" s="1">
        <v>76</v>
      </c>
      <c r="I213" s="15">
        <v>86.9</v>
      </c>
      <c r="J213" s="1">
        <f t="shared" si="16"/>
        <v>-10.900000000000006</v>
      </c>
      <c r="K213" s="1">
        <f t="shared" si="17"/>
        <v>-225.57000000000016</v>
      </c>
    </row>
    <row r="214" spans="1:20" x14ac:dyDescent="0.2">
      <c r="A214" s="1" t="s">
        <v>14</v>
      </c>
      <c r="B214" s="1">
        <v>9789</v>
      </c>
      <c r="C214" s="1">
        <v>2021</v>
      </c>
      <c r="D214" s="1">
        <v>9</v>
      </c>
      <c r="E214" s="1" t="str">
        <f t="shared" si="11"/>
        <v>9-2021</v>
      </c>
      <c r="F214" s="1">
        <v>67.599999999999994</v>
      </c>
      <c r="I214" s="15">
        <v>60.3</v>
      </c>
      <c r="J214" s="1">
        <f t="shared" si="16"/>
        <v>7.2999999999999972</v>
      </c>
      <c r="K214" s="1">
        <f t="shared" si="17"/>
        <v>-218.27000000000015</v>
      </c>
    </row>
    <row r="215" spans="1:20" x14ac:dyDescent="0.2">
      <c r="A215" s="1" t="s">
        <v>14</v>
      </c>
      <c r="B215" s="1">
        <v>9789</v>
      </c>
      <c r="C215" s="1">
        <v>2021</v>
      </c>
      <c r="D215" s="1">
        <v>10</v>
      </c>
      <c r="E215" s="1" t="str">
        <f t="shared" si="11"/>
        <v>10-2021</v>
      </c>
      <c r="F215" s="1">
        <v>93.8</v>
      </c>
      <c r="I215" s="15">
        <v>48.7</v>
      </c>
      <c r="J215" s="1">
        <f t="shared" si="16"/>
        <v>45.099999999999994</v>
      </c>
      <c r="K215" s="1">
        <f t="shared" si="17"/>
        <v>-173.17000000000016</v>
      </c>
    </row>
    <row r="216" spans="1:20" x14ac:dyDescent="0.2">
      <c r="A216" s="1" t="s">
        <v>14</v>
      </c>
      <c r="B216" s="1">
        <v>9789</v>
      </c>
      <c r="C216" s="1">
        <v>2021</v>
      </c>
      <c r="D216" s="1">
        <v>11</v>
      </c>
      <c r="E216" s="1" t="str">
        <f t="shared" si="11"/>
        <v>11-2021</v>
      </c>
      <c r="F216" s="1">
        <v>20</v>
      </c>
      <c r="I216" s="15">
        <v>35.299999999999997</v>
      </c>
      <c r="J216" s="1">
        <f t="shared" si="16"/>
        <v>-15.299999999999997</v>
      </c>
      <c r="K216" s="1">
        <f t="shared" si="17"/>
        <v>-188.47000000000014</v>
      </c>
    </row>
    <row r="217" spans="1:20" x14ac:dyDescent="0.2">
      <c r="A217" s="1" t="s">
        <v>14</v>
      </c>
      <c r="B217" s="1">
        <v>9789</v>
      </c>
      <c r="C217" s="1">
        <v>2021</v>
      </c>
      <c r="D217" s="1">
        <v>12</v>
      </c>
      <c r="E217" s="1" t="str">
        <f t="shared" si="11"/>
        <v>12-2021</v>
      </c>
      <c r="F217" s="1">
        <v>1</v>
      </c>
      <c r="I217" s="15">
        <v>19.100000000000001</v>
      </c>
      <c r="J217" s="1">
        <f t="shared" si="16"/>
        <v>-18.100000000000001</v>
      </c>
      <c r="K217" s="1">
        <f t="shared" si="17"/>
        <v>-206.57000000000014</v>
      </c>
    </row>
    <row r="218" spans="1:20" x14ac:dyDescent="0.2">
      <c r="A218" s="1" t="s">
        <v>14</v>
      </c>
      <c r="B218" s="1">
        <v>9789</v>
      </c>
      <c r="C218" s="1">
        <v>2022</v>
      </c>
      <c r="D218" s="1">
        <v>1</v>
      </c>
      <c r="E218" s="1" t="str">
        <f t="shared" ref="E218:E231" si="18">CONCATENATE(D218,"-",C218)</f>
        <v>1-2022</v>
      </c>
      <c r="F218" s="1">
        <v>2.6</v>
      </c>
      <c r="I218" s="15">
        <v>25.1</v>
      </c>
      <c r="J218" s="1">
        <f t="shared" si="16"/>
        <v>-22.5</v>
      </c>
      <c r="K218" s="1">
        <f t="shared" si="17"/>
        <v>-229.07000000000014</v>
      </c>
      <c r="L218"/>
      <c r="M218"/>
      <c r="N218"/>
      <c r="O218"/>
      <c r="P218"/>
      <c r="Q218"/>
      <c r="R218"/>
      <c r="S218"/>
      <c r="T218"/>
    </row>
    <row r="219" spans="1:20" x14ac:dyDescent="0.2">
      <c r="A219" s="1" t="s">
        <v>14</v>
      </c>
      <c r="B219" s="1">
        <v>9789</v>
      </c>
      <c r="C219" s="1">
        <v>2022</v>
      </c>
      <c r="D219" s="1">
        <v>2</v>
      </c>
      <c r="E219" s="1" t="str">
        <f t="shared" si="18"/>
        <v>2-2022</v>
      </c>
      <c r="F219" s="1">
        <v>12.4</v>
      </c>
      <c r="I219" s="15">
        <v>25.1</v>
      </c>
      <c r="J219" s="1">
        <f t="shared" si="16"/>
        <v>-12.700000000000001</v>
      </c>
      <c r="K219" s="1">
        <f t="shared" si="17"/>
        <v>-241.77000000000012</v>
      </c>
      <c r="L219"/>
      <c r="M219"/>
      <c r="N219"/>
      <c r="O219"/>
      <c r="P219"/>
      <c r="Q219"/>
      <c r="R219"/>
    </row>
    <row r="220" spans="1:20" x14ac:dyDescent="0.2">
      <c r="A220" s="1" t="s">
        <v>14</v>
      </c>
      <c r="B220" s="1">
        <v>9789</v>
      </c>
      <c r="C220" s="1">
        <v>2022</v>
      </c>
      <c r="D220" s="1">
        <v>3</v>
      </c>
      <c r="E220" s="1" t="str">
        <f t="shared" si="18"/>
        <v>3-2022</v>
      </c>
      <c r="F220" s="1">
        <v>20.399999999999999</v>
      </c>
      <c r="I220" s="15">
        <v>29.2</v>
      </c>
      <c r="J220" s="1">
        <f t="shared" si="16"/>
        <v>-8.8000000000000007</v>
      </c>
      <c r="K220" s="1">
        <f t="shared" si="17"/>
        <v>-250.57000000000014</v>
      </c>
    </row>
    <row r="221" spans="1:20" x14ac:dyDescent="0.2">
      <c r="A221" s="1" t="s">
        <v>14</v>
      </c>
      <c r="B221" s="1">
        <v>9789</v>
      </c>
      <c r="C221" s="1">
        <v>2022</v>
      </c>
      <c r="D221" s="1">
        <v>4</v>
      </c>
      <c r="E221" s="1" t="str">
        <f t="shared" si="18"/>
        <v>4-2022</v>
      </c>
      <c r="F221" s="1">
        <v>59.4</v>
      </c>
      <c r="I221" s="15">
        <v>44.1</v>
      </c>
      <c r="J221" s="1">
        <f t="shared" si="16"/>
        <v>15.299999999999997</v>
      </c>
      <c r="K221" s="1">
        <f t="shared" si="17"/>
        <v>-235.27000000000015</v>
      </c>
    </row>
    <row r="222" spans="1:20" x14ac:dyDescent="0.2">
      <c r="A222" s="1" t="s">
        <v>14</v>
      </c>
      <c r="B222" s="1">
        <v>9789</v>
      </c>
      <c r="C222" s="1">
        <v>2022</v>
      </c>
      <c r="D222" s="1">
        <v>5</v>
      </c>
      <c r="E222" s="1" t="str">
        <f t="shared" si="18"/>
        <v>5-2022</v>
      </c>
      <c r="F222" s="1">
        <v>74.2</v>
      </c>
      <c r="I222" s="15">
        <v>71.099999999999994</v>
      </c>
      <c r="J222" s="1">
        <f t="shared" si="16"/>
        <v>3.1000000000000085</v>
      </c>
      <c r="K222" s="1">
        <f t="shared" si="17"/>
        <v>-232.17000000000013</v>
      </c>
    </row>
    <row r="223" spans="1:20" x14ac:dyDescent="0.2">
      <c r="A223" s="1" t="s">
        <v>14</v>
      </c>
      <c r="B223" s="1">
        <v>9789</v>
      </c>
      <c r="C223" s="1">
        <v>2022</v>
      </c>
      <c r="D223" s="1">
        <v>6</v>
      </c>
      <c r="E223" s="1" t="str">
        <f t="shared" si="18"/>
        <v>6-2022</v>
      </c>
      <c r="F223" s="1">
        <v>79.599999999999994</v>
      </c>
      <c r="I223" s="15">
        <v>77.400000000000006</v>
      </c>
      <c r="J223" s="1">
        <f t="shared" si="16"/>
        <v>2.1999999999999886</v>
      </c>
      <c r="K223" s="1">
        <f t="shared" si="17"/>
        <v>-229.97000000000014</v>
      </c>
    </row>
    <row r="224" spans="1:20" x14ac:dyDescent="0.2">
      <c r="A224" s="1" t="s">
        <v>14</v>
      </c>
      <c r="B224" s="1">
        <v>9789</v>
      </c>
      <c r="C224" s="1">
        <v>2022</v>
      </c>
      <c r="D224" s="1">
        <v>7</v>
      </c>
      <c r="E224" s="1" t="str">
        <f t="shared" si="18"/>
        <v>7-2022</v>
      </c>
      <c r="F224" s="1">
        <v>112.2</v>
      </c>
      <c r="I224" s="15">
        <v>95.7</v>
      </c>
      <c r="J224" s="1">
        <f t="shared" si="16"/>
        <v>16.5</v>
      </c>
      <c r="K224" s="1">
        <f t="shared" si="17"/>
        <v>-213.47000000000014</v>
      </c>
    </row>
    <row r="225" spans="1:14" x14ac:dyDescent="0.2">
      <c r="A225" s="1" t="s">
        <v>14</v>
      </c>
      <c r="B225" s="1">
        <v>9789</v>
      </c>
      <c r="C225" s="1">
        <v>2022</v>
      </c>
      <c r="D225" s="1">
        <v>8</v>
      </c>
      <c r="E225" s="1" t="str">
        <f t="shared" si="18"/>
        <v>8-2022</v>
      </c>
      <c r="F225" s="1">
        <v>138.80000000000001</v>
      </c>
      <c r="I225" s="15">
        <v>86.9</v>
      </c>
      <c r="J225" s="1">
        <f t="shared" si="16"/>
        <v>51.900000000000006</v>
      </c>
      <c r="K225" s="1">
        <f t="shared" si="17"/>
        <v>-161.57000000000014</v>
      </c>
    </row>
    <row r="226" spans="1:14" x14ac:dyDescent="0.2">
      <c r="A226" s="1" t="s">
        <v>14</v>
      </c>
      <c r="B226" s="1">
        <v>9789</v>
      </c>
      <c r="C226" s="1">
        <v>2022</v>
      </c>
      <c r="D226" s="1">
        <v>9</v>
      </c>
      <c r="E226" s="1" t="str">
        <f t="shared" si="18"/>
        <v>9-2022</v>
      </c>
      <c r="F226" s="1">
        <v>57.2</v>
      </c>
      <c r="I226" s="15">
        <v>60.3</v>
      </c>
      <c r="J226" s="1">
        <f t="shared" si="16"/>
        <v>-3.0999999999999943</v>
      </c>
      <c r="K226" s="1">
        <f t="shared" si="17"/>
        <v>-164.67000000000013</v>
      </c>
    </row>
    <row r="227" spans="1:14" x14ac:dyDescent="0.2">
      <c r="A227" s="1" t="s">
        <v>14</v>
      </c>
      <c r="B227" s="1">
        <v>9789</v>
      </c>
      <c r="C227" s="1">
        <v>2022</v>
      </c>
      <c r="D227" s="1">
        <v>10</v>
      </c>
      <c r="E227" s="1" t="str">
        <f t="shared" si="18"/>
        <v>10-2022</v>
      </c>
      <c r="F227" s="1">
        <v>110</v>
      </c>
      <c r="I227" s="15">
        <v>48.7</v>
      </c>
      <c r="J227" s="1">
        <f t="shared" si="16"/>
        <v>61.3</v>
      </c>
      <c r="K227" s="1">
        <f t="shared" si="17"/>
        <v>-103.37000000000013</v>
      </c>
    </row>
    <row r="228" spans="1:14" x14ac:dyDescent="0.2">
      <c r="A228" s="1" t="s">
        <v>14</v>
      </c>
      <c r="B228" s="1">
        <v>9789</v>
      </c>
      <c r="C228" s="1">
        <v>2022</v>
      </c>
      <c r="D228" s="1">
        <v>11</v>
      </c>
      <c r="E228" s="1" t="str">
        <f t="shared" si="18"/>
        <v>11-2022</v>
      </c>
      <c r="F228" s="1">
        <v>73</v>
      </c>
      <c r="I228" s="15">
        <v>35.299999999999997</v>
      </c>
      <c r="J228" s="1">
        <f t="shared" si="16"/>
        <v>37.700000000000003</v>
      </c>
      <c r="K228" s="1">
        <f t="shared" si="17"/>
        <v>-65.67000000000013</v>
      </c>
      <c r="L228" s="1">
        <f>SUM(J225:J227)</f>
        <v>110.10000000000001</v>
      </c>
      <c r="M228" s="1">
        <f>SUM(J222:J227)</f>
        <v>131.9</v>
      </c>
      <c r="N228" s="1">
        <f>SUM(J216:J227)</f>
        <v>69.800000000000011</v>
      </c>
    </row>
    <row r="229" spans="1:14" x14ac:dyDescent="0.2">
      <c r="A229" s="1" t="s">
        <v>14</v>
      </c>
      <c r="B229" s="1">
        <v>9789</v>
      </c>
      <c r="C229" s="1">
        <v>2022</v>
      </c>
      <c r="D229" s="1">
        <v>12</v>
      </c>
      <c r="E229" s="1" t="str">
        <f t="shared" si="18"/>
        <v>12-2022</v>
      </c>
      <c r="F229" s="1">
        <v>13.6</v>
      </c>
      <c r="I229" s="15">
        <v>19.100000000000001</v>
      </c>
      <c r="J229" s="1">
        <f t="shared" si="16"/>
        <v>-5.5000000000000018</v>
      </c>
      <c r="K229" s="1">
        <f t="shared" si="17"/>
        <v>-71.17000000000013</v>
      </c>
    </row>
    <row r="230" spans="1:14" x14ac:dyDescent="0.2">
      <c r="B230" s="1">
        <v>9789</v>
      </c>
      <c r="C230" s="1">
        <v>2023</v>
      </c>
      <c r="D230" s="1">
        <v>1</v>
      </c>
      <c r="E230" s="1" t="str">
        <f t="shared" si="18"/>
        <v>1-2023</v>
      </c>
      <c r="F230" s="1">
        <v>12</v>
      </c>
      <c r="I230" s="1">
        <v>25.1</v>
      </c>
      <c r="J230" s="1">
        <f t="shared" ref="J230" si="19">F230-I230</f>
        <v>-13.100000000000001</v>
      </c>
      <c r="K230" s="1">
        <f t="shared" ref="K230" si="20">K229+J230</f>
        <v>-84.270000000000124</v>
      </c>
    </row>
    <row r="231" spans="1:14" x14ac:dyDescent="0.2">
      <c r="B231" s="1">
        <v>9789</v>
      </c>
      <c r="C231" s="1">
        <v>2023</v>
      </c>
      <c r="D231" s="1">
        <v>2</v>
      </c>
      <c r="E231" s="1" t="str">
        <f t="shared" si="18"/>
        <v>2-2023</v>
      </c>
      <c r="L231" s="1">
        <f>SUM(J228:J230)</f>
        <v>19.100000000000001</v>
      </c>
      <c r="M231" s="1">
        <f>SUM(J225:J230)</f>
        <v>129.20000000000002</v>
      </c>
      <c r="N231" s="1">
        <f>SUM(J219:J230)</f>
        <v>144.80000000000001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9CE5-BBE4-4252-87B4-EC41CE376203}">
  <dimension ref="A1"/>
  <sheetViews>
    <sheetView workbookViewId="0">
      <selection activeCell="N20" sqref="N20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F513-0879-4B8A-AE54-AC9B2556C539}">
  <dimension ref="A1:H23"/>
  <sheetViews>
    <sheetView workbookViewId="0">
      <selection activeCell="E23" sqref="E23"/>
    </sheetView>
  </sheetViews>
  <sheetFormatPr baseColWidth="10" defaultColWidth="8.83203125" defaultRowHeight="16" x14ac:dyDescent="0.2"/>
  <cols>
    <col min="5" max="5" width="17.5" customWidth="1"/>
    <col min="6" max="6" width="16.33203125" bestFit="1" customWidth="1"/>
  </cols>
  <sheetData>
    <row r="1" spans="1:8" ht="17" x14ac:dyDescent="0.2">
      <c r="B1" s="2" t="s">
        <v>16</v>
      </c>
      <c r="C1" s="1" t="s">
        <v>17</v>
      </c>
      <c r="D1" s="1" t="s">
        <v>18</v>
      </c>
      <c r="E1" t="s">
        <v>19</v>
      </c>
      <c r="F1" t="s">
        <v>20</v>
      </c>
      <c r="H1" t="s">
        <v>21</v>
      </c>
    </row>
    <row r="2" spans="1:8" x14ac:dyDescent="0.2">
      <c r="B2" s="2"/>
      <c r="C2" s="1"/>
      <c r="D2" s="1"/>
    </row>
    <row r="3" spans="1:8" x14ac:dyDescent="0.2">
      <c r="A3" t="s">
        <v>22</v>
      </c>
      <c r="C3">
        <v>12.4</v>
      </c>
      <c r="D3" t="s">
        <v>23</v>
      </c>
      <c r="E3">
        <f>-38.914 +(11.19*SQRT(C3))</f>
        <v>0.49005613639285883</v>
      </c>
      <c r="F3">
        <v>16</v>
      </c>
    </row>
    <row r="4" spans="1:8" x14ac:dyDescent="0.2">
      <c r="A4" t="s">
        <v>24</v>
      </c>
      <c r="C4">
        <v>73.3</v>
      </c>
      <c r="D4" t="s">
        <v>23</v>
      </c>
      <c r="E4">
        <f t="shared" ref="E4:E10" si="0">-38.914 +(11.19*SQRT(C4))</f>
        <v>56.889654053485856</v>
      </c>
      <c r="F4">
        <v>64.400000000000006</v>
      </c>
    </row>
    <row r="5" spans="1:8" x14ac:dyDescent="0.2">
      <c r="A5" t="s">
        <v>25</v>
      </c>
      <c r="C5">
        <v>105.5</v>
      </c>
      <c r="D5" t="s">
        <v>23</v>
      </c>
      <c r="E5">
        <f t="shared" si="0"/>
        <v>76.022062878454292</v>
      </c>
      <c r="F5">
        <v>94.7</v>
      </c>
    </row>
    <row r="6" spans="1:8" x14ac:dyDescent="0.2">
      <c r="A6" t="s">
        <v>26</v>
      </c>
      <c r="C6">
        <v>30.5</v>
      </c>
      <c r="D6" t="s">
        <v>23</v>
      </c>
      <c r="E6">
        <f t="shared" si="0"/>
        <v>22.88479489116272</v>
      </c>
      <c r="F6">
        <v>30</v>
      </c>
    </row>
    <row r="7" spans="1:8" x14ac:dyDescent="0.2">
      <c r="A7" t="s">
        <v>27</v>
      </c>
      <c r="C7">
        <v>29.9</v>
      </c>
      <c r="D7" t="s">
        <v>23</v>
      </c>
      <c r="E7">
        <f t="shared" si="0"/>
        <v>22.273918660467594</v>
      </c>
      <c r="F7">
        <v>29.2</v>
      </c>
    </row>
    <row r="8" spans="1:8" x14ac:dyDescent="0.2">
      <c r="A8" t="s">
        <v>28</v>
      </c>
      <c r="C8">
        <v>18.8</v>
      </c>
      <c r="D8" t="s">
        <v>23</v>
      </c>
      <c r="E8">
        <f t="shared" si="0"/>
        <v>9.604683823863148</v>
      </c>
      <c r="F8">
        <v>4.2</v>
      </c>
    </row>
    <row r="9" spans="1:8" x14ac:dyDescent="0.2">
      <c r="A9" t="s">
        <v>29</v>
      </c>
      <c r="C9">
        <v>9.1999999999999993</v>
      </c>
      <c r="D9" t="s">
        <v>23</v>
      </c>
      <c r="E9">
        <f t="shared" si="0"/>
        <v>-4.9730495124252627</v>
      </c>
      <c r="F9">
        <v>12.2</v>
      </c>
    </row>
    <row r="10" spans="1:8" x14ac:dyDescent="0.2">
      <c r="A10" t="s">
        <v>30</v>
      </c>
      <c r="C10">
        <v>22.8</v>
      </c>
      <c r="D10" t="s">
        <v>23</v>
      </c>
      <c r="E10">
        <f t="shared" si="0"/>
        <v>14.517517665138428</v>
      </c>
      <c r="F10" t="s">
        <v>15</v>
      </c>
    </row>
    <row r="11" spans="1:8" x14ac:dyDescent="0.2">
      <c r="A11" t="s">
        <v>31</v>
      </c>
      <c r="D11">
        <v>110</v>
      </c>
      <c r="H11">
        <f>0.9411*'missing value estimates'!D11+2.5591</f>
        <v>106.0801</v>
      </c>
    </row>
    <row r="15" spans="1:8" x14ac:dyDescent="0.2">
      <c r="D15" t="s">
        <v>18</v>
      </c>
      <c r="E15" t="s">
        <v>17</v>
      </c>
      <c r="F15" t="s">
        <v>16</v>
      </c>
    </row>
    <row r="16" spans="1:8" x14ac:dyDescent="0.2">
      <c r="A16" s="1">
        <v>2020</v>
      </c>
      <c r="B16" s="1">
        <v>2</v>
      </c>
      <c r="C16" s="1" t="str">
        <f t="shared" ref="C16:C17" si="1">CONCATENATE(B16,"-",A16)</f>
        <v>2-2020</v>
      </c>
      <c r="D16" s="7">
        <f>-38.914+(11.19*SQRT(E16))+(3.37*SQRT(F16))</f>
        <v>13.971027134379142</v>
      </c>
      <c r="E16">
        <v>9.1999999999999993</v>
      </c>
      <c r="F16">
        <v>31.6</v>
      </c>
    </row>
    <row r="17" spans="1:6" x14ac:dyDescent="0.2">
      <c r="A17" s="1">
        <v>2020</v>
      </c>
      <c r="B17" s="1">
        <v>4</v>
      </c>
      <c r="C17" s="1" t="str">
        <f t="shared" si="1"/>
        <v>4-2020</v>
      </c>
      <c r="D17" s="7">
        <f>-38.914+(11.19*SQRT(E17))+(3.37*SQRT(F17))</f>
        <v>30.034162921120789</v>
      </c>
      <c r="E17">
        <v>22.8</v>
      </c>
      <c r="F17">
        <v>21.2</v>
      </c>
    </row>
    <row r="20" spans="1:6" x14ac:dyDescent="0.2">
      <c r="A20">
        <v>2004</v>
      </c>
      <c r="B20">
        <v>8</v>
      </c>
      <c r="D20">
        <v>45.2</v>
      </c>
      <c r="E20" s="4">
        <f>-38.9234+(5.325*SQRT(D20))+(8.43*SQRT(F20))</f>
        <v>57.666672853082389</v>
      </c>
      <c r="F20">
        <v>52</v>
      </c>
    </row>
    <row r="23" spans="1:6" x14ac:dyDescent="0.2">
      <c r="A23">
        <v>2008</v>
      </c>
      <c r="B23">
        <v>11</v>
      </c>
      <c r="D23" t="s">
        <v>247</v>
      </c>
      <c r="E23">
        <v>77.900000000000006</v>
      </c>
      <c r="F23">
        <f>-31.876+(10.794*SQRT(E23))</f>
        <v>63.392898200829435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4D63-6FA6-4A85-92AC-8ED2F50789B0}">
  <dimension ref="A1:AF231"/>
  <sheetViews>
    <sheetView topLeftCell="A154" workbookViewId="0">
      <selection activeCell="K200" sqref="K200"/>
    </sheetView>
  </sheetViews>
  <sheetFormatPr baseColWidth="10" defaultColWidth="8.83203125" defaultRowHeight="16" x14ac:dyDescent="0.2"/>
  <cols>
    <col min="6" max="6" width="35.33203125" bestFit="1" customWidth="1"/>
    <col min="7" max="7" width="12.5" customWidth="1"/>
    <col min="8" max="8" width="20.5" customWidth="1"/>
    <col min="9" max="9" width="24.5" bestFit="1" customWidth="1"/>
    <col min="11" max="11" width="16.6640625" customWidth="1"/>
    <col min="12" max="14" width="8.83203125" style="1"/>
  </cols>
  <sheetData>
    <row r="1" spans="1:32" ht="85" x14ac:dyDescent="0.2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32</v>
      </c>
      <c r="H1" s="2" t="s">
        <v>7</v>
      </c>
      <c r="I1" t="s">
        <v>33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32" x14ac:dyDescent="0.2">
      <c r="A2" t="s">
        <v>14</v>
      </c>
      <c r="B2">
        <v>9584</v>
      </c>
      <c r="C2">
        <v>2004</v>
      </c>
      <c r="D2">
        <v>1</v>
      </c>
      <c r="E2" s="18">
        <v>37987</v>
      </c>
      <c r="F2">
        <v>28.9</v>
      </c>
      <c r="I2" s="15">
        <v>22.4</v>
      </c>
      <c r="J2" s="5">
        <f>F2-I2</f>
        <v>6.5</v>
      </c>
      <c r="K2" s="5">
        <f>J2</f>
        <v>6.5</v>
      </c>
      <c r="T2" s="15"/>
    </row>
    <row r="3" spans="1:32" x14ac:dyDescent="0.2">
      <c r="A3" t="s">
        <v>14</v>
      </c>
      <c r="B3">
        <v>9584</v>
      </c>
      <c r="C3">
        <v>2004</v>
      </c>
      <c r="D3">
        <v>2</v>
      </c>
      <c r="E3" s="18">
        <v>38018</v>
      </c>
      <c r="F3">
        <v>22.2</v>
      </c>
      <c r="I3" s="15">
        <v>22.2</v>
      </c>
      <c r="J3" s="5">
        <f t="shared" ref="J3:J66" si="0">F3-I3</f>
        <v>0</v>
      </c>
      <c r="K3" s="5">
        <f>K2+J3</f>
        <v>6.5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">
      <c r="A4" t="s">
        <v>14</v>
      </c>
      <c r="B4">
        <v>9584</v>
      </c>
      <c r="C4">
        <v>2004</v>
      </c>
      <c r="D4">
        <v>3</v>
      </c>
      <c r="E4" s="18">
        <v>38047</v>
      </c>
      <c r="F4">
        <v>39.1</v>
      </c>
      <c r="I4" s="15">
        <v>30.9</v>
      </c>
      <c r="J4" s="5">
        <f t="shared" si="0"/>
        <v>8.2000000000000028</v>
      </c>
      <c r="K4" s="5">
        <f t="shared" ref="K4:K67" si="1">K3+J4</f>
        <v>14.700000000000003</v>
      </c>
      <c r="T4" s="15"/>
    </row>
    <row r="5" spans="1:32" x14ac:dyDescent="0.2">
      <c r="A5" t="s">
        <v>14</v>
      </c>
      <c r="B5">
        <v>9584</v>
      </c>
      <c r="C5">
        <v>2004</v>
      </c>
      <c r="D5">
        <v>4</v>
      </c>
      <c r="E5" s="18">
        <v>38078</v>
      </c>
      <c r="F5">
        <v>24.9</v>
      </c>
      <c r="I5" s="15">
        <v>44.3</v>
      </c>
      <c r="J5" s="5">
        <f t="shared" si="0"/>
        <v>-19.399999999999999</v>
      </c>
      <c r="K5" s="5">
        <f t="shared" si="1"/>
        <v>-4.6999999999999957</v>
      </c>
      <c r="T5" s="15"/>
    </row>
    <row r="6" spans="1:32" x14ac:dyDescent="0.2">
      <c r="A6" t="s">
        <v>14</v>
      </c>
      <c r="B6">
        <v>9584</v>
      </c>
      <c r="C6">
        <v>2004</v>
      </c>
      <c r="D6">
        <v>5</v>
      </c>
      <c r="E6" s="18">
        <v>38108</v>
      </c>
      <c r="F6">
        <v>76.5</v>
      </c>
      <c r="I6" s="15">
        <v>71.5</v>
      </c>
      <c r="J6" s="5">
        <f t="shared" si="0"/>
        <v>5</v>
      </c>
      <c r="K6" s="5">
        <f t="shared" si="1"/>
        <v>0.30000000000000426</v>
      </c>
      <c r="T6" s="15"/>
    </row>
    <row r="7" spans="1:32" x14ac:dyDescent="0.2">
      <c r="A7" t="s">
        <v>14</v>
      </c>
      <c r="B7">
        <v>9584</v>
      </c>
      <c r="C7">
        <v>2004</v>
      </c>
      <c r="D7">
        <v>6</v>
      </c>
      <c r="E7" s="18">
        <v>38139</v>
      </c>
      <c r="F7">
        <v>56.4</v>
      </c>
      <c r="I7" s="15">
        <v>75.900000000000006</v>
      </c>
      <c r="J7" s="5">
        <f t="shared" si="0"/>
        <v>-19.500000000000007</v>
      </c>
      <c r="K7" s="5">
        <f t="shared" si="1"/>
        <v>-19.200000000000003</v>
      </c>
      <c r="T7" s="15"/>
    </row>
    <row r="8" spans="1:32" x14ac:dyDescent="0.2">
      <c r="A8" t="s">
        <v>14</v>
      </c>
      <c r="B8">
        <v>9584</v>
      </c>
      <c r="C8">
        <v>2004</v>
      </c>
      <c r="D8">
        <v>7</v>
      </c>
      <c r="E8" s="18">
        <v>38169</v>
      </c>
      <c r="F8">
        <v>54.2</v>
      </c>
      <c r="I8" s="15">
        <v>82.4</v>
      </c>
      <c r="J8" s="5">
        <f t="shared" si="0"/>
        <v>-28.200000000000003</v>
      </c>
      <c r="K8" s="5">
        <f t="shared" si="1"/>
        <v>-47.400000000000006</v>
      </c>
      <c r="T8" s="15"/>
    </row>
    <row r="9" spans="1:32" x14ac:dyDescent="0.2">
      <c r="A9" t="s">
        <v>14</v>
      </c>
      <c r="B9">
        <v>9584</v>
      </c>
      <c r="C9">
        <v>2004</v>
      </c>
      <c r="D9">
        <v>8</v>
      </c>
      <c r="E9" s="18">
        <v>38200</v>
      </c>
      <c r="F9" s="4">
        <v>107.1</v>
      </c>
      <c r="G9" s="4">
        <v>96.02</v>
      </c>
      <c r="H9" s="4" t="s">
        <v>34</v>
      </c>
      <c r="I9" s="15">
        <v>83.3</v>
      </c>
      <c r="J9" s="5">
        <f t="shared" si="0"/>
        <v>23.799999999999997</v>
      </c>
      <c r="K9" s="5">
        <f t="shared" si="1"/>
        <v>-23.600000000000009</v>
      </c>
      <c r="P9" s="4"/>
      <c r="Q9" s="4"/>
      <c r="R9" s="4"/>
      <c r="T9" s="15"/>
    </row>
    <row r="10" spans="1:32" x14ac:dyDescent="0.2">
      <c r="A10" t="s">
        <v>14</v>
      </c>
      <c r="B10">
        <v>9584</v>
      </c>
      <c r="C10">
        <v>2004</v>
      </c>
      <c r="D10">
        <v>9</v>
      </c>
      <c r="E10" s="18">
        <v>38231</v>
      </c>
      <c r="F10">
        <v>37</v>
      </c>
      <c r="I10" s="15">
        <v>62.1</v>
      </c>
      <c r="J10" s="5">
        <f t="shared" si="0"/>
        <v>-25.1</v>
      </c>
      <c r="K10" s="5">
        <f t="shared" si="1"/>
        <v>-48.70000000000001</v>
      </c>
      <c r="T10" s="15"/>
    </row>
    <row r="11" spans="1:32" x14ac:dyDescent="0.2">
      <c r="A11" t="s">
        <v>14</v>
      </c>
      <c r="B11">
        <v>9584</v>
      </c>
      <c r="C11">
        <v>2004</v>
      </c>
      <c r="D11">
        <v>10</v>
      </c>
      <c r="E11" s="18">
        <v>38261</v>
      </c>
      <c r="F11">
        <v>16.3</v>
      </c>
      <c r="I11" s="15">
        <v>53.2</v>
      </c>
      <c r="J11" s="5">
        <f t="shared" si="0"/>
        <v>-36.900000000000006</v>
      </c>
      <c r="K11" s="5">
        <f t="shared" si="1"/>
        <v>-85.600000000000023</v>
      </c>
      <c r="T11" s="15"/>
    </row>
    <row r="12" spans="1:32" x14ac:dyDescent="0.2">
      <c r="A12" t="s">
        <v>14</v>
      </c>
      <c r="B12">
        <v>9584</v>
      </c>
      <c r="C12">
        <v>2004</v>
      </c>
      <c r="D12">
        <v>11</v>
      </c>
      <c r="E12" s="18">
        <v>38292</v>
      </c>
      <c r="F12">
        <v>26.8</v>
      </c>
      <c r="I12" s="15">
        <v>33.200000000000003</v>
      </c>
      <c r="J12" s="5">
        <f t="shared" si="0"/>
        <v>-6.4000000000000021</v>
      </c>
      <c r="K12" s="5">
        <f t="shared" si="1"/>
        <v>-92.000000000000028</v>
      </c>
      <c r="T12" s="15"/>
    </row>
    <row r="13" spans="1:32" x14ac:dyDescent="0.2">
      <c r="A13" t="s">
        <v>14</v>
      </c>
      <c r="B13">
        <v>9584</v>
      </c>
      <c r="C13">
        <v>2004</v>
      </c>
      <c r="D13">
        <v>12</v>
      </c>
      <c r="E13" s="18">
        <v>38322</v>
      </c>
      <c r="F13">
        <v>5.4</v>
      </c>
      <c r="I13" s="15">
        <v>20.9</v>
      </c>
      <c r="J13" s="5">
        <f t="shared" si="0"/>
        <v>-15.499999999999998</v>
      </c>
      <c r="K13" s="5">
        <f t="shared" si="1"/>
        <v>-107.50000000000003</v>
      </c>
      <c r="T13" s="15"/>
    </row>
    <row r="14" spans="1:32" x14ac:dyDescent="0.2">
      <c r="A14" t="s">
        <v>14</v>
      </c>
      <c r="B14">
        <v>9584</v>
      </c>
      <c r="C14">
        <v>2005</v>
      </c>
      <c r="D14">
        <v>1</v>
      </c>
      <c r="E14" s="18">
        <v>38353</v>
      </c>
      <c r="F14">
        <v>16.7</v>
      </c>
      <c r="I14" s="15">
        <v>22.4</v>
      </c>
      <c r="J14" s="5">
        <f t="shared" si="0"/>
        <v>-5.6999999999999993</v>
      </c>
      <c r="K14" s="5">
        <f t="shared" si="1"/>
        <v>-113.20000000000003</v>
      </c>
    </row>
    <row r="15" spans="1:32" x14ac:dyDescent="0.2">
      <c r="A15" t="s">
        <v>14</v>
      </c>
      <c r="B15">
        <v>9584</v>
      </c>
      <c r="C15">
        <v>2005</v>
      </c>
      <c r="D15">
        <v>2</v>
      </c>
      <c r="E15" s="18">
        <v>38384</v>
      </c>
      <c r="F15">
        <v>3</v>
      </c>
      <c r="I15" s="15">
        <v>22.2</v>
      </c>
      <c r="J15" s="5">
        <f t="shared" si="0"/>
        <v>-19.2</v>
      </c>
      <c r="K15" s="5">
        <f t="shared" si="1"/>
        <v>-132.40000000000003</v>
      </c>
    </row>
    <row r="16" spans="1:32" x14ac:dyDescent="0.2">
      <c r="A16" t="s">
        <v>14</v>
      </c>
      <c r="B16">
        <v>9584</v>
      </c>
      <c r="C16">
        <v>2005</v>
      </c>
      <c r="D16">
        <v>3</v>
      </c>
      <c r="E16" s="18">
        <v>38412</v>
      </c>
      <c r="F16">
        <v>13.7</v>
      </c>
      <c r="I16" s="15">
        <v>30.9</v>
      </c>
      <c r="J16" s="5">
        <f t="shared" si="0"/>
        <v>-17.2</v>
      </c>
      <c r="K16" s="5">
        <f t="shared" si="1"/>
        <v>-149.60000000000002</v>
      </c>
    </row>
    <row r="17" spans="1:11" x14ac:dyDescent="0.2">
      <c r="A17" t="s">
        <v>14</v>
      </c>
      <c r="B17">
        <v>9584</v>
      </c>
      <c r="C17">
        <v>2005</v>
      </c>
      <c r="D17">
        <v>4</v>
      </c>
      <c r="E17" s="18">
        <v>38443</v>
      </c>
      <c r="F17">
        <v>83.6</v>
      </c>
      <c r="I17" s="15">
        <v>44.3</v>
      </c>
      <c r="J17" s="5">
        <f t="shared" si="0"/>
        <v>39.299999999999997</v>
      </c>
      <c r="K17" s="5">
        <f t="shared" si="1"/>
        <v>-110.30000000000003</v>
      </c>
    </row>
    <row r="18" spans="1:11" x14ac:dyDescent="0.2">
      <c r="A18" t="s">
        <v>14</v>
      </c>
      <c r="B18">
        <v>9584</v>
      </c>
      <c r="C18">
        <v>2005</v>
      </c>
      <c r="D18">
        <v>5</v>
      </c>
      <c r="E18" s="18">
        <v>38473</v>
      </c>
      <c r="F18">
        <v>70.599999999999994</v>
      </c>
      <c r="I18" s="15">
        <v>71.5</v>
      </c>
      <c r="J18" s="5">
        <f t="shared" si="0"/>
        <v>-0.90000000000000568</v>
      </c>
      <c r="K18" s="5">
        <f t="shared" si="1"/>
        <v>-111.20000000000003</v>
      </c>
    </row>
    <row r="19" spans="1:11" x14ac:dyDescent="0.2">
      <c r="A19" t="s">
        <v>14</v>
      </c>
      <c r="B19">
        <v>9584</v>
      </c>
      <c r="C19">
        <v>2005</v>
      </c>
      <c r="D19">
        <v>6</v>
      </c>
      <c r="E19" s="18">
        <v>38504</v>
      </c>
      <c r="F19">
        <v>173.8</v>
      </c>
      <c r="I19" s="15">
        <v>75.900000000000006</v>
      </c>
      <c r="J19" s="5">
        <f t="shared" si="0"/>
        <v>97.9</v>
      </c>
      <c r="K19" s="5">
        <f t="shared" si="1"/>
        <v>-13.300000000000026</v>
      </c>
    </row>
    <row r="20" spans="1:11" x14ac:dyDescent="0.2">
      <c r="A20" t="s">
        <v>14</v>
      </c>
      <c r="B20">
        <v>9584</v>
      </c>
      <c r="C20">
        <v>2005</v>
      </c>
      <c r="D20">
        <v>7</v>
      </c>
      <c r="E20" s="18">
        <v>38534</v>
      </c>
      <c r="F20">
        <v>46.8</v>
      </c>
      <c r="I20" s="15">
        <v>82.4</v>
      </c>
      <c r="J20" s="5">
        <f t="shared" si="0"/>
        <v>-35.600000000000009</v>
      </c>
      <c r="K20" s="5">
        <f t="shared" si="1"/>
        <v>-48.900000000000034</v>
      </c>
    </row>
    <row r="21" spans="1:11" x14ac:dyDescent="0.2">
      <c r="A21" t="s">
        <v>14</v>
      </c>
      <c r="B21">
        <v>9584</v>
      </c>
      <c r="C21">
        <v>2005</v>
      </c>
      <c r="D21">
        <v>8</v>
      </c>
      <c r="E21" s="18">
        <v>38565</v>
      </c>
      <c r="F21">
        <v>91.5</v>
      </c>
      <c r="I21" s="15">
        <v>83.3</v>
      </c>
      <c r="J21" s="5">
        <f t="shared" si="0"/>
        <v>8.2000000000000028</v>
      </c>
      <c r="K21" s="5">
        <f t="shared" si="1"/>
        <v>-40.700000000000031</v>
      </c>
    </row>
    <row r="22" spans="1:11" x14ac:dyDescent="0.2">
      <c r="A22" t="s">
        <v>14</v>
      </c>
      <c r="B22">
        <v>9584</v>
      </c>
      <c r="C22">
        <v>2005</v>
      </c>
      <c r="D22">
        <v>9</v>
      </c>
      <c r="E22" s="18">
        <v>38596</v>
      </c>
      <c r="F22">
        <v>85.1</v>
      </c>
      <c r="I22" s="15">
        <v>62.1</v>
      </c>
      <c r="J22" s="5">
        <f t="shared" si="0"/>
        <v>22.999999999999993</v>
      </c>
      <c r="K22" s="5">
        <f t="shared" si="1"/>
        <v>-17.700000000000038</v>
      </c>
    </row>
    <row r="23" spans="1:11" x14ac:dyDescent="0.2">
      <c r="A23" t="s">
        <v>14</v>
      </c>
      <c r="B23">
        <v>9584</v>
      </c>
      <c r="C23">
        <v>2005</v>
      </c>
      <c r="D23">
        <v>10</v>
      </c>
      <c r="E23" s="18">
        <v>38626</v>
      </c>
      <c r="F23">
        <v>78.5</v>
      </c>
      <c r="I23" s="15">
        <v>53.2</v>
      </c>
      <c r="J23" s="5">
        <f t="shared" si="0"/>
        <v>25.299999999999997</v>
      </c>
      <c r="K23" s="5">
        <f t="shared" si="1"/>
        <v>7.5999999999999588</v>
      </c>
    </row>
    <row r="24" spans="1:11" x14ac:dyDescent="0.2">
      <c r="A24" t="s">
        <v>14</v>
      </c>
      <c r="B24">
        <v>9584</v>
      </c>
      <c r="C24">
        <v>2005</v>
      </c>
      <c r="D24">
        <v>11</v>
      </c>
      <c r="E24" s="18">
        <v>38657</v>
      </c>
      <c r="F24">
        <v>20.8</v>
      </c>
      <c r="I24" s="15">
        <v>33.200000000000003</v>
      </c>
      <c r="J24" s="5">
        <f t="shared" si="0"/>
        <v>-12.400000000000002</v>
      </c>
      <c r="K24" s="5">
        <f t="shared" si="1"/>
        <v>-4.8000000000000433</v>
      </c>
    </row>
    <row r="25" spans="1:11" x14ac:dyDescent="0.2">
      <c r="A25" t="s">
        <v>14</v>
      </c>
      <c r="B25">
        <v>9584</v>
      </c>
      <c r="C25">
        <v>2005</v>
      </c>
      <c r="D25">
        <v>12</v>
      </c>
      <c r="E25" s="18">
        <v>38687</v>
      </c>
      <c r="F25">
        <v>17.399999999999999</v>
      </c>
      <c r="I25" s="15">
        <v>20.9</v>
      </c>
      <c r="J25" s="5">
        <f t="shared" si="0"/>
        <v>-3.5</v>
      </c>
      <c r="K25" s="5">
        <f t="shared" si="1"/>
        <v>-8.3000000000000433</v>
      </c>
    </row>
    <row r="26" spans="1:11" x14ac:dyDescent="0.2">
      <c r="A26" t="s">
        <v>14</v>
      </c>
      <c r="B26">
        <v>9584</v>
      </c>
      <c r="C26">
        <v>2006</v>
      </c>
      <c r="D26">
        <v>1</v>
      </c>
      <c r="E26" s="18">
        <v>38718</v>
      </c>
      <c r="F26">
        <v>55.9</v>
      </c>
      <c r="I26" s="15">
        <v>22.4</v>
      </c>
      <c r="J26" s="5">
        <f t="shared" si="0"/>
        <v>33.5</v>
      </c>
      <c r="K26" s="5">
        <f t="shared" si="1"/>
        <v>25.199999999999957</v>
      </c>
    </row>
    <row r="27" spans="1:11" x14ac:dyDescent="0.2">
      <c r="A27" t="s">
        <v>14</v>
      </c>
      <c r="B27">
        <v>9584</v>
      </c>
      <c r="C27">
        <v>2006</v>
      </c>
      <c r="D27">
        <v>2</v>
      </c>
      <c r="E27" s="18">
        <v>38749</v>
      </c>
      <c r="F27">
        <v>24.6</v>
      </c>
      <c r="I27" s="15">
        <v>22.2</v>
      </c>
      <c r="J27" s="5">
        <f t="shared" si="0"/>
        <v>2.4000000000000021</v>
      </c>
      <c r="K27" s="5">
        <f t="shared" si="1"/>
        <v>27.599999999999959</v>
      </c>
    </row>
    <row r="28" spans="1:11" x14ac:dyDescent="0.2">
      <c r="A28" t="s">
        <v>14</v>
      </c>
      <c r="B28">
        <v>9584</v>
      </c>
      <c r="C28">
        <v>2006</v>
      </c>
      <c r="D28">
        <v>3</v>
      </c>
      <c r="E28" s="18">
        <v>38777</v>
      </c>
      <c r="F28">
        <v>34.200000000000003</v>
      </c>
      <c r="I28" s="15">
        <v>30.9</v>
      </c>
      <c r="J28" s="5">
        <f t="shared" si="0"/>
        <v>3.3000000000000043</v>
      </c>
      <c r="K28" s="5">
        <f t="shared" si="1"/>
        <v>30.899999999999963</v>
      </c>
    </row>
    <row r="29" spans="1:11" x14ac:dyDescent="0.2">
      <c r="A29" t="s">
        <v>14</v>
      </c>
      <c r="B29">
        <v>9584</v>
      </c>
      <c r="C29">
        <v>2006</v>
      </c>
      <c r="D29">
        <v>4</v>
      </c>
      <c r="E29" s="18">
        <v>38808</v>
      </c>
      <c r="F29">
        <v>103.7</v>
      </c>
      <c r="I29" s="15">
        <v>44.3</v>
      </c>
      <c r="J29" s="5">
        <f t="shared" si="0"/>
        <v>59.400000000000006</v>
      </c>
      <c r="K29" s="5">
        <f t="shared" si="1"/>
        <v>90.299999999999969</v>
      </c>
    </row>
    <row r="30" spans="1:11" x14ac:dyDescent="0.2">
      <c r="A30" t="s">
        <v>14</v>
      </c>
      <c r="B30">
        <v>9584</v>
      </c>
      <c r="C30">
        <v>2006</v>
      </c>
      <c r="D30">
        <v>5</v>
      </c>
      <c r="E30" s="18">
        <v>38838</v>
      </c>
      <c r="F30">
        <v>73.5</v>
      </c>
      <c r="I30" s="15">
        <v>71.5</v>
      </c>
      <c r="J30" s="5">
        <f t="shared" si="0"/>
        <v>2</v>
      </c>
      <c r="K30" s="5">
        <f t="shared" si="1"/>
        <v>92.299999999999969</v>
      </c>
    </row>
    <row r="31" spans="1:11" x14ac:dyDescent="0.2">
      <c r="A31" t="s">
        <v>14</v>
      </c>
      <c r="B31">
        <v>9584</v>
      </c>
      <c r="C31">
        <v>2006</v>
      </c>
      <c r="D31">
        <v>6</v>
      </c>
      <c r="E31" s="18">
        <v>38869</v>
      </c>
      <c r="F31">
        <v>54.2</v>
      </c>
      <c r="I31" s="15">
        <v>75.900000000000006</v>
      </c>
      <c r="J31" s="5">
        <f t="shared" si="0"/>
        <v>-21.700000000000003</v>
      </c>
      <c r="K31" s="5">
        <f t="shared" si="1"/>
        <v>70.599999999999966</v>
      </c>
    </row>
    <row r="32" spans="1:11" x14ac:dyDescent="0.2">
      <c r="A32" t="s">
        <v>14</v>
      </c>
      <c r="B32">
        <v>9584</v>
      </c>
      <c r="C32">
        <v>2006</v>
      </c>
      <c r="D32">
        <v>7</v>
      </c>
      <c r="E32" s="18">
        <v>38899</v>
      </c>
      <c r="F32">
        <v>52.4</v>
      </c>
      <c r="I32" s="15">
        <v>82.4</v>
      </c>
      <c r="J32" s="5">
        <f t="shared" si="0"/>
        <v>-30.000000000000007</v>
      </c>
      <c r="K32" s="5">
        <f t="shared" si="1"/>
        <v>40.599999999999959</v>
      </c>
    </row>
    <row r="33" spans="1:14" x14ac:dyDescent="0.2">
      <c r="A33" t="s">
        <v>14</v>
      </c>
      <c r="B33">
        <v>9584</v>
      </c>
      <c r="C33">
        <v>2006</v>
      </c>
      <c r="D33">
        <v>8</v>
      </c>
      <c r="E33" s="18">
        <v>38930</v>
      </c>
      <c r="F33">
        <v>42.3</v>
      </c>
      <c r="I33" s="15">
        <v>83.3</v>
      </c>
      <c r="J33" s="5">
        <f t="shared" si="0"/>
        <v>-41</v>
      </c>
      <c r="K33" s="5">
        <f t="shared" si="1"/>
        <v>-0.40000000000004121</v>
      </c>
    </row>
    <row r="34" spans="1:14" x14ac:dyDescent="0.2">
      <c r="A34" t="s">
        <v>14</v>
      </c>
      <c r="B34">
        <v>9584</v>
      </c>
      <c r="C34">
        <v>2006</v>
      </c>
      <c r="D34">
        <v>9</v>
      </c>
      <c r="E34" s="18">
        <v>38961</v>
      </c>
      <c r="F34">
        <v>47.4</v>
      </c>
      <c r="I34" s="15">
        <v>62.1</v>
      </c>
      <c r="J34" s="5">
        <f t="shared" si="0"/>
        <v>-14.700000000000003</v>
      </c>
      <c r="K34" s="5">
        <f t="shared" si="1"/>
        <v>-15.100000000000044</v>
      </c>
    </row>
    <row r="35" spans="1:14" x14ac:dyDescent="0.2">
      <c r="A35" t="s">
        <v>14</v>
      </c>
      <c r="B35">
        <v>9584</v>
      </c>
      <c r="C35">
        <v>2006</v>
      </c>
      <c r="D35">
        <v>10</v>
      </c>
      <c r="E35" s="18">
        <v>38991</v>
      </c>
      <c r="F35">
        <v>6.3</v>
      </c>
      <c r="I35" s="15">
        <v>53.2</v>
      </c>
      <c r="J35" s="5">
        <f t="shared" si="0"/>
        <v>-46.900000000000006</v>
      </c>
      <c r="K35" s="5">
        <f t="shared" si="1"/>
        <v>-62.00000000000005</v>
      </c>
      <c r="L35" s="1">
        <f>SUM(J32:J34)</f>
        <v>-85.7</v>
      </c>
      <c r="M35" s="1">
        <f>SUM(J29:J34)</f>
        <v>-46.000000000000007</v>
      </c>
      <c r="N35" s="1">
        <f>SUM(J23:J34)</f>
        <v>2.5999999999999872</v>
      </c>
    </row>
    <row r="36" spans="1:14" x14ac:dyDescent="0.2">
      <c r="A36" t="s">
        <v>14</v>
      </c>
      <c r="B36">
        <v>9584</v>
      </c>
      <c r="C36">
        <v>2006</v>
      </c>
      <c r="D36">
        <v>11</v>
      </c>
      <c r="E36" s="18">
        <v>39022</v>
      </c>
      <c r="F36">
        <v>22.4</v>
      </c>
      <c r="I36" s="15">
        <v>33.200000000000003</v>
      </c>
      <c r="J36" s="5">
        <f t="shared" si="0"/>
        <v>-10.800000000000004</v>
      </c>
      <c r="K36" s="5">
        <f t="shared" si="1"/>
        <v>-72.800000000000054</v>
      </c>
    </row>
    <row r="37" spans="1:14" x14ac:dyDescent="0.2">
      <c r="A37" t="s">
        <v>14</v>
      </c>
      <c r="B37">
        <v>9584</v>
      </c>
      <c r="C37">
        <v>2006</v>
      </c>
      <c r="D37">
        <v>12</v>
      </c>
      <c r="E37" s="18">
        <v>39052</v>
      </c>
      <c r="F37">
        <v>12.5</v>
      </c>
      <c r="I37" s="15">
        <v>20.9</v>
      </c>
      <c r="J37" s="5">
        <f t="shared" si="0"/>
        <v>-8.3999999999999986</v>
      </c>
      <c r="K37" s="5">
        <f t="shared" si="1"/>
        <v>-81.200000000000045</v>
      </c>
    </row>
    <row r="38" spans="1:14" x14ac:dyDescent="0.2">
      <c r="A38" t="s">
        <v>14</v>
      </c>
      <c r="B38">
        <v>9584</v>
      </c>
      <c r="C38">
        <v>2007</v>
      </c>
      <c r="D38">
        <v>1</v>
      </c>
      <c r="E38" s="18">
        <v>39083</v>
      </c>
      <c r="F38">
        <v>234</v>
      </c>
      <c r="I38" s="15">
        <v>22.4</v>
      </c>
      <c r="J38" s="5">
        <f t="shared" si="0"/>
        <v>211.6</v>
      </c>
      <c r="K38" s="5">
        <f t="shared" si="1"/>
        <v>130.39999999999995</v>
      </c>
    </row>
    <row r="39" spans="1:14" x14ac:dyDescent="0.2">
      <c r="A39" t="s">
        <v>14</v>
      </c>
      <c r="B39">
        <v>9584</v>
      </c>
      <c r="C39">
        <v>2007</v>
      </c>
      <c r="D39">
        <v>2</v>
      </c>
      <c r="E39" s="18">
        <v>39114</v>
      </c>
      <c r="F39">
        <v>0.9</v>
      </c>
      <c r="I39" s="15">
        <v>22.2</v>
      </c>
      <c r="J39" s="5">
        <f t="shared" si="0"/>
        <v>-21.3</v>
      </c>
      <c r="K39" s="5">
        <f t="shared" si="1"/>
        <v>109.09999999999995</v>
      </c>
    </row>
    <row r="40" spans="1:14" x14ac:dyDescent="0.2">
      <c r="A40" t="s">
        <v>14</v>
      </c>
      <c r="B40">
        <v>9584</v>
      </c>
      <c r="C40">
        <v>2007</v>
      </c>
      <c r="D40">
        <v>3</v>
      </c>
      <c r="E40" s="18">
        <v>39142</v>
      </c>
      <c r="F40">
        <v>15.8</v>
      </c>
      <c r="I40" s="15">
        <v>30.9</v>
      </c>
      <c r="J40" s="5">
        <f t="shared" si="0"/>
        <v>-15.099999999999998</v>
      </c>
      <c r="K40" s="5">
        <f t="shared" si="1"/>
        <v>93.999999999999957</v>
      </c>
    </row>
    <row r="41" spans="1:14" x14ac:dyDescent="0.2">
      <c r="A41" t="s">
        <v>14</v>
      </c>
      <c r="B41">
        <v>9584</v>
      </c>
      <c r="C41">
        <v>2007</v>
      </c>
      <c r="D41">
        <v>4</v>
      </c>
      <c r="E41" s="18">
        <v>39173</v>
      </c>
      <c r="F41">
        <v>138.30000000000001</v>
      </c>
      <c r="I41" s="15">
        <v>44.3</v>
      </c>
      <c r="J41" s="5">
        <f t="shared" si="0"/>
        <v>94.000000000000014</v>
      </c>
      <c r="K41" s="5">
        <f t="shared" si="1"/>
        <v>187.99999999999997</v>
      </c>
    </row>
    <row r="42" spans="1:14" x14ac:dyDescent="0.2">
      <c r="A42" t="s">
        <v>14</v>
      </c>
      <c r="B42">
        <v>9584</v>
      </c>
      <c r="C42">
        <v>2007</v>
      </c>
      <c r="D42">
        <v>5</v>
      </c>
      <c r="E42" s="18">
        <v>39203</v>
      </c>
      <c r="F42">
        <v>46.3</v>
      </c>
      <c r="I42" s="15">
        <v>71.5</v>
      </c>
      <c r="J42" s="5">
        <f t="shared" si="0"/>
        <v>-25.200000000000003</v>
      </c>
      <c r="K42" s="5">
        <f t="shared" si="1"/>
        <v>162.79999999999995</v>
      </c>
    </row>
    <row r="43" spans="1:14" x14ac:dyDescent="0.2">
      <c r="A43" t="s">
        <v>14</v>
      </c>
      <c r="B43">
        <v>9584</v>
      </c>
      <c r="C43">
        <v>2007</v>
      </c>
      <c r="D43">
        <v>6</v>
      </c>
      <c r="E43" s="18">
        <v>39234</v>
      </c>
      <c r="F43">
        <v>42</v>
      </c>
      <c r="I43" s="15">
        <v>75.900000000000006</v>
      </c>
      <c r="J43" s="5">
        <f t="shared" si="0"/>
        <v>-33.900000000000006</v>
      </c>
      <c r="K43" s="5">
        <f t="shared" si="1"/>
        <v>128.89999999999995</v>
      </c>
    </row>
    <row r="44" spans="1:14" x14ac:dyDescent="0.2">
      <c r="A44" t="s">
        <v>14</v>
      </c>
      <c r="B44">
        <v>9584</v>
      </c>
      <c r="C44">
        <v>2007</v>
      </c>
      <c r="D44">
        <v>7</v>
      </c>
      <c r="E44" s="18">
        <v>39264</v>
      </c>
      <c r="F44">
        <v>62.5</v>
      </c>
      <c r="I44" s="15">
        <v>82.4</v>
      </c>
      <c r="J44" s="5">
        <f t="shared" si="0"/>
        <v>-19.900000000000006</v>
      </c>
      <c r="K44" s="5">
        <f t="shared" si="1"/>
        <v>108.99999999999994</v>
      </c>
    </row>
    <row r="45" spans="1:14" x14ac:dyDescent="0.2">
      <c r="A45" t="s">
        <v>14</v>
      </c>
      <c r="B45">
        <v>9584</v>
      </c>
      <c r="C45">
        <v>2007</v>
      </c>
      <c r="D45">
        <v>8</v>
      </c>
      <c r="E45" s="18">
        <v>39295</v>
      </c>
      <c r="F45">
        <v>84.9</v>
      </c>
      <c r="I45" s="15">
        <v>83.3</v>
      </c>
      <c r="J45" s="5">
        <f t="shared" si="0"/>
        <v>1.6000000000000085</v>
      </c>
      <c r="K45" s="5">
        <f t="shared" si="1"/>
        <v>110.59999999999995</v>
      </c>
    </row>
    <row r="46" spans="1:14" x14ac:dyDescent="0.2">
      <c r="A46" t="s">
        <v>14</v>
      </c>
      <c r="B46">
        <v>9584</v>
      </c>
      <c r="C46">
        <v>2007</v>
      </c>
      <c r="D46">
        <v>9</v>
      </c>
      <c r="E46" s="18">
        <v>39326</v>
      </c>
      <c r="F46">
        <v>55.5</v>
      </c>
      <c r="I46" s="15">
        <v>62.1</v>
      </c>
      <c r="J46" s="5">
        <f t="shared" si="0"/>
        <v>-6.6000000000000014</v>
      </c>
      <c r="K46" s="5">
        <f t="shared" si="1"/>
        <v>103.99999999999994</v>
      </c>
    </row>
    <row r="47" spans="1:14" x14ac:dyDescent="0.2">
      <c r="A47" t="s">
        <v>14</v>
      </c>
      <c r="B47">
        <v>9584</v>
      </c>
      <c r="C47">
        <v>2007</v>
      </c>
      <c r="D47">
        <v>10</v>
      </c>
      <c r="E47" s="18">
        <v>39356</v>
      </c>
      <c r="F47">
        <v>97.6</v>
      </c>
      <c r="I47" s="15">
        <v>53.2</v>
      </c>
      <c r="J47" s="5">
        <f t="shared" si="0"/>
        <v>44.399999999999991</v>
      </c>
      <c r="K47" s="5">
        <f t="shared" si="1"/>
        <v>148.39999999999992</v>
      </c>
      <c r="L47" s="1">
        <f>SUM(J44:J46)</f>
        <v>-24.9</v>
      </c>
      <c r="M47" s="1">
        <f>SUM(J41:J46)</f>
        <v>10.000000000000007</v>
      </c>
      <c r="N47" s="1">
        <f>SUM(J35:J46)</f>
        <v>119.10000000000002</v>
      </c>
    </row>
    <row r="48" spans="1:14" x14ac:dyDescent="0.2">
      <c r="A48" t="s">
        <v>14</v>
      </c>
      <c r="B48">
        <v>9584</v>
      </c>
      <c r="C48">
        <v>2007</v>
      </c>
      <c r="D48">
        <v>11</v>
      </c>
      <c r="E48" s="18">
        <v>39387</v>
      </c>
      <c r="F48">
        <v>5.5</v>
      </c>
      <c r="I48" s="15">
        <v>33.200000000000003</v>
      </c>
      <c r="J48" s="5">
        <f t="shared" si="0"/>
        <v>-27.700000000000003</v>
      </c>
      <c r="K48" s="5">
        <f t="shared" si="1"/>
        <v>120.69999999999992</v>
      </c>
    </row>
    <row r="49" spans="1:14" x14ac:dyDescent="0.2">
      <c r="A49" t="s">
        <v>14</v>
      </c>
      <c r="B49">
        <v>9584</v>
      </c>
      <c r="C49">
        <v>2007</v>
      </c>
      <c r="D49">
        <v>12</v>
      </c>
      <c r="E49" s="18">
        <v>39417</v>
      </c>
      <c r="F49">
        <v>51.4</v>
      </c>
      <c r="I49" s="15">
        <v>20.9</v>
      </c>
      <c r="J49" s="5">
        <f t="shared" si="0"/>
        <v>30.5</v>
      </c>
      <c r="K49" s="5">
        <f t="shared" si="1"/>
        <v>151.19999999999993</v>
      </c>
    </row>
    <row r="50" spans="1:14" x14ac:dyDescent="0.2">
      <c r="A50" t="s">
        <v>14</v>
      </c>
      <c r="B50">
        <v>9584</v>
      </c>
      <c r="C50">
        <v>2008</v>
      </c>
      <c r="D50">
        <v>1</v>
      </c>
      <c r="E50" s="18">
        <v>39448</v>
      </c>
      <c r="F50">
        <v>13.2</v>
      </c>
      <c r="I50" s="15">
        <v>22.4</v>
      </c>
      <c r="J50" s="5">
        <f t="shared" si="0"/>
        <v>-9.1999999999999993</v>
      </c>
      <c r="K50" s="5">
        <f t="shared" si="1"/>
        <v>141.99999999999994</v>
      </c>
    </row>
    <row r="51" spans="1:14" x14ac:dyDescent="0.2">
      <c r="A51" t="s">
        <v>14</v>
      </c>
      <c r="B51">
        <v>9584</v>
      </c>
      <c r="C51">
        <v>2008</v>
      </c>
      <c r="D51">
        <v>2</v>
      </c>
      <c r="E51" s="18">
        <v>39479</v>
      </c>
      <c r="F51">
        <v>4.3</v>
      </c>
      <c r="I51" s="15">
        <v>22.2</v>
      </c>
      <c r="J51" s="5">
        <f t="shared" si="0"/>
        <v>-17.899999999999999</v>
      </c>
      <c r="K51" s="5">
        <f t="shared" si="1"/>
        <v>124.09999999999994</v>
      </c>
      <c r="L51" s="1">
        <f>SUM(J48:J50)</f>
        <v>-6.4000000000000021</v>
      </c>
      <c r="M51" s="1">
        <f>SUM(J45:J50)</f>
        <v>33</v>
      </c>
      <c r="N51" s="1">
        <f>SUM(J39:J50)</f>
        <v>11.599999999999998</v>
      </c>
    </row>
    <row r="52" spans="1:14" x14ac:dyDescent="0.2">
      <c r="A52" t="s">
        <v>14</v>
      </c>
      <c r="B52">
        <v>9584</v>
      </c>
      <c r="C52">
        <v>2008</v>
      </c>
      <c r="D52">
        <v>3</v>
      </c>
      <c r="E52" s="18">
        <v>39508</v>
      </c>
      <c r="F52">
        <v>4.8</v>
      </c>
      <c r="I52" s="15">
        <v>30.9</v>
      </c>
      <c r="J52" s="5">
        <f t="shared" si="0"/>
        <v>-26.099999999999998</v>
      </c>
      <c r="K52" s="5">
        <f t="shared" si="1"/>
        <v>97.999999999999943</v>
      </c>
    </row>
    <row r="53" spans="1:14" x14ac:dyDescent="0.2">
      <c r="A53" t="s">
        <v>14</v>
      </c>
      <c r="B53">
        <v>9584</v>
      </c>
      <c r="C53">
        <v>2008</v>
      </c>
      <c r="D53">
        <v>4</v>
      </c>
      <c r="E53" s="18">
        <v>39539</v>
      </c>
      <c r="F53">
        <v>73.7</v>
      </c>
      <c r="I53" s="15">
        <v>44.3</v>
      </c>
      <c r="J53" s="5">
        <f t="shared" si="0"/>
        <v>29.400000000000006</v>
      </c>
      <c r="K53" s="5">
        <f t="shared" si="1"/>
        <v>127.39999999999995</v>
      </c>
    </row>
    <row r="54" spans="1:14" x14ac:dyDescent="0.2">
      <c r="A54" t="s">
        <v>14</v>
      </c>
      <c r="B54">
        <v>9584</v>
      </c>
      <c r="C54">
        <v>2008</v>
      </c>
      <c r="D54">
        <v>5</v>
      </c>
      <c r="E54" s="18">
        <v>39569</v>
      </c>
      <c r="F54">
        <v>51.8</v>
      </c>
      <c r="I54" s="15">
        <v>71.5</v>
      </c>
      <c r="J54" s="5">
        <f t="shared" si="0"/>
        <v>-19.700000000000003</v>
      </c>
      <c r="K54" s="5">
        <f t="shared" si="1"/>
        <v>107.69999999999995</v>
      </c>
    </row>
    <row r="55" spans="1:14" x14ac:dyDescent="0.2">
      <c r="A55" t="s">
        <v>14</v>
      </c>
      <c r="B55">
        <v>9584</v>
      </c>
      <c r="C55">
        <v>2008</v>
      </c>
      <c r="D55">
        <v>6</v>
      </c>
      <c r="E55" s="18">
        <v>39600</v>
      </c>
      <c r="F55">
        <v>30.2</v>
      </c>
      <c r="I55" s="15">
        <v>75.900000000000006</v>
      </c>
      <c r="J55" s="5">
        <f t="shared" si="0"/>
        <v>-45.7</v>
      </c>
      <c r="K55" s="5">
        <f t="shared" si="1"/>
        <v>61.999999999999943</v>
      </c>
    </row>
    <row r="56" spans="1:14" x14ac:dyDescent="0.2">
      <c r="A56" t="s">
        <v>14</v>
      </c>
      <c r="B56">
        <v>9584</v>
      </c>
      <c r="C56">
        <v>2008</v>
      </c>
      <c r="D56">
        <v>7</v>
      </c>
      <c r="E56" s="18">
        <v>39630</v>
      </c>
      <c r="F56">
        <v>116.8</v>
      </c>
      <c r="I56" s="15">
        <v>82.4</v>
      </c>
      <c r="J56" s="5">
        <f t="shared" si="0"/>
        <v>34.399999999999991</v>
      </c>
      <c r="K56" s="5">
        <f t="shared" si="1"/>
        <v>96.399999999999935</v>
      </c>
    </row>
    <row r="57" spans="1:14" x14ac:dyDescent="0.2">
      <c r="A57" t="s">
        <v>14</v>
      </c>
      <c r="B57">
        <v>9584</v>
      </c>
      <c r="C57">
        <v>2008</v>
      </c>
      <c r="D57">
        <v>8</v>
      </c>
      <c r="E57" s="18">
        <v>39661</v>
      </c>
      <c r="F57">
        <v>62.1</v>
      </c>
      <c r="I57" s="15">
        <v>83.3</v>
      </c>
      <c r="J57" s="5">
        <f t="shared" si="0"/>
        <v>-21.199999999999996</v>
      </c>
      <c r="K57" s="5">
        <f t="shared" si="1"/>
        <v>75.199999999999932</v>
      </c>
    </row>
    <row r="58" spans="1:14" x14ac:dyDescent="0.2">
      <c r="A58" t="s">
        <v>14</v>
      </c>
      <c r="B58">
        <v>9584</v>
      </c>
      <c r="C58">
        <v>2008</v>
      </c>
      <c r="D58">
        <v>9</v>
      </c>
      <c r="E58" s="18">
        <v>39692</v>
      </c>
      <c r="F58">
        <v>111.5</v>
      </c>
      <c r="I58" s="15">
        <v>62.1</v>
      </c>
      <c r="J58" s="5">
        <f t="shared" si="0"/>
        <v>49.4</v>
      </c>
      <c r="K58" s="5">
        <f t="shared" si="1"/>
        <v>124.59999999999994</v>
      </c>
    </row>
    <row r="59" spans="1:14" x14ac:dyDescent="0.2">
      <c r="A59" t="s">
        <v>14</v>
      </c>
      <c r="B59">
        <v>9584</v>
      </c>
      <c r="C59">
        <v>2008</v>
      </c>
      <c r="D59">
        <v>10</v>
      </c>
      <c r="E59" s="18">
        <v>39722</v>
      </c>
      <c r="F59">
        <v>87.5</v>
      </c>
      <c r="I59" s="15">
        <v>53.2</v>
      </c>
      <c r="J59" s="5">
        <f t="shared" si="0"/>
        <v>34.299999999999997</v>
      </c>
      <c r="K59" s="5">
        <f t="shared" si="1"/>
        <v>158.89999999999992</v>
      </c>
    </row>
    <row r="60" spans="1:14" x14ac:dyDescent="0.2">
      <c r="A60" t="s">
        <v>14</v>
      </c>
      <c r="B60">
        <v>9584</v>
      </c>
      <c r="C60">
        <v>2008</v>
      </c>
      <c r="D60">
        <v>11</v>
      </c>
      <c r="E60" s="18">
        <v>39753</v>
      </c>
      <c r="F60">
        <v>77.900000000000006</v>
      </c>
      <c r="I60" s="15">
        <v>33.200000000000003</v>
      </c>
      <c r="J60" s="5">
        <f t="shared" si="0"/>
        <v>44.7</v>
      </c>
      <c r="K60" s="5">
        <f t="shared" si="1"/>
        <v>203.59999999999991</v>
      </c>
      <c r="L60" s="1">
        <f>SUM(J57:J59)</f>
        <v>62.5</v>
      </c>
      <c r="M60" s="1">
        <f>SUM(J54:J59)</f>
        <v>31.499999999999986</v>
      </c>
      <c r="N60" s="1">
        <f>SUM(J48:J59)</f>
        <v>10.499999999999979</v>
      </c>
    </row>
    <row r="61" spans="1:14" x14ac:dyDescent="0.2">
      <c r="A61" t="s">
        <v>14</v>
      </c>
      <c r="B61">
        <v>9584</v>
      </c>
      <c r="C61">
        <v>2008</v>
      </c>
      <c r="D61">
        <v>12</v>
      </c>
      <c r="E61" s="18">
        <v>39783</v>
      </c>
      <c r="F61">
        <v>24.2</v>
      </c>
      <c r="I61" s="15">
        <v>20.9</v>
      </c>
      <c r="J61" s="5">
        <f t="shared" si="0"/>
        <v>3.3000000000000007</v>
      </c>
      <c r="K61" s="5">
        <f t="shared" si="1"/>
        <v>206.89999999999992</v>
      </c>
    </row>
    <row r="62" spans="1:14" x14ac:dyDescent="0.2">
      <c r="A62" t="s">
        <v>14</v>
      </c>
      <c r="B62">
        <v>9584</v>
      </c>
      <c r="C62">
        <v>2009</v>
      </c>
      <c r="D62">
        <v>1</v>
      </c>
      <c r="E62" s="18">
        <v>39814</v>
      </c>
      <c r="F62">
        <v>172.4</v>
      </c>
      <c r="I62" s="15">
        <v>22.4</v>
      </c>
      <c r="J62" s="5">
        <f t="shared" si="0"/>
        <v>150</v>
      </c>
      <c r="K62" s="5">
        <f t="shared" si="1"/>
        <v>356.89999999999992</v>
      </c>
    </row>
    <row r="63" spans="1:14" x14ac:dyDescent="0.2">
      <c r="A63" t="s">
        <v>14</v>
      </c>
      <c r="B63">
        <v>9584</v>
      </c>
      <c r="C63">
        <v>2009</v>
      </c>
      <c r="D63">
        <v>2</v>
      </c>
      <c r="E63" s="18">
        <v>39845</v>
      </c>
      <c r="F63">
        <v>12.8</v>
      </c>
      <c r="I63" s="15">
        <v>22.2</v>
      </c>
      <c r="J63" s="5">
        <f t="shared" si="0"/>
        <v>-9.3999999999999986</v>
      </c>
      <c r="K63" s="5">
        <f t="shared" si="1"/>
        <v>347.49999999999994</v>
      </c>
    </row>
    <row r="64" spans="1:14" x14ac:dyDescent="0.2">
      <c r="A64" t="s">
        <v>14</v>
      </c>
      <c r="B64">
        <v>9584</v>
      </c>
      <c r="C64">
        <v>2009</v>
      </c>
      <c r="D64">
        <v>3</v>
      </c>
      <c r="E64" s="18">
        <v>39873</v>
      </c>
      <c r="F64">
        <v>20.9</v>
      </c>
      <c r="I64" s="15">
        <v>30.9</v>
      </c>
      <c r="J64" s="5">
        <f t="shared" si="0"/>
        <v>-10</v>
      </c>
      <c r="K64" s="5">
        <f t="shared" si="1"/>
        <v>337.49999999999994</v>
      </c>
    </row>
    <row r="65" spans="1:14" x14ac:dyDescent="0.2">
      <c r="A65" t="s">
        <v>14</v>
      </c>
      <c r="B65">
        <v>9584</v>
      </c>
      <c r="C65">
        <v>2009</v>
      </c>
      <c r="D65">
        <v>4</v>
      </c>
      <c r="E65" s="18">
        <v>39904</v>
      </c>
      <c r="F65">
        <v>33</v>
      </c>
      <c r="I65" s="15">
        <v>44.3</v>
      </c>
      <c r="J65" s="5">
        <f t="shared" si="0"/>
        <v>-11.299999999999997</v>
      </c>
      <c r="K65" s="5">
        <f t="shared" si="1"/>
        <v>326.19999999999993</v>
      </c>
    </row>
    <row r="66" spans="1:14" x14ac:dyDescent="0.2">
      <c r="A66" t="s">
        <v>14</v>
      </c>
      <c r="B66">
        <v>9584</v>
      </c>
      <c r="C66">
        <v>2009</v>
      </c>
      <c r="D66">
        <v>5</v>
      </c>
      <c r="E66" s="18">
        <v>39934</v>
      </c>
      <c r="F66">
        <v>32.9</v>
      </c>
      <c r="I66" s="15">
        <v>71.5</v>
      </c>
      <c r="J66" s="5">
        <f t="shared" si="0"/>
        <v>-38.6</v>
      </c>
      <c r="K66" s="5">
        <f t="shared" si="1"/>
        <v>287.59999999999991</v>
      </c>
    </row>
    <row r="67" spans="1:14" x14ac:dyDescent="0.2">
      <c r="A67" t="s">
        <v>14</v>
      </c>
      <c r="B67">
        <v>9584</v>
      </c>
      <c r="C67">
        <v>2009</v>
      </c>
      <c r="D67">
        <v>6</v>
      </c>
      <c r="E67" s="18">
        <v>39965</v>
      </c>
      <c r="F67">
        <v>89</v>
      </c>
      <c r="I67" s="15">
        <v>75.900000000000006</v>
      </c>
      <c r="J67" s="5">
        <f t="shared" ref="J67:J130" si="2">F67-I67</f>
        <v>13.099999999999994</v>
      </c>
      <c r="K67" s="5">
        <f t="shared" si="1"/>
        <v>300.69999999999993</v>
      </c>
    </row>
    <row r="68" spans="1:14" x14ac:dyDescent="0.2">
      <c r="A68" t="s">
        <v>14</v>
      </c>
      <c r="B68">
        <v>9584</v>
      </c>
      <c r="C68">
        <v>2009</v>
      </c>
      <c r="D68">
        <v>7</v>
      </c>
      <c r="E68" s="18">
        <v>39995</v>
      </c>
      <c r="F68">
        <v>76.2</v>
      </c>
      <c r="I68" s="15">
        <v>82.4</v>
      </c>
      <c r="J68" s="5">
        <f t="shared" si="2"/>
        <v>-6.2000000000000028</v>
      </c>
      <c r="K68" s="5">
        <f t="shared" ref="K68:K131" si="3">K67+J68</f>
        <v>294.49999999999994</v>
      </c>
    </row>
    <row r="69" spans="1:14" x14ac:dyDescent="0.2">
      <c r="A69" t="s">
        <v>14</v>
      </c>
      <c r="B69">
        <v>9584</v>
      </c>
      <c r="C69">
        <v>2009</v>
      </c>
      <c r="D69">
        <v>8</v>
      </c>
      <c r="E69" s="18">
        <v>40026</v>
      </c>
      <c r="F69">
        <v>41.4</v>
      </c>
      <c r="I69" s="15">
        <v>83.3</v>
      </c>
      <c r="J69" s="5">
        <f t="shared" si="2"/>
        <v>-41.9</v>
      </c>
      <c r="K69" s="5">
        <f t="shared" si="3"/>
        <v>252.59999999999994</v>
      </c>
    </row>
    <row r="70" spans="1:14" x14ac:dyDescent="0.2">
      <c r="A70" t="s">
        <v>14</v>
      </c>
      <c r="B70">
        <v>9584</v>
      </c>
      <c r="C70">
        <v>2009</v>
      </c>
      <c r="D70">
        <v>9</v>
      </c>
      <c r="E70" s="18">
        <v>40057</v>
      </c>
      <c r="F70">
        <v>75.8</v>
      </c>
      <c r="I70" s="15">
        <v>62.1</v>
      </c>
      <c r="J70" s="5">
        <f t="shared" si="2"/>
        <v>13.699999999999996</v>
      </c>
      <c r="K70" s="5">
        <f t="shared" si="3"/>
        <v>266.29999999999995</v>
      </c>
    </row>
    <row r="71" spans="1:14" x14ac:dyDescent="0.2">
      <c r="A71" t="s">
        <v>14</v>
      </c>
      <c r="B71">
        <v>9584</v>
      </c>
      <c r="C71">
        <v>2009</v>
      </c>
      <c r="D71">
        <v>10</v>
      </c>
      <c r="E71" s="18">
        <v>40087</v>
      </c>
      <c r="F71">
        <v>13</v>
      </c>
      <c r="I71" s="15">
        <v>53.2</v>
      </c>
      <c r="J71" s="5">
        <f t="shared" si="2"/>
        <v>-40.200000000000003</v>
      </c>
      <c r="K71" s="5">
        <f t="shared" si="3"/>
        <v>226.09999999999997</v>
      </c>
    </row>
    <row r="72" spans="1:14" x14ac:dyDescent="0.2">
      <c r="A72" t="s">
        <v>14</v>
      </c>
      <c r="B72">
        <v>9584</v>
      </c>
      <c r="C72">
        <v>2009</v>
      </c>
      <c r="D72">
        <v>11</v>
      </c>
      <c r="E72" s="18">
        <v>40118</v>
      </c>
      <c r="F72">
        <v>45.5</v>
      </c>
      <c r="I72" s="15">
        <v>33.200000000000003</v>
      </c>
      <c r="J72" s="5">
        <f t="shared" si="2"/>
        <v>12.299999999999997</v>
      </c>
      <c r="K72" s="5">
        <f t="shared" si="3"/>
        <v>238.39999999999998</v>
      </c>
      <c r="L72" s="1">
        <f>SUM(J69:J71)</f>
        <v>-68.400000000000006</v>
      </c>
      <c r="M72" s="1">
        <f>SUM(J66:J71)</f>
        <v>-100.10000000000002</v>
      </c>
      <c r="N72" s="1">
        <f>SUM(J60:J71)</f>
        <v>67.2</v>
      </c>
    </row>
    <row r="73" spans="1:14" x14ac:dyDescent="0.2">
      <c r="A73" t="s">
        <v>14</v>
      </c>
      <c r="B73">
        <v>9584</v>
      </c>
      <c r="C73">
        <v>2009</v>
      </c>
      <c r="D73">
        <v>12</v>
      </c>
      <c r="E73" s="18">
        <v>40148</v>
      </c>
      <c r="F73">
        <v>5</v>
      </c>
      <c r="I73" s="15">
        <v>20.9</v>
      </c>
      <c r="J73" s="5">
        <f t="shared" si="2"/>
        <v>-15.899999999999999</v>
      </c>
      <c r="K73" s="5">
        <f t="shared" si="3"/>
        <v>222.49999999999997</v>
      </c>
    </row>
    <row r="74" spans="1:14" x14ac:dyDescent="0.2">
      <c r="A74" t="s">
        <v>14</v>
      </c>
      <c r="B74">
        <v>9584</v>
      </c>
      <c r="C74">
        <v>2010</v>
      </c>
      <c r="D74">
        <v>1</v>
      </c>
      <c r="E74" s="18">
        <v>40179</v>
      </c>
      <c r="F74">
        <v>11.3</v>
      </c>
      <c r="I74" s="15">
        <v>22.4</v>
      </c>
      <c r="J74" s="5">
        <f t="shared" si="2"/>
        <v>-11.099999999999998</v>
      </c>
      <c r="K74" s="5">
        <f t="shared" si="3"/>
        <v>211.39999999999998</v>
      </c>
    </row>
    <row r="75" spans="1:14" x14ac:dyDescent="0.2">
      <c r="A75" t="s">
        <v>14</v>
      </c>
      <c r="B75">
        <v>9584</v>
      </c>
      <c r="C75">
        <v>2010</v>
      </c>
      <c r="D75">
        <v>2</v>
      </c>
      <c r="E75" s="18">
        <v>40210</v>
      </c>
      <c r="F75">
        <v>20.5</v>
      </c>
      <c r="I75" s="15">
        <v>22.2</v>
      </c>
      <c r="J75" s="5">
        <f t="shared" si="2"/>
        <v>-1.6999999999999993</v>
      </c>
      <c r="K75" s="5">
        <f t="shared" si="3"/>
        <v>209.7</v>
      </c>
      <c r="L75" s="1">
        <f>SUM(J72:J74)</f>
        <v>-14.7</v>
      </c>
      <c r="M75" s="1">
        <f>SUM(J69:J74)</f>
        <v>-83.1</v>
      </c>
      <c r="N75" s="1">
        <f>SUM(J63:J74)</f>
        <v>-145.5</v>
      </c>
    </row>
    <row r="76" spans="1:14" x14ac:dyDescent="0.2">
      <c r="A76" t="s">
        <v>14</v>
      </c>
      <c r="B76">
        <v>9584</v>
      </c>
      <c r="C76">
        <v>2010</v>
      </c>
      <c r="D76">
        <v>3</v>
      </c>
      <c r="E76" s="18">
        <v>40238</v>
      </c>
      <c r="F76">
        <v>33.4</v>
      </c>
      <c r="I76" s="15">
        <v>30.9</v>
      </c>
      <c r="J76" s="5">
        <f t="shared" si="2"/>
        <v>2.5</v>
      </c>
      <c r="K76" s="5">
        <f t="shared" si="3"/>
        <v>212.2</v>
      </c>
    </row>
    <row r="77" spans="1:14" x14ac:dyDescent="0.2">
      <c r="A77" t="s">
        <v>14</v>
      </c>
      <c r="B77">
        <v>9584</v>
      </c>
      <c r="C77">
        <v>2010</v>
      </c>
      <c r="D77">
        <v>4</v>
      </c>
      <c r="E77" s="18">
        <v>40269</v>
      </c>
      <c r="F77">
        <v>30.7</v>
      </c>
      <c r="I77" s="15">
        <v>44.3</v>
      </c>
      <c r="J77" s="5">
        <f t="shared" si="2"/>
        <v>-13.599999999999998</v>
      </c>
      <c r="K77" s="5">
        <f t="shared" si="3"/>
        <v>198.6</v>
      </c>
    </row>
    <row r="78" spans="1:14" x14ac:dyDescent="0.2">
      <c r="A78" t="s">
        <v>14</v>
      </c>
      <c r="B78">
        <v>9584</v>
      </c>
      <c r="C78">
        <v>2010</v>
      </c>
      <c r="D78">
        <v>5</v>
      </c>
      <c r="E78" s="18">
        <v>40299</v>
      </c>
      <c r="F78">
        <v>92.1</v>
      </c>
      <c r="I78" s="15">
        <v>71.5</v>
      </c>
      <c r="J78" s="5">
        <f t="shared" si="2"/>
        <v>20.599999999999994</v>
      </c>
      <c r="K78" s="5">
        <f t="shared" si="3"/>
        <v>219.2</v>
      </c>
    </row>
    <row r="79" spans="1:14" x14ac:dyDescent="0.2">
      <c r="A79" t="s">
        <v>14</v>
      </c>
      <c r="B79">
        <v>9584</v>
      </c>
      <c r="C79">
        <v>2010</v>
      </c>
      <c r="D79">
        <v>6</v>
      </c>
      <c r="E79" s="18">
        <v>40330</v>
      </c>
      <c r="F79">
        <v>76.599999999999994</v>
      </c>
      <c r="I79" s="15">
        <v>75.900000000000006</v>
      </c>
      <c r="J79" s="5">
        <f t="shared" si="2"/>
        <v>0.69999999999998863</v>
      </c>
      <c r="K79" s="5">
        <f t="shared" si="3"/>
        <v>219.89999999999998</v>
      </c>
    </row>
    <row r="80" spans="1:14" x14ac:dyDescent="0.2">
      <c r="A80" t="s">
        <v>14</v>
      </c>
      <c r="B80">
        <v>9584</v>
      </c>
      <c r="C80">
        <v>2010</v>
      </c>
      <c r="D80">
        <v>7</v>
      </c>
      <c r="E80" s="18">
        <v>40360</v>
      </c>
      <c r="F80">
        <v>69.5</v>
      </c>
      <c r="I80" s="15">
        <v>82.4</v>
      </c>
      <c r="J80" s="5">
        <f t="shared" si="2"/>
        <v>-12.900000000000006</v>
      </c>
      <c r="K80" s="5">
        <f t="shared" si="3"/>
        <v>206.99999999999997</v>
      </c>
    </row>
    <row r="81" spans="1:14" x14ac:dyDescent="0.2">
      <c r="A81" t="s">
        <v>14</v>
      </c>
      <c r="B81">
        <v>9584</v>
      </c>
      <c r="C81">
        <v>2010</v>
      </c>
      <c r="D81">
        <v>8</v>
      </c>
      <c r="E81" s="18">
        <v>40391</v>
      </c>
      <c r="F81">
        <v>76.8</v>
      </c>
      <c r="I81" s="15">
        <v>83.3</v>
      </c>
      <c r="J81" s="5">
        <f t="shared" si="2"/>
        <v>-6.5</v>
      </c>
      <c r="K81" s="5">
        <f t="shared" si="3"/>
        <v>200.49999999999997</v>
      </c>
    </row>
    <row r="82" spans="1:14" x14ac:dyDescent="0.2">
      <c r="A82" t="s">
        <v>14</v>
      </c>
      <c r="B82">
        <v>9584</v>
      </c>
      <c r="C82">
        <v>2010</v>
      </c>
      <c r="D82">
        <v>9</v>
      </c>
      <c r="E82" s="18">
        <v>40422</v>
      </c>
      <c r="F82">
        <v>33.6</v>
      </c>
      <c r="I82" s="15">
        <v>62.1</v>
      </c>
      <c r="J82" s="5">
        <f t="shared" si="2"/>
        <v>-28.5</v>
      </c>
      <c r="K82" s="5">
        <f t="shared" si="3"/>
        <v>171.99999999999997</v>
      </c>
    </row>
    <row r="83" spans="1:14" x14ac:dyDescent="0.2">
      <c r="A83" t="s">
        <v>14</v>
      </c>
      <c r="B83">
        <v>9584</v>
      </c>
      <c r="C83">
        <v>2010</v>
      </c>
      <c r="D83">
        <v>10</v>
      </c>
      <c r="E83" s="18">
        <v>40452</v>
      </c>
      <c r="F83">
        <v>30.5</v>
      </c>
      <c r="I83" s="15">
        <v>53.2</v>
      </c>
      <c r="J83" s="5">
        <f t="shared" si="2"/>
        <v>-22.700000000000003</v>
      </c>
      <c r="K83" s="5">
        <f t="shared" si="3"/>
        <v>149.29999999999995</v>
      </c>
    </row>
    <row r="84" spans="1:14" x14ac:dyDescent="0.2">
      <c r="A84" t="s">
        <v>14</v>
      </c>
      <c r="B84">
        <v>9584</v>
      </c>
      <c r="C84">
        <v>2010</v>
      </c>
      <c r="D84">
        <v>11</v>
      </c>
      <c r="E84" s="18">
        <v>40483</v>
      </c>
      <c r="F84">
        <v>27.5</v>
      </c>
      <c r="I84" s="15">
        <v>33.200000000000003</v>
      </c>
      <c r="J84" s="5">
        <f t="shared" si="2"/>
        <v>-5.7000000000000028</v>
      </c>
      <c r="K84" s="5">
        <f t="shared" si="3"/>
        <v>143.59999999999997</v>
      </c>
      <c r="L84" s="1">
        <f>SUM(J81:J83)</f>
        <v>-57.7</v>
      </c>
      <c r="M84" s="1">
        <f>SUM(J78:J83)</f>
        <v>-49.300000000000026</v>
      </c>
      <c r="N84" s="1">
        <f>SUM(J72:J83)</f>
        <v>-76.800000000000026</v>
      </c>
    </row>
    <row r="85" spans="1:14" x14ac:dyDescent="0.2">
      <c r="A85" t="s">
        <v>14</v>
      </c>
      <c r="B85">
        <v>9584</v>
      </c>
      <c r="C85">
        <v>2010</v>
      </c>
      <c r="D85">
        <v>12</v>
      </c>
      <c r="E85" s="18">
        <v>40513</v>
      </c>
      <c r="F85">
        <v>13.8</v>
      </c>
      <c r="I85" s="15">
        <v>20.9</v>
      </c>
      <c r="J85" s="5">
        <f t="shared" si="2"/>
        <v>-7.0999999999999979</v>
      </c>
      <c r="K85" s="5">
        <f t="shared" si="3"/>
        <v>136.49999999999997</v>
      </c>
    </row>
    <row r="86" spans="1:14" x14ac:dyDescent="0.2">
      <c r="A86" t="s">
        <v>14</v>
      </c>
      <c r="B86">
        <v>9584</v>
      </c>
      <c r="C86">
        <v>2011</v>
      </c>
      <c r="D86">
        <v>1</v>
      </c>
      <c r="E86" s="18">
        <v>40544</v>
      </c>
      <c r="F86">
        <v>24.8</v>
      </c>
      <c r="I86" s="15">
        <v>22.4</v>
      </c>
      <c r="J86" s="5">
        <f t="shared" si="2"/>
        <v>2.4000000000000021</v>
      </c>
      <c r="K86" s="5">
        <f t="shared" si="3"/>
        <v>138.89999999999998</v>
      </c>
    </row>
    <row r="87" spans="1:14" x14ac:dyDescent="0.2">
      <c r="A87" t="s">
        <v>14</v>
      </c>
      <c r="B87">
        <v>9584</v>
      </c>
      <c r="C87">
        <v>2011</v>
      </c>
      <c r="D87">
        <v>2</v>
      </c>
      <c r="E87" s="18">
        <v>40575</v>
      </c>
      <c r="F87">
        <v>34.700000000000003</v>
      </c>
      <c r="I87" s="15">
        <v>22.2</v>
      </c>
      <c r="J87" s="5">
        <f t="shared" si="2"/>
        <v>12.500000000000004</v>
      </c>
      <c r="K87" s="5">
        <f t="shared" si="3"/>
        <v>151.39999999999998</v>
      </c>
      <c r="L87" s="1">
        <f>SUM(J84:J86)</f>
        <v>-10.399999999999999</v>
      </c>
      <c r="M87" s="1">
        <f>SUM(J81:J86)</f>
        <v>-68.099999999999994</v>
      </c>
      <c r="N87" s="1">
        <f>SUM(J75:J86)</f>
        <v>-72.500000000000014</v>
      </c>
    </row>
    <row r="88" spans="1:14" x14ac:dyDescent="0.2">
      <c r="A88" t="s">
        <v>14</v>
      </c>
      <c r="B88">
        <v>9584</v>
      </c>
      <c r="C88">
        <v>2011</v>
      </c>
      <c r="D88">
        <v>3</v>
      </c>
      <c r="E88" s="18">
        <v>40603</v>
      </c>
      <c r="F88">
        <v>28</v>
      </c>
      <c r="I88" s="15">
        <v>30.9</v>
      </c>
      <c r="J88" s="5">
        <f t="shared" si="2"/>
        <v>-2.8999999999999986</v>
      </c>
      <c r="K88" s="5">
        <f t="shared" si="3"/>
        <v>148.49999999999997</v>
      </c>
    </row>
    <row r="89" spans="1:14" x14ac:dyDescent="0.2">
      <c r="A89" t="s">
        <v>14</v>
      </c>
      <c r="B89">
        <v>9584</v>
      </c>
      <c r="C89">
        <v>2011</v>
      </c>
      <c r="D89">
        <v>4</v>
      </c>
      <c r="E89" s="18">
        <v>40634</v>
      </c>
      <c r="F89">
        <v>23.4</v>
      </c>
      <c r="I89" s="15">
        <v>44.3</v>
      </c>
      <c r="J89" s="5">
        <f t="shared" si="2"/>
        <v>-20.9</v>
      </c>
      <c r="K89" s="5">
        <f t="shared" si="3"/>
        <v>127.59999999999997</v>
      </c>
    </row>
    <row r="90" spans="1:14" x14ac:dyDescent="0.2">
      <c r="A90" t="s">
        <v>14</v>
      </c>
      <c r="B90">
        <v>9584</v>
      </c>
      <c r="C90">
        <v>2011</v>
      </c>
      <c r="D90">
        <v>5</v>
      </c>
      <c r="E90" s="18">
        <v>40664</v>
      </c>
      <c r="F90">
        <v>69.5</v>
      </c>
      <c r="I90" s="15">
        <v>71.5</v>
      </c>
      <c r="J90" s="5">
        <f t="shared" si="2"/>
        <v>-2</v>
      </c>
      <c r="K90" s="5">
        <f t="shared" si="3"/>
        <v>125.59999999999997</v>
      </c>
    </row>
    <row r="91" spans="1:14" x14ac:dyDescent="0.2">
      <c r="A91" t="s">
        <v>14</v>
      </c>
      <c r="B91">
        <v>9584</v>
      </c>
      <c r="C91">
        <v>2011</v>
      </c>
      <c r="D91">
        <v>6</v>
      </c>
      <c r="E91" s="18">
        <v>40695</v>
      </c>
      <c r="F91">
        <v>32.1</v>
      </c>
      <c r="I91" s="15">
        <v>75.900000000000006</v>
      </c>
      <c r="J91" s="5">
        <f t="shared" si="2"/>
        <v>-43.800000000000004</v>
      </c>
      <c r="K91" s="5">
        <f t="shared" si="3"/>
        <v>81.799999999999955</v>
      </c>
    </row>
    <row r="92" spans="1:14" x14ac:dyDescent="0.2">
      <c r="A92" t="s">
        <v>14</v>
      </c>
      <c r="B92">
        <v>9584</v>
      </c>
      <c r="C92">
        <v>2011</v>
      </c>
      <c r="D92">
        <v>7</v>
      </c>
      <c r="E92" s="18">
        <v>40725</v>
      </c>
      <c r="F92">
        <v>97.1</v>
      </c>
      <c r="I92" s="15">
        <v>82.4</v>
      </c>
      <c r="J92" s="5">
        <f t="shared" si="2"/>
        <v>14.699999999999989</v>
      </c>
      <c r="K92" s="5">
        <f t="shared" si="3"/>
        <v>96.499999999999943</v>
      </c>
    </row>
    <row r="93" spans="1:14" x14ac:dyDescent="0.2">
      <c r="A93" t="s">
        <v>14</v>
      </c>
      <c r="B93">
        <v>9584</v>
      </c>
      <c r="C93">
        <v>2011</v>
      </c>
      <c r="D93">
        <v>8</v>
      </c>
      <c r="E93" s="18">
        <v>40756</v>
      </c>
      <c r="F93">
        <v>65.400000000000006</v>
      </c>
      <c r="I93" s="15">
        <v>83.3</v>
      </c>
      <c r="J93" s="5">
        <f t="shared" si="2"/>
        <v>-17.899999999999991</v>
      </c>
      <c r="K93" s="5">
        <f t="shared" si="3"/>
        <v>78.599999999999952</v>
      </c>
    </row>
    <row r="94" spans="1:14" x14ac:dyDescent="0.2">
      <c r="A94" t="s">
        <v>14</v>
      </c>
      <c r="B94">
        <v>9584</v>
      </c>
      <c r="C94">
        <v>2011</v>
      </c>
      <c r="D94">
        <v>9</v>
      </c>
      <c r="E94" s="18">
        <v>40787</v>
      </c>
      <c r="F94">
        <v>83.1</v>
      </c>
      <c r="I94" s="15">
        <v>62.1</v>
      </c>
      <c r="J94" s="5">
        <f t="shared" si="2"/>
        <v>20.999999999999993</v>
      </c>
      <c r="K94" s="5">
        <f t="shared" si="3"/>
        <v>99.599999999999937</v>
      </c>
    </row>
    <row r="95" spans="1:14" x14ac:dyDescent="0.2">
      <c r="A95" t="s">
        <v>14</v>
      </c>
      <c r="B95">
        <v>9584</v>
      </c>
      <c r="C95">
        <v>2011</v>
      </c>
      <c r="D95">
        <v>10</v>
      </c>
      <c r="E95" s="18">
        <v>40817</v>
      </c>
      <c r="F95">
        <v>58.6</v>
      </c>
      <c r="I95" s="15">
        <v>53.2</v>
      </c>
      <c r="J95" s="5">
        <f t="shared" si="2"/>
        <v>5.3999999999999986</v>
      </c>
      <c r="K95" s="5">
        <f t="shared" si="3"/>
        <v>104.99999999999994</v>
      </c>
    </row>
    <row r="96" spans="1:14" x14ac:dyDescent="0.2">
      <c r="A96" t="s">
        <v>14</v>
      </c>
      <c r="B96">
        <v>9584</v>
      </c>
      <c r="C96">
        <v>2011</v>
      </c>
      <c r="D96">
        <v>11</v>
      </c>
      <c r="E96" s="18">
        <v>40848</v>
      </c>
      <c r="F96">
        <v>63.2</v>
      </c>
      <c r="I96" s="15">
        <v>33.200000000000003</v>
      </c>
      <c r="J96" s="5">
        <f t="shared" si="2"/>
        <v>30</v>
      </c>
      <c r="K96" s="5">
        <f t="shared" si="3"/>
        <v>134.99999999999994</v>
      </c>
    </row>
    <row r="97" spans="1:14" x14ac:dyDescent="0.2">
      <c r="A97" t="s">
        <v>14</v>
      </c>
      <c r="B97">
        <v>9584</v>
      </c>
      <c r="C97">
        <v>2011</v>
      </c>
      <c r="D97">
        <v>12</v>
      </c>
      <c r="E97" s="18">
        <v>40878</v>
      </c>
      <c r="F97">
        <v>70.8</v>
      </c>
      <c r="I97" s="15">
        <v>20.9</v>
      </c>
      <c r="J97" s="5">
        <f t="shared" si="2"/>
        <v>49.9</v>
      </c>
      <c r="K97" s="5">
        <f t="shared" si="3"/>
        <v>184.89999999999995</v>
      </c>
      <c r="L97" s="1">
        <f>SUM(J94:J96)</f>
        <v>56.399999999999991</v>
      </c>
      <c r="M97" s="1">
        <f>SUM(J91:J96)</f>
        <v>9.3999999999999844</v>
      </c>
      <c r="N97" s="1">
        <f>SUM(J85:J96)</f>
        <v>-8.6000000000000085</v>
      </c>
    </row>
    <row r="98" spans="1:14" x14ac:dyDescent="0.2">
      <c r="A98" t="s">
        <v>14</v>
      </c>
      <c r="B98">
        <v>9584</v>
      </c>
      <c r="C98">
        <v>2012</v>
      </c>
      <c r="D98">
        <v>1</v>
      </c>
      <c r="E98" s="18">
        <v>40909</v>
      </c>
      <c r="F98">
        <v>51.8</v>
      </c>
      <c r="I98" s="15">
        <v>22.4</v>
      </c>
      <c r="J98" s="5">
        <f t="shared" si="2"/>
        <v>29.4</v>
      </c>
      <c r="K98" s="5">
        <f t="shared" si="3"/>
        <v>214.29999999999995</v>
      </c>
    </row>
    <row r="99" spans="1:14" x14ac:dyDescent="0.2">
      <c r="A99" t="s">
        <v>14</v>
      </c>
      <c r="B99">
        <v>9584</v>
      </c>
      <c r="C99">
        <v>2012</v>
      </c>
      <c r="D99">
        <v>2</v>
      </c>
      <c r="E99" s="18">
        <v>40940</v>
      </c>
      <c r="F99">
        <v>21.7</v>
      </c>
      <c r="I99" s="15">
        <v>22.2</v>
      </c>
      <c r="J99" s="5">
        <f t="shared" si="2"/>
        <v>-0.5</v>
      </c>
      <c r="K99" s="5">
        <f t="shared" si="3"/>
        <v>213.79999999999995</v>
      </c>
      <c r="L99" s="1">
        <f>SUM(J96:J98)</f>
        <v>109.30000000000001</v>
      </c>
      <c r="M99" s="1">
        <f>SUM(J93:J98)</f>
        <v>117.80000000000001</v>
      </c>
      <c r="N99" s="1">
        <f>SUM(J87:J98)</f>
        <v>75.399999999999991</v>
      </c>
    </row>
    <row r="100" spans="1:14" x14ac:dyDescent="0.2">
      <c r="A100" t="s">
        <v>14</v>
      </c>
      <c r="B100">
        <v>9584</v>
      </c>
      <c r="C100">
        <v>2012</v>
      </c>
      <c r="D100">
        <v>3</v>
      </c>
      <c r="E100" s="18">
        <v>40969</v>
      </c>
      <c r="F100">
        <v>49</v>
      </c>
      <c r="I100" s="15">
        <v>30.9</v>
      </c>
      <c r="J100" s="5">
        <f t="shared" si="2"/>
        <v>18.100000000000001</v>
      </c>
      <c r="K100" s="5">
        <f t="shared" si="3"/>
        <v>231.89999999999995</v>
      </c>
    </row>
    <row r="101" spans="1:14" x14ac:dyDescent="0.2">
      <c r="A101" t="s">
        <v>14</v>
      </c>
      <c r="B101">
        <v>9584</v>
      </c>
      <c r="C101">
        <v>2012</v>
      </c>
      <c r="D101">
        <v>4</v>
      </c>
      <c r="E101" s="18">
        <v>41000</v>
      </c>
      <c r="F101">
        <v>16.100000000000001</v>
      </c>
      <c r="I101" s="15">
        <v>44.3</v>
      </c>
      <c r="J101" s="5">
        <f t="shared" si="2"/>
        <v>-28.199999999999996</v>
      </c>
      <c r="K101" s="5">
        <f t="shared" si="3"/>
        <v>203.69999999999996</v>
      </c>
    </row>
    <row r="102" spans="1:14" x14ac:dyDescent="0.2">
      <c r="A102" t="s">
        <v>14</v>
      </c>
      <c r="B102">
        <v>9584</v>
      </c>
      <c r="C102">
        <v>2012</v>
      </c>
      <c r="D102">
        <v>5</v>
      </c>
      <c r="E102" s="18">
        <v>41030</v>
      </c>
      <c r="F102">
        <v>31</v>
      </c>
      <c r="I102" s="15">
        <v>71.5</v>
      </c>
      <c r="J102" s="5">
        <f t="shared" si="2"/>
        <v>-40.5</v>
      </c>
      <c r="K102" s="5">
        <f t="shared" si="3"/>
        <v>163.19999999999996</v>
      </c>
    </row>
    <row r="103" spans="1:14" x14ac:dyDescent="0.2">
      <c r="A103" t="s">
        <v>14</v>
      </c>
      <c r="B103">
        <v>9584</v>
      </c>
      <c r="C103">
        <v>2012</v>
      </c>
      <c r="D103">
        <v>6</v>
      </c>
      <c r="E103" s="18">
        <v>41061</v>
      </c>
      <c r="F103">
        <v>102.7</v>
      </c>
      <c r="I103" s="15">
        <v>75.900000000000006</v>
      </c>
      <c r="J103" s="5">
        <f t="shared" si="2"/>
        <v>26.799999999999997</v>
      </c>
      <c r="K103" s="5">
        <f t="shared" si="3"/>
        <v>189.99999999999994</v>
      </c>
    </row>
    <row r="104" spans="1:14" x14ac:dyDescent="0.2">
      <c r="A104" t="s">
        <v>14</v>
      </c>
      <c r="B104">
        <v>9584</v>
      </c>
      <c r="C104">
        <v>2012</v>
      </c>
      <c r="D104">
        <v>7</v>
      </c>
      <c r="E104" s="18">
        <v>41091</v>
      </c>
      <c r="F104">
        <v>72</v>
      </c>
      <c r="I104" s="15">
        <v>82.4</v>
      </c>
      <c r="J104" s="5">
        <f t="shared" si="2"/>
        <v>-10.400000000000006</v>
      </c>
      <c r="K104" s="5">
        <f t="shared" si="3"/>
        <v>179.59999999999994</v>
      </c>
    </row>
    <row r="105" spans="1:14" x14ac:dyDescent="0.2">
      <c r="A105" t="s">
        <v>14</v>
      </c>
      <c r="B105">
        <v>9584</v>
      </c>
      <c r="C105">
        <v>2012</v>
      </c>
      <c r="D105">
        <v>8</v>
      </c>
      <c r="E105" s="18">
        <v>41122</v>
      </c>
      <c r="F105">
        <v>79.599999999999994</v>
      </c>
      <c r="I105" s="15">
        <v>83.3</v>
      </c>
      <c r="J105" s="5">
        <f t="shared" si="2"/>
        <v>-3.7000000000000028</v>
      </c>
      <c r="K105" s="5">
        <f t="shared" si="3"/>
        <v>175.89999999999992</v>
      </c>
    </row>
    <row r="106" spans="1:14" x14ac:dyDescent="0.2">
      <c r="A106" t="s">
        <v>14</v>
      </c>
      <c r="B106">
        <v>9584</v>
      </c>
      <c r="C106">
        <v>2012</v>
      </c>
      <c r="D106">
        <v>9</v>
      </c>
      <c r="E106" s="18">
        <v>41153</v>
      </c>
      <c r="F106">
        <v>60.6</v>
      </c>
      <c r="I106" s="15">
        <v>62.1</v>
      </c>
      <c r="J106" s="5">
        <f t="shared" si="2"/>
        <v>-1.5</v>
      </c>
      <c r="K106" s="5">
        <f t="shared" si="3"/>
        <v>174.39999999999992</v>
      </c>
    </row>
    <row r="107" spans="1:14" x14ac:dyDescent="0.2">
      <c r="A107" t="s">
        <v>14</v>
      </c>
      <c r="B107">
        <v>9584</v>
      </c>
      <c r="C107">
        <v>2012</v>
      </c>
      <c r="D107">
        <v>10</v>
      </c>
      <c r="E107" s="18">
        <v>41183</v>
      </c>
      <c r="F107">
        <v>12</v>
      </c>
      <c r="I107" s="15">
        <v>53.2</v>
      </c>
      <c r="J107" s="5">
        <f t="shared" si="2"/>
        <v>-41.2</v>
      </c>
      <c r="K107" s="5">
        <f t="shared" si="3"/>
        <v>133.19999999999993</v>
      </c>
      <c r="L107" s="1">
        <f>SUM(J104:J106)</f>
        <v>-15.600000000000009</v>
      </c>
      <c r="M107" s="1">
        <f>SUM(J101:J106)</f>
        <v>-57.5</v>
      </c>
      <c r="N107" s="1">
        <f>SUM(J95:J106)</f>
        <v>74.799999999999983</v>
      </c>
    </row>
    <row r="108" spans="1:14" x14ac:dyDescent="0.2">
      <c r="A108" t="s">
        <v>14</v>
      </c>
      <c r="B108">
        <v>9584</v>
      </c>
      <c r="C108">
        <v>2012</v>
      </c>
      <c r="D108">
        <v>11</v>
      </c>
      <c r="E108" s="18">
        <v>41214</v>
      </c>
      <c r="F108">
        <v>58.6</v>
      </c>
      <c r="I108" s="15">
        <v>33.200000000000003</v>
      </c>
      <c r="J108" s="5">
        <f t="shared" si="2"/>
        <v>25.4</v>
      </c>
      <c r="K108" s="5">
        <f t="shared" si="3"/>
        <v>158.59999999999994</v>
      </c>
    </row>
    <row r="109" spans="1:14" x14ac:dyDescent="0.2">
      <c r="A109" t="s">
        <v>14</v>
      </c>
      <c r="B109">
        <v>9584</v>
      </c>
      <c r="C109">
        <v>2012</v>
      </c>
      <c r="D109">
        <v>12</v>
      </c>
      <c r="E109" s="18">
        <v>41244</v>
      </c>
      <c r="F109">
        <v>13.7</v>
      </c>
      <c r="I109" s="15">
        <v>20.9</v>
      </c>
      <c r="J109" s="5">
        <f t="shared" si="2"/>
        <v>-7.1999999999999993</v>
      </c>
      <c r="K109" s="5">
        <f t="shared" si="3"/>
        <v>151.39999999999995</v>
      </c>
    </row>
    <row r="110" spans="1:14" x14ac:dyDescent="0.2">
      <c r="A110" t="s">
        <v>14</v>
      </c>
      <c r="B110">
        <v>9584</v>
      </c>
      <c r="C110">
        <v>2013</v>
      </c>
      <c r="D110">
        <v>1</v>
      </c>
      <c r="E110" s="18">
        <v>41275</v>
      </c>
      <c r="F110">
        <v>37</v>
      </c>
      <c r="I110" s="15">
        <v>22.4</v>
      </c>
      <c r="J110" s="5">
        <f t="shared" si="2"/>
        <v>14.600000000000001</v>
      </c>
      <c r="K110" s="5">
        <f t="shared" si="3"/>
        <v>165.99999999999994</v>
      </c>
    </row>
    <row r="111" spans="1:14" x14ac:dyDescent="0.2">
      <c r="A111" t="s">
        <v>14</v>
      </c>
      <c r="B111">
        <v>9584</v>
      </c>
      <c r="C111">
        <v>2013</v>
      </c>
      <c r="D111">
        <v>2</v>
      </c>
      <c r="E111" s="18">
        <v>41306</v>
      </c>
      <c r="F111">
        <v>9.6</v>
      </c>
      <c r="I111" s="15">
        <v>22.2</v>
      </c>
      <c r="J111" s="5">
        <f t="shared" si="2"/>
        <v>-12.6</v>
      </c>
      <c r="K111" s="5">
        <f t="shared" si="3"/>
        <v>153.39999999999995</v>
      </c>
      <c r="L111" s="1">
        <f>SUM(J108:J110)</f>
        <v>32.799999999999997</v>
      </c>
      <c r="M111" s="1">
        <f>SUM(J105:J110)</f>
        <v>-13.600000000000005</v>
      </c>
      <c r="N111" s="1">
        <f>SUM(J99:J110)</f>
        <v>-48.300000000000004</v>
      </c>
    </row>
    <row r="112" spans="1:14" x14ac:dyDescent="0.2">
      <c r="A112" t="s">
        <v>14</v>
      </c>
      <c r="B112">
        <v>9584</v>
      </c>
      <c r="C112">
        <v>2013</v>
      </c>
      <c r="D112">
        <v>3</v>
      </c>
      <c r="E112" s="18">
        <v>41334</v>
      </c>
      <c r="F112">
        <v>145.9</v>
      </c>
      <c r="I112" s="15">
        <v>30.9</v>
      </c>
      <c r="J112" s="5">
        <f t="shared" si="2"/>
        <v>115</v>
      </c>
      <c r="K112" s="5">
        <f t="shared" si="3"/>
        <v>268.39999999999998</v>
      </c>
    </row>
    <row r="113" spans="1:18" x14ac:dyDescent="0.2">
      <c r="A113" t="s">
        <v>14</v>
      </c>
      <c r="B113">
        <v>9584</v>
      </c>
      <c r="C113">
        <v>2013</v>
      </c>
      <c r="D113">
        <v>4</v>
      </c>
      <c r="E113" s="18">
        <v>41365</v>
      </c>
      <c r="F113">
        <v>64.8</v>
      </c>
      <c r="I113" s="15">
        <v>44.3</v>
      </c>
      <c r="J113" s="5">
        <f t="shared" si="2"/>
        <v>20.5</v>
      </c>
      <c r="K113" s="5">
        <f t="shared" si="3"/>
        <v>288.89999999999998</v>
      </c>
    </row>
    <row r="114" spans="1:18" x14ac:dyDescent="0.2">
      <c r="A114" t="s">
        <v>14</v>
      </c>
      <c r="B114">
        <v>9584</v>
      </c>
      <c r="C114">
        <v>2013</v>
      </c>
      <c r="D114">
        <v>5</v>
      </c>
      <c r="E114" s="18">
        <v>41395</v>
      </c>
      <c r="F114">
        <v>88.3</v>
      </c>
      <c r="I114" s="15">
        <v>71.5</v>
      </c>
      <c r="J114" s="5">
        <f t="shared" si="2"/>
        <v>16.799999999999997</v>
      </c>
      <c r="K114" s="5">
        <f t="shared" si="3"/>
        <v>305.7</v>
      </c>
    </row>
    <row r="115" spans="1:18" x14ac:dyDescent="0.2">
      <c r="A115" t="s">
        <v>14</v>
      </c>
      <c r="B115">
        <v>9584</v>
      </c>
      <c r="C115">
        <v>2013</v>
      </c>
      <c r="D115">
        <v>6</v>
      </c>
      <c r="E115" s="18">
        <v>41426</v>
      </c>
      <c r="F115" s="4">
        <v>41.7</v>
      </c>
      <c r="G115" s="4">
        <v>57.7</v>
      </c>
      <c r="H115" s="4">
        <v>41.7</v>
      </c>
      <c r="I115" s="15">
        <v>75.900000000000006</v>
      </c>
      <c r="J115" s="5">
        <f t="shared" si="2"/>
        <v>-34.200000000000003</v>
      </c>
      <c r="K115" s="5">
        <f t="shared" si="3"/>
        <v>271.5</v>
      </c>
      <c r="P115" s="4"/>
      <c r="Q115" s="4"/>
      <c r="R115" s="4"/>
    </row>
    <row r="116" spans="1:18" x14ac:dyDescent="0.2">
      <c r="A116" t="s">
        <v>14</v>
      </c>
      <c r="B116">
        <v>9584</v>
      </c>
      <c r="C116">
        <v>2013</v>
      </c>
      <c r="D116">
        <v>7</v>
      </c>
      <c r="E116" s="18">
        <v>41456</v>
      </c>
      <c r="F116">
        <v>76.900000000000006</v>
      </c>
      <c r="I116" s="15">
        <v>82.4</v>
      </c>
      <c r="J116" s="5">
        <f t="shared" si="2"/>
        <v>-5.5</v>
      </c>
      <c r="K116" s="5">
        <f t="shared" si="3"/>
        <v>266</v>
      </c>
    </row>
    <row r="117" spans="1:18" x14ac:dyDescent="0.2">
      <c r="A117" t="s">
        <v>14</v>
      </c>
      <c r="B117">
        <v>9584</v>
      </c>
      <c r="C117">
        <v>2013</v>
      </c>
      <c r="D117">
        <v>8</v>
      </c>
      <c r="E117" s="18">
        <v>41487</v>
      </c>
      <c r="F117">
        <v>125.1</v>
      </c>
      <c r="I117" s="15">
        <v>83.3</v>
      </c>
      <c r="J117" s="5">
        <f t="shared" si="2"/>
        <v>41.8</v>
      </c>
      <c r="K117" s="5">
        <f t="shared" si="3"/>
        <v>307.8</v>
      </c>
    </row>
    <row r="118" spans="1:18" x14ac:dyDescent="0.2">
      <c r="A118" t="s">
        <v>14</v>
      </c>
      <c r="B118">
        <v>9584</v>
      </c>
      <c r="C118">
        <v>2013</v>
      </c>
      <c r="D118">
        <v>9</v>
      </c>
      <c r="E118" s="18">
        <v>41518</v>
      </c>
      <c r="F118">
        <v>71.8</v>
      </c>
      <c r="I118" s="15">
        <v>62.1</v>
      </c>
      <c r="J118" s="5">
        <f t="shared" si="2"/>
        <v>9.6999999999999957</v>
      </c>
      <c r="K118" s="5">
        <f t="shared" si="3"/>
        <v>317.5</v>
      </c>
    </row>
    <row r="119" spans="1:18" x14ac:dyDescent="0.2">
      <c r="A119" t="s">
        <v>14</v>
      </c>
      <c r="B119">
        <v>9584</v>
      </c>
      <c r="C119">
        <v>2013</v>
      </c>
      <c r="D119">
        <v>10</v>
      </c>
      <c r="E119" s="18">
        <v>41548</v>
      </c>
      <c r="F119">
        <v>95.9</v>
      </c>
      <c r="I119" s="15">
        <v>53.2</v>
      </c>
      <c r="J119" s="5">
        <f t="shared" si="2"/>
        <v>42.7</v>
      </c>
      <c r="K119" s="5">
        <f t="shared" si="3"/>
        <v>360.2</v>
      </c>
    </row>
    <row r="120" spans="1:18" x14ac:dyDescent="0.2">
      <c r="A120" t="s">
        <v>14</v>
      </c>
      <c r="B120">
        <v>9584</v>
      </c>
      <c r="C120">
        <v>2013</v>
      </c>
      <c r="D120">
        <v>11</v>
      </c>
      <c r="E120" s="18">
        <v>41579</v>
      </c>
      <c r="F120">
        <v>17.899999999999999</v>
      </c>
      <c r="I120" s="15">
        <v>33.200000000000003</v>
      </c>
      <c r="J120" s="5">
        <f t="shared" si="2"/>
        <v>-15.300000000000004</v>
      </c>
      <c r="K120" s="5">
        <f t="shared" si="3"/>
        <v>344.9</v>
      </c>
      <c r="L120" s="1">
        <f>SUM(J117:J119)</f>
        <v>94.199999999999989</v>
      </c>
      <c r="M120" s="1">
        <f>SUM(J114:J119)</f>
        <v>71.299999999999983</v>
      </c>
      <c r="N120" s="1">
        <f>SUM(J108:J119)</f>
        <v>227</v>
      </c>
    </row>
    <row r="121" spans="1:18" x14ac:dyDescent="0.2">
      <c r="A121" t="s">
        <v>14</v>
      </c>
      <c r="B121">
        <v>9584</v>
      </c>
      <c r="C121">
        <v>2013</v>
      </c>
      <c r="D121">
        <v>12</v>
      </c>
      <c r="E121" s="18">
        <v>41609</v>
      </c>
      <c r="F121">
        <v>28.4</v>
      </c>
      <c r="I121" s="15">
        <v>20.9</v>
      </c>
      <c r="J121" s="5">
        <f t="shared" si="2"/>
        <v>7.5</v>
      </c>
      <c r="K121" s="5">
        <f t="shared" si="3"/>
        <v>352.4</v>
      </c>
    </row>
    <row r="122" spans="1:18" x14ac:dyDescent="0.2">
      <c r="A122" t="s">
        <v>14</v>
      </c>
      <c r="B122">
        <v>9584</v>
      </c>
      <c r="C122">
        <v>2014</v>
      </c>
      <c r="D122">
        <v>1</v>
      </c>
      <c r="E122" s="18">
        <v>41640</v>
      </c>
      <c r="F122">
        <v>10.6</v>
      </c>
      <c r="I122" s="15">
        <v>22.4</v>
      </c>
      <c r="J122" s="5">
        <f t="shared" si="2"/>
        <v>-11.799999999999999</v>
      </c>
      <c r="K122" s="5">
        <f t="shared" si="3"/>
        <v>340.59999999999997</v>
      </c>
    </row>
    <row r="123" spans="1:18" x14ac:dyDescent="0.2">
      <c r="A123" t="s">
        <v>14</v>
      </c>
      <c r="B123">
        <v>9584</v>
      </c>
      <c r="C123">
        <v>2014</v>
      </c>
      <c r="D123">
        <v>2</v>
      </c>
      <c r="E123" s="18">
        <v>41671</v>
      </c>
      <c r="F123">
        <v>11.6</v>
      </c>
      <c r="I123" s="15">
        <v>22.2</v>
      </c>
      <c r="J123" s="5">
        <f t="shared" si="2"/>
        <v>-10.6</v>
      </c>
      <c r="K123" s="5">
        <f t="shared" si="3"/>
        <v>329.99999999999994</v>
      </c>
      <c r="L123" s="1">
        <f>SUM(J120:J122)</f>
        <v>-19.600000000000001</v>
      </c>
      <c r="M123" s="1">
        <f>SUM(J117:J122)</f>
        <v>74.59999999999998</v>
      </c>
      <c r="N123" s="1">
        <f>SUM(J111:J122)</f>
        <v>174.59999999999997</v>
      </c>
    </row>
    <row r="124" spans="1:18" x14ac:dyDescent="0.2">
      <c r="A124" t="s">
        <v>14</v>
      </c>
      <c r="B124">
        <v>9584</v>
      </c>
      <c r="C124">
        <v>2014</v>
      </c>
      <c r="D124">
        <v>3</v>
      </c>
      <c r="E124" s="18">
        <v>41699</v>
      </c>
      <c r="F124">
        <v>9.4</v>
      </c>
      <c r="I124" s="15">
        <v>30.9</v>
      </c>
      <c r="J124" s="5">
        <f t="shared" si="2"/>
        <v>-21.5</v>
      </c>
      <c r="K124" s="5">
        <f t="shared" si="3"/>
        <v>308.49999999999994</v>
      </c>
    </row>
    <row r="125" spans="1:18" x14ac:dyDescent="0.2">
      <c r="A125" t="s">
        <v>14</v>
      </c>
      <c r="B125">
        <v>9584</v>
      </c>
      <c r="C125">
        <v>2014</v>
      </c>
      <c r="D125">
        <v>4</v>
      </c>
      <c r="E125" s="18">
        <v>41730</v>
      </c>
      <c r="F125">
        <v>11.9</v>
      </c>
      <c r="I125" s="15">
        <v>44.3</v>
      </c>
      <c r="J125" s="5">
        <f t="shared" si="2"/>
        <v>-32.4</v>
      </c>
      <c r="K125" s="5">
        <f t="shared" si="3"/>
        <v>276.09999999999997</v>
      </c>
    </row>
    <row r="126" spans="1:18" x14ac:dyDescent="0.2">
      <c r="A126" t="s">
        <v>14</v>
      </c>
      <c r="B126">
        <v>9584</v>
      </c>
      <c r="C126">
        <v>2014</v>
      </c>
      <c r="D126">
        <v>5</v>
      </c>
      <c r="E126" s="18">
        <v>41760</v>
      </c>
      <c r="F126">
        <v>81.3</v>
      </c>
      <c r="I126" s="15">
        <v>71.5</v>
      </c>
      <c r="J126" s="5">
        <f t="shared" si="2"/>
        <v>9.7999999999999972</v>
      </c>
      <c r="K126" s="5">
        <f t="shared" si="3"/>
        <v>285.89999999999998</v>
      </c>
    </row>
    <row r="127" spans="1:18" x14ac:dyDescent="0.2">
      <c r="A127" t="s">
        <v>14</v>
      </c>
      <c r="B127">
        <v>9584</v>
      </c>
      <c r="C127">
        <v>2014</v>
      </c>
      <c r="D127">
        <v>6</v>
      </c>
      <c r="E127" s="18">
        <v>41791</v>
      </c>
      <c r="F127">
        <v>53.3</v>
      </c>
      <c r="I127" s="15">
        <v>75.900000000000006</v>
      </c>
      <c r="J127" s="5">
        <f t="shared" si="2"/>
        <v>-22.600000000000009</v>
      </c>
      <c r="K127" s="5">
        <f t="shared" si="3"/>
        <v>263.29999999999995</v>
      </c>
    </row>
    <row r="128" spans="1:18" x14ac:dyDescent="0.2">
      <c r="A128" t="s">
        <v>14</v>
      </c>
      <c r="B128">
        <v>9584</v>
      </c>
      <c r="C128">
        <v>2014</v>
      </c>
      <c r="D128">
        <v>7</v>
      </c>
      <c r="E128" s="18">
        <v>41821</v>
      </c>
      <c r="F128">
        <v>107</v>
      </c>
      <c r="I128" s="15">
        <v>82.4</v>
      </c>
      <c r="J128" s="5">
        <f t="shared" si="2"/>
        <v>24.599999999999994</v>
      </c>
      <c r="K128" s="5">
        <f t="shared" si="3"/>
        <v>287.89999999999998</v>
      </c>
    </row>
    <row r="129" spans="1:18" x14ac:dyDescent="0.2">
      <c r="A129" t="s">
        <v>14</v>
      </c>
      <c r="B129">
        <v>9584</v>
      </c>
      <c r="C129">
        <v>2014</v>
      </c>
      <c r="D129">
        <v>8</v>
      </c>
      <c r="E129" s="18">
        <v>41852</v>
      </c>
      <c r="F129">
        <v>46.5</v>
      </c>
      <c r="I129" s="15">
        <v>83.3</v>
      </c>
      <c r="J129" s="5">
        <f t="shared" si="2"/>
        <v>-36.799999999999997</v>
      </c>
      <c r="K129" s="5">
        <f t="shared" si="3"/>
        <v>251.09999999999997</v>
      </c>
    </row>
    <row r="130" spans="1:18" x14ac:dyDescent="0.2">
      <c r="A130" t="s">
        <v>14</v>
      </c>
      <c r="B130">
        <v>9584</v>
      </c>
      <c r="C130">
        <v>2014</v>
      </c>
      <c r="D130">
        <v>9</v>
      </c>
      <c r="E130" s="18">
        <v>41883</v>
      </c>
      <c r="F130" s="17">
        <v>71.8</v>
      </c>
      <c r="I130" s="15">
        <v>62.1</v>
      </c>
      <c r="J130" s="5">
        <f t="shared" si="2"/>
        <v>9.6999999999999957</v>
      </c>
      <c r="K130" s="5">
        <f t="shared" si="3"/>
        <v>260.79999999999995</v>
      </c>
      <c r="P130" s="4"/>
      <c r="Q130" s="4"/>
      <c r="R130" s="4"/>
    </row>
    <row r="131" spans="1:18" x14ac:dyDescent="0.2">
      <c r="A131" t="s">
        <v>14</v>
      </c>
      <c r="B131">
        <v>9584</v>
      </c>
      <c r="C131">
        <v>2014</v>
      </c>
      <c r="D131">
        <v>10</v>
      </c>
      <c r="E131" s="18">
        <v>41913</v>
      </c>
      <c r="F131">
        <v>89.4</v>
      </c>
      <c r="I131" s="15">
        <v>53.2</v>
      </c>
      <c r="J131" s="5">
        <f t="shared" ref="J131:J194" si="4">F131-I131</f>
        <v>36.200000000000003</v>
      </c>
      <c r="K131" s="5">
        <f t="shared" si="3"/>
        <v>296.99999999999994</v>
      </c>
    </row>
    <row r="132" spans="1:18" x14ac:dyDescent="0.2">
      <c r="A132" t="s">
        <v>14</v>
      </c>
      <c r="B132">
        <v>9584</v>
      </c>
      <c r="C132">
        <v>2014</v>
      </c>
      <c r="D132">
        <v>11</v>
      </c>
      <c r="E132" s="18">
        <v>41944</v>
      </c>
      <c r="F132">
        <v>67.099999999999994</v>
      </c>
      <c r="I132" s="15">
        <v>33.200000000000003</v>
      </c>
      <c r="J132" s="5">
        <f t="shared" si="4"/>
        <v>33.899999999999991</v>
      </c>
      <c r="K132" s="5">
        <f t="shared" ref="K132:K195" si="5">K131+J132</f>
        <v>330.89999999999992</v>
      </c>
      <c r="L132" s="1">
        <f>SUM(J129:J131)</f>
        <v>9.1000000000000014</v>
      </c>
      <c r="M132" s="1">
        <f>SUM(J126:J131)</f>
        <v>20.899999999999984</v>
      </c>
      <c r="N132" s="1">
        <f>SUM(J120:J131)</f>
        <v>-63.2</v>
      </c>
    </row>
    <row r="133" spans="1:18" x14ac:dyDescent="0.2">
      <c r="A133" t="s">
        <v>14</v>
      </c>
      <c r="B133">
        <v>9584</v>
      </c>
      <c r="C133">
        <v>2014</v>
      </c>
      <c r="D133">
        <v>12</v>
      </c>
      <c r="E133" s="18">
        <v>41974</v>
      </c>
      <c r="F133">
        <v>21.6</v>
      </c>
      <c r="I133" s="15">
        <v>20.9</v>
      </c>
      <c r="J133" s="5">
        <f t="shared" si="4"/>
        <v>0.70000000000000284</v>
      </c>
      <c r="K133" s="5">
        <f t="shared" si="5"/>
        <v>331.59999999999991</v>
      </c>
    </row>
    <row r="134" spans="1:18" x14ac:dyDescent="0.2">
      <c r="A134" t="s">
        <v>14</v>
      </c>
      <c r="B134">
        <v>9584</v>
      </c>
      <c r="C134">
        <v>2015</v>
      </c>
      <c r="D134">
        <v>1</v>
      </c>
      <c r="E134" s="18">
        <v>42005</v>
      </c>
      <c r="F134">
        <v>5.6</v>
      </c>
      <c r="I134" s="15">
        <v>22.4</v>
      </c>
      <c r="J134" s="5">
        <f t="shared" si="4"/>
        <v>-16.799999999999997</v>
      </c>
      <c r="K134" s="5">
        <f t="shared" si="5"/>
        <v>314.7999999999999</v>
      </c>
    </row>
    <row r="135" spans="1:18" x14ac:dyDescent="0.2">
      <c r="A135" t="s">
        <v>14</v>
      </c>
      <c r="B135">
        <v>9584</v>
      </c>
      <c r="C135">
        <v>2015</v>
      </c>
      <c r="D135">
        <v>2</v>
      </c>
      <c r="E135" s="18">
        <v>42036</v>
      </c>
      <c r="F135">
        <v>5.2</v>
      </c>
      <c r="I135" s="15">
        <v>22.2</v>
      </c>
      <c r="J135" s="5">
        <f t="shared" si="4"/>
        <v>-17</v>
      </c>
      <c r="K135" s="5">
        <f t="shared" si="5"/>
        <v>297.7999999999999</v>
      </c>
      <c r="L135" s="1">
        <f>SUM(J132:J134)</f>
        <v>17.799999999999997</v>
      </c>
      <c r="M135" s="1">
        <f>SUM(J129:J134)</f>
        <v>26.9</v>
      </c>
      <c r="N135" s="1">
        <f>SUM(J123:J134)</f>
        <v>-25.800000000000011</v>
      </c>
    </row>
    <row r="136" spans="1:18" x14ac:dyDescent="0.2">
      <c r="A136" t="s">
        <v>14</v>
      </c>
      <c r="B136">
        <v>9584</v>
      </c>
      <c r="C136">
        <v>2015</v>
      </c>
      <c r="D136">
        <v>3</v>
      </c>
      <c r="E136" s="18">
        <v>42064</v>
      </c>
      <c r="F136">
        <v>36.4</v>
      </c>
      <c r="I136" s="15">
        <v>30.9</v>
      </c>
      <c r="J136" s="5">
        <f t="shared" si="4"/>
        <v>5.5</v>
      </c>
      <c r="K136" s="5">
        <f t="shared" si="5"/>
        <v>303.2999999999999</v>
      </c>
    </row>
    <row r="137" spans="1:18" x14ac:dyDescent="0.2">
      <c r="A137" t="s">
        <v>14</v>
      </c>
      <c r="B137">
        <v>9584</v>
      </c>
      <c r="C137">
        <v>2015</v>
      </c>
      <c r="D137">
        <v>4</v>
      </c>
      <c r="E137" s="18">
        <v>42095</v>
      </c>
      <c r="F137">
        <v>58</v>
      </c>
      <c r="I137" s="15">
        <v>44.3</v>
      </c>
      <c r="J137" s="5">
        <f t="shared" si="4"/>
        <v>13.700000000000003</v>
      </c>
      <c r="K137" s="5">
        <f t="shared" si="5"/>
        <v>316.99999999999989</v>
      </c>
    </row>
    <row r="138" spans="1:18" x14ac:dyDescent="0.2">
      <c r="A138" t="s">
        <v>14</v>
      </c>
      <c r="B138">
        <v>9584</v>
      </c>
      <c r="C138">
        <v>2015</v>
      </c>
      <c r="D138">
        <v>5</v>
      </c>
      <c r="E138" s="18">
        <v>42125</v>
      </c>
      <c r="F138">
        <v>73.7</v>
      </c>
      <c r="I138" s="15">
        <v>71.5</v>
      </c>
      <c r="J138" s="5">
        <f t="shared" si="4"/>
        <v>2.2000000000000028</v>
      </c>
      <c r="K138" s="5">
        <f t="shared" si="5"/>
        <v>319.19999999999987</v>
      </c>
    </row>
    <row r="139" spans="1:18" x14ac:dyDescent="0.2">
      <c r="A139" t="s">
        <v>14</v>
      </c>
      <c r="B139">
        <v>9584</v>
      </c>
      <c r="C139">
        <v>2015</v>
      </c>
      <c r="D139">
        <v>6</v>
      </c>
      <c r="E139" s="18">
        <v>42156</v>
      </c>
      <c r="F139">
        <v>61.5</v>
      </c>
      <c r="I139" s="15">
        <v>75.900000000000006</v>
      </c>
      <c r="J139" s="5">
        <f t="shared" si="4"/>
        <v>-14.400000000000006</v>
      </c>
      <c r="K139" s="5">
        <f t="shared" si="5"/>
        <v>304.79999999999984</v>
      </c>
    </row>
    <row r="140" spans="1:18" x14ac:dyDescent="0.2">
      <c r="A140" t="s">
        <v>14</v>
      </c>
      <c r="B140">
        <v>9584</v>
      </c>
      <c r="C140">
        <v>2015</v>
      </c>
      <c r="D140">
        <v>7</v>
      </c>
      <c r="E140" s="18">
        <v>42186</v>
      </c>
      <c r="F140">
        <v>54.4</v>
      </c>
      <c r="I140" s="15">
        <v>82.4</v>
      </c>
      <c r="J140" s="5">
        <f t="shared" si="4"/>
        <v>-28.000000000000007</v>
      </c>
      <c r="K140" s="5">
        <f t="shared" si="5"/>
        <v>276.79999999999984</v>
      </c>
    </row>
    <row r="141" spans="1:18" x14ac:dyDescent="0.2">
      <c r="A141" t="s">
        <v>14</v>
      </c>
      <c r="B141">
        <v>9584</v>
      </c>
      <c r="C141">
        <v>2015</v>
      </c>
      <c r="D141">
        <v>8</v>
      </c>
      <c r="E141" s="18">
        <v>42217</v>
      </c>
      <c r="F141">
        <v>112.9</v>
      </c>
      <c r="I141" s="15">
        <v>83.3</v>
      </c>
      <c r="J141" s="5">
        <f t="shared" si="4"/>
        <v>29.600000000000009</v>
      </c>
      <c r="K141" s="5">
        <f t="shared" si="5"/>
        <v>306.39999999999986</v>
      </c>
    </row>
    <row r="142" spans="1:18" x14ac:dyDescent="0.2">
      <c r="A142" t="s">
        <v>14</v>
      </c>
      <c r="B142">
        <v>9584</v>
      </c>
      <c r="C142">
        <v>2015</v>
      </c>
      <c r="D142">
        <v>9</v>
      </c>
      <c r="E142" s="18">
        <v>42248</v>
      </c>
      <c r="F142">
        <v>67.2</v>
      </c>
      <c r="I142" s="15">
        <v>62.1</v>
      </c>
      <c r="J142" s="5">
        <f t="shared" si="4"/>
        <v>5.1000000000000014</v>
      </c>
      <c r="K142" s="5">
        <f t="shared" si="5"/>
        <v>311.49999999999989</v>
      </c>
    </row>
    <row r="143" spans="1:18" x14ac:dyDescent="0.2">
      <c r="A143" t="s">
        <v>14</v>
      </c>
      <c r="B143">
        <v>9584</v>
      </c>
      <c r="C143">
        <v>2015</v>
      </c>
      <c r="D143">
        <v>10</v>
      </c>
      <c r="E143" s="18">
        <v>42278</v>
      </c>
      <c r="F143">
        <v>33.9</v>
      </c>
      <c r="I143" s="15">
        <v>53.2</v>
      </c>
      <c r="J143" s="5">
        <f t="shared" si="4"/>
        <v>-19.300000000000004</v>
      </c>
      <c r="K143" s="5">
        <f t="shared" si="5"/>
        <v>292.19999999999987</v>
      </c>
    </row>
    <row r="144" spans="1:18" x14ac:dyDescent="0.2">
      <c r="A144" t="s">
        <v>14</v>
      </c>
      <c r="B144">
        <v>9584</v>
      </c>
      <c r="C144">
        <v>2015</v>
      </c>
      <c r="D144">
        <v>11</v>
      </c>
      <c r="E144" s="18">
        <v>42309</v>
      </c>
      <c r="F144">
        <v>28</v>
      </c>
      <c r="I144" s="15">
        <v>33.200000000000003</v>
      </c>
      <c r="J144" s="5">
        <f t="shared" si="4"/>
        <v>-5.2000000000000028</v>
      </c>
      <c r="K144" s="5">
        <f t="shared" si="5"/>
        <v>286.99999999999989</v>
      </c>
    </row>
    <row r="145" spans="1:11" x14ac:dyDescent="0.2">
      <c r="A145" t="s">
        <v>14</v>
      </c>
      <c r="B145">
        <v>9584</v>
      </c>
      <c r="C145">
        <v>2015</v>
      </c>
      <c r="D145">
        <v>12</v>
      </c>
      <c r="E145" s="18">
        <v>42339</v>
      </c>
      <c r="F145">
        <v>46.4</v>
      </c>
      <c r="I145" s="15">
        <v>20.9</v>
      </c>
      <c r="J145" s="5">
        <f t="shared" si="4"/>
        <v>25.5</v>
      </c>
      <c r="K145" s="5">
        <f t="shared" si="5"/>
        <v>312.49999999999989</v>
      </c>
    </row>
    <row r="146" spans="1:11" x14ac:dyDescent="0.2">
      <c r="A146" t="s">
        <v>14</v>
      </c>
      <c r="B146">
        <v>9584</v>
      </c>
      <c r="C146">
        <v>2016</v>
      </c>
      <c r="D146">
        <v>1</v>
      </c>
      <c r="E146" s="18">
        <v>42370</v>
      </c>
      <c r="F146">
        <v>73.2</v>
      </c>
      <c r="I146" s="15">
        <v>22.4</v>
      </c>
      <c r="J146" s="5">
        <f t="shared" si="4"/>
        <v>50.800000000000004</v>
      </c>
      <c r="K146" s="5">
        <f t="shared" si="5"/>
        <v>363.2999999999999</v>
      </c>
    </row>
    <row r="147" spans="1:11" x14ac:dyDescent="0.2">
      <c r="A147" t="s">
        <v>14</v>
      </c>
      <c r="B147">
        <v>9584</v>
      </c>
      <c r="C147">
        <v>2016</v>
      </c>
      <c r="D147">
        <v>2</v>
      </c>
      <c r="E147" s="18">
        <v>42401</v>
      </c>
      <c r="F147">
        <v>15</v>
      </c>
      <c r="I147" s="15">
        <v>22.2</v>
      </c>
      <c r="J147" s="5">
        <f t="shared" si="4"/>
        <v>-7.1999999999999993</v>
      </c>
      <c r="K147" s="5">
        <f t="shared" si="5"/>
        <v>356.09999999999991</v>
      </c>
    </row>
    <row r="148" spans="1:11" x14ac:dyDescent="0.2">
      <c r="A148" t="s">
        <v>14</v>
      </c>
      <c r="B148">
        <v>9584</v>
      </c>
      <c r="C148">
        <v>2016</v>
      </c>
      <c r="D148">
        <v>3</v>
      </c>
      <c r="E148" s="18">
        <v>42430</v>
      </c>
      <c r="F148">
        <v>55.5</v>
      </c>
      <c r="I148" s="15">
        <v>30.9</v>
      </c>
      <c r="J148" s="5">
        <f t="shared" si="4"/>
        <v>24.6</v>
      </c>
      <c r="K148" s="5">
        <f t="shared" si="5"/>
        <v>380.69999999999993</v>
      </c>
    </row>
    <row r="149" spans="1:11" x14ac:dyDescent="0.2">
      <c r="A149" t="s">
        <v>14</v>
      </c>
      <c r="B149">
        <v>9584</v>
      </c>
      <c r="C149">
        <v>2016</v>
      </c>
      <c r="D149">
        <v>4</v>
      </c>
      <c r="E149" s="18">
        <v>42461</v>
      </c>
      <c r="F149">
        <v>48.5</v>
      </c>
      <c r="I149" s="15">
        <v>44.3</v>
      </c>
      <c r="J149" s="5">
        <f t="shared" si="4"/>
        <v>4.2000000000000028</v>
      </c>
      <c r="K149" s="5">
        <f t="shared" si="5"/>
        <v>384.89999999999992</v>
      </c>
    </row>
    <row r="150" spans="1:11" x14ac:dyDescent="0.2">
      <c r="A150" t="s">
        <v>14</v>
      </c>
      <c r="B150">
        <v>9584</v>
      </c>
      <c r="C150">
        <v>2016</v>
      </c>
      <c r="D150">
        <v>5</v>
      </c>
      <c r="E150" s="18">
        <v>42491</v>
      </c>
      <c r="F150">
        <v>69.5</v>
      </c>
      <c r="I150" s="15">
        <v>71.5</v>
      </c>
      <c r="J150" s="5">
        <f t="shared" si="4"/>
        <v>-2</v>
      </c>
      <c r="K150" s="5">
        <f t="shared" si="5"/>
        <v>382.89999999999992</v>
      </c>
    </row>
    <row r="151" spans="1:11" x14ac:dyDescent="0.2">
      <c r="A151" t="s">
        <v>14</v>
      </c>
      <c r="B151">
        <v>9584</v>
      </c>
      <c r="C151">
        <v>2016</v>
      </c>
      <c r="D151">
        <v>6</v>
      </c>
      <c r="E151" s="18">
        <v>42522</v>
      </c>
      <c r="F151">
        <v>82</v>
      </c>
      <c r="I151" s="15">
        <v>75.900000000000006</v>
      </c>
      <c r="J151" s="5">
        <f t="shared" si="4"/>
        <v>6.0999999999999943</v>
      </c>
      <c r="K151" s="5">
        <f t="shared" si="5"/>
        <v>388.99999999999989</v>
      </c>
    </row>
    <row r="152" spans="1:11" x14ac:dyDescent="0.2">
      <c r="A152" t="s">
        <v>14</v>
      </c>
      <c r="B152">
        <v>9584</v>
      </c>
      <c r="C152">
        <v>2016</v>
      </c>
      <c r="D152">
        <v>7</v>
      </c>
      <c r="E152" s="18">
        <v>42552</v>
      </c>
      <c r="F152">
        <v>56</v>
      </c>
      <c r="I152" s="15">
        <v>82.4</v>
      </c>
      <c r="J152" s="5">
        <f t="shared" si="4"/>
        <v>-26.400000000000006</v>
      </c>
      <c r="K152" s="5">
        <f t="shared" si="5"/>
        <v>362.59999999999991</v>
      </c>
    </row>
    <row r="153" spans="1:11" x14ac:dyDescent="0.2">
      <c r="A153" t="s">
        <v>14</v>
      </c>
      <c r="B153">
        <v>9584</v>
      </c>
      <c r="C153">
        <v>2016</v>
      </c>
      <c r="D153">
        <v>8</v>
      </c>
      <c r="E153" s="18">
        <v>42583</v>
      </c>
      <c r="F153">
        <v>108.6</v>
      </c>
      <c r="I153" s="15">
        <v>83.3</v>
      </c>
      <c r="J153" s="5">
        <f t="shared" si="4"/>
        <v>25.299999999999997</v>
      </c>
      <c r="K153" s="5">
        <f t="shared" si="5"/>
        <v>387.89999999999992</v>
      </c>
    </row>
    <row r="154" spans="1:11" x14ac:dyDescent="0.2">
      <c r="A154" t="s">
        <v>14</v>
      </c>
      <c r="B154">
        <v>9584</v>
      </c>
      <c r="C154">
        <v>2016</v>
      </c>
      <c r="D154">
        <v>9</v>
      </c>
      <c r="E154" s="18">
        <v>42614</v>
      </c>
      <c r="F154">
        <v>85.3</v>
      </c>
      <c r="I154" s="15">
        <v>62.1</v>
      </c>
      <c r="J154" s="5">
        <f t="shared" si="4"/>
        <v>23.199999999999996</v>
      </c>
      <c r="K154" s="5">
        <f t="shared" si="5"/>
        <v>411.09999999999991</v>
      </c>
    </row>
    <row r="155" spans="1:11" x14ac:dyDescent="0.2">
      <c r="A155" t="s">
        <v>14</v>
      </c>
      <c r="B155">
        <v>9584</v>
      </c>
      <c r="C155">
        <v>2016</v>
      </c>
      <c r="D155">
        <v>10</v>
      </c>
      <c r="E155" s="18">
        <v>42644</v>
      </c>
      <c r="F155">
        <v>65</v>
      </c>
      <c r="I155" s="15">
        <v>53.2</v>
      </c>
      <c r="J155" s="5">
        <f t="shared" si="4"/>
        <v>11.799999999999997</v>
      </c>
      <c r="K155" s="5">
        <f t="shared" si="5"/>
        <v>422.89999999999992</v>
      </c>
    </row>
    <row r="156" spans="1:11" x14ac:dyDescent="0.2">
      <c r="A156" t="s">
        <v>14</v>
      </c>
      <c r="B156">
        <v>9584</v>
      </c>
      <c r="C156">
        <v>2016</v>
      </c>
      <c r="D156">
        <v>11</v>
      </c>
      <c r="E156" s="18">
        <v>42675</v>
      </c>
      <c r="F156">
        <v>9.4</v>
      </c>
      <c r="I156" s="15">
        <v>33.200000000000003</v>
      </c>
      <c r="J156" s="5">
        <f t="shared" si="4"/>
        <v>-23.800000000000004</v>
      </c>
      <c r="K156" s="5">
        <f t="shared" si="5"/>
        <v>399.09999999999991</v>
      </c>
    </row>
    <row r="157" spans="1:11" x14ac:dyDescent="0.2">
      <c r="A157" t="s">
        <v>14</v>
      </c>
      <c r="B157">
        <v>9584</v>
      </c>
      <c r="C157">
        <v>2016</v>
      </c>
      <c r="D157">
        <v>12</v>
      </c>
      <c r="E157" s="18">
        <v>42705</v>
      </c>
      <c r="F157">
        <v>35.5</v>
      </c>
      <c r="I157" s="15">
        <v>20.9</v>
      </c>
      <c r="J157" s="5">
        <f t="shared" si="4"/>
        <v>14.600000000000001</v>
      </c>
      <c r="K157" s="5">
        <f t="shared" si="5"/>
        <v>413.69999999999993</v>
      </c>
    </row>
    <row r="158" spans="1:11" x14ac:dyDescent="0.2">
      <c r="A158" t="s">
        <v>14</v>
      </c>
      <c r="B158">
        <v>9584</v>
      </c>
      <c r="C158">
        <v>2017</v>
      </c>
      <c r="D158">
        <v>1</v>
      </c>
      <c r="E158" s="18">
        <v>42736</v>
      </c>
      <c r="F158">
        <v>51.7</v>
      </c>
      <c r="I158" s="15">
        <v>22.4</v>
      </c>
      <c r="J158" s="5">
        <f t="shared" si="4"/>
        <v>29.300000000000004</v>
      </c>
      <c r="K158" s="5">
        <f t="shared" si="5"/>
        <v>442.99999999999994</v>
      </c>
    </row>
    <row r="159" spans="1:11" x14ac:dyDescent="0.2">
      <c r="A159" t="s">
        <v>14</v>
      </c>
      <c r="B159">
        <v>9584</v>
      </c>
      <c r="C159">
        <v>2017</v>
      </c>
      <c r="D159">
        <v>2</v>
      </c>
      <c r="E159" s="18">
        <v>42767</v>
      </c>
      <c r="F159">
        <v>127.2</v>
      </c>
      <c r="I159" s="15">
        <v>22.2</v>
      </c>
      <c r="J159" s="5">
        <f t="shared" si="4"/>
        <v>105</v>
      </c>
      <c r="K159" s="20">
        <f t="shared" si="5"/>
        <v>548</v>
      </c>
    </row>
    <row r="160" spans="1:11" x14ac:dyDescent="0.2">
      <c r="A160" t="s">
        <v>14</v>
      </c>
      <c r="B160">
        <v>9584</v>
      </c>
      <c r="C160">
        <v>2017</v>
      </c>
      <c r="D160">
        <v>3</v>
      </c>
      <c r="E160" s="18">
        <v>42795</v>
      </c>
      <c r="F160">
        <v>23.5</v>
      </c>
      <c r="I160" s="15">
        <v>30.9</v>
      </c>
      <c r="J160" s="5">
        <f t="shared" si="4"/>
        <v>-7.3999999999999986</v>
      </c>
      <c r="K160" s="5">
        <f t="shared" si="5"/>
        <v>540.6</v>
      </c>
    </row>
    <row r="161" spans="1:11" x14ac:dyDescent="0.2">
      <c r="A161" t="s">
        <v>14</v>
      </c>
      <c r="B161">
        <v>9584</v>
      </c>
      <c r="C161">
        <v>2017</v>
      </c>
      <c r="D161">
        <v>4</v>
      </c>
      <c r="E161" s="18">
        <v>42826</v>
      </c>
      <c r="F161">
        <v>10.6</v>
      </c>
      <c r="I161" s="15">
        <v>44.3</v>
      </c>
      <c r="J161" s="5">
        <f t="shared" si="4"/>
        <v>-33.699999999999996</v>
      </c>
      <c r="K161" s="5">
        <f t="shared" si="5"/>
        <v>506.90000000000003</v>
      </c>
    </row>
    <row r="162" spans="1:11" x14ac:dyDescent="0.2">
      <c r="A162" t="s">
        <v>14</v>
      </c>
      <c r="B162">
        <v>9584</v>
      </c>
      <c r="C162">
        <v>2017</v>
      </c>
      <c r="D162">
        <v>5</v>
      </c>
      <c r="E162" s="18">
        <v>42856</v>
      </c>
      <c r="F162">
        <v>66.7</v>
      </c>
      <c r="I162" s="15">
        <v>71.5</v>
      </c>
      <c r="J162" s="5">
        <f t="shared" si="4"/>
        <v>-4.7999999999999972</v>
      </c>
      <c r="K162" s="5">
        <f t="shared" si="5"/>
        <v>502.1</v>
      </c>
    </row>
    <row r="163" spans="1:11" x14ac:dyDescent="0.2">
      <c r="A163" t="s">
        <v>14</v>
      </c>
      <c r="B163">
        <v>9584</v>
      </c>
      <c r="C163">
        <v>2017</v>
      </c>
      <c r="D163">
        <v>6</v>
      </c>
      <c r="E163" s="18">
        <v>42887</v>
      </c>
      <c r="F163">
        <v>24.2</v>
      </c>
      <c r="I163" s="15">
        <v>75.900000000000006</v>
      </c>
      <c r="J163" s="5">
        <f t="shared" si="4"/>
        <v>-51.7</v>
      </c>
      <c r="K163" s="5">
        <f t="shared" si="5"/>
        <v>450.40000000000003</v>
      </c>
    </row>
    <row r="164" spans="1:11" x14ac:dyDescent="0.2">
      <c r="A164" t="s">
        <v>14</v>
      </c>
      <c r="B164">
        <v>9584</v>
      </c>
      <c r="C164">
        <v>2017</v>
      </c>
      <c r="D164">
        <v>7</v>
      </c>
      <c r="E164" s="18">
        <v>42917</v>
      </c>
      <c r="F164">
        <v>109.7</v>
      </c>
      <c r="I164" s="15">
        <v>82.4</v>
      </c>
      <c r="J164" s="5">
        <f t="shared" si="4"/>
        <v>27.299999999999997</v>
      </c>
      <c r="K164" s="5">
        <f t="shared" si="5"/>
        <v>477.70000000000005</v>
      </c>
    </row>
    <row r="165" spans="1:11" x14ac:dyDescent="0.2">
      <c r="A165" t="s">
        <v>14</v>
      </c>
      <c r="B165">
        <v>9584</v>
      </c>
      <c r="C165">
        <v>2017</v>
      </c>
      <c r="D165">
        <v>8</v>
      </c>
      <c r="E165" s="18">
        <v>42948</v>
      </c>
      <c r="F165">
        <v>48.2</v>
      </c>
      <c r="I165" s="15">
        <v>83.3</v>
      </c>
      <c r="J165" s="5">
        <f t="shared" si="4"/>
        <v>-35.099999999999994</v>
      </c>
      <c r="K165" s="5">
        <f t="shared" si="5"/>
        <v>442.6</v>
      </c>
    </row>
    <row r="166" spans="1:11" x14ac:dyDescent="0.2">
      <c r="A166" t="s">
        <v>14</v>
      </c>
      <c r="B166">
        <v>9584</v>
      </c>
      <c r="C166">
        <v>2017</v>
      </c>
      <c r="D166">
        <v>9</v>
      </c>
      <c r="E166" s="18">
        <v>42979</v>
      </c>
      <c r="F166">
        <v>79.599999999999994</v>
      </c>
      <c r="I166" s="15">
        <v>62.1</v>
      </c>
      <c r="J166" s="5">
        <f t="shared" si="4"/>
        <v>17.499999999999993</v>
      </c>
      <c r="K166" s="5">
        <f t="shared" si="5"/>
        <v>460.1</v>
      </c>
    </row>
    <row r="167" spans="1:11" x14ac:dyDescent="0.2">
      <c r="A167" t="s">
        <v>14</v>
      </c>
      <c r="B167">
        <v>9584</v>
      </c>
      <c r="C167">
        <v>2017</v>
      </c>
      <c r="D167">
        <v>10</v>
      </c>
      <c r="E167" s="18">
        <v>43009</v>
      </c>
      <c r="F167">
        <v>28.1</v>
      </c>
      <c r="I167" s="15">
        <v>53.2</v>
      </c>
      <c r="J167" s="5">
        <f t="shared" si="4"/>
        <v>-25.1</v>
      </c>
      <c r="K167" s="5">
        <f t="shared" si="5"/>
        <v>435</v>
      </c>
    </row>
    <row r="168" spans="1:11" x14ac:dyDescent="0.2">
      <c r="A168" t="s">
        <v>14</v>
      </c>
      <c r="B168">
        <v>9584</v>
      </c>
      <c r="C168">
        <v>2017</v>
      </c>
      <c r="D168">
        <v>11</v>
      </c>
      <c r="E168" s="18">
        <v>43040</v>
      </c>
      <c r="F168">
        <v>23.3</v>
      </c>
      <c r="I168" s="15">
        <v>33.200000000000003</v>
      </c>
      <c r="J168" s="5">
        <f t="shared" si="4"/>
        <v>-9.9000000000000021</v>
      </c>
      <c r="K168" s="5">
        <f t="shared" si="5"/>
        <v>425.1</v>
      </c>
    </row>
    <row r="169" spans="1:11" x14ac:dyDescent="0.2">
      <c r="A169" t="s">
        <v>14</v>
      </c>
      <c r="B169">
        <v>9584</v>
      </c>
      <c r="C169">
        <v>2017</v>
      </c>
      <c r="D169">
        <v>12</v>
      </c>
      <c r="E169" s="18">
        <v>43070</v>
      </c>
      <c r="F169">
        <v>17.8</v>
      </c>
      <c r="I169" s="15">
        <v>20.9</v>
      </c>
      <c r="J169" s="5">
        <f t="shared" si="4"/>
        <v>-3.0999999999999979</v>
      </c>
      <c r="K169" s="5">
        <f t="shared" si="5"/>
        <v>422</v>
      </c>
    </row>
    <row r="170" spans="1:11" x14ac:dyDescent="0.2">
      <c r="A170" t="s">
        <v>14</v>
      </c>
      <c r="B170">
        <v>9584</v>
      </c>
      <c r="C170">
        <v>2018</v>
      </c>
      <c r="D170">
        <v>1</v>
      </c>
      <c r="E170" s="18">
        <v>43101</v>
      </c>
      <c r="F170">
        <v>8.4</v>
      </c>
      <c r="I170" s="15">
        <v>22.4</v>
      </c>
      <c r="J170" s="5">
        <f t="shared" si="4"/>
        <v>-13.999999999999998</v>
      </c>
      <c r="K170" s="5">
        <f t="shared" si="5"/>
        <v>408</v>
      </c>
    </row>
    <row r="171" spans="1:11" x14ac:dyDescent="0.2">
      <c r="A171" t="s">
        <v>14</v>
      </c>
      <c r="B171">
        <v>9584</v>
      </c>
      <c r="C171">
        <v>2018</v>
      </c>
      <c r="D171">
        <v>2</v>
      </c>
      <c r="E171" s="18">
        <v>43132</v>
      </c>
      <c r="F171">
        <v>99.2</v>
      </c>
      <c r="I171" s="15">
        <v>22.2</v>
      </c>
      <c r="J171" s="5">
        <f t="shared" si="4"/>
        <v>77</v>
      </c>
      <c r="K171" s="5">
        <f t="shared" si="5"/>
        <v>485</v>
      </c>
    </row>
    <row r="172" spans="1:11" x14ac:dyDescent="0.2">
      <c r="A172" t="s">
        <v>14</v>
      </c>
      <c r="B172">
        <v>9584</v>
      </c>
      <c r="C172">
        <v>2018</v>
      </c>
      <c r="D172">
        <v>3</v>
      </c>
      <c r="E172" s="18">
        <v>43160</v>
      </c>
      <c r="F172">
        <v>17.7</v>
      </c>
      <c r="I172" s="15">
        <v>30.9</v>
      </c>
      <c r="J172" s="5">
        <f t="shared" si="4"/>
        <v>-13.2</v>
      </c>
      <c r="K172" s="5">
        <f t="shared" si="5"/>
        <v>471.8</v>
      </c>
    </row>
    <row r="173" spans="1:11" x14ac:dyDescent="0.2">
      <c r="A173" t="s">
        <v>14</v>
      </c>
      <c r="B173">
        <v>9584</v>
      </c>
      <c r="C173">
        <v>2018</v>
      </c>
      <c r="D173">
        <v>4</v>
      </c>
      <c r="E173" s="18">
        <v>43191</v>
      </c>
      <c r="F173">
        <v>5</v>
      </c>
      <c r="I173" s="15">
        <v>44.3</v>
      </c>
      <c r="J173" s="5">
        <f t="shared" si="4"/>
        <v>-39.299999999999997</v>
      </c>
      <c r="K173" s="5">
        <f t="shared" si="5"/>
        <v>432.5</v>
      </c>
    </row>
    <row r="174" spans="1:11" x14ac:dyDescent="0.2">
      <c r="A174" t="s">
        <v>14</v>
      </c>
      <c r="B174">
        <v>9584</v>
      </c>
      <c r="C174">
        <v>2018</v>
      </c>
      <c r="D174">
        <v>5</v>
      </c>
      <c r="E174" s="18">
        <v>43221</v>
      </c>
      <c r="F174">
        <v>27.1</v>
      </c>
      <c r="I174" s="15">
        <v>71.5</v>
      </c>
      <c r="J174" s="5">
        <f t="shared" si="4"/>
        <v>-44.4</v>
      </c>
      <c r="K174" s="5">
        <f t="shared" si="5"/>
        <v>388.1</v>
      </c>
    </row>
    <row r="175" spans="1:11" x14ac:dyDescent="0.2">
      <c r="A175" t="s">
        <v>14</v>
      </c>
      <c r="B175">
        <v>9584</v>
      </c>
      <c r="C175">
        <v>2018</v>
      </c>
      <c r="D175">
        <v>6</v>
      </c>
      <c r="E175" s="18">
        <v>43252</v>
      </c>
      <c r="F175">
        <v>44.5</v>
      </c>
      <c r="I175" s="15">
        <v>75.900000000000006</v>
      </c>
      <c r="J175" s="5">
        <f t="shared" si="4"/>
        <v>-31.400000000000006</v>
      </c>
      <c r="K175" s="5">
        <f t="shared" si="5"/>
        <v>356.70000000000005</v>
      </c>
    </row>
    <row r="176" spans="1:11" x14ac:dyDescent="0.2">
      <c r="A176" t="s">
        <v>14</v>
      </c>
      <c r="B176">
        <v>9584</v>
      </c>
      <c r="C176">
        <v>2018</v>
      </c>
      <c r="D176">
        <v>7</v>
      </c>
      <c r="E176" s="18">
        <v>43282</v>
      </c>
      <c r="F176">
        <v>54.4</v>
      </c>
      <c r="I176" s="15">
        <v>82.4</v>
      </c>
      <c r="J176" s="5">
        <f t="shared" si="4"/>
        <v>-28.000000000000007</v>
      </c>
      <c r="K176" s="5">
        <f t="shared" si="5"/>
        <v>328.70000000000005</v>
      </c>
    </row>
    <row r="177" spans="1:14" x14ac:dyDescent="0.2">
      <c r="A177" t="s">
        <v>14</v>
      </c>
      <c r="B177">
        <v>9584</v>
      </c>
      <c r="C177">
        <v>2018</v>
      </c>
      <c r="D177">
        <v>8</v>
      </c>
      <c r="E177" s="18">
        <v>43313</v>
      </c>
      <c r="F177">
        <v>177.1</v>
      </c>
      <c r="I177" s="15">
        <v>83.3</v>
      </c>
      <c r="J177" s="5">
        <f t="shared" si="4"/>
        <v>93.8</v>
      </c>
      <c r="K177" s="5">
        <f t="shared" si="5"/>
        <v>422.50000000000006</v>
      </c>
    </row>
    <row r="178" spans="1:14" x14ac:dyDescent="0.2">
      <c r="A178" t="s">
        <v>14</v>
      </c>
      <c r="B178">
        <v>9584</v>
      </c>
      <c r="C178">
        <v>2018</v>
      </c>
      <c r="D178">
        <v>9</v>
      </c>
      <c r="E178" s="18">
        <v>43344</v>
      </c>
      <c r="F178">
        <v>37.1</v>
      </c>
      <c r="I178" s="15">
        <v>62.1</v>
      </c>
      <c r="J178" s="5">
        <f t="shared" si="4"/>
        <v>-25</v>
      </c>
      <c r="K178" s="5">
        <f t="shared" si="5"/>
        <v>397.50000000000006</v>
      </c>
    </row>
    <row r="179" spans="1:14" x14ac:dyDescent="0.2">
      <c r="A179" t="s">
        <v>14</v>
      </c>
      <c r="B179">
        <v>9584</v>
      </c>
      <c r="C179">
        <v>2018</v>
      </c>
      <c r="D179">
        <v>10</v>
      </c>
      <c r="E179" s="18">
        <v>43374</v>
      </c>
      <c r="F179">
        <v>73.599999999999994</v>
      </c>
      <c r="I179" s="15">
        <v>53.2</v>
      </c>
      <c r="J179" s="5">
        <f t="shared" si="4"/>
        <v>20.399999999999991</v>
      </c>
      <c r="K179" s="5">
        <f t="shared" si="5"/>
        <v>417.90000000000003</v>
      </c>
    </row>
    <row r="180" spans="1:14" x14ac:dyDescent="0.2">
      <c r="A180" t="s">
        <v>14</v>
      </c>
      <c r="B180">
        <v>9584</v>
      </c>
      <c r="C180">
        <v>2018</v>
      </c>
      <c r="D180">
        <v>11</v>
      </c>
      <c r="E180" s="18">
        <v>43405</v>
      </c>
      <c r="F180">
        <v>40.4</v>
      </c>
      <c r="I180" s="15">
        <v>33.200000000000003</v>
      </c>
      <c r="J180" s="5">
        <f t="shared" si="4"/>
        <v>7.1999999999999957</v>
      </c>
      <c r="K180" s="5">
        <f t="shared" si="5"/>
        <v>425.1</v>
      </c>
      <c r="L180" s="1">
        <f>SUM(J177:J179)</f>
        <v>89.199999999999989</v>
      </c>
      <c r="M180" s="1">
        <f>SUM(J174:J179)</f>
        <v>-14.600000000000023</v>
      </c>
      <c r="N180" s="1">
        <f>SUM(J168:J179)</f>
        <v>-17.100000000000023</v>
      </c>
    </row>
    <row r="181" spans="1:14" x14ac:dyDescent="0.2">
      <c r="A181" t="s">
        <v>14</v>
      </c>
      <c r="B181">
        <v>9584</v>
      </c>
      <c r="C181">
        <v>2018</v>
      </c>
      <c r="D181">
        <v>12</v>
      </c>
      <c r="E181" s="18">
        <v>43435</v>
      </c>
      <c r="F181">
        <v>11.4</v>
      </c>
      <c r="I181" s="15">
        <v>20.9</v>
      </c>
      <c r="J181" s="5">
        <f t="shared" si="4"/>
        <v>-9.4999999999999982</v>
      </c>
      <c r="K181" s="5">
        <f t="shared" si="5"/>
        <v>415.6</v>
      </c>
    </row>
    <row r="182" spans="1:14" x14ac:dyDescent="0.2">
      <c r="A182" t="s">
        <v>14</v>
      </c>
      <c r="B182">
        <v>9584</v>
      </c>
      <c r="C182">
        <v>2019</v>
      </c>
      <c r="D182">
        <v>1</v>
      </c>
      <c r="E182" s="18">
        <v>43466</v>
      </c>
      <c r="F182">
        <v>2.6</v>
      </c>
      <c r="I182" s="15">
        <v>22.4</v>
      </c>
      <c r="J182" s="5">
        <f t="shared" si="4"/>
        <v>-19.799999999999997</v>
      </c>
      <c r="K182" s="5">
        <f t="shared" si="5"/>
        <v>395.8</v>
      </c>
    </row>
    <row r="183" spans="1:14" x14ac:dyDescent="0.2">
      <c r="A183" t="s">
        <v>14</v>
      </c>
      <c r="B183">
        <v>9584</v>
      </c>
      <c r="C183">
        <v>2019</v>
      </c>
      <c r="D183">
        <v>2</v>
      </c>
      <c r="E183" s="18">
        <v>43497</v>
      </c>
      <c r="F183">
        <v>1.8</v>
      </c>
      <c r="I183" s="15">
        <v>22.2</v>
      </c>
      <c r="J183" s="5">
        <f t="shared" si="4"/>
        <v>-20.399999999999999</v>
      </c>
      <c r="K183" s="5">
        <f t="shared" si="5"/>
        <v>375.40000000000003</v>
      </c>
      <c r="L183" s="1">
        <f>SUM(J180:J182)</f>
        <v>-22.1</v>
      </c>
      <c r="M183" s="1">
        <f>SUM(J177:J182)</f>
        <v>67.09999999999998</v>
      </c>
      <c r="N183" s="1">
        <f>SUM(J171:J182)</f>
        <v>-12.200000000000022</v>
      </c>
    </row>
    <row r="184" spans="1:14" x14ac:dyDescent="0.2">
      <c r="A184" t="s">
        <v>14</v>
      </c>
      <c r="B184">
        <v>9584</v>
      </c>
      <c r="C184">
        <v>2019</v>
      </c>
      <c r="D184">
        <v>3</v>
      </c>
      <c r="E184" s="18">
        <v>43525</v>
      </c>
      <c r="F184">
        <v>12.4</v>
      </c>
      <c r="I184" s="15">
        <v>30.9</v>
      </c>
      <c r="J184" s="5">
        <f t="shared" si="4"/>
        <v>-18.5</v>
      </c>
      <c r="K184" s="5">
        <f t="shared" si="5"/>
        <v>356.90000000000003</v>
      </c>
    </row>
    <row r="185" spans="1:14" x14ac:dyDescent="0.2">
      <c r="A185" t="s">
        <v>14</v>
      </c>
      <c r="B185">
        <v>9584</v>
      </c>
      <c r="C185">
        <v>2019</v>
      </c>
      <c r="D185">
        <v>4</v>
      </c>
      <c r="E185" s="18">
        <v>43556</v>
      </c>
      <c r="F185">
        <v>30.1</v>
      </c>
      <c r="I185" s="15">
        <v>44.3</v>
      </c>
      <c r="J185" s="5">
        <f t="shared" si="4"/>
        <v>-14.199999999999996</v>
      </c>
      <c r="K185" s="5">
        <f t="shared" si="5"/>
        <v>342.70000000000005</v>
      </c>
    </row>
    <row r="186" spans="1:14" x14ac:dyDescent="0.2">
      <c r="A186" t="s">
        <v>14</v>
      </c>
      <c r="B186">
        <v>9584</v>
      </c>
      <c r="C186">
        <v>2019</v>
      </c>
      <c r="D186">
        <v>5</v>
      </c>
      <c r="E186" s="18">
        <v>43586</v>
      </c>
      <c r="F186">
        <v>60.4</v>
      </c>
      <c r="I186" s="15">
        <v>71.5</v>
      </c>
      <c r="J186" s="5">
        <f t="shared" si="4"/>
        <v>-11.100000000000001</v>
      </c>
      <c r="K186" s="5">
        <f t="shared" si="5"/>
        <v>331.6</v>
      </c>
    </row>
    <row r="187" spans="1:14" x14ac:dyDescent="0.2">
      <c r="A187" t="s">
        <v>14</v>
      </c>
      <c r="B187">
        <v>9584</v>
      </c>
      <c r="C187">
        <v>2019</v>
      </c>
      <c r="D187">
        <v>6</v>
      </c>
      <c r="E187" s="18">
        <v>43617</v>
      </c>
      <c r="F187">
        <v>73.3</v>
      </c>
      <c r="I187" s="15">
        <v>75.900000000000006</v>
      </c>
      <c r="J187" s="5">
        <f t="shared" si="4"/>
        <v>-2.6000000000000085</v>
      </c>
      <c r="K187" s="5">
        <f t="shared" si="5"/>
        <v>329</v>
      </c>
      <c r="N187" s="3"/>
    </row>
    <row r="188" spans="1:14" x14ac:dyDescent="0.2">
      <c r="A188" t="s">
        <v>14</v>
      </c>
      <c r="B188">
        <v>9584</v>
      </c>
      <c r="C188">
        <v>2019</v>
      </c>
      <c r="D188">
        <v>7</v>
      </c>
      <c r="E188" s="18">
        <v>43647</v>
      </c>
      <c r="F188">
        <v>43.4</v>
      </c>
      <c r="I188" s="15">
        <v>82.4</v>
      </c>
      <c r="J188" s="5">
        <f t="shared" si="4"/>
        <v>-39.000000000000007</v>
      </c>
      <c r="K188" s="5">
        <f t="shared" si="5"/>
        <v>290</v>
      </c>
    </row>
    <row r="189" spans="1:14" x14ac:dyDescent="0.2">
      <c r="A189" t="s">
        <v>14</v>
      </c>
      <c r="B189">
        <v>9584</v>
      </c>
      <c r="C189">
        <v>2019</v>
      </c>
      <c r="D189">
        <v>8</v>
      </c>
      <c r="E189" s="18">
        <v>43678</v>
      </c>
      <c r="F189">
        <v>105.5</v>
      </c>
      <c r="I189" s="15">
        <v>83.3</v>
      </c>
      <c r="J189" s="5">
        <f t="shared" si="4"/>
        <v>22.200000000000003</v>
      </c>
      <c r="K189" s="5">
        <f t="shared" si="5"/>
        <v>312.2</v>
      </c>
      <c r="N189" s="3"/>
    </row>
    <row r="190" spans="1:14" x14ac:dyDescent="0.2">
      <c r="A190" t="s">
        <v>14</v>
      </c>
      <c r="B190">
        <v>9584</v>
      </c>
      <c r="C190">
        <v>2019</v>
      </c>
      <c r="D190">
        <v>9</v>
      </c>
      <c r="E190" s="18">
        <v>43709</v>
      </c>
      <c r="F190">
        <v>30.5</v>
      </c>
      <c r="I190" s="15">
        <v>62.1</v>
      </c>
      <c r="J190" s="5">
        <f t="shared" si="4"/>
        <v>-31.6</v>
      </c>
      <c r="K190" s="5">
        <f t="shared" si="5"/>
        <v>280.59999999999997</v>
      </c>
    </row>
    <row r="191" spans="1:14" x14ac:dyDescent="0.2">
      <c r="A191" t="s">
        <v>14</v>
      </c>
      <c r="B191">
        <v>9584</v>
      </c>
      <c r="C191">
        <v>2019</v>
      </c>
      <c r="D191">
        <v>10</v>
      </c>
      <c r="E191" s="18">
        <v>43739</v>
      </c>
      <c r="F191">
        <v>42.4</v>
      </c>
      <c r="I191" s="15">
        <v>53.2</v>
      </c>
      <c r="J191" s="5">
        <f t="shared" si="4"/>
        <v>-10.800000000000004</v>
      </c>
      <c r="K191" s="5">
        <f t="shared" si="5"/>
        <v>269.79999999999995</v>
      </c>
    </row>
    <row r="192" spans="1:14" x14ac:dyDescent="0.2">
      <c r="A192" t="s">
        <v>14</v>
      </c>
      <c r="B192">
        <v>9584</v>
      </c>
      <c r="C192">
        <v>2019</v>
      </c>
      <c r="D192">
        <v>11</v>
      </c>
      <c r="E192" s="18">
        <v>43770</v>
      </c>
      <c r="F192">
        <v>29.9</v>
      </c>
      <c r="I192" s="15">
        <v>33.200000000000003</v>
      </c>
      <c r="J192" s="5">
        <f t="shared" si="4"/>
        <v>-3.3000000000000043</v>
      </c>
      <c r="K192" s="5">
        <f t="shared" si="5"/>
        <v>266.49999999999994</v>
      </c>
      <c r="N192" s="3"/>
    </row>
    <row r="193" spans="1:15" x14ac:dyDescent="0.2">
      <c r="A193" t="s">
        <v>14</v>
      </c>
      <c r="B193">
        <v>9584</v>
      </c>
      <c r="C193">
        <v>2019</v>
      </c>
      <c r="D193">
        <v>12</v>
      </c>
      <c r="E193" s="18">
        <v>43800</v>
      </c>
      <c r="F193">
        <v>18.8</v>
      </c>
      <c r="I193" s="15">
        <v>20.9</v>
      </c>
      <c r="J193" s="5">
        <f t="shared" si="4"/>
        <v>-2.0999999999999979</v>
      </c>
      <c r="K193" s="5">
        <f t="shared" si="5"/>
        <v>264.39999999999992</v>
      </c>
    </row>
    <row r="194" spans="1:15" x14ac:dyDescent="0.2">
      <c r="A194" t="s">
        <v>14</v>
      </c>
      <c r="B194">
        <v>9584</v>
      </c>
      <c r="C194">
        <v>2020</v>
      </c>
      <c r="D194">
        <v>1</v>
      </c>
      <c r="E194" s="18">
        <v>43831</v>
      </c>
      <c r="F194">
        <v>18</v>
      </c>
      <c r="I194" s="15">
        <v>22.4</v>
      </c>
      <c r="J194" s="5">
        <f t="shared" si="4"/>
        <v>-4.3999999999999986</v>
      </c>
      <c r="K194" s="5">
        <f t="shared" si="5"/>
        <v>259.99999999999994</v>
      </c>
    </row>
    <row r="195" spans="1:15" x14ac:dyDescent="0.2">
      <c r="A195" t="s">
        <v>14</v>
      </c>
      <c r="B195">
        <v>9584</v>
      </c>
      <c r="C195">
        <v>2020</v>
      </c>
      <c r="D195">
        <v>2</v>
      </c>
      <c r="E195" s="18">
        <v>43862</v>
      </c>
      <c r="F195">
        <v>9.1999999999999993</v>
      </c>
      <c r="I195" s="15">
        <v>22.2</v>
      </c>
      <c r="J195" s="5">
        <f t="shared" ref="J195:J205" si="6">F195-I195</f>
        <v>-13</v>
      </c>
      <c r="K195" s="5">
        <f t="shared" si="5"/>
        <v>246.99999999999994</v>
      </c>
    </row>
    <row r="196" spans="1:15" x14ac:dyDescent="0.2">
      <c r="A196" t="s">
        <v>14</v>
      </c>
      <c r="B196">
        <v>9584</v>
      </c>
      <c r="C196">
        <v>2020</v>
      </c>
      <c r="D196">
        <v>3</v>
      </c>
      <c r="E196" s="18">
        <v>43891</v>
      </c>
      <c r="F196">
        <v>21.9</v>
      </c>
      <c r="I196" s="15">
        <v>30.9</v>
      </c>
      <c r="J196" s="5">
        <f t="shared" si="6"/>
        <v>-9</v>
      </c>
      <c r="K196" s="5">
        <f t="shared" ref="K196:K205" si="7">K195+J196</f>
        <v>237.99999999999994</v>
      </c>
    </row>
    <row r="197" spans="1:15" x14ac:dyDescent="0.2">
      <c r="A197" t="s">
        <v>14</v>
      </c>
      <c r="B197">
        <v>9584</v>
      </c>
      <c r="C197">
        <v>2020</v>
      </c>
      <c r="D197">
        <v>4</v>
      </c>
      <c r="E197" s="18">
        <v>43922</v>
      </c>
      <c r="F197">
        <v>22.8</v>
      </c>
      <c r="I197" s="15">
        <v>44.3</v>
      </c>
      <c r="J197" s="5">
        <f t="shared" si="6"/>
        <v>-21.499999999999996</v>
      </c>
      <c r="K197" s="5">
        <f t="shared" si="7"/>
        <v>216.49999999999994</v>
      </c>
    </row>
    <row r="198" spans="1:15" x14ac:dyDescent="0.2">
      <c r="A198" t="s">
        <v>14</v>
      </c>
      <c r="B198">
        <v>9584</v>
      </c>
      <c r="C198">
        <v>2020</v>
      </c>
      <c r="D198">
        <v>5</v>
      </c>
      <c r="E198" s="18">
        <v>43952</v>
      </c>
      <c r="F198">
        <v>38.4</v>
      </c>
      <c r="I198" s="15">
        <v>71.5</v>
      </c>
      <c r="J198" s="5">
        <f t="shared" si="6"/>
        <v>-33.1</v>
      </c>
      <c r="K198" s="5">
        <f t="shared" si="7"/>
        <v>183.39999999999995</v>
      </c>
    </row>
    <row r="199" spans="1:15" x14ac:dyDescent="0.2">
      <c r="A199" t="s">
        <v>14</v>
      </c>
      <c r="B199">
        <v>9584</v>
      </c>
      <c r="C199">
        <v>2020</v>
      </c>
      <c r="D199">
        <v>6</v>
      </c>
      <c r="E199" s="18">
        <v>43983</v>
      </c>
      <c r="F199">
        <v>48.1</v>
      </c>
      <c r="I199" s="15">
        <v>75.900000000000006</v>
      </c>
      <c r="J199" s="5">
        <f t="shared" si="6"/>
        <v>-27.800000000000004</v>
      </c>
      <c r="K199" s="5">
        <f t="shared" si="7"/>
        <v>155.59999999999994</v>
      </c>
    </row>
    <row r="200" spans="1:15" x14ac:dyDescent="0.2">
      <c r="A200" t="s">
        <v>14</v>
      </c>
      <c r="B200">
        <v>9584</v>
      </c>
      <c r="C200">
        <v>2020</v>
      </c>
      <c r="D200">
        <v>7</v>
      </c>
      <c r="E200" s="18">
        <v>44013</v>
      </c>
      <c r="F200">
        <v>82.7</v>
      </c>
      <c r="I200" s="15">
        <v>82.4</v>
      </c>
      <c r="J200" s="5">
        <f t="shared" si="6"/>
        <v>0.29999999999999716</v>
      </c>
      <c r="K200" s="20">
        <f t="shared" si="7"/>
        <v>155.89999999999992</v>
      </c>
      <c r="O200" s="5"/>
    </row>
    <row r="201" spans="1:15" x14ac:dyDescent="0.2">
      <c r="A201" t="s">
        <v>14</v>
      </c>
      <c r="B201">
        <v>9584</v>
      </c>
      <c r="C201">
        <v>2020</v>
      </c>
      <c r="D201">
        <v>8</v>
      </c>
      <c r="E201" s="18">
        <v>44044</v>
      </c>
      <c r="F201">
        <v>123.5</v>
      </c>
      <c r="I201" s="15">
        <v>83.3</v>
      </c>
      <c r="J201" s="5">
        <f t="shared" si="6"/>
        <v>40.200000000000003</v>
      </c>
      <c r="K201" s="5">
        <f t="shared" si="7"/>
        <v>196.09999999999991</v>
      </c>
    </row>
    <row r="202" spans="1:15" x14ac:dyDescent="0.2">
      <c r="A202" t="s">
        <v>14</v>
      </c>
      <c r="B202">
        <v>9584</v>
      </c>
      <c r="C202">
        <v>2020</v>
      </c>
      <c r="D202">
        <v>9</v>
      </c>
      <c r="E202" s="18">
        <v>44075</v>
      </c>
      <c r="F202">
        <v>38.799999999999997</v>
      </c>
      <c r="I202" s="15">
        <v>62.1</v>
      </c>
      <c r="J202" s="5">
        <f t="shared" si="6"/>
        <v>-23.300000000000004</v>
      </c>
      <c r="K202" s="5">
        <f t="shared" si="7"/>
        <v>172.7999999999999</v>
      </c>
    </row>
    <row r="203" spans="1:15" x14ac:dyDescent="0.2">
      <c r="A203" t="s">
        <v>14</v>
      </c>
      <c r="B203">
        <v>9584</v>
      </c>
      <c r="C203">
        <v>2020</v>
      </c>
      <c r="D203">
        <v>10</v>
      </c>
      <c r="E203" s="18">
        <v>44105</v>
      </c>
      <c r="F203">
        <v>14.4</v>
      </c>
      <c r="I203" s="15">
        <v>53.2</v>
      </c>
      <c r="J203" s="5">
        <f t="shared" si="6"/>
        <v>-38.800000000000004</v>
      </c>
      <c r="K203" s="5">
        <f t="shared" si="7"/>
        <v>133.99999999999989</v>
      </c>
    </row>
    <row r="204" spans="1:15" x14ac:dyDescent="0.2">
      <c r="A204" t="s">
        <v>14</v>
      </c>
      <c r="B204">
        <v>9584</v>
      </c>
      <c r="C204">
        <v>2020</v>
      </c>
      <c r="D204">
        <v>11</v>
      </c>
      <c r="E204" s="18">
        <v>44136</v>
      </c>
      <c r="F204">
        <v>72.7</v>
      </c>
      <c r="I204" s="15">
        <v>33.200000000000003</v>
      </c>
      <c r="J204" s="5">
        <f t="shared" si="6"/>
        <v>39.5</v>
      </c>
      <c r="K204" s="5">
        <f t="shared" si="7"/>
        <v>173.49999999999989</v>
      </c>
      <c r="L204" s="1">
        <f>SUM(J201:J203)</f>
        <v>-21.900000000000006</v>
      </c>
      <c r="M204" s="1">
        <f>SUM(J198:J203)</f>
        <v>-82.500000000000014</v>
      </c>
      <c r="N204" s="1">
        <f>SUM(J192:J203)</f>
        <v>-135.80000000000004</v>
      </c>
    </row>
    <row r="205" spans="1:15" x14ac:dyDescent="0.2">
      <c r="A205" t="s">
        <v>14</v>
      </c>
      <c r="B205">
        <v>9584</v>
      </c>
      <c r="C205">
        <v>2020</v>
      </c>
      <c r="D205">
        <v>12</v>
      </c>
      <c r="E205" s="18">
        <v>44166</v>
      </c>
      <c r="F205">
        <v>7.2</v>
      </c>
      <c r="I205" s="15">
        <v>20.9</v>
      </c>
      <c r="J205" s="5">
        <f t="shared" si="6"/>
        <v>-13.7</v>
      </c>
      <c r="K205" s="5">
        <f t="shared" si="7"/>
        <v>159.7999999999999</v>
      </c>
    </row>
    <row r="206" spans="1:15" x14ac:dyDescent="0.2">
      <c r="A206" t="s">
        <v>14</v>
      </c>
      <c r="B206">
        <v>9584</v>
      </c>
      <c r="C206">
        <v>2021</v>
      </c>
      <c r="D206">
        <v>1</v>
      </c>
      <c r="E206" s="18">
        <v>44197</v>
      </c>
      <c r="F206">
        <v>4.7</v>
      </c>
      <c r="I206" s="15">
        <v>22.4</v>
      </c>
      <c r="J206" s="5">
        <f t="shared" ref="J206:J229" si="8">F206-I206</f>
        <v>-17.7</v>
      </c>
      <c r="K206" s="5">
        <f t="shared" ref="K206:K229" si="9">K205+J206</f>
        <v>142.09999999999991</v>
      </c>
    </row>
    <row r="207" spans="1:15" x14ac:dyDescent="0.2">
      <c r="A207" t="s">
        <v>14</v>
      </c>
      <c r="B207">
        <v>9584</v>
      </c>
      <c r="C207">
        <v>2021</v>
      </c>
      <c r="D207">
        <v>2</v>
      </c>
      <c r="E207" s="18">
        <v>44228</v>
      </c>
      <c r="F207">
        <v>33.9</v>
      </c>
      <c r="I207" s="15">
        <v>22.2</v>
      </c>
      <c r="J207" s="5">
        <f t="shared" si="8"/>
        <v>11.7</v>
      </c>
      <c r="K207" s="5">
        <f t="shared" si="9"/>
        <v>153.7999999999999</v>
      </c>
      <c r="L207" s="1">
        <f>SUM(J204:J206)</f>
        <v>8.1000000000000014</v>
      </c>
      <c r="M207" s="1">
        <f>SUM(J201:J206)</f>
        <v>-13.800000000000004</v>
      </c>
      <c r="N207" s="1">
        <f>SUM(J195:J206)</f>
        <v>-117.90000000000003</v>
      </c>
    </row>
    <row r="208" spans="1:15" x14ac:dyDescent="0.2">
      <c r="A208" t="s">
        <v>14</v>
      </c>
      <c r="B208">
        <v>9584</v>
      </c>
      <c r="C208">
        <v>2021</v>
      </c>
      <c r="D208">
        <v>3</v>
      </c>
      <c r="E208" s="18">
        <v>44256</v>
      </c>
      <c r="F208">
        <v>53.2</v>
      </c>
      <c r="I208" s="15">
        <v>30.9</v>
      </c>
      <c r="J208" s="5">
        <f t="shared" si="8"/>
        <v>22.300000000000004</v>
      </c>
      <c r="K208" s="5">
        <f t="shared" si="9"/>
        <v>176.09999999999991</v>
      </c>
    </row>
    <row r="209" spans="1:14" x14ac:dyDescent="0.2">
      <c r="A209" t="s">
        <v>14</v>
      </c>
      <c r="B209">
        <v>9584</v>
      </c>
      <c r="C209">
        <v>2021</v>
      </c>
      <c r="D209">
        <v>4</v>
      </c>
      <c r="E209" s="18">
        <v>44287</v>
      </c>
      <c r="F209">
        <v>32.1</v>
      </c>
      <c r="I209" s="15">
        <v>44.3</v>
      </c>
      <c r="J209" s="5">
        <f t="shared" si="8"/>
        <v>-12.199999999999996</v>
      </c>
      <c r="K209" s="5">
        <f t="shared" si="9"/>
        <v>163.89999999999992</v>
      </c>
    </row>
    <row r="210" spans="1:14" x14ac:dyDescent="0.2">
      <c r="A210" t="s">
        <v>14</v>
      </c>
      <c r="B210">
        <v>9584</v>
      </c>
      <c r="C210">
        <v>2021</v>
      </c>
      <c r="D210">
        <v>5</v>
      </c>
      <c r="E210" s="18">
        <v>44317</v>
      </c>
      <c r="F210">
        <v>88.4</v>
      </c>
      <c r="I210" s="15">
        <v>71.5</v>
      </c>
      <c r="J210" s="5">
        <f t="shared" si="8"/>
        <v>16.900000000000006</v>
      </c>
      <c r="K210" s="5">
        <f t="shared" si="9"/>
        <v>180.79999999999993</v>
      </c>
    </row>
    <row r="211" spans="1:14" x14ac:dyDescent="0.2">
      <c r="A211" t="s">
        <v>14</v>
      </c>
      <c r="B211">
        <v>9584</v>
      </c>
      <c r="C211">
        <v>2021</v>
      </c>
      <c r="D211">
        <v>6</v>
      </c>
      <c r="E211" s="18">
        <v>44348</v>
      </c>
      <c r="F211">
        <v>94.1</v>
      </c>
      <c r="I211" s="15">
        <v>75.900000000000006</v>
      </c>
      <c r="J211" s="5">
        <f t="shared" si="8"/>
        <v>18.199999999999989</v>
      </c>
      <c r="K211" s="5">
        <f t="shared" si="9"/>
        <v>198.99999999999991</v>
      </c>
    </row>
    <row r="212" spans="1:14" x14ac:dyDescent="0.2">
      <c r="A212" t="s">
        <v>14</v>
      </c>
      <c r="B212">
        <v>9584</v>
      </c>
      <c r="C212">
        <v>2021</v>
      </c>
      <c r="D212">
        <v>7</v>
      </c>
      <c r="E212" s="18">
        <v>44378</v>
      </c>
      <c r="F212">
        <v>81.400000000000006</v>
      </c>
      <c r="I212" s="15">
        <v>82.4</v>
      </c>
      <c r="J212" s="5">
        <f t="shared" si="8"/>
        <v>-1</v>
      </c>
      <c r="K212" s="5">
        <f t="shared" si="9"/>
        <v>197.99999999999991</v>
      </c>
    </row>
    <row r="213" spans="1:14" x14ac:dyDescent="0.2">
      <c r="A213" t="s">
        <v>14</v>
      </c>
      <c r="B213">
        <v>9584</v>
      </c>
      <c r="C213">
        <v>2021</v>
      </c>
      <c r="D213">
        <v>8</v>
      </c>
      <c r="E213" s="18">
        <v>44409</v>
      </c>
      <c r="F213">
        <v>74.7</v>
      </c>
      <c r="I213" s="15">
        <v>83.3</v>
      </c>
      <c r="J213" s="5">
        <f t="shared" si="8"/>
        <v>-8.5999999999999943</v>
      </c>
      <c r="K213" s="5">
        <f t="shared" si="9"/>
        <v>189.39999999999992</v>
      </c>
    </row>
    <row r="214" spans="1:14" x14ac:dyDescent="0.2">
      <c r="A214" t="s">
        <v>14</v>
      </c>
      <c r="B214">
        <v>9584</v>
      </c>
      <c r="C214">
        <v>2021</v>
      </c>
      <c r="D214">
        <v>9</v>
      </c>
      <c r="E214" s="18">
        <v>44440</v>
      </c>
      <c r="F214">
        <v>51.6</v>
      </c>
      <c r="I214" s="15">
        <v>62.1</v>
      </c>
      <c r="J214" s="5">
        <f t="shared" si="8"/>
        <v>-10.5</v>
      </c>
      <c r="K214" s="5">
        <f t="shared" si="9"/>
        <v>178.89999999999992</v>
      </c>
    </row>
    <row r="215" spans="1:14" x14ac:dyDescent="0.2">
      <c r="A215" t="s">
        <v>14</v>
      </c>
      <c r="B215">
        <v>9584</v>
      </c>
      <c r="C215">
        <v>2021</v>
      </c>
      <c r="D215">
        <v>10</v>
      </c>
      <c r="E215" s="18">
        <v>44470</v>
      </c>
      <c r="F215">
        <v>89.7</v>
      </c>
      <c r="I215" s="15">
        <v>53.2</v>
      </c>
      <c r="J215" s="5">
        <f t="shared" si="8"/>
        <v>36.5</v>
      </c>
      <c r="K215" s="5">
        <f t="shared" si="9"/>
        <v>215.39999999999992</v>
      </c>
    </row>
    <row r="216" spans="1:14" x14ac:dyDescent="0.2">
      <c r="A216" t="s">
        <v>14</v>
      </c>
      <c r="B216">
        <v>9584</v>
      </c>
      <c r="C216">
        <v>2021</v>
      </c>
      <c r="D216">
        <v>11</v>
      </c>
      <c r="E216" s="18">
        <v>44501</v>
      </c>
      <c r="F216">
        <v>23.5</v>
      </c>
      <c r="I216" s="15">
        <v>33.200000000000003</v>
      </c>
      <c r="J216" s="5">
        <f t="shared" si="8"/>
        <v>-9.7000000000000028</v>
      </c>
      <c r="K216" s="5">
        <f t="shared" si="9"/>
        <v>205.69999999999993</v>
      </c>
    </row>
    <row r="217" spans="1:14" x14ac:dyDescent="0.2">
      <c r="A217" t="s">
        <v>14</v>
      </c>
      <c r="B217">
        <v>9584</v>
      </c>
      <c r="C217">
        <v>2021</v>
      </c>
      <c r="D217">
        <v>12</v>
      </c>
      <c r="E217" s="18">
        <v>44531</v>
      </c>
      <c r="F217">
        <v>2.4</v>
      </c>
      <c r="I217" s="15">
        <v>20.9</v>
      </c>
      <c r="J217" s="5">
        <f t="shared" si="8"/>
        <v>-18.5</v>
      </c>
      <c r="K217" s="5">
        <f t="shared" si="9"/>
        <v>187.19999999999993</v>
      </c>
    </row>
    <row r="218" spans="1:14" x14ac:dyDescent="0.2">
      <c r="A218" t="s">
        <v>14</v>
      </c>
      <c r="B218">
        <v>9584</v>
      </c>
      <c r="C218">
        <v>2022</v>
      </c>
      <c r="D218">
        <v>1</v>
      </c>
      <c r="E218" s="18">
        <v>44562</v>
      </c>
      <c r="F218">
        <v>12.7</v>
      </c>
      <c r="I218" s="15">
        <v>22.4</v>
      </c>
      <c r="J218" s="5">
        <f t="shared" si="8"/>
        <v>-9.6999999999999993</v>
      </c>
      <c r="K218" s="5">
        <f t="shared" si="9"/>
        <v>177.49999999999994</v>
      </c>
    </row>
    <row r="219" spans="1:14" x14ac:dyDescent="0.2">
      <c r="A219" t="s">
        <v>14</v>
      </c>
      <c r="B219">
        <v>9584</v>
      </c>
      <c r="C219">
        <v>2022</v>
      </c>
      <c r="D219">
        <v>2</v>
      </c>
      <c r="E219" s="18">
        <v>44593</v>
      </c>
      <c r="F219">
        <v>8.6999999999999993</v>
      </c>
      <c r="I219" s="15">
        <v>22.2</v>
      </c>
      <c r="J219" s="5">
        <f t="shared" si="8"/>
        <v>-13.5</v>
      </c>
      <c r="K219" s="5">
        <f t="shared" si="9"/>
        <v>163.99999999999994</v>
      </c>
    </row>
    <row r="220" spans="1:14" x14ac:dyDescent="0.2">
      <c r="A220" t="s">
        <v>14</v>
      </c>
      <c r="B220">
        <v>9584</v>
      </c>
      <c r="C220">
        <v>2022</v>
      </c>
      <c r="D220">
        <v>3</v>
      </c>
      <c r="E220" s="18">
        <v>44621</v>
      </c>
      <c r="F220">
        <v>17.8</v>
      </c>
      <c r="I220" s="15">
        <v>30.9</v>
      </c>
      <c r="J220" s="5">
        <f t="shared" si="8"/>
        <v>-13.099999999999998</v>
      </c>
      <c r="K220" s="5">
        <f t="shared" si="9"/>
        <v>150.89999999999995</v>
      </c>
      <c r="L220"/>
      <c r="M220"/>
      <c r="N220"/>
    </row>
    <row r="221" spans="1:14" x14ac:dyDescent="0.2">
      <c r="A221" t="s">
        <v>14</v>
      </c>
      <c r="B221">
        <v>9584</v>
      </c>
      <c r="C221">
        <v>2022</v>
      </c>
      <c r="D221">
        <v>4</v>
      </c>
      <c r="E221" s="18">
        <v>44652</v>
      </c>
      <c r="F221">
        <v>83.5</v>
      </c>
      <c r="I221" s="15">
        <v>44.3</v>
      </c>
      <c r="J221" s="5">
        <f t="shared" si="8"/>
        <v>39.200000000000003</v>
      </c>
      <c r="K221" s="5">
        <f t="shared" si="9"/>
        <v>190.09999999999997</v>
      </c>
    </row>
    <row r="222" spans="1:14" x14ac:dyDescent="0.2">
      <c r="A222" t="s">
        <v>14</v>
      </c>
      <c r="B222">
        <v>9584</v>
      </c>
      <c r="C222">
        <v>2022</v>
      </c>
      <c r="D222">
        <v>5</v>
      </c>
      <c r="E222" s="18">
        <v>44682</v>
      </c>
      <c r="F222">
        <v>55.1</v>
      </c>
      <c r="I222" s="15">
        <v>71.5</v>
      </c>
      <c r="J222" s="5">
        <f t="shared" si="8"/>
        <v>-16.399999999999999</v>
      </c>
      <c r="K222" s="5">
        <f t="shared" si="9"/>
        <v>173.69999999999996</v>
      </c>
    </row>
    <row r="223" spans="1:14" x14ac:dyDescent="0.2">
      <c r="A223" t="s">
        <v>14</v>
      </c>
      <c r="B223">
        <v>9584</v>
      </c>
      <c r="C223">
        <v>2022</v>
      </c>
      <c r="D223">
        <v>6</v>
      </c>
      <c r="E223" s="18">
        <v>44713</v>
      </c>
      <c r="F223">
        <v>62.3</v>
      </c>
      <c r="I223" s="15">
        <v>75.900000000000006</v>
      </c>
      <c r="J223" s="5">
        <f t="shared" si="8"/>
        <v>-13.600000000000009</v>
      </c>
      <c r="K223" s="5">
        <f t="shared" si="9"/>
        <v>160.09999999999997</v>
      </c>
    </row>
    <row r="224" spans="1:14" x14ac:dyDescent="0.2">
      <c r="A224" t="s">
        <v>14</v>
      </c>
      <c r="B224">
        <v>9584</v>
      </c>
      <c r="C224">
        <v>2022</v>
      </c>
      <c r="D224">
        <v>7</v>
      </c>
      <c r="E224" s="18">
        <v>44743</v>
      </c>
      <c r="F224">
        <v>86.7</v>
      </c>
      <c r="I224" s="15">
        <v>82.4</v>
      </c>
      <c r="J224" s="5">
        <f t="shared" si="8"/>
        <v>4.2999999999999972</v>
      </c>
      <c r="K224" s="5">
        <f t="shared" si="9"/>
        <v>164.39999999999998</v>
      </c>
    </row>
    <row r="225" spans="1:14" x14ac:dyDescent="0.2">
      <c r="A225" t="s">
        <v>14</v>
      </c>
      <c r="B225">
        <v>9584</v>
      </c>
      <c r="C225">
        <v>2022</v>
      </c>
      <c r="D225">
        <v>8</v>
      </c>
      <c r="E225" s="18">
        <v>44774</v>
      </c>
      <c r="F225">
        <v>135.1</v>
      </c>
      <c r="I225" s="15">
        <v>83.3</v>
      </c>
      <c r="J225" s="5">
        <f t="shared" si="8"/>
        <v>51.8</v>
      </c>
      <c r="K225" s="5">
        <f t="shared" si="9"/>
        <v>216.2</v>
      </c>
    </row>
    <row r="226" spans="1:14" x14ac:dyDescent="0.2">
      <c r="A226" t="s">
        <v>14</v>
      </c>
      <c r="B226">
        <v>9584</v>
      </c>
      <c r="C226">
        <v>2022</v>
      </c>
      <c r="D226">
        <v>9</v>
      </c>
      <c r="E226" s="18">
        <v>44805</v>
      </c>
      <c r="F226">
        <v>34.4</v>
      </c>
      <c r="I226" s="15">
        <v>62.1</v>
      </c>
      <c r="J226" s="5">
        <f t="shared" si="8"/>
        <v>-27.700000000000003</v>
      </c>
      <c r="K226" s="5">
        <f t="shared" si="9"/>
        <v>188.5</v>
      </c>
    </row>
    <row r="227" spans="1:14" x14ac:dyDescent="0.2">
      <c r="A227" t="s">
        <v>14</v>
      </c>
      <c r="B227">
        <v>9584</v>
      </c>
      <c r="C227">
        <v>2022</v>
      </c>
      <c r="D227">
        <v>10</v>
      </c>
      <c r="E227" s="18">
        <v>44835</v>
      </c>
      <c r="F227">
        <v>116</v>
      </c>
      <c r="G227" s="11"/>
      <c r="I227" s="15">
        <v>53.2</v>
      </c>
      <c r="J227" s="5">
        <f t="shared" si="8"/>
        <v>62.8</v>
      </c>
      <c r="K227" s="5">
        <f t="shared" si="9"/>
        <v>251.3</v>
      </c>
    </row>
    <row r="228" spans="1:14" x14ac:dyDescent="0.2">
      <c r="A228" t="s">
        <v>14</v>
      </c>
      <c r="B228">
        <v>9584</v>
      </c>
      <c r="C228">
        <v>2022</v>
      </c>
      <c r="D228">
        <v>11</v>
      </c>
      <c r="E228" s="18">
        <v>44866</v>
      </c>
      <c r="F228">
        <v>78.2</v>
      </c>
      <c r="I228" s="15">
        <v>33.200000000000003</v>
      </c>
      <c r="J228" s="5">
        <f t="shared" si="8"/>
        <v>45</v>
      </c>
      <c r="K228" s="5">
        <f t="shared" si="9"/>
        <v>296.3</v>
      </c>
      <c r="L228" s="1">
        <f>SUM(J225:J227)</f>
        <v>86.899999999999991</v>
      </c>
      <c r="M228" s="1">
        <f>SUM(J222:J227)</f>
        <v>61.199999999999982</v>
      </c>
      <c r="N228" s="1">
        <f>SUM(J216:J227)</f>
        <v>35.899999999999984</v>
      </c>
    </row>
    <row r="229" spans="1:14" x14ac:dyDescent="0.2">
      <c r="A229" t="s">
        <v>14</v>
      </c>
      <c r="B229">
        <v>9584</v>
      </c>
      <c r="C229">
        <v>2022</v>
      </c>
      <c r="D229">
        <v>12</v>
      </c>
      <c r="E229" s="18">
        <v>44896</v>
      </c>
      <c r="F229">
        <v>14.7</v>
      </c>
      <c r="I229" s="15">
        <v>20.9</v>
      </c>
      <c r="J229" s="5">
        <f t="shared" si="8"/>
        <v>-6.1999999999999993</v>
      </c>
      <c r="K229" s="5">
        <f t="shared" si="9"/>
        <v>290.10000000000002</v>
      </c>
    </row>
    <row r="230" spans="1:14" x14ac:dyDescent="0.2">
      <c r="A230" t="s">
        <v>14</v>
      </c>
      <c r="B230">
        <v>9584</v>
      </c>
      <c r="C230">
        <v>2023</v>
      </c>
      <c r="D230">
        <v>1</v>
      </c>
      <c r="E230" s="18">
        <v>44927</v>
      </c>
      <c r="F230">
        <v>8.9</v>
      </c>
      <c r="I230" s="5">
        <v>22.4</v>
      </c>
      <c r="J230" s="5">
        <f t="shared" ref="J230" si="10">F230-I230</f>
        <v>-13.499999999999998</v>
      </c>
      <c r="K230" s="5">
        <f t="shared" ref="K230" si="11">K229+J230</f>
        <v>276.60000000000002</v>
      </c>
    </row>
    <row r="231" spans="1:14" x14ac:dyDescent="0.2">
      <c r="C231">
        <v>2023</v>
      </c>
      <c r="D231">
        <v>2</v>
      </c>
      <c r="L231" s="1">
        <f>SUM(J228:J230)</f>
        <v>25.299999999999997</v>
      </c>
      <c r="M231" s="1">
        <f>SUM(J225:J230)</f>
        <v>112.19999999999997</v>
      </c>
      <c r="N231" s="1">
        <f>SUM(J219:J230)</f>
        <v>99.09999999999998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6E81-9653-403C-AD85-0661500D04DB}">
  <dimension ref="A1:M231"/>
  <sheetViews>
    <sheetView tabSelected="1" topLeftCell="A155" workbookViewId="0">
      <selection activeCell="J200" sqref="J200"/>
    </sheetView>
  </sheetViews>
  <sheetFormatPr baseColWidth="10" defaultColWidth="8.83203125" defaultRowHeight="16" x14ac:dyDescent="0.2"/>
  <cols>
    <col min="1" max="1" width="11.33203125" bestFit="1" customWidth="1"/>
    <col min="2" max="2" width="13.1640625" bestFit="1" customWidth="1"/>
    <col min="3" max="3" width="5.1640625" bestFit="1" customWidth="1"/>
    <col min="4" max="4" width="6.1640625" bestFit="1" customWidth="1"/>
    <col min="5" max="5" width="34.5" bestFit="1" customWidth="1"/>
    <col min="6" max="6" width="20.5" bestFit="1" customWidth="1"/>
    <col min="7" max="7" width="22.1640625" customWidth="1"/>
    <col min="8" max="8" width="25" customWidth="1"/>
  </cols>
  <sheetData>
    <row r="1" spans="1:13" ht="102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35</v>
      </c>
      <c r="G1" t="s">
        <v>36</v>
      </c>
      <c r="H1" t="s">
        <v>246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9542</v>
      </c>
      <c r="C2">
        <v>2004</v>
      </c>
      <c r="D2">
        <v>1</v>
      </c>
      <c r="E2">
        <v>27.8</v>
      </c>
      <c r="H2">
        <v>26</v>
      </c>
      <c r="I2">
        <f>E2-H2</f>
        <v>1.8000000000000007</v>
      </c>
      <c r="J2">
        <f>I2</f>
        <v>1.8000000000000007</v>
      </c>
    </row>
    <row r="3" spans="1:13" x14ac:dyDescent="0.2">
      <c r="A3" t="s">
        <v>14</v>
      </c>
      <c r="B3">
        <v>9542</v>
      </c>
      <c r="C3">
        <v>2004</v>
      </c>
      <c r="D3">
        <v>2</v>
      </c>
      <c r="E3">
        <v>41.2</v>
      </c>
      <c r="H3">
        <v>28.7</v>
      </c>
      <c r="I3">
        <f t="shared" ref="I3:I66" si="0">E3-H3</f>
        <v>12.500000000000004</v>
      </c>
      <c r="J3">
        <f>J2+I3</f>
        <v>14.300000000000004</v>
      </c>
    </row>
    <row r="4" spans="1:13" x14ac:dyDescent="0.2">
      <c r="A4" t="s">
        <v>14</v>
      </c>
      <c r="B4">
        <v>9542</v>
      </c>
      <c r="C4">
        <v>2004</v>
      </c>
      <c r="D4">
        <v>3</v>
      </c>
      <c r="E4">
        <v>37</v>
      </c>
      <c r="H4">
        <v>33.1</v>
      </c>
      <c r="I4">
        <f t="shared" si="0"/>
        <v>3.8999999999999986</v>
      </c>
      <c r="J4">
        <f t="shared" ref="J4:J67" si="1">J3+I4</f>
        <v>18.200000000000003</v>
      </c>
    </row>
    <row r="5" spans="1:13" x14ac:dyDescent="0.2">
      <c r="A5" t="s">
        <v>14</v>
      </c>
      <c r="B5">
        <v>9542</v>
      </c>
      <c r="C5">
        <v>2004</v>
      </c>
      <c r="D5">
        <v>4</v>
      </c>
      <c r="E5">
        <v>24.8</v>
      </c>
      <c r="H5">
        <v>39.1</v>
      </c>
      <c r="I5">
        <f t="shared" si="0"/>
        <v>-14.3</v>
      </c>
      <c r="J5">
        <f t="shared" si="1"/>
        <v>3.9000000000000021</v>
      </c>
    </row>
    <row r="6" spans="1:13" x14ac:dyDescent="0.2">
      <c r="A6" t="s">
        <v>14</v>
      </c>
      <c r="B6">
        <v>9542</v>
      </c>
      <c r="C6">
        <v>2004</v>
      </c>
      <c r="D6">
        <v>5</v>
      </c>
      <c r="E6">
        <v>67.2</v>
      </c>
      <c r="H6">
        <v>64.7</v>
      </c>
      <c r="I6">
        <f t="shared" si="0"/>
        <v>2.5</v>
      </c>
      <c r="J6">
        <f t="shared" si="1"/>
        <v>6.4000000000000021</v>
      </c>
    </row>
    <row r="7" spans="1:13" x14ac:dyDescent="0.2">
      <c r="A7" t="s">
        <v>14</v>
      </c>
      <c r="B7">
        <v>9542</v>
      </c>
      <c r="C7">
        <v>2004</v>
      </c>
      <c r="D7">
        <v>6</v>
      </c>
      <c r="E7">
        <v>76.099999999999994</v>
      </c>
      <c r="H7">
        <v>66</v>
      </c>
      <c r="I7">
        <f t="shared" si="0"/>
        <v>10.099999999999994</v>
      </c>
      <c r="J7">
        <f t="shared" si="1"/>
        <v>16.499999999999996</v>
      </c>
    </row>
    <row r="8" spans="1:13" x14ac:dyDescent="0.2">
      <c r="A8" t="s">
        <v>14</v>
      </c>
      <c r="B8">
        <v>9542</v>
      </c>
      <c r="C8">
        <v>2004</v>
      </c>
      <c r="D8">
        <v>7</v>
      </c>
      <c r="E8">
        <v>57.6</v>
      </c>
      <c r="H8">
        <v>76.900000000000006</v>
      </c>
      <c r="I8">
        <f t="shared" si="0"/>
        <v>-19.300000000000004</v>
      </c>
      <c r="J8">
        <f t="shared" si="1"/>
        <v>-2.8000000000000078</v>
      </c>
    </row>
    <row r="9" spans="1:13" x14ac:dyDescent="0.2">
      <c r="A9" t="s">
        <v>14</v>
      </c>
      <c r="B9">
        <v>9542</v>
      </c>
      <c r="C9">
        <v>2004</v>
      </c>
      <c r="D9">
        <v>8</v>
      </c>
      <c r="E9">
        <v>89.4</v>
      </c>
      <c r="H9">
        <v>72.8</v>
      </c>
      <c r="I9">
        <f t="shared" si="0"/>
        <v>16.600000000000009</v>
      </c>
      <c r="J9">
        <f t="shared" si="1"/>
        <v>13.8</v>
      </c>
    </row>
    <row r="10" spans="1:13" x14ac:dyDescent="0.2">
      <c r="A10" t="s">
        <v>14</v>
      </c>
      <c r="B10">
        <v>9542</v>
      </c>
      <c r="C10">
        <v>2004</v>
      </c>
      <c r="D10">
        <v>9</v>
      </c>
      <c r="E10">
        <v>40.6</v>
      </c>
      <c r="H10">
        <v>57.5</v>
      </c>
      <c r="I10">
        <f t="shared" si="0"/>
        <v>-16.899999999999999</v>
      </c>
      <c r="J10">
        <f t="shared" si="1"/>
        <v>-3.0999999999999979</v>
      </c>
    </row>
    <row r="11" spans="1:13" x14ac:dyDescent="0.2">
      <c r="A11" t="s">
        <v>14</v>
      </c>
      <c r="B11">
        <v>9542</v>
      </c>
      <c r="C11">
        <v>2004</v>
      </c>
      <c r="D11">
        <v>10</v>
      </c>
      <c r="E11">
        <v>16.7</v>
      </c>
      <c r="H11">
        <v>48</v>
      </c>
      <c r="I11">
        <f t="shared" si="0"/>
        <v>-31.3</v>
      </c>
      <c r="J11">
        <f t="shared" si="1"/>
        <v>-34.4</v>
      </c>
    </row>
    <row r="12" spans="1:13" x14ac:dyDescent="0.2">
      <c r="A12" t="s">
        <v>14</v>
      </c>
      <c r="B12">
        <v>9542</v>
      </c>
      <c r="C12">
        <v>2004</v>
      </c>
      <c r="D12">
        <v>11</v>
      </c>
      <c r="E12">
        <v>28.1</v>
      </c>
      <c r="H12">
        <v>38</v>
      </c>
      <c r="I12">
        <f t="shared" si="0"/>
        <v>-9.8999999999999986</v>
      </c>
      <c r="J12">
        <f t="shared" si="1"/>
        <v>-44.3</v>
      </c>
    </row>
    <row r="13" spans="1:13" x14ac:dyDescent="0.2">
      <c r="A13" t="s">
        <v>14</v>
      </c>
      <c r="B13">
        <v>9542</v>
      </c>
      <c r="C13">
        <v>2004</v>
      </c>
      <c r="D13">
        <v>12</v>
      </c>
      <c r="E13">
        <v>6.6</v>
      </c>
      <c r="H13">
        <v>21.3</v>
      </c>
      <c r="I13">
        <f t="shared" si="0"/>
        <v>-14.700000000000001</v>
      </c>
      <c r="J13">
        <f t="shared" si="1"/>
        <v>-59</v>
      </c>
    </row>
    <row r="14" spans="1:13" x14ac:dyDescent="0.2">
      <c r="A14" t="s">
        <v>14</v>
      </c>
      <c r="B14">
        <v>9542</v>
      </c>
      <c r="C14">
        <v>2005</v>
      </c>
      <c r="D14">
        <v>1</v>
      </c>
      <c r="E14">
        <v>18.600000000000001</v>
      </c>
      <c r="H14">
        <v>26</v>
      </c>
      <c r="I14">
        <f t="shared" si="0"/>
        <v>-7.3999999999999986</v>
      </c>
      <c r="J14">
        <f t="shared" si="1"/>
        <v>-66.400000000000006</v>
      </c>
    </row>
    <row r="15" spans="1:13" x14ac:dyDescent="0.2">
      <c r="A15" t="s">
        <v>14</v>
      </c>
      <c r="B15">
        <v>9542</v>
      </c>
      <c r="C15">
        <v>2005</v>
      </c>
      <c r="D15">
        <v>2</v>
      </c>
      <c r="E15">
        <v>5</v>
      </c>
      <c r="H15">
        <v>28.7</v>
      </c>
      <c r="I15">
        <f t="shared" si="0"/>
        <v>-23.7</v>
      </c>
      <c r="J15">
        <f t="shared" si="1"/>
        <v>-90.100000000000009</v>
      </c>
    </row>
    <row r="16" spans="1:13" x14ac:dyDescent="0.2">
      <c r="A16" t="s">
        <v>14</v>
      </c>
      <c r="B16">
        <v>9542</v>
      </c>
      <c r="C16">
        <v>2005</v>
      </c>
      <c r="D16">
        <v>3</v>
      </c>
      <c r="E16">
        <v>14</v>
      </c>
      <c r="H16">
        <v>33.1</v>
      </c>
      <c r="I16">
        <f t="shared" si="0"/>
        <v>-19.100000000000001</v>
      </c>
      <c r="J16">
        <f t="shared" si="1"/>
        <v>-109.20000000000002</v>
      </c>
    </row>
    <row r="17" spans="1:10" x14ac:dyDescent="0.2">
      <c r="A17" t="s">
        <v>14</v>
      </c>
      <c r="B17">
        <v>9542</v>
      </c>
      <c r="C17">
        <v>2005</v>
      </c>
      <c r="D17">
        <v>4</v>
      </c>
      <c r="E17">
        <v>89</v>
      </c>
      <c r="H17">
        <v>39.1</v>
      </c>
      <c r="I17">
        <f t="shared" si="0"/>
        <v>49.9</v>
      </c>
      <c r="J17">
        <f t="shared" si="1"/>
        <v>-59.300000000000018</v>
      </c>
    </row>
    <row r="18" spans="1:10" x14ac:dyDescent="0.2">
      <c r="A18" t="s">
        <v>14</v>
      </c>
      <c r="B18">
        <v>9542</v>
      </c>
      <c r="C18">
        <v>2005</v>
      </c>
      <c r="D18">
        <v>5</v>
      </c>
      <c r="E18">
        <v>18</v>
      </c>
      <c r="H18">
        <v>64.7</v>
      </c>
      <c r="I18">
        <f t="shared" si="0"/>
        <v>-46.7</v>
      </c>
      <c r="J18">
        <f t="shared" si="1"/>
        <v>-106.00000000000003</v>
      </c>
    </row>
    <row r="19" spans="1:10" x14ac:dyDescent="0.2">
      <c r="A19" t="s">
        <v>14</v>
      </c>
      <c r="B19">
        <v>9542</v>
      </c>
      <c r="C19">
        <v>2005</v>
      </c>
      <c r="D19">
        <v>6</v>
      </c>
      <c r="E19">
        <v>141.4</v>
      </c>
      <c r="H19">
        <v>66</v>
      </c>
      <c r="I19">
        <f t="shared" si="0"/>
        <v>75.400000000000006</v>
      </c>
      <c r="J19">
        <f t="shared" si="1"/>
        <v>-30.600000000000023</v>
      </c>
    </row>
    <row r="20" spans="1:10" x14ac:dyDescent="0.2">
      <c r="A20" t="s">
        <v>14</v>
      </c>
      <c r="B20">
        <v>9542</v>
      </c>
      <c r="C20">
        <v>2005</v>
      </c>
      <c r="D20">
        <v>7</v>
      </c>
      <c r="E20">
        <v>38.4</v>
      </c>
      <c r="H20">
        <v>76.900000000000006</v>
      </c>
      <c r="I20">
        <f t="shared" si="0"/>
        <v>-38.500000000000007</v>
      </c>
      <c r="J20">
        <f t="shared" si="1"/>
        <v>-69.100000000000023</v>
      </c>
    </row>
    <row r="21" spans="1:10" x14ac:dyDescent="0.2">
      <c r="A21" t="s">
        <v>14</v>
      </c>
      <c r="B21">
        <v>9542</v>
      </c>
      <c r="C21">
        <v>2005</v>
      </c>
      <c r="D21">
        <v>8</v>
      </c>
      <c r="E21">
        <v>79.8</v>
      </c>
      <c r="H21">
        <v>72.8</v>
      </c>
      <c r="I21">
        <f t="shared" si="0"/>
        <v>7</v>
      </c>
      <c r="J21">
        <f t="shared" si="1"/>
        <v>-62.100000000000023</v>
      </c>
    </row>
    <row r="22" spans="1:10" x14ac:dyDescent="0.2">
      <c r="A22" t="s">
        <v>14</v>
      </c>
      <c r="B22">
        <v>9542</v>
      </c>
      <c r="C22">
        <v>2005</v>
      </c>
      <c r="D22">
        <v>9</v>
      </c>
      <c r="E22">
        <v>83.6</v>
      </c>
      <c r="H22">
        <v>57.5</v>
      </c>
      <c r="I22">
        <f t="shared" si="0"/>
        <v>26.099999999999994</v>
      </c>
      <c r="J22">
        <f t="shared" si="1"/>
        <v>-36.000000000000028</v>
      </c>
    </row>
    <row r="23" spans="1:10" x14ac:dyDescent="0.2">
      <c r="A23" t="s">
        <v>14</v>
      </c>
      <c r="B23">
        <v>9542</v>
      </c>
      <c r="C23">
        <v>2005</v>
      </c>
      <c r="D23">
        <v>10</v>
      </c>
      <c r="E23">
        <v>56.6</v>
      </c>
      <c r="H23">
        <v>48</v>
      </c>
      <c r="I23">
        <f t="shared" si="0"/>
        <v>8.6000000000000014</v>
      </c>
      <c r="J23">
        <f t="shared" si="1"/>
        <v>-27.400000000000027</v>
      </c>
    </row>
    <row r="24" spans="1:10" x14ac:dyDescent="0.2">
      <c r="A24" t="s">
        <v>14</v>
      </c>
      <c r="B24">
        <v>9542</v>
      </c>
      <c r="C24">
        <v>2005</v>
      </c>
      <c r="D24">
        <v>11</v>
      </c>
      <c r="E24">
        <v>34.4</v>
      </c>
      <c r="H24">
        <v>38</v>
      </c>
      <c r="I24">
        <f t="shared" si="0"/>
        <v>-3.6000000000000014</v>
      </c>
      <c r="J24">
        <f t="shared" si="1"/>
        <v>-31.000000000000028</v>
      </c>
    </row>
    <row r="25" spans="1:10" x14ac:dyDescent="0.2">
      <c r="A25" t="s">
        <v>14</v>
      </c>
      <c r="B25">
        <v>9542</v>
      </c>
      <c r="C25">
        <v>2005</v>
      </c>
      <c r="D25">
        <v>12</v>
      </c>
      <c r="E25">
        <v>14</v>
      </c>
      <c r="H25">
        <v>21.3</v>
      </c>
      <c r="I25">
        <f t="shared" si="0"/>
        <v>-7.3000000000000007</v>
      </c>
      <c r="J25">
        <f t="shared" si="1"/>
        <v>-38.300000000000026</v>
      </c>
    </row>
    <row r="26" spans="1:10" x14ac:dyDescent="0.2">
      <c r="A26" t="s">
        <v>14</v>
      </c>
      <c r="B26">
        <v>9542</v>
      </c>
      <c r="C26">
        <v>2006</v>
      </c>
      <c r="D26">
        <v>1</v>
      </c>
      <c r="E26">
        <v>40.200000000000003</v>
      </c>
      <c r="H26">
        <v>26</v>
      </c>
      <c r="I26">
        <f t="shared" si="0"/>
        <v>14.200000000000003</v>
      </c>
      <c r="J26">
        <f t="shared" si="1"/>
        <v>-24.100000000000023</v>
      </c>
    </row>
    <row r="27" spans="1:10" x14ac:dyDescent="0.2">
      <c r="A27" t="s">
        <v>14</v>
      </c>
      <c r="B27">
        <v>9542</v>
      </c>
      <c r="C27">
        <v>2006</v>
      </c>
      <c r="D27">
        <v>2</v>
      </c>
      <c r="E27">
        <v>26.8</v>
      </c>
      <c r="H27">
        <v>28.7</v>
      </c>
      <c r="I27">
        <f t="shared" si="0"/>
        <v>-1.8999999999999986</v>
      </c>
      <c r="J27">
        <f t="shared" si="1"/>
        <v>-26.000000000000021</v>
      </c>
    </row>
    <row r="28" spans="1:10" x14ac:dyDescent="0.2">
      <c r="A28" t="s">
        <v>14</v>
      </c>
      <c r="B28">
        <v>9542</v>
      </c>
      <c r="C28">
        <v>2006</v>
      </c>
      <c r="D28">
        <v>3</v>
      </c>
      <c r="E28">
        <v>30.2</v>
      </c>
      <c r="H28">
        <v>33.1</v>
      </c>
      <c r="I28">
        <f t="shared" si="0"/>
        <v>-2.9000000000000021</v>
      </c>
      <c r="J28">
        <f t="shared" si="1"/>
        <v>-28.900000000000023</v>
      </c>
    </row>
    <row r="29" spans="1:10" x14ac:dyDescent="0.2">
      <c r="A29" t="s">
        <v>14</v>
      </c>
      <c r="B29">
        <v>9542</v>
      </c>
      <c r="C29">
        <v>2006</v>
      </c>
      <c r="D29">
        <v>4</v>
      </c>
      <c r="E29">
        <v>96.4</v>
      </c>
      <c r="H29">
        <v>39.1</v>
      </c>
      <c r="I29">
        <f t="shared" si="0"/>
        <v>57.300000000000004</v>
      </c>
      <c r="J29">
        <f t="shared" si="1"/>
        <v>28.399999999999981</v>
      </c>
    </row>
    <row r="30" spans="1:10" x14ac:dyDescent="0.2">
      <c r="A30" t="s">
        <v>14</v>
      </c>
      <c r="B30">
        <v>9542</v>
      </c>
      <c r="C30">
        <v>2006</v>
      </c>
      <c r="D30">
        <v>5</v>
      </c>
      <c r="E30">
        <v>44</v>
      </c>
      <c r="H30">
        <v>64.7</v>
      </c>
      <c r="I30" s="17">
        <f t="shared" si="0"/>
        <v>-20.700000000000003</v>
      </c>
      <c r="J30">
        <f t="shared" si="1"/>
        <v>7.699999999999978</v>
      </c>
    </row>
    <row r="31" spans="1:10" x14ac:dyDescent="0.2">
      <c r="A31" t="s">
        <v>14</v>
      </c>
      <c r="B31">
        <v>9542</v>
      </c>
      <c r="C31">
        <v>2006</v>
      </c>
      <c r="D31">
        <v>6</v>
      </c>
      <c r="E31">
        <v>45.2</v>
      </c>
      <c r="H31">
        <v>66</v>
      </c>
      <c r="I31" s="17">
        <f t="shared" si="0"/>
        <v>-20.799999999999997</v>
      </c>
      <c r="J31">
        <f t="shared" si="1"/>
        <v>-13.100000000000019</v>
      </c>
    </row>
    <row r="32" spans="1:10" x14ac:dyDescent="0.2">
      <c r="A32" t="s">
        <v>14</v>
      </c>
      <c r="B32">
        <v>9542</v>
      </c>
      <c r="C32">
        <v>2006</v>
      </c>
      <c r="D32">
        <v>7</v>
      </c>
      <c r="E32">
        <v>58</v>
      </c>
      <c r="H32">
        <v>76.900000000000006</v>
      </c>
      <c r="I32" s="17">
        <f t="shared" si="0"/>
        <v>-18.900000000000006</v>
      </c>
      <c r="J32">
        <f t="shared" si="1"/>
        <v>-32.000000000000028</v>
      </c>
    </row>
    <row r="33" spans="1:13" x14ac:dyDescent="0.2">
      <c r="A33" t="s">
        <v>14</v>
      </c>
      <c r="B33">
        <v>9542</v>
      </c>
      <c r="C33">
        <v>2006</v>
      </c>
      <c r="D33">
        <v>8</v>
      </c>
      <c r="E33">
        <v>38.6</v>
      </c>
      <c r="H33">
        <v>72.8</v>
      </c>
      <c r="I33" s="17">
        <f t="shared" si="0"/>
        <v>-34.199999999999996</v>
      </c>
      <c r="J33">
        <f t="shared" si="1"/>
        <v>-66.200000000000017</v>
      </c>
    </row>
    <row r="34" spans="1:13" x14ac:dyDescent="0.2">
      <c r="A34" t="s">
        <v>14</v>
      </c>
      <c r="B34">
        <v>9542</v>
      </c>
      <c r="C34">
        <v>2006</v>
      </c>
      <c r="D34">
        <v>9</v>
      </c>
      <c r="E34">
        <v>41.6</v>
      </c>
      <c r="H34">
        <v>57.5</v>
      </c>
      <c r="I34" s="17">
        <f t="shared" si="0"/>
        <v>-15.899999999999999</v>
      </c>
      <c r="J34">
        <f t="shared" si="1"/>
        <v>-82.100000000000023</v>
      </c>
    </row>
    <row r="35" spans="1:13" x14ac:dyDescent="0.2">
      <c r="A35" t="s">
        <v>14</v>
      </c>
      <c r="B35">
        <v>9542</v>
      </c>
      <c r="C35">
        <v>2006</v>
      </c>
      <c r="D35">
        <v>10</v>
      </c>
      <c r="E35">
        <v>6.8</v>
      </c>
      <c r="H35">
        <v>48</v>
      </c>
      <c r="I35" s="17">
        <f t="shared" si="0"/>
        <v>-41.2</v>
      </c>
      <c r="J35">
        <f t="shared" si="1"/>
        <v>-123.30000000000003</v>
      </c>
      <c r="K35">
        <f>SUM(I32:I34)</f>
        <v>-69</v>
      </c>
      <c r="L35">
        <f>SUM(I29:I34)</f>
        <v>-53.199999999999996</v>
      </c>
      <c r="M35">
        <f>SUM(I23:I34)</f>
        <v>-46.099999999999994</v>
      </c>
    </row>
    <row r="36" spans="1:13" x14ac:dyDescent="0.2">
      <c r="A36" t="s">
        <v>14</v>
      </c>
      <c r="B36">
        <v>9542</v>
      </c>
      <c r="C36">
        <v>2006</v>
      </c>
      <c r="D36">
        <v>11</v>
      </c>
      <c r="E36">
        <v>15</v>
      </c>
      <c r="H36">
        <v>38</v>
      </c>
      <c r="I36" s="17">
        <f t="shared" si="0"/>
        <v>-23</v>
      </c>
      <c r="J36">
        <f t="shared" si="1"/>
        <v>-146.30000000000001</v>
      </c>
    </row>
    <row r="37" spans="1:13" x14ac:dyDescent="0.2">
      <c r="A37" t="s">
        <v>14</v>
      </c>
      <c r="B37">
        <v>9542</v>
      </c>
      <c r="C37">
        <v>2006</v>
      </c>
      <c r="D37">
        <v>12</v>
      </c>
      <c r="E37">
        <v>15.4</v>
      </c>
      <c r="H37">
        <v>21.3</v>
      </c>
      <c r="I37" s="17">
        <f t="shared" si="0"/>
        <v>-5.9</v>
      </c>
      <c r="J37">
        <f t="shared" si="1"/>
        <v>-152.20000000000002</v>
      </c>
    </row>
    <row r="38" spans="1:13" x14ac:dyDescent="0.2">
      <c r="A38" t="s">
        <v>14</v>
      </c>
      <c r="B38">
        <v>9542</v>
      </c>
      <c r="C38">
        <v>2007</v>
      </c>
      <c r="D38">
        <v>1</v>
      </c>
      <c r="E38">
        <v>240</v>
      </c>
      <c r="H38">
        <v>26</v>
      </c>
      <c r="I38" s="17">
        <f t="shared" si="0"/>
        <v>214</v>
      </c>
      <c r="J38">
        <f t="shared" si="1"/>
        <v>61.799999999999983</v>
      </c>
    </row>
    <row r="39" spans="1:13" x14ac:dyDescent="0.2">
      <c r="A39" t="s">
        <v>14</v>
      </c>
      <c r="B39">
        <v>9542</v>
      </c>
      <c r="C39">
        <v>2007</v>
      </c>
      <c r="D39">
        <v>2</v>
      </c>
      <c r="E39">
        <v>0.2</v>
      </c>
      <c r="H39">
        <v>28.7</v>
      </c>
      <c r="I39" s="17">
        <f t="shared" si="0"/>
        <v>-28.5</v>
      </c>
      <c r="J39">
        <f t="shared" si="1"/>
        <v>33.299999999999983</v>
      </c>
    </row>
    <row r="40" spans="1:13" x14ac:dyDescent="0.2">
      <c r="A40" t="s">
        <v>14</v>
      </c>
      <c r="B40">
        <v>9542</v>
      </c>
      <c r="C40">
        <v>2007</v>
      </c>
      <c r="D40">
        <v>3</v>
      </c>
      <c r="E40">
        <v>19.600000000000001</v>
      </c>
      <c r="H40">
        <v>33.1</v>
      </c>
      <c r="I40" s="17">
        <f t="shared" si="0"/>
        <v>-13.5</v>
      </c>
      <c r="J40">
        <f t="shared" si="1"/>
        <v>19.799999999999983</v>
      </c>
    </row>
    <row r="41" spans="1:13" x14ac:dyDescent="0.2">
      <c r="A41" t="s">
        <v>14</v>
      </c>
      <c r="B41">
        <v>9542</v>
      </c>
      <c r="C41">
        <v>2007</v>
      </c>
      <c r="D41">
        <v>4</v>
      </c>
      <c r="E41">
        <v>124.4</v>
      </c>
      <c r="H41">
        <v>39.1</v>
      </c>
      <c r="I41" s="17">
        <f t="shared" si="0"/>
        <v>85.300000000000011</v>
      </c>
      <c r="J41">
        <f t="shared" si="1"/>
        <v>105.1</v>
      </c>
    </row>
    <row r="42" spans="1:13" x14ac:dyDescent="0.2">
      <c r="A42" t="s">
        <v>14</v>
      </c>
      <c r="B42">
        <v>9542</v>
      </c>
      <c r="C42">
        <v>2007</v>
      </c>
      <c r="D42">
        <v>5</v>
      </c>
      <c r="E42">
        <v>48.2</v>
      </c>
      <c r="H42">
        <v>64.7</v>
      </c>
      <c r="I42" s="17">
        <f t="shared" si="0"/>
        <v>-16.5</v>
      </c>
      <c r="J42">
        <f t="shared" si="1"/>
        <v>88.6</v>
      </c>
    </row>
    <row r="43" spans="1:13" x14ac:dyDescent="0.2">
      <c r="A43" t="s">
        <v>14</v>
      </c>
      <c r="B43">
        <v>9542</v>
      </c>
      <c r="C43">
        <v>2007</v>
      </c>
      <c r="D43">
        <v>6</v>
      </c>
      <c r="E43">
        <v>44.8</v>
      </c>
      <c r="H43">
        <v>66</v>
      </c>
      <c r="I43" s="17">
        <f t="shared" si="0"/>
        <v>-21.200000000000003</v>
      </c>
      <c r="J43">
        <f t="shared" si="1"/>
        <v>67.399999999999991</v>
      </c>
    </row>
    <row r="44" spans="1:13" x14ac:dyDescent="0.2">
      <c r="A44" t="s">
        <v>14</v>
      </c>
      <c r="B44">
        <v>9542</v>
      </c>
      <c r="C44">
        <v>2007</v>
      </c>
      <c r="D44">
        <v>7</v>
      </c>
      <c r="E44">
        <v>49.6</v>
      </c>
      <c r="H44">
        <v>76.900000000000006</v>
      </c>
      <c r="I44" s="17">
        <f t="shared" si="0"/>
        <v>-27.300000000000004</v>
      </c>
      <c r="J44">
        <f t="shared" si="1"/>
        <v>40.099999999999987</v>
      </c>
    </row>
    <row r="45" spans="1:13" x14ac:dyDescent="0.2">
      <c r="A45" t="s">
        <v>14</v>
      </c>
      <c r="B45">
        <v>9542</v>
      </c>
      <c r="C45">
        <v>2007</v>
      </c>
      <c r="D45">
        <v>8</v>
      </c>
      <c r="E45">
        <v>71.400000000000006</v>
      </c>
      <c r="H45">
        <v>72.8</v>
      </c>
      <c r="I45" s="17">
        <f t="shared" si="0"/>
        <v>-1.3999999999999915</v>
      </c>
      <c r="J45">
        <f t="shared" si="1"/>
        <v>38.699999999999996</v>
      </c>
    </row>
    <row r="46" spans="1:13" x14ac:dyDescent="0.2">
      <c r="A46" t="s">
        <v>14</v>
      </c>
      <c r="B46">
        <v>9542</v>
      </c>
      <c r="C46">
        <v>2007</v>
      </c>
      <c r="D46">
        <v>9</v>
      </c>
      <c r="E46">
        <v>41.8</v>
      </c>
      <c r="H46">
        <v>57.5</v>
      </c>
      <c r="I46" s="17">
        <f t="shared" si="0"/>
        <v>-15.700000000000003</v>
      </c>
      <c r="J46">
        <f t="shared" si="1"/>
        <v>22.999999999999993</v>
      </c>
    </row>
    <row r="47" spans="1:13" x14ac:dyDescent="0.2">
      <c r="A47" t="s">
        <v>14</v>
      </c>
      <c r="B47">
        <v>9542</v>
      </c>
      <c r="C47">
        <v>2007</v>
      </c>
      <c r="D47">
        <v>10</v>
      </c>
      <c r="E47">
        <v>94.4</v>
      </c>
      <c r="H47">
        <v>48</v>
      </c>
      <c r="I47" s="17">
        <f t="shared" si="0"/>
        <v>46.400000000000006</v>
      </c>
      <c r="J47">
        <f t="shared" si="1"/>
        <v>69.400000000000006</v>
      </c>
      <c r="K47">
        <f>SUM(I44:I46)</f>
        <v>-44.4</v>
      </c>
      <c r="L47">
        <f>SUM(I41:I46)</f>
        <v>3.2000000000000099</v>
      </c>
      <c r="M47">
        <f>SUM(I35:I46)</f>
        <v>105.1</v>
      </c>
    </row>
    <row r="48" spans="1:13" x14ac:dyDescent="0.2">
      <c r="A48" t="s">
        <v>14</v>
      </c>
      <c r="B48">
        <v>9542</v>
      </c>
      <c r="C48">
        <v>2007</v>
      </c>
      <c r="D48">
        <v>11</v>
      </c>
      <c r="E48">
        <v>6.6</v>
      </c>
      <c r="H48">
        <v>38</v>
      </c>
      <c r="I48" s="17">
        <f t="shared" si="0"/>
        <v>-31.4</v>
      </c>
      <c r="J48">
        <f t="shared" si="1"/>
        <v>38.000000000000007</v>
      </c>
    </row>
    <row r="49" spans="1:13" x14ac:dyDescent="0.2">
      <c r="A49" t="s">
        <v>14</v>
      </c>
      <c r="B49">
        <v>9542</v>
      </c>
      <c r="C49">
        <v>2007</v>
      </c>
      <c r="D49">
        <v>12</v>
      </c>
      <c r="E49">
        <v>47.4</v>
      </c>
      <c r="H49">
        <v>21.3</v>
      </c>
      <c r="I49" s="17">
        <f t="shared" si="0"/>
        <v>26.099999999999998</v>
      </c>
      <c r="J49">
        <f t="shared" si="1"/>
        <v>64.100000000000009</v>
      </c>
    </row>
    <row r="50" spans="1:13" x14ac:dyDescent="0.2">
      <c r="A50" t="s">
        <v>14</v>
      </c>
      <c r="B50">
        <v>9542</v>
      </c>
      <c r="C50">
        <v>2008</v>
      </c>
      <c r="D50">
        <v>1</v>
      </c>
      <c r="E50">
        <v>16.8</v>
      </c>
      <c r="H50">
        <v>26</v>
      </c>
      <c r="I50" s="17">
        <f t="shared" si="0"/>
        <v>-9.1999999999999993</v>
      </c>
      <c r="J50">
        <f t="shared" si="1"/>
        <v>54.900000000000006</v>
      </c>
    </row>
    <row r="51" spans="1:13" x14ac:dyDescent="0.2">
      <c r="A51" t="s">
        <v>14</v>
      </c>
      <c r="B51">
        <v>9542</v>
      </c>
      <c r="C51">
        <v>2008</v>
      </c>
      <c r="D51">
        <v>2</v>
      </c>
      <c r="E51">
        <v>4</v>
      </c>
      <c r="H51">
        <v>28.7</v>
      </c>
      <c r="I51" s="17">
        <f t="shared" si="0"/>
        <v>-24.7</v>
      </c>
      <c r="J51">
        <f t="shared" si="1"/>
        <v>30.200000000000006</v>
      </c>
      <c r="K51">
        <f>SUM(I48:I50)</f>
        <v>-14.5</v>
      </c>
      <c r="L51">
        <f>SUM(I45:I50)</f>
        <v>14.800000000000011</v>
      </c>
      <c r="M51">
        <f>SUM(I39:I50)</f>
        <v>-6.8999999999999844</v>
      </c>
    </row>
    <row r="52" spans="1:13" x14ac:dyDescent="0.2">
      <c r="A52" t="s">
        <v>14</v>
      </c>
      <c r="B52">
        <v>9542</v>
      </c>
      <c r="C52">
        <v>2008</v>
      </c>
      <c r="D52">
        <v>3</v>
      </c>
      <c r="E52">
        <v>3.2</v>
      </c>
      <c r="H52">
        <v>33.1</v>
      </c>
      <c r="I52" s="17">
        <f t="shared" si="0"/>
        <v>-29.900000000000002</v>
      </c>
      <c r="J52">
        <f t="shared" si="1"/>
        <v>0.30000000000000426</v>
      </c>
    </row>
    <row r="53" spans="1:13" x14ac:dyDescent="0.2">
      <c r="A53" t="s">
        <v>14</v>
      </c>
      <c r="B53">
        <v>9542</v>
      </c>
      <c r="C53">
        <v>2008</v>
      </c>
      <c r="D53">
        <v>4</v>
      </c>
      <c r="E53">
        <v>31.6</v>
      </c>
      <c r="H53">
        <v>39.1</v>
      </c>
      <c r="I53" s="17">
        <f t="shared" si="0"/>
        <v>-7.5</v>
      </c>
      <c r="J53">
        <f t="shared" si="1"/>
        <v>-7.1999999999999957</v>
      </c>
    </row>
    <row r="54" spans="1:13" x14ac:dyDescent="0.2">
      <c r="A54" t="s">
        <v>14</v>
      </c>
      <c r="B54">
        <v>9542</v>
      </c>
      <c r="C54">
        <v>2008</v>
      </c>
      <c r="D54">
        <v>5</v>
      </c>
      <c r="E54">
        <v>52.2</v>
      </c>
      <c r="H54">
        <v>64.7</v>
      </c>
      <c r="I54" s="17">
        <f t="shared" si="0"/>
        <v>-12.5</v>
      </c>
      <c r="J54">
        <f t="shared" si="1"/>
        <v>-19.699999999999996</v>
      </c>
    </row>
    <row r="55" spans="1:13" x14ac:dyDescent="0.2">
      <c r="A55" t="s">
        <v>14</v>
      </c>
      <c r="B55">
        <v>9542</v>
      </c>
      <c r="C55">
        <v>2008</v>
      </c>
      <c r="D55">
        <v>6</v>
      </c>
      <c r="E55">
        <v>21</v>
      </c>
      <c r="H55">
        <v>66</v>
      </c>
      <c r="I55" s="17">
        <f t="shared" si="0"/>
        <v>-45</v>
      </c>
      <c r="J55">
        <f t="shared" si="1"/>
        <v>-64.699999999999989</v>
      </c>
    </row>
    <row r="56" spans="1:13" x14ac:dyDescent="0.2">
      <c r="A56" t="s">
        <v>14</v>
      </c>
      <c r="B56">
        <v>9542</v>
      </c>
      <c r="C56">
        <v>2008</v>
      </c>
      <c r="D56">
        <v>7</v>
      </c>
      <c r="E56">
        <v>128.80000000000001</v>
      </c>
      <c r="H56">
        <v>76.900000000000006</v>
      </c>
      <c r="I56" s="17">
        <f t="shared" si="0"/>
        <v>51.900000000000006</v>
      </c>
      <c r="J56">
        <f t="shared" si="1"/>
        <v>-12.799999999999983</v>
      </c>
    </row>
    <row r="57" spans="1:13" x14ac:dyDescent="0.2">
      <c r="A57" t="s">
        <v>14</v>
      </c>
      <c r="B57">
        <v>9542</v>
      </c>
      <c r="C57">
        <v>2008</v>
      </c>
      <c r="D57">
        <v>8</v>
      </c>
      <c r="E57">
        <v>44.6</v>
      </c>
      <c r="H57">
        <v>72.8</v>
      </c>
      <c r="I57" s="17">
        <f t="shared" si="0"/>
        <v>-28.199999999999996</v>
      </c>
      <c r="J57">
        <f t="shared" si="1"/>
        <v>-40.999999999999979</v>
      </c>
    </row>
    <row r="58" spans="1:13" x14ac:dyDescent="0.2">
      <c r="A58" t="s">
        <v>14</v>
      </c>
      <c r="B58">
        <v>9542</v>
      </c>
      <c r="C58">
        <v>2008</v>
      </c>
      <c r="D58">
        <v>9</v>
      </c>
      <c r="E58">
        <v>98.8</v>
      </c>
      <c r="H58">
        <v>57.5</v>
      </c>
      <c r="I58" s="17">
        <f t="shared" si="0"/>
        <v>41.3</v>
      </c>
      <c r="J58">
        <f t="shared" si="1"/>
        <v>0.30000000000001847</v>
      </c>
    </row>
    <row r="59" spans="1:13" x14ac:dyDescent="0.2">
      <c r="A59" t="s">
        <v>14</v>
      </c>
      <c r="B59">
        <v>9542</v>
      </c>
      <c r="C59">
        <v>2008</v>
      </c>
      <c r="D59">
        <v>10</v>
      </c>
      <c r="E59">
        <v>65.8</v>
      </c>
      <c r="H59">
        <v>48</v>
      </c>
      <c r="I59" s="17">
        <f t="shared" si="0"/>
        <v>17.799999999999997</v>
      </c>
      <c r="J59">
        <f t="shared" si="1"/>
        <v>18.100000000000016</v>
      </c>
    </row>
    <row r="60" spans="1:13" x14ac:dyDescent="0.2">
      <c r="A60" t="s">
        <v>14</v>
      </c>
      <c r="B60">
        <v>9542</v>
      </c>
      <c r="C60">
        <v>2008</v>
      </c>
      <c r="D60">
        <v>11</v>
      </c>
      <c r="E60" s="4">
        <v>77.900000000000006</v>
      </c>
      <c r="F60">
        <v>77.900000000000006</v>
      </c>
      <c r="G60" t="s">
        <v>37</v>
      </c>
      <c r="H60">
        <v>38</v>
      </c>
      <c r="I60" s="17">
        <f t="shared" si="0"/>
        <v>39.900000000000006</v>
      </c>
      <c r="J60">
        <f t="shared" si="1"/>
        <v>58.000000000000021</v>
      </c>
      <c r="K60">
        <f>SUM(I57:I59)</f>
        <v>30.9</v>
      </c>
      <c r="L60">
        <f>SUM(I54:I59)</f>
        <v>25.300000000000004</v>
      </c>
      <c r="M60">
        <f>SUM(I48:I59)</f>
        <v>-51.300000000000011</v>
      </c>
    </row>
    <row r="61" spans="1:13" x14ac:dyDescent="0.2">
      <c r="A61" t="s">
        <v>14</v>
      </c>
      <c r="B61">
        <v>9542</v>
      </c>
      <c r="C61">
        <v>2008</v>
      </c>
      <c r="D61">
        <v>12</v>
      </c>
      <c r="E61">
        <v>43.6</v>
      </c>
      <c r="H61">
        <v>21.3</v>
      </c>
      <c r="I61" s="17">
        <f t="shared" si="0"/>
        <v>22.3</v>
      </c>
      <c r="J61">
        <f t="shared" si="1"/>
        <v>80.300000000000026</v>
      </c>
    </row>
    <row r="62" spans="1:13" x14ac:dyDescent="0.2">
      <c r="A62" t="s">
        <v>14</v>
      </c>
      <c r="B62">
        <v>9542</v>
      </c>
      <c r="C62">
        <v>2009</v>
      </c>
      <c r="D62">
        <v>1</v>
      </c>
      <c r="E62">
        <v>171.6</v>
      </c>
      <c r="H62">
        <v>26</v>
      </c>
      <c r="I62" s="17">
        <f t="shared" si="0"/>
        <v>145.6</v>
      </c>
      <c r="J62">
        <f t="shared" si="1"/>
        <v>225.90000000000003</v>
      </c>
    </row>
    <row r="63" spans="1:13" x14ac:dyDescent="0.2">
      <c r="A63" t="s">
        <v>14</v>
      </c>
      <c r="B63">
        <v>9542</v>
      </c>
      <c r="C63">
        <v>2009</v>
      </c>
      <c r="D63">
        <v>2</v>
      </c>
      <c r="E63">
        <v>15</v>
      </c>
      <c r="H63">
        <v>28.7</v>
      </c>
      <c r="I63" s="17">
        <f t="shared" si="0"/>
        <v>-13.7</v>
      </c>
      <c r="J63">
        <f t="shared" si="1"/>
        <v>212.20000000000005</v>
      </c>
    </row>
    <row r="64" spans="1:13" x14ac:dyDescent="0.2">
      <c r="A64" t="s">
        <v>14</v>
      </c>
      <c r="B64">
        <v>9542</v>
      </c>
      <c r="C64">
        <v>2009</v>
      </c>
      <c r="D64">
        <v>3</v>
      </c>
      <c r="E64">
        <v>29.6</v>
      </c>
      <c r="H64">
        <v>33.1</v>
      </c>
      <c r="I64" s="17">
        <f t="shared" si="0"/>
        <v>-3.5</v>
      </c>
      <c r="J64">
        <f t="shared" si="1"/>
        <v>208.70000000000005</v>
      </c>
    </row>
    <row r="65" spans="1:13" x14ac:dyDescent="0.2">
      <c r="A65" t="s">
        <v>14</v>
      </c>
      <c r="B65">
        <v>9542</v>
      </c>
      <c r="C65">
        <v>2009</v>
      </c>
      <c r="D65">
        <v>4</v>
      </c>
      <c r="E65">
        <v>34.799999999999997</v>
      </c>
      <c r="H65">
        <v>39.1</v>
      </c>
      <c r="I65" s="17">
        <f t="shared" si="0"/>
        <v>-4.3000000000000043</v>
      </c>
      <c r="J65">
        <f t="shared" si="1"/>
        <v>204.40000000000003</v>
      </c>
    </row>
    <row r="66" spans="1:13" x14ac:dyDescent="0.2">
      <c r="A66" t="s">
        <v>14</v>
      </c>
      <c r="B66">
        <v>9542</v>
      </c>
      <c r="C66">
        <v>2009</v>
      </c>
      <c r="D66">
        <v>5</v>
      </c>
      <c r="E66">
        <v>32.799999999999997</v>
      </c>
      <c r="H66">
        <v>64.7</v>
      </c>
      <c r="I66" s="17">
        <f t="shared" si="0"/>
        <v>-31.900000000000006</v>
      </c>
      <c r="J66">
        <f t="shared" si="1"/>
        <v>172.50000000000003</v>
      </c>
    </row>
    <row r="67" spans="1:13" x14ac:dyDescent="0.2">
      <c r="A67" t="s">
        <v>14</v>
      </c>
      <c r="B67">
        <v>9542</v>
      </c>
      <c r="C67">
        <v>2009</v>
      </c>
      <c r="D67">
        <v>6</v>
      </c>
      <c r="E67">
        <v>90.2</v>
      </c>
      <c r="H67">
        <v>66</v>
      </c>
      <c r="I67" s="17">
        <f t="shared" ref="I67:I130" si="2">E67-H67</f>
        <v>24.200000000000003</v>
      </c>
      <c r="J67">
        <f t="shared" si="1"/>
        <v>196.70000000000005</v>
      </c>
    </row>
    <row r="68" spans="1:13" x14ac:dyDescent="0.2">
      <c r="A68" t="s">
        <v>14</v>
      </c>
      <c r="B68">
        <v>9542</v>
      </c>
      <c r="C68">
        <v>2009</v>
      </c>
      <c r="D68">
        <v>7</v>
      </c>
      <c r="E68">
        <v>60.6</v>
      </c>
      <c r="H68">
        <v>76.900000000000006</v>
      </c>
      <c r="I68" s="17">
        <f t="shared" si="2"/>
        <v>-16.300000000000004</v>
      </c>
      <c r="J68">
        <f t="shared" ref="J68:J131" si="3">J67+I68</f>
        <v>180.40000000000003</v>
      </c>
    </row>
    <row r="69" spans="1:13" x14ac:dyDescent="0.2">
      <c r="A69" t="s">
        <v>14</v>
      </c>
      <c r="B69">
        <v>9542</v>
      </c>
      <c r="C69">
        <v>2009</v>
      </c>
      <c r="D69">
        <v>8</v>
      </c>
      <c r="E69">
        <v>40.4</v>
      </c>
      <c r="H69">
        <v>72.8</v>
      </c>
      <c r="I69" s="17">
        <f t="shared" si="2"/>
        <v>-32.4</v>
      </c>
      <c r="J69">
        <f t="shared" si="3"/>
        <v>148.00000000000003</v>
      </c>
    </row>
    <row r="70" spans="1:13" x14ac:dyDescent="0.2">
      <c r="A70" t="s">
        <v>14</v>
      </c>
      <c r="B70">
        <v>9542</v>
      </c>
      <c r="C70">
        <v>2009</v>
      </c>
      <c r="D70">
        <v>9</v>
      </c>
      <c r="E70">
        <v>75.599999999999994</v>
      </c>
      <c r="H70">
        <v>57.5</v>
      </c>
      <c r="I70" s="17">
        <f t="shared" si="2"/>
        <v>18.099999999999994</v>
      </c>
      <c r="J70">
        <f t="shared" si="3"/>
        <v>166.10000000000002</v>
      </c>
    </row>
    <row r="71" spans="1:13" x14ac:dyDescent="0.2">
      <c r="A71" t="s">
        <v>14</v>
      </c>
      <c r="B71">
        <v>9542</v>
      </c>
      <c r="C71">
        <v>2009</v>
      </c>
      <c r="D71">
        <v>10</v>
      </c>
      <c r="E71">
        <v>7.8</v>
      </c>
      <c r="H71">
        <v>48</v>
      </c>
      <c r="I71" s="17">
        <f t="shared" si="2"/>
        <v>-40.200000000000003</v>
      </c>
      <c r="J71">
        <f t="shared" si="3"/>
        <v>125.90000000000002</v>
      </c>
    </row>
    <row r="72" spans="1:13" x14ac:dyDescent="0.2">
      <c r="A72" t="s">
        <v>14</v>
      </c>
      <c r="B72">
        <v>9542</v>
      </c>
      <c r="C72">
        <v>2009</v>
      </c>
      <c r="D72">
        <v>11</v>
      </c>
      <c r="E72">
        <v>25.4</v>
      </c>
      <c r="H72">
        <v>38</v>
      </c>
      <c r="I72" s="17">
        <f t="shared" si="2"/>
        <v>-12.600000000000001</v>
      </c>
      <c r="J72">
        <f t="shared" si="3"/>
        <v>113.30000000000001</v>
      </c>
      <c r="K72">
        <f>SUM(I69:I71)</f>
        <v>-54.500000000000007</v>
      </c>
      <c r="L72">
        <f>SUM(I66:I71)</f>
        <v>-78.500000000000014</v>
      </c>
      <c r="M72">
        <f>SUM(I60:I71)</f>
        <v>107.8</v>
      </c>
    </row>
    <row r="73" spans="1:13" x14ac:dyDescent="0.2">
      <c r="A73" t="s">
        <v>14</v>
      </c>
      <c r="B73">
        <v>9542</v>
      </c>
      <c r="C73">
        <v>2009</v>
      </c>
      <c r="D73">
        <v>12</v>
      </c>
      <c r="E73">
        <v>5.8</v>
      </c>
      <c r="H73">
        <v>21.3</v>
      </c>
      <c r="I73" s="17">
        <f t="shared" si="2"/>
        <v>-15.5</v>
      </c>
      <c r="J73">
        <f t="shared" si="3"/>
        <v>97.800000000000011</v>
      </c>
    </row>
    <row r="74" spans="1:13" x14ac:dyDescent="0.2">
      <c r="A74" t="s">
        <v>14</v>
      </c>
      <c r="B74">
        <v>9542</v>
      </c>
      <c r="C74">
        <v>2010</v>
      </c>
      <c r="D74">
        <v>1</v>
      </c>
      <c r="E74">
        <v>14.8</v>
      </c>
      <c r="H74">
        <v>26</v>
      </c>
      <c r="I74">
        <f t="shared" si="2"/>
        <v>-11.2</v>
      </c>
      <c r="J74">
        <f t="shared" si="3"/>
        <v>86.600000000000009</v>
      </c>
    </row>
    <row r="75" spans="1:13" x14ac:dyDescent="0.2">
      <c r="A75" t="s">
        <v>14</v>
      </c>
      <c r="B75">
        <v>9542</v>
      </c>
      <c r="C75">
        <v>2010</v>
      </c>
      <c r="D75">
        <v>2</v>
      </c>
      <c r="E75">
        <v>38.200000000000003</v>
      </c>
      <c r="H75">
        <v>28.7</v>
      </c>
      <c r="I75">
        <f t="shared" si="2"/>
        <v>9.5000000000000036</v>
      </c>
      <c r="J75">
        <f t="shared" si="3"/>
        <v>96.100000000000009</v>
      </c>
      <c r="K75">
        <f>SUM(I72:I74)</f>
        <v>-39.299999999999997</v>
      </c>
      <c r="L75">
        <f>SUM(I69:I74)</f>
        <v>-93.800000000000011</v>
      </c>
      <c r="M75">
        <f>SUM(I63:I74)</f>
        <v>-139.30000000000001</v>
      </c>
    </row>
    <row r="76" spans="1:13" x14ac:dyDescent="0.2">
      <c r="A76" t="s">
        <v>14</v>
      </c>
      <c r="B76">
        <v>9542</v>
      </c>
      <c r="C76">
        <v>2010</v>
      </c>
      <c r="D76">
        <v>3</v>
      </c>
      <c r="E76">
        <v>37.4</v>
      </c>
      <c r="H76">
        <v>33.1</v>
      </c>
      <c r="I76">
        <f t="shared" si="2"/>
        <v>4.2999999999999972</v>
      </c>
      <c r="J76">
        <f t="shared" si="3"/>
        <v>100.4</v>
      </c>
    </row>
    <row r="77" spans="1:13" x14ac:dyDescent="0.2">
      <c r="A77" t="s">
        <v>14</v>
      </c>
      <c r="B77">
        <v>9542</v>
      </c>
      <c r="C77">
        <v>2010</v>
      </c>
      <c r="D77">
        <v>4</v>
      </c>
      <c r="E77">
        <v>27.6</v>
      </c>
      <c r="H77">
        <v>39.1</v>
      </c>
      <c r="I77">
        <f t="shared" si="2"/>
        <v>-11.5</v>
      </c>
      <c r="J77">
        <f t="shared" si="3"/>
        <v>88.9</v>
      </c>
    </row>
    <row r="78" spans="1:13" x14ac:dyDescent="0.2">
      <c r="A78" t="s">
        <v>14</v>
      </c>
      <c r="B78">
        <v>9542</v>
      </c>
      <c r="C78">
        <v>2010</v>
      </c>
      <c r="D78">
        <v>5</v>
      </c>
      <c r="E78">
        <v>115.2</v>
      </c>
      <c r="H78">
        <v>64.7</v>
      </c>
      <c r="I78">
        <f t="shared" si="2"/>
        <v>50.5</v>
      </c>
      <c r="J78">
        <f t="shared" si="3"/>
        <v>139.4</v>
      </c>
    </row>
    <row r="79" spans="1:13" x14ac:dyDescent="0.2">
      <c r="A79" t="s">
        <v>14</v>
      </c>
      <c r="B79">
        <v>9542</v>
      </c>
      <c r="C79">
        <v>2010</v>
      </c>
      <c r="D79">
        <v>6</v>
      </c>
      <c r="E79">
        <v>53.4</v>
      </c>
      <c r="H79">
        <v>66</v>
      </c>
      <c r="I79">
        <f t="shared" si="2"/>
        <v>-12.600000000000001</v>
      </c>
      <c r="J79">
        <f t="shared" si="3"/>
        <v>126.80000000000001</v>
      </c>
    </row>
    <row r="80" spans="1:13" x14ac:dyDescent="0.2">
      <c r="A80" t="s">
        <v>14</v>
      </c>
      <c r="B80">
        <v>9542</v>
      </c>
      <c r="C80">
        <v>2010</v>
      </c>
      <c r="D80">
        <v>7</v>
      </c>
      <c r="E80">
        <v>68</v>
      </c>
      <c r="H80">
        <v>76.900000000000006</v>
      </c>
      <c r="I80">
        <f t="shared" si="2"/>
        <v>-8.9000000000000057</v>
      </c>
      <c r="J80">
        <f t="shared" si="3"/>
        <v>117.9</v>
      </c>
    </row>
    <row r="81" spans="1:13" x14ac:dyDescent="0.2">
      <c r="A81" t="s">
        <v>14</v>
      </c>
      <c r="B81">
        <v>9542</v>
      </c>
      <c r="C81">
        <v>2010</v>
      </c>
      <c r="D81">
        <v>8</v>
      </c>
      <c r="E81">
        <v>62.6</v>
      </c>
      <c r="H81">
        <v>72.8</v>
      </c>
      <c r="I81">
        <f t="shared" si="2"/>
        <v>-10.199999999999996</v>
      </c>
      <c r="J81">
        <f t="shared" si="3"/>
        <v>107.70000000000002</v>
      </c>
    </row>
    <row r="82" spans="1:13" x14ac:dyDescent="0.2">
      <c r="A82" t="s">
        <v>14</v>
      </c>
      <c r="B82">
        <v>9542</v>
      </c>
      <c r="C82">
        <v>2010</v>
      </c>
      <c r="D82">
        <v>9</v>
      </c>
      <c r="E82">
        <v>40.200000000000003</v>
      </c>
      <c r="H82">
        <v>57.5</v>
      </c>
      <c r="I82">
        <f t="shared" si="2"/>
        <v>-17.299999999999997</v>
      </c>
      <c r="J82">
        <f t="shared" si="3"/>
        <v>90.40000000000002</v>
      </c>
    </row>
    <row r="83" spans="1:13" x14ac:dyDescent="0.2">
      <c r="A83" t="s">
        <v>14</v>
      </c>
      <c r="B83">
        <v>9542</v>
      </c>
      <c r="C83">
        <v>2010</v>
      </c>
      <c r="D83">
        <v>10</v>
      </c>
      <c r="E83">
        <v>36.6</v>
      </c>
      <c r="H83">
        <v>48</v>
      </c>
      <c r="I83">
        <f t="shared" si="2"/>
        <v>-11.399999999999999</v>
      </c>
      <c r="J83">
        <f t="shared" si="3"/>
        <v>79.000000000000028</v>
      </c>
    </row>
    <row r="84" spans="1:13" x14ac:dyDescent="0.2">
      <c r="A84" t="s">
        <v>14</v>
      </c>
      <c r="B84">
        <v>9542</v>
      </c>
      <c r="C84">
        <v>2010</v>
      </c>
      <c r="D84">
        <v>11</v>
      </c>
      <c r="E84">
        <v>25.6</v>
      </c>
      <c r="H84">
        <v>38</v>
      </c>
      <c r="I84">
        <f t="shared" si="2"/>
        <v>-12.399999999999999</v>
      </c>
      <c r="J84">
        <f t="shared" si="3"/>
        <v>66.600000000000023</v>
      </c>
      <c r="K84">
        <f>SUM(I81:I83)</f>
        <v>-38.899999999999991</v>
      </c>
      <c r="L84">
        <f>SUM(I78:I83)</f>
        <v>-9.8999999999999986</v>
      </c>
      <c r="M84">
        <f>SUM(I72:I83)</f>
        <v>-46.9</v>
      </c>
    </row>
    <row r="85" spans="1:13" x14ac:dyDescent="0.2">
      <c r="A85" t="s">
        <v>14</v>
      </c>
      <c r="B85">
        <v>9542</v>
      </c>
      <c r="C85">
        <v>2010</v>
      </c>
      <c r="D85">
        <v>12</v>
      </c>
      <c r="E85">
        <v>13</v>
      </c>
      <c r="H85">
        <v>21.3</v>
      </c>
      <c r="I85">
        <f t="shared" si="2"/>
        <v>-8.3000000000000007</v>
      </c>
      <c r="J85">
        <f t="shared" si="3"/>
        <v>58.300000000000026</v>
      </c>
    </row>
    <row r="86" spans="1:13" x14ac:dyDescent="0.2">
      <c r="A86" t="s">
        <v>14</v>
      </c>
      <c r="B86">
        <v>9542</v>
      </c>
      <c r="C86">
        <v>2011</v>
      </c>
      <c r="D86">
        <v>1</v>
      </c>
      <c r="E86">
        <v>35.200000000000003</v>
      </c>
      <c r="H86">
        <v>26</v>
      </c>
      <c r="I86">
        <f t="shared" si="2"/>
        <v>9.2000000000000028</v>
      </c>
      <c r="J86">
        <f t="shared" si="3"/>
        <v>67.500000000000028</v>
      </c>
    </row>
    <row r="87" spans="1:13" x14ac:dyDescent="0.2">
      <c r="A87" t="s">
        <v>14</v>
      </c>
      <c r="B87">
        <v>9542</v>
      </c>
      <c r="C87">
        <v>2011</v>
      </c>
      <c r="D87">
        <v>2</v>
      </c>
      <c r="E87">
        <v>34.799999999999997</v>
      </c>
      <c r="H87">
        <v>28.7</v>
      </c>
      <c r="I87">
        <f t="shared" si="2"/>
        <v>6.0999999999999979</v>
      </c>
      <c r="J87">
        <f t="shared" si="3"/>
        <v>73.600000000000023</v>
      </c>
      <c r="K87">
        <f>SUM(I84:I86)</f>
        <v>-11.499999999999996</v>
      </c>
      <c r="L87">
        <f>SUM(I81:I86)</f>
        <v>-50.399999999999991</v>
      </c>
      <c r="M87">
        <f>SUM(I75:I86)</f>
        <v>-19.099999999999998</v>
      </c>
    </row>
    <row r="88" spans="1:13" x14ac:dyDescent="0.2">
      <c r="A88" t="s">
        <v>14</v>
      </c>
      <c r="B88">
        <v>9542</v>
      </c>
      <c r="C88">
        <v>2011</v>
      </c>
      <c r="D88">
        <v>3</v>
      </c>
      <c r="E88">
        <v>33.6</v>
      </c>
      <c r="H88">
        <v>33.1</v>
      </c>
      <c r="I88">
        <f t="shared" si="2"/>
        <v>0.5</v>
      </c>
      <c r="J88">
        <f t="shared" si="3"/>
        <v>74.100000000000023</v>
      </c>
    </row>
    <row r="89" spans="1:13" x14ac:dyDescent="0.2">
      <c r="A89" t="s">
        <v>14</v>
      </c>
      <c r="B89">
        <v>9542</v>
      </c>
      <c r="C89">
        <v>2011</v>
      </c>
      <c r="D89">
        <v>4</v>
      </c>
      <c r="E89">
        <v>33.4</v>
      </c>
      <c r="H89">
        <v>39.1</v>
      </c>
      <c r="I89">
        <f t="shared" si="2"/>
        <v>-5.7000000000000028</v>
      </c>
      <c r="J89">
        <f t="shared" si="3"/>
        <v>68.40000000000002</v>
      </c>
    </row>
    <row r="90" spans="1:13" x14ac:dyDescent="0.2">
      <c r="A90" t="s">
        <v>14</v>
      </c>
      <c r="B90">
        <v>9542</v>
      </c>
      <c r="C90">
        <v>2011</v>
      </c>
      <c r="D90">
        <v>5</v>
      </c>
      <c r="E90">
        <v>62.6</v>
      </c>
      <c r="H90">
        <v>64.7</v>
      </c>
      <c r="I90">
        <f t="shared" si="2"/>
        <v>-2.1000000000000014</v>
      </c>
      <c r="J90">
        <f t="shared" si="3"/>
        <v>66.300000000000011</v>
      </c>
    </row>
    <row r="91" spans="1:13" x14ac:dyDescent="0.2">
      <c r="A91" t="s">
        <v>14</v>
      </c>
      <c r="B91">
        <v>9542</v>
      </c>
      <c r="C91">
        <v>2011</v>
      </c>
      <c r="D91">
        <v>6</v>
      </c>
      <c r="E91">
        <v>28</v>
      </c>
      <c r="H91">
        <v>66</v>
      </c>
      <c r="I91">
        <f t="shared" si="2"/>
        <v>-38</v>
      </c>
      <c r="J91">
        <f t="shared" si="3"/>
        <v>28.300000000000011</v>
      </c>
    </row>
    <row r="92" spans="1:13" x14ac:dyDescent="0.2">
      <c r="A92" t="s">
        <v>14</v>
      </c>
      <c r="B92">
        <v>9542</v>
      </c>
      <c r="C92">
        <v>2011</v>
      </c>
      <c r="D92">
        <v>7</v>
      </c>
      <c r="E92">
        <v>70.400000000000006</v>
      </c>
      <c r="H92">
        <v>76.900000000000006</v>
      </c>
      <c r="I92">
        <f t="shared" si="2"/>
        <v>-6.5</v>
      </c>
      <c r="J92">
        <f t="shared" si="3"/>
        <v>21.800000000000011</v>
      </c>
    </row>
    <row r="93" spans="1:13" x14ac:dyDescent="0.2">
      <c r="A93" t="s">
        <v>14</v>
      </c>
      <c r="B93">
        <v>9542</v>
      </c>
      <c r="C93">
        <v>2011</v>
      </c>
      <c r="D93">
        <v>8</v>
      </c>
      <c r="E93">
        <v>45.8</v>
      </c>
      <c r="H93">
        <v>72.8</v>
      </c>
      <c r="I93">
        <f t="shared" si="2"/>
        <v>-27</v>
      </c>
      <c r="J93">
        <f t="shared" si="3"/>
        <v>-5.1999999999999886</v>
      </c>
    </row>
    <row r="94" spans="1:13" x14ac:dyDescent="0.2">
      <c r="A94" t="s">
        <v>14</v>
      </c>
      <c r="B94">
        <v>9542</v>
      </c>
      <c r="C94">
        <v>2011</v>
      </c>
      <c r="D94">
        <v>9</v>
      </c>
      <c r="E94">
        <v>50.4</v>
      </c>
      <c r="H94">
        <v>57.5</v>
      </c>
      <c r="I94">
        <f t="shared" si="2"/>
        <v>-7.1000000000000014</v>
      </c>
      <c r="J94">
        <f t="shared" si="3"/>
        <v>-12.29999999999999</v>
      </c>
    </row>
    <row r="95" spans="1:13" x14ac:dyDescent="0.2">
      <c r="A95" t="s">
        <v>14</v>
      </c>
      <c r="B95">
        <v>9542</v>
      </c>
      <c r="C95">
        <v>2011</v>
      </c>
      <c r="D95">
        <v>10</v>
      </c>
      <c r="E95">
        <v>85.8</v>
      </c>
      <c r="H95">
        <v>48</v>
      </c>
      <c r="I95">
        <f t="shared" si="2"/>
        <v>37.799999999999997</v>
      </c>
      <c r="J95">
        <f t="shared" si="3"/>
        <v>25.500000000000007</v>
      </c>
    </row>
    <row r="96" spans="1:13" x14ac:dyDescent="0.2">
      <c r="A96" t="s">
        <v>14</v>
      </c>
      <c r="B96">
        <v>9542</v>
      </c>
      <c r="C96">
        <v>2011</v>
      </c>
      <c r="D96">
        <v>11</v>
      </c>
      <c r="E96">
        <v>56</v>
      </c>
      <c r="H96">
        <v>38</v>
      </c>
      <c r="I96">
        <f t="shared" si="2"/>
        <v>18</v>
      </c>
      <c r="J96">
        <f t="shared" si="3"/>
        <v>43.500000000000007</v>
      </c>
    </row>
    <row r="97" spans="1:13" x14ac:dyDescent="0.2">
      <c r="A97" t="s">
        <v>14</v>
      </c>
      <c r="B97">
        <v>9542</v>
      </c>
      <c r="C97">
        <v>2011</v>
      </c>
      <c r="D97">
        <v>12</v>
      </c>
      <c r="E97">
        <v>66</v>
      </c>
      <c r="H97">
        <v>21.3</v>
      </c>
      <c r="I97">
        <f t="shared" si="2"/>
        <v>44.7</v>
      </c>
      <c r="J97">
        <f t="shared" si="3"/>
        <v>88.200000000000017</v>
      </c>
      <c r="K97">
        <f>SUM(I94:I96)</f>
        <v>48.699999999999996</v>
      </c>
      <c r="L97">
        <f>SUM(I91:I96)</f>
        <v>-22.799999999999997</v>
      </c>
      <c r="M97">
        <f>SUM(I85:I96)</f>
        <v>-23.100000000000009</v>
      </c>
    </row>
    <row r="98" spans="1:13" x14ac:dyDescent="0.2">
      <c r="A98" t="s">
        <v>14</v>
      </c>
      <c r="B98">
        <v>9542</v>
      </c>
      <c r="C98">
        <v>2012</v>
      </c>
      <c r="D98">
        <v>1</v>
      </c>
      <c r="E98">
        <v>48.6</v>
      </c>
      <c r="H98">
        <v>26</v>
      </c>
      <c r="I98">
        <f t="shared" si="2"/>
        <v>22.6</v>
      </c>
      <c r="J98">
        <f t="shared" si="3"/>
        <v>110.80000000000001</v>
      </c>
    </row>
    <row r="99" spans="1:13" x14ac:dyDescent="0.2">
      <c r="A99" t="s">
        <v>14</v>
      </c>
      <c r="B99">
        <v>9542</v>
      </c>
      <c r="C99">
        <v>2012</v>
      </c>
      <c r="D99">
        <v>2</v>
      </c>
      <c r="E99">
        <v>15.4</v>
      </c>
      <c r="H99">
        <v>28.7</v>
      </c>
      <c r="I99">
        <f t="shared" si="2"/>
        <v>-13.299999999999999</v>
      </c>
      <c r="J99">
        <f t="shared" si="3"/>
        <v>97.500000000000014</v>
      </c>
      <c r="K99">
        <f>SUM(I96:I98)</f>
        <v>85.300000000000011</v>
      </c>
      <c r="L99">
        <f>SUM(I93:I98)</f>
        <v>89</v>
      </c>
      <c r="M99">
        <f>SUM(I87:I98)</f>
        <v>43.29999999999999</v>
      </c>
    </row>
    <row r="100" spans="1:13" x14ac:dyDescent="0.2">
      <c r="A100" t="s">
        <v>14</v>
      </c>
      <c r="B100">
        <v>9542</v>
      </c>
      <c r="C100">
        <v>2012</v>
      </c>
      <c r="D100">
        <v>3</v>
      </c>
      <c r="E100">
        <v>48</v>
      </c>
      <c r="H100">
        <v>33.1</v>
      </c>
      <c r="I100">
        <f t="shared" si="2"/>
        <v>14.899999999999999</v>
      </c>
      <c r="J100">
        <f t="shared" si="3"/>
        <v>112.4</v>
      </c>
    </row>
    <row r="101" spans="1:13" x14ac:dyDescent="0.2">
      <c r="A101" t="s">
        <v>14</v>
      </c>
      <c r="B101">
        <v>9542</v>
      </c>
      <c r="C101">
        <v>2012</v>
      </c>
      <c r="D101">
        <v>4</v>
      </c>
      <c r="E101">
        <v>18.2</v>
      </c>
      <c r="H101">
        <v>39.1</v>
      </c>
      <c r="I101">
        <f t="shared" si="2"/>
        <v>-20.900000000000002</v>
      </c>
      <c r="J101">
        <f t="shared" si="3"/>
        <v>91.5</v>
      </c>
    </row>
    <row r="102" spans="1:13" x14ac:dyDescent="0.2">
      <c r="A102" t="s">
        <v>14</v>
      </c>
      <c r="B102">
        <v>9542</v>
      </c>
      <c r="C102">
        <v>2012</v>
      </c>
      <c r="D102">
        <v>5</v>
      </c>
      <c r="E102">
        <v>38</v>
      </c>
      <c r="H102">
        <v>64.7</v>
      </c>
      <c r="I102">
        <f t="shared" si="2"/>
        <v>-26.700000000000003</v>
      </c>
      <c r="J102">
        <f t="shared" si="3"/>
        <v>64.8</v>
      </c>
    </row>
    <row r="103" spans="1:13" x14ac:dyDescent="0.2">
      <c r="A103" t="s">
        <v>14</v>
      </c>
      <c r="B103">
        <v>9542</v>
      </c>
      <c r="C103">
        <v>2012</v>
      </c>
      <c r="D103">
        <v>6</v>
      </c>
      <c r="E103">
        <v>93</v>
      </c>
      <c r="H103">
        <v>66</v>
      </c>
      <c r="I103">
        <f t="shared" si="2"/>
        <v>27</v>
      </c>
      <c r="J103">
        <f t="shared" si="3"/>
        <v>91.8</v>
      </c>
    </row>
    <row r="104" spans="1:13" x14ac:dyDescent="0.2">
      <c r="A104" t="s">
        <v>14</v>
      </c>
      <c r="B104">
        <v>9542</v>
      </c>
      <c r="C104">
        <v>2012</v>
      </c>
      <c r="D104">
        <v>7</v>
      </c>
      <c r="E104">
        <v>67</v>
      </c>
      <c r="H104">
        <v>76.900000000000006</v>
      </c>
      <c r="I104">
        <f t="shared" si="2"/>
        <v>-9.9000000000000057</v>
      </c>
      <c r="J104">
        <f t="shared" si="3"/>
        <v>81.899999999999991</v>
      </c>
    </row>
    <row r="105" spans="1:13" x14ac:dyDescent="0.2">
      <c r="A105" t="s">
        <v>14</v>
      </c>
      <c r="B105">
        <v>9542</v>
      </c>
      <c r="C105">
        <v>2012</v>
      </c>
      <c r="D105">
        <v>8</v>
      </c>
      <c r="E105">
        <v>66</v>
      </c>
      <c r="H105">
        <v>72.8</v>
      </c>
      <c r="I105">
        <f t="shared" si="2"/>
        <v>-6.7999999999999972</v>
      </c>
      <c r="J105">
        <f t="shared" si="3"/>
        <v>75.099999999999994</v>
      </c>
    </row>
    <row r="106" spans="1:13" x14ac:dyDescent="0.2">
      <c r="A106" t="s">
        <v>14</v>
      </c>
      <c r="B106">
        <v>9542</v>
      </c>
      <c r="C106">
        <v>2012</v>
      </c>
      <c r="D106">
        <v>9</v>
      </c>
      <c r="E106">
        <v>48</v>
      </c>
      <c r="H106">
        <v>57.5</v>
      </c>
      <c r="I106">
        <f t="shared" si="2"/>
        <v>-9.5</v>
      </c>
      <c r="J106">
        <f t="shared" si="3"/>
        <v>65.599999999999994</v>
      </c>
    </row>
    <row r="107" spans="1:13" x14ac:dyDescent="0.2">
      <c r="A107" t="s">
        <v>14</v>
      </c>
      <c r="B107">
        <v>9542</v>
      </c>
      <c r="C107">
        <v>2012</v>
      </c>
      <c r="D107">
        <v>10</v>
      </c>
      <c r="E107">
        <v>14.2</v>
      </c>
      <c r="H107">
        <v>48</v>
      </c>
      <c r="I107">
        <f t="shared" si="2"/>
        <v>-33.799999999999997</v>
      </c>
      <c r="J107">
        <f t="shared" si="3"/>
        <v>31.799999999999997</v>
      </c>
      <c r="K107">
        <f>SUM(I104:I106)</f>
        <v>-26.200000000000003</v>
      </c>
      <c r="L107">
        <f>SUM(I101:I106)</f>
        <v>-46.800000000000011</v>
      </c>
      <c r="M107">
        <f>SUM(I95:I106)</f>
        <v>77.899999999999977</v>
      </c>
    </row>
    <row r="108" spans="1:13" x14ac:dyDescent="0.2">
      <c r="A108" t="s">
        <v>14</v>
      </c>
      <c r="B108">
        <v>9542</v>
      </c>
      <c r="C108">
        <v>2012</v>
      </c>
      <c r="D108">
        <v>11</v>
      </c>
      <c r="E108">
        <v>73.8</v>
      </c>
      <c r="H108">
        <v>38</v>
      </c>
      <c r="I108">
        <f t="shared" si="2"/>
        <v>35.799999999999997</v>
      </c>
      <c r="J108">
        <f t="shared" si="3"/>
        <v>67.599999999999994</v>
      </c>
    </row>
    <row r="109" spans="1:13" x14ac:dyDescent="0.2">
      <c r="A109" t="s">
        <v>14</v>
      </c>
      <c r="B109">
        <v>9542</v>
      </c>
      <c r="C109">
        <v>2012</v>
      </c>
      <c r="D109">
        <v>12</v>
      </c>
      <c r="E109">
        <v>19.600000000000001</v>
      </c>
      <c r="H109">
        <v>21.3</v>
      </c>
      <c r="I109">
        <f t="shared" si="2"/>
        <v>-1.6999999999999993</v>
      </c>
      <c r="J109">
        <f t="shared" si="3"/>
        <v>65.899999999999991</v>
      </c>
    </row>
    <row r="110" spans="1:13" x14ac:dyDescent="0.2">
      <c r="A110" t="s">
        <v>14</v>
      </c>
      <c r="B110">
        <v>9542</v>
      </c>
      <c r="C110">
        <v>2013</v>
      </c>
      <c r="D110">
        <v>1</v>
      </c>
      <c r="E110">
        <v>35.6</v>
      </c>
      <c r="H110">
        <v>26</v>
      </c>
      <c r="I110">
        <f t="shared" si="2"/>
        <v>9.6000000000000014</v>
      </c>
      <c r="J110">
        <f t="shared" si="3"/>
        <v>75.5</v>
      </c>
    </row>
    <row r="111" spans="1:13" x14ac:dyDescent="0.2">
      <c r="A111" t="s">
        <v>14</v>
      </c>
      <c r="B111">
        <v>9542</v>
      </c>
      <c r="C111">
        <v>2013</v>
      </c>
      <c r="D111">
        <v>2</v>
      </c>
      <c r="E111">
        <v>10.4</v>
      </c>
      <c r="H111">
        <v>28.7</v>
      </c>
      <c r="I111">
        <f t="shared" si="2"/>
        <v>-18.299999999999997</v>
      </c>
      <c r="J111">
        <f t="shared" si="3"/>
        <v>57.2</v>
      </c>
      <c r="K111">
        <f>SUM(I108:I110)</f>
        <v>43.699999999999996</v>
      </c>
      <c r="L111">
        <f>SUM(I105:I110)</f>
        <v>-6.399999999999995</v>
      </c>
      <c r="M111">
        <f>SUM(I99:I110)</f>
        <v>-35.300000000000004</v>
      </c>
    </row>
    <row r="112" spans="1:13" x14ac:dyDescent="0.2">
      <c r="A112" t="s">
        <v>14</v>
      </c>
      <c r="B112">
        <v>9542</v>
      </c>
      <c r="C112">
        <v>2013</v>
      </c>
      <c r="D112">
        <v>3</v>
      </c>
      <c r="E112">
        <v>153.80000000000001</v>
      </c>
      <c r="H112">
        <v>33.1</v>
      </c>
      <c r="I112">
        <f t="shared" si="2"/>
        <v>120.70000000000002</v>
      </c>
      <c r="J112">
        <f t="shared" si="3"/>
        <v>177.90000000000003</v>
      </c>
    </row>
    <row r="113" spans="1:13" x14ac:dyDescent="0.2">
      <c r="A113" t="s">
        <v>14</v>
      </c>
      <c r="B113">
        <v>9542</v>
      </c>
      <c r="C113">
        <v>2013</v>
      </c>
      <c r="D113">
        <v>4</v>
      </c>
      <c r="E113">
        <v>37</v>
      </c>
      <c r="H113">
        <v>39.1</v>
      </c>
      <c r="I113">
        <f t="shared" si="2"/>
        <v>-2.1000000000000014</v>
      </c>
      <c r="J113">
        <f t="shared" si="3"/>
        <v>175.80000000000004</v>
      </c>
    </row>
    <row r="114" spans="1:13" x14ac:dyDescent="0.2">
      <c r="A114" t="s">
        <v>14</v>
      </c>
      <c r="B114">
        <v>9542</v>
      </c>
      <c r="C114">
        <v>2013</v>
      </c>
      <c r="D114">
        <v>5</v>
      </c>
      <c r="E114">
        <v>68.599999999999994</v>
      </c>
      <c r="H114">
        <v>64.7</v>
      </c>
      <c r="I114">
        <f t="shared" si="2"/>
        <v>3.8999999999999915</v>
      </c>
      <c r="J114">
        <f t="shared" si="3"/>
        <v>179.70000000000005</v>
      </c>
    </row>
    <row r="115" spans="1:13" x14ac:dyDescent="0.2">
      <c r="A115" t="s">
        <v>14</v>
      </c>
      <c r="B115">
        <v>9542</v>
      </c>
      <c r="C115">
        <v>2013</v>
      </c>
      <c r="D115">
        <v>6</v>
      </c>
      <c r="E115">
        <v>52</v>
      </c>
      <c r="H115">
        <v>66</v>
      </c>
      <c r="I115">
        <f t="shared" si="2"/>
        <v>-14</v>
      </c>
      <c r="J115">
        <f t="shared" si="3"/>
        <v>165.70000000000005</v>
      </c>
    </row>
    <row r="116" spans="1:13" x14ac:dyDescent="0.2">
      <c r="A116" t="s">
        <v>14</v>
      </c>
      <c r="B116">
        <v>9542</v>
      </c>
      <c r="C116">
        <v>2013</v>
      </c>
      <c r="D116">
        <v>7</v>
      </c>
      <c r="E116">
        <v>78.2</v>
      </c>
      <c r="H116">
        <v>76.900000000000006</v>
      </c>
      <c r="I116">
        <f t="shared" si="2"/>
        <v>1.2999999999999972</v>
      </c>
      <c r="J116">
        <f t="shared" si="3"/>
        <v>167.00000000000006</v>
      </c>
    </row>
    <row r="117" spans="1:13" x14ac:dyDescent="0.2">
      <c r="A117" t="s">
        <v>14</v>
      </c>
      <c r="B117">
        <v>9542</v>
      </c>
      <c r="C117">
        <v>2013</v>
      </c>
      <c r="D117">
        <v>8</v>
      </c>
      <c r="E117">
        <v>67.2</v>
      </c>
      <c r="H117">
        <v>72.8</v>
      </c>
      <c r="I117">
        <f t="shared" si="2"/>
        <v>-5.5999999999999943</v>
      </c>
      <c r="J117">
        <f t="shared" si="3"/>
        <v>161.40000000000006</v>
      </c>
    </row>
    <row r="118" spans="1:13" x14ac:dyDescent="0.2">
      <c r="A118" t="s">
        <v>14</v>
      </c>
      <c r="B118">
        <v>9542</v>
      </c>
      <c r="C118">
        <v>2013</v>
      </c>
      <c r="D118">
        <v>9</v>
      </c>
      <c r="E118">
        <v>69.400000000000006</v>
      </c>
      <c r="H118">
        <v>57.5</v>
      </c>
      <c r="I118">
        <f t="shared" si="2"/>
        <v>11.900000000000006</v>
      </c>
      <c r="J118">
        <f t="shared" si="3"/>
        <v>173.30000000000007</v>
      </c>
    </row>
    <row r="119" spans="1:13" x14ac:dyDescent="0.2">
      <c r="A119" t="s">
        <v>14</v>
      </c>
      <c r="B119">
        <v>9542</v>
      </c>
      <c r="C119">
        <v>2013</v>
      </c>
      <c r="D119">
        <v>10</v>
      </c>
      <c r="E119">
        <v>79</v>
      </c>
      <c r="H119">
        <v>48</v>
      </c>
      <c r="I119">
        <f t="shared" si="2"/>
        <v>31</v>
      </c>
      <c r="J119">
        <f t="shared" si="3"/>
        <v>204.30000000000007</v>
      </c>
    </row>
    <row r="120" spans="1:13" x14ac:dyDescent="0.2">
      <c r="A120" t="s">
        <v>14</v>
      </c>
      <c r="B120">
        <v>9542</v>
      </c>
      <c r="C120">
        <v>2013</v>
      </c>
      <c r="D120">
        <v>11</v>
      </c>
      <c r="E120">
        <v>16.2</v>
      </c>
      <c r="H120">
        <v>38</v>
      </c>
      <c r="I120">
        <f t="shared" si="2"/>
        <v>-21.8</v>
      </c>
      <c r="J120">
        <f t="shared" si="3"/>
        <v>182.50000000000006</v>
      </c>
      <c r="K120">
        <f>SUM(I117:I119)</f>
        <v>37.300000000000011</v>
      </c>
      <c r="L120">
        <f>SUM(I114:I119)</f>
        <v>28.5</v>
      </c>
      <c r="M120">
        <f>SUM(I108:I119)</f>
        <v>172.50000000000006</v>
      </c>
    </row>
    <row r="121" spans="1:13" x14ac:dyDescent="0.2">
      <c r="A121" t="s">
        <v>14</v>
      </c>
      <c r="B121">
        <v>9542</v>
      </c>
      <c r="C121">
        <v>2013</v>
      </c>
      <c r="D121">
        <v>12</v>
      </c>
      <c r="E121">
        <v>34.4</v>
      </c>
      <c r="H121">
        <v>21.3</v>
      </c>
      <c r="I121">
        <f t="shared" si="2"/>
        <v>13.099999999999998</v>
      </c>
      <c r="J121">
        <f t="shared" si="3"/>
        <v>195.60000000000005</v>
      </c>
    </row>
    <row r="122" spans="1:13" x14ac:dyDescent="0.2">
      <c r="A122" t="s">
        <v>14</v>
      </c>
      <c r="B122">
        <v>9542</v>
      </c>
      <c r="C122">
        <v>2014</v>
      </c>
      <c r="D122">
        <v>1</v>
      </c>
      <c r="E122">
        <v>11.4</v>
      </c>
      <c r="H122">
        <v>26</v>
      </c>
      <c r="I122">
        <f t="shared" si="2"/>
        <v>-14.6</v>
      </c>
      <c r="J122">
        <f t="shared" si="3"/>
        <v>181.00000000000006</v>
      </c>
    </row>
    <row r="123" spans="1:13" x14ac:dyDescent="0.2">
      <c r="A123" t="s">
        <v>14</v>
      </c>
      <c r="B123">
        <v>9542</v>
      </c>
      <c r="C123">
        <v>2014</v>
      </c>
      <c r="D123">
        <v>2</v>
      </c>
      <c r="E123">
        <v>12.2</v>
      </c>
      <c r="H123">
        <v>28.7</v>
      </c>
      <c r="I123">
        <f t="shared" si="2"/>
        <v>-16.5</v>
      </c>
      <c r="J123">
        <f t="shared" si="3"/>
        <v>164.50000000000006</v>
      </c>
      <c r="K123">
        <f>SUM(I120:I122)</f>
        <v>-23.300000000000004</v>
      </c>
      <c r="L123">
        <f>SUM(I117:I122)</f>
        <v>14.000000000000009</v>
      </c>
      <c r="M123">
        <f>SUM(I111:I122)</f>
        <v>105.50000000000001</v>
      </c>
    </row>
    <row r="124" spans="1:13" x14ac:dyDescent="0.2">
      <c r="A124" t="s">
        <v>14</v>
      </c>
      <c r="B124">
        <v>9542</v>
      </c>
      <c r="C124">
        <v>2014</v>
      </c>
      <c r="D124">
        <v>3</v>
      </c>
      <c r="E124">
        <v>5.2</v>
      </c>
      <c r="H124">
        <v>33.1</v>
      </c>
      <c r="I124">
        <f t="shared" si="2"/>
        <v>-27.900000000000002</v>
      </c>
      <c r="J124">
        <f t="shared" si="3"/>
        <v>136.60000000000005</v>
      </c>
    </row>
    <row r="125" spans="1:13" x14ac:dyDescent="0.2">
      <c r="A125" t="s">
        <v>14</v>
      </c>
      <c r="B125">
        <v>9542</v>
      </c>
      <c r="C125">
        <v>2014</v>
      </c>
      <c r="D125">
        <v>4</v>
      </c>
      <c r="E125">
        <v>11</v>
      </c>
      <c r="H125">
        <v>39.1</v>
      </c>
      <c r="I125">
        <f t="shared" si="2"/>
        <v>-28.1</v>
      </c>
      <c r="J125">
        <f t="shared" si="3"/>
        <v>108.50000000000006</v>
      </c>
    </row>
    <row r="126" spans="1:13" x14ac:dyDescent="0.2">
      <c r="A126" t="s">
        <v>14</v>
      </c>
      <c r="B126">
        <v>9542</v>
      </c>
      <c r="C126">
        <v>2014</v>
      </c>
      <c r="D126">
        <v>5</v>
      </c>
      <c r="E126">
        <v>65.400000000000006</v>
      </c>
      <c r="H126">
        <v>64.7</v>
      </c>
      <c r="I126">
        <f t="shared" si="2"/>
        <v>0.70000000000000284</v>
      </c>
      <c r="J126">
        <f t="shared" si="3"/>
        <v>109.20000000000006</v>
      </c>
    </row>
    <row r="127" spans="1:13" x14ac:dyDescent="0.2">
      <c r="A127" t="s">
        <v>14</v>
      </c>
      <c r="B127">
        <v>9542</v>
      </c>
      <c r="C127">
        <v>2014</v>
      </c>
      <c r="D127">
        <v>6</v>
      </c>
      <c r="E127">
        <v>50</v>
      </c>
      <c r="H127">
        <v>66</v>
      </c>
      <c r="I127">
        <f t="shared" si="2"/>
        <v>-16</v>
      </c>
      <c r="J127">
        <f t="shared" si="3"/>
        <v>93.20000000000006</v>
      </c>
    </row>
    <row r="128" spans="1:13" x14ac:dyDescent="0.2">
      <c r="A128" t="s">
        <v>14</v>
      </c>
      <c r="B128">
        <v>9542</v>
      </c>
      <c r="C128">
        <v>2014</v>
      </c>
      <c r="D128">
        <v>7</v>
      </c>
      <c r="E128">
        <v>93.2</v>
      </c>
      <c r="H128">
        <v>76.900000000000006</v>
      </c>
      <c r="I128">
        <f t="shared" si="2"/>
        <v>16.299999999999997</v>
      </c>
      <c r="J128">
        <f t="shared" si="3"/>
        <v>109.50000000000006</v>
      </c>
    </row>
    <row r="129" spans="1:13" x14ac:dyDescent="0.2">
      <c r="A129" t="s">
        <v>14</v>
      </c>
      <c r="B129">
        <v>9542</v>
      </c>
      <c r="C129">
        <v>2014</v>
      </c>
      <c r="D129">
        <v>8</v>
      </c>
      <c r="E129">
        <v>51</v>
      </c>
      <c r="H129">
        <v>72.8</v>
      </c>
      <c r="I129">
        <f t="shared" si="2"/>
        <v>-21.799999999999997</v>
      </c>
      <c r="J129">
        <f t="shared" si="3"/>
        <v>87.70000000000006</v>
      </c>
    </row>
    <row r="130" spans="1:13" x14ac:dyDescent="0.2">
      <c r="A130" t="s">
        <v>14</v>
      </c>
      <c r="B130">
        <v>9542</v>
      </c>
      <c r="C130">
        <v>2014</v>
      </c>
      <c r="D130">
        <v>9</v>
      </c>
      <c r="E130">
        <v>46.6</v>
      </c>
      <c r="H130">
        <v>57.5</v>
      </c>
      <c r="I130">
        <f t="shared" si="2"/>
        <v>-10.899999999999999</v>
      </c>
      <c r="J130">
        <f t="shared" si="3"/>
        <v>76.800000000000068</v>
      </c>
    </row>
    <row r="131" spans="1:13" x14ac:dyDescent="0.2">
      <c r="A131" t="s">
        <v>14</v>
      </c>
      <c r="B131">
        <v>9542</v>
      </c>
      <c r="C131">
        <v>2014</v>
      </c>
      <c r="D131">
        <v>10</v>
      </c>
      <c r="E131">
        <v>79.599999999999994</v>
      </c>
      <c r="H131">
        <v>48</v>
      </c>
      <c r="I131">
        <f t="shared" ref="I131:I194" si="4">E131-H131</f>
        <v>31.599999999999994</v>
      </c>
      <c r="J131">
        <f t="shared" si="3"/>
        <v>108.40000000000006</v>
      </c>
    </row>
    <row r="132" spans="1:13" x14ac:dyDescent="0.2">
      <c r="A132" t="s">
        <v>14</v>
      </c>
      <c r="B132">
        <v>9542</v>
      </c>
      <c r="C132">
        <v>2014</v>
      </c>
      <c r="D132">
        <v>11</v>
      </c>
      <c r="E132">
        <v>71.599999999999994</v>
      </c>
      <c r="H132">
        <v>38</v>
      </c>
      <c r="I132">
        <f t="shared" si="4"/>
        <v>33.599999999999994</v>
      </c>
      <c r="J132">
        <f t="shared" ref="J132:J195" si="5">J131+I132</f>
        <v>142.00000000000006</v>
      </c>
      <c r="K132">
        <f>SUM(I129:I131)</f>
        <v>-1.1000000000000014</v>
      </c>
      <c r="L132">
        <f>SUM(I126:I131)</f>
        <v>-0.10000000000000142</v>
      </c>
      <c r="M132">
        <f>SUM(I120:I131)</f>
        <v>-95.9</v>
      </c>
    </row>
    <row r="133" spans="1:13" x14ac:dyDescent="0.2">
      <c r="A133" t="s">
        <v>14</v>
      </c>
      <c r="B133">
        <v>9542</v>
      </c>
      <c r="C133">
        <v>2014</v>
      </c>
      <c r="D133">
        <v>12</v>
      </c>
      <c r="E133">
        <v>23</v>
      </c>
      <c r="H133">
        <v>21.3</v>
      </c>
      <c r="I133">
        <f t="shared" si="4"/>
        <v>1.6999999999999993</v>
      </c>
      <c r="J133">
        <f t="shared" si="5"/>
        <v>143.70000000000005</v>
      </c>
    </row>
    <row r="134" spans="1:13" x14ac:dyDescent="0.2">
      <c r="A134" t="s">
        <v>14</v>
      </c>
      <c r="B134">
        <v>9542</v>
      </c>
      <c r="C134">
        <v>2015</v>
      </c>
      <c r="D134">
        <v>1</v>
      </c>
      <c r="E134">
        <v>10.199999999999999</v>
      </c>
      <c r="H134">
        <v>26</v>
      </c>
      <c r="I134">
        <f t="shared" si="4"/>
        <v>-15.8</v>
      </c>
      <c r="J134">
        <f t="shared" si="5"/>
        <v>127.90000000000005</v>
      </c>
    </row>
    <row r="135" spans="1:13" x14ac:dyDescent="0.2">
      <c r="A135" t="s">
        <v>14</v>
      </c>
      <c r="B135">
        <v>9542</v>
      </c>
      <c r="C135">
        <v>2015</v>
      </c>
      <c r="D135">
        <v>2</v>
      </c>
      <c r="E135">
        <v>2.8</v>
      </c>
      <c r="H135">
        <v>28.7</v>
      </c>
      <c r="I135">
        <f t="shared" si="4"/>
        <v>-25.9</v>
      </c>
      <c r="J135">
        <f t="shared" si="5"/>
        <v>102.00000000000006</v>
      </c>
      <c r="K135">
        <f>SUM(I132:I134)</f>
        <v>19.499999999999996</v>
      </c>
      <c r="L135">
        <f>SUM(I129:I134)</f>
        <v>18.399999999999988</v>
      </c>
      <c r="M135">
        <f>SUM(I123:I134)</f>
        <v>-53.099999999999994</v>
      </c>
    </row>
    <row r="136" spans="1:13" x14ac:dyDescent="0.2">
      <c r="A136" t="s">
        <v>14</v>
      </c>
      <c r="B136">
        <v>9542</v>
      </c>
      <c r="C136">
        <v>2015</v>
      </c>
      <c r="D136">
        <v>3</v>
      </c>
      <c r="E136">
        <v>42.6</v>
      </c>
      <c r="H136">
        <v>33.1</v>
      </c>
      <c r="I136">
        <f t="shared" si="4"/>
        <v>9.5</v>
      </c>
      <c r="J136">
        <f t="shared" si="5"/>
        <v>111.50000000000006</v>
      </c>
    </row>
    <row r="137" spans="1:13" x14ac:dyDescent="0.2">
      <c r="A137" t="s">
        <v>14</v>
      </c>
      <c r="B137">
        <v>9542</v>
      </c>
      <c r="C137">
        <v>2015</v>
      </c>
      <c r="D137">
        <v>4</v>
      </c>
      <c r="E137">
        <v>57.8</v>
      </c>
      <c r="H137">
        <v>39.1</v>
      </c>
      <c r="I137">
        <f t="shared" si="4"/>
        <v>18.699999999999996</v>
      </c>
      <c r="J137">
        <f t="shared" si="5"/>
        <v>130.20000000000005</v>
      </c>
    </row>
    <row r="138" spans="1:13" x14ac:dyDescent="0.2">
      <c r="A138" t="s">
        <v>14</v>
      </c>
      <c r="B138">
        <v>9542</v>
      </c>
      <c r="C138">
        <v>2015</v>
      </c>
      <c r="D138">
        <v>5</v>
      </c>
      <c r="E138">
        <v>65.599999999999994</v>
      </c>
      <c r="H138">
        <v>64.7</v>
      </c>
      <c r="I138">
        <f t="shared" si="4"/>
        <v>0.89999999999999147</v>
      </c>
      <c r="J138">
        <f t="shared" si="5"/>
        <v>131.10000000000002</v>
      </c>
    </row>
    <row r="139" spans="1:13" x14ac:dyDescent="0.2">
      <c r="A139" t="s">
        <v>14</v>
      </c>
      <c r="B139">
        <v>9542</v>
      </c>
      <c r="C139">
        <v>2015</v>
      </c>
      <c r="D139">
        <v>6</v>
      </c>
      <c r="E139">
        <v>60.8</v>
      </c>
      <c r="H139">
        <v>66</v>
      </c>
      <c r="I139">
        <f t="shared" si="4"/>
        <v>-5.2000000000000028</v>
      </c>
      <c r="J139">
        <f t="shared" si="5"/>
        <v>125.90000000000002</v>
      </c>
    </row>
    <row r="140" spans="1:13" x14ac:dyDescent="0.2">
      <c r="A140" t="s">
        <v>14</v>
      </c>
      <c r="B140">
        <v>9542</v>
      </c>
      <c r="C140">
        <v>2015</v>
      </c>
      <c r="D140">
        <v>7</v>
      </c>
      <c r="E140">
        <v>50.8</v>
      </c>
      <c r="H140">
        <v>76.900000000000006</v>
      </c>
      <c r="I140">
        <f t="shared" si="4"/>
        <v>-26.100000000000009</v>
      </c>
      <c r="J140">
        <f t="shared" si="5"/>
        <v>99.800000000000011</v>
      </c>
    </row>
    <row r="141" spans="1:13" x14ac:dyDescent="0.2">
      <c r="A141" t="s">
        <v>14</v>
      </c>
      <c r="B141">
        <v>9542</v>
      </c>
      <c r="C141">
        <v>2015</v>
      </c>
      <c r="D141">
        <v>8</v>
      </c>
      <c r="E141">
        <v>107.6</v>
      </c>
      <c r="H141">
        <v>72.8</v>
      </c>
      <c r="I141">
        <f t="shared" si="4"/>
        <v>34.799999999999997</v>
      </c>
      <c r="J141">
        <f t="shared" si="5"/>
        <v>134.60000000000002</v>
      </c>
    </row>
    <row r="142" spans="1:13" x14ac:dyDescent="0.2">
      <c r="A142" t="s">
        <v>14</v>
      </c>
      <c r="B142">
        <v>9542</v>
      </c>
      <c r="C142">
        <v>2015</v>
      </c>
      <c r="D142">
        <v>9</v>
      </c>
      <c r="E142">
        <v>54.6</v>
      </c>
      <c r="H142">
        <v>57.5</v>
      </c>
      <c r="I142">
        <f t="shared" si="4"/>
        <v>-2.8999999999999986</v>
      </c>
      <c r="J142">
        <f t="shared" si="5"/>
        <v>131.70000000000002</v>
      </c>
    </row>
    <row r="143" spans="1:13" x14ac:dyDescent="0.2">
      <c r="A143" t="s">
        <v>14</v>
      </c>
      <c r="B143">
        <v>9542</v>
      </c>
      <c r="C143">
        <v>2015</v>
      </c>
      <c r="D143">
        <v>10</v>
      </c>
      <c r="E143">
        <v>22</v>
      </c>
      <c r="H143">
        <v>48</v>
      </c>
      <c r="I143">
        <f t="shared" si="4"/>
        <v>-26</v>
      </c>
      <c r="J143">
        <f t="shared" si="5"/>
        <v>105.70000000000002</v>
      </c>
    </row>
    <row r="144" spans="1:13" x14ac:dyDescent="0.2">
      <c r="A144" t="s">
        <v>14</v>
      </c>
      <c r="B144">
        <v>9542</v>
      </c>
      <c r="C144">
        <v>2015</v>
      </c>
      <c r="D144">
        <v>11</v>
      </c>
      <c r="E144">
        <v>27.4</v>
      </c>
      <c r="H144">
        <v>38</v>
      </c>
      <c r="I144">
        <f t="shared" si="4"/>
        <v>-10.600000000000001</v>
      </c>
      <c r="J144">
        <f t="shared" si="5"/>
        <v>95.100000000000023</v>
      </c>
    </row>
    <row r="145" spans="1:10" x14ac:dyDescent="0.2">
      <c r="A145" t="s">
        <v>14</v>
      </c>
      <c r="B145">
        <v>9542</v>
      </c>
      <c r="C145">
        <v>2015</v>
      </c>
      <c r="D145">
        <v>12</v>
      </c>
      <c r="E145">
        <v>40</v>
      </c>
      <c r="H145">
        <v>21.3</v>
      </c>
      <c r="I145">
        <f t="shared" si="4"/>
        <v>18.7</v>
      </c>
      <c r="J145">
        <f t="shared" si="5"/>
        <v>113.80000000000003</v>
      </c>
    </row>
    <row r="146" spans="1:10" x14ac:dyDescent="0.2">
      <c r="A146" t="s">
        <v>14</v>
      </c>
      <c r="B146">
        <v>9542</v>
      </c>
      <c r="C146">
        <v>2016</v>
      </c>
      <c r="D146">
        <v>1</v>
      </c>
      <c r="E146">
        <v>44.6</v>
      </c>
      <c r="H146">
        <v>26</v>
      </c>
      <c r="I146">
        <f t="shared" si="4"/>
        <v>18.600000000000001</v>
      </c>
      <c r="J146">
        <f t="shared" si="5"/>
        <v>132.40000000000003</v>
      </c>
    </row>
    <row r="147" spans="1:10" x14ac:dyDescent="0.2">
      <c r="A147" t="s">
        <v>14</v>
      </c>
      <c r="B147">
        <v>9542</v>
      </c>
      <c r="C147">
        <v>2016</v>
      </c>
      <c r="D147">
        <v>2</v>
      </c>
      <c r="E147">
        <v>26</v>
      </c>
      <c r="H147">
        <v>28.7</v>
      </c>
      <c r="I147">
        <f t="shared" si="4"/>
        <v>-2.6999999999999993</v>
      </c>
      <c r="J147">
        <f t="shared" si="5"/>
        <v>129.70000000000005</v>
      </c>
    </row>
    <row r="148" spans="1:10" x14ac:dyDescent="0.2">
      <c r="A148" t="s">
        <v>14</v>
      </c>
      <c r="B148">
        <v>9542</v>
      </c>
      <c r="C148">
        <v>2016</v>
      </c>
      <c r="D148">
        <v>3</v>
      </c>
      <c r="E148">
        <v>71.8</v>
      </c>
      <c r="H148">
        <v>33.1</v>
      </c>
      <c r="I148">
        <f t="shared" si="4"/>
        <v>38.699999999999996</v>
      </c>
      <c r="J148">
        <f t="shared" si="5"/>
        <v>168.40000000000003</v>
      </c>
    </row>
    <row r="149" spans="1:10" x14ac:dyDescent="0.2">
      <c r="A149" t="s">
        <v>14</v>
      </c>
      <c r="B149">
        <v>9542</v>
      </c>
      <c r="C149">
        <v>2016</v>
      </c>
      <c r="D149">
        <v>4</v>
      </c>
      <c r="E149">
        <v>37</v>
      </c>
      <c r="H149">
        <v>39.1</v>
      </c>
      <c r="I149">
        <f t="shared" si="4"/>
        <v>-2.1000000000000014</v>
      </c>
      <c r="J149">
        <f t="shared" si="5"/>
        <v>166.30000000000004</v>
      </c>
    </row>
    <row r="150" spans="1:10" x14ac:dyDescent="0.2">
      <c r="A150" t="s">
        <v>14</v>
      </c>
      <c r="B150">
        <v>9542</v>
      </c>
      <c r="C150">
        <v>2016</v>
      </c>
      <c r="D150">
        <v>5</v>
      </c>
      <c r="E150">
        <v>55.2</v>
      </c>
      <c r="H150">
        <v>64.7</v>
      </c>
      <c r="I150">
        <f t="shared" si="4"/>
        <v>-9.5</v>
      </c>
      <c r="J150">
        <f t="shared" si="5"/>
        <v>156.80000000000004</v>
      </c>
    </row>
    <row r="151" spans="1:10" x14ac:dyDescent="0.2">
      <c r="A151" t="s">
        <v>14</v>
      </c>
      <c r="B151">
        <v>9542</v>
      </c>
      <c r="C151">
        <v>2016</v>
      </c>
      <c r="D151">
        <v>6</v>
      </c>
      <c r="E151">
        <v>102</v>
      </c>
      <c r="H151">
        <v>66</v>
      </c>
      <c r="I151">
        <f t="shared" si="4"/>
        <v>36</v>
      </c>
      <c r="J151">
        <f t="shared" si="5"/>
        <v>192.80000000000004</v>
      </c>
    </row>
    <row r="152" spans="1:10" x14ac:dyDescent="0.2">
      <c r="A152" t="s">
        <v>14</v>
      </c>
      <c r="B152">
        <v>9542</v>
      </c>
      <c r="C152">
        <v>2016</v>
      </c>
      <c r="D152">
        <v>7</v>
      </c>
      <c r="E152">
        <v>65.8</v>
      </c>
      <c r="H152">
        <v>76.900000000000006</v>
      </c>
      <c r="I152">
        <f t="shared" si="4"/>
        <v>-11.100000000000009</v>
      </c>
      <c r="J152">
        <f t="shared" si="5"/>
        <v>181.70000000000005</v>
      </c>
    </row>
    <row r="153" spans="1:10" x14ac:dyDescent="0.2">
      <c r="A153" t="s">
        <v>14</v>
      </c>
      <c r="B153">
        <v>9542</v>
      </c>
      <c r="C153">
        <v>2016</v>
      </c>
      <c r="D153">
        <v>8</v>
      </c>
      <c r="E153">
        <v>109.6</v>
      </c>
      <c r="H153">
        <v>72.8</v>
      </c>
      <c r="I153">
        <f t="shared" si="4"/>
        <v>36.799999999999997</v>
      </c>
      <c r="J153">
        <f t="shared" si="5"/>
        <v>218.50000000000006</v>
      </c>
    </row>
    <row r="154" spans="1:10" x14ac:dyDescent="0.2">
      <c r="A154" t="s">
        <v>14</v>
      </c>
      <c r="B154">
        <v>9542</v>
      </c>
      <c r="C154">
        <v>2016</v>
      </c>
      <c r="D154">
        <v>9</v>
      </c>
      <c r="E154">
        <v>95.2</v>
      </c>
      <c r="H154">
        <v>57.5</v>
      </c>
      <c r="I154">
        <f t="shared" si="4"/>
        <v>37.700000000000003</v>
      </c>
      <c r="J154">
        <f t="shared" si="5"/>
        <v>256.20000000000005</v>
      </c>
    </row>
    <row r="155" spans="1:10" x14ac:dyDescent="0.2">
      <c r="A155" t="s">
        <v>14</v>
      </c>
      <c r="B155">
        <v>9542</v>
      </c>
      <c r="C155">
        <v>2016</v>
      </c>
      <c r="D155">
        <v>10</v>
      </c>
      <c r="E155">
        <v>30.8</v>
      </c>
      <c r="H155">
        <v>48</v>
      </c>
      <c r="I155">
        <f t="shared" si="4"/>
        <v>-17.2</v>
      </c>
      <c r="J155">
        <f t="shared" si="5"/>
        <v>239.00000000000006</v>
      </c>
    </row>
    <row r="156" spans="1:10" x14ac:dyDescent="0.2">
      <c r="A156" t="s">
        <v>14</v>
      </c>
      <c r="B156">
        <v>9542</v>
      </c>
      <c r="C156">
        <v>2016</v>
      </c>
      <c r="D156">
        <v>11</v>
      </c>
      <c r="E156">
        <v>11.2</v>
      </c>
      <c r="H156">
        <v>38</v>
      </c>
      <c r="I156">
        <f t="shared" si="4"/>
        <v>-26.8</v>
      </c>
      <c r="J156">
        <f t="shared" si="5"/>
        <v>212.20000000000005</v>
      </c>
    </row>
    <row r="157" spans="1:10" x14ac:dyDescent="0.2">
      <c r="A157" t="s">
        <v>14</v>
      </c>
      <c r="B157">
        <v>9542</v>
      </c>
      <c r="C157">
        <v>2016</v>
      </c>
      <c r="D157">
        <v>12</v>
      </c>
      <c r="E157">
        <v>35.200000000000003</v>
      </c>
      <c r="H157">
        <v>21.3</v>
      </c>
      <c r="I157">
        <f t="shared" si="4"/>
        <v>13.900000000000002</v>
      </c>
      <c r="J157">
        <f t="shared" si="5"/>
        <v>226.10000000000005</v>
      </c>
    </row>
    <row r="158" spans="1:10" x14ac:dyDescent="0.2">
      <c r="A158" t="s">
        <v>14</v>
      </c>
      <c r="B158">
        <v>9542</v>
      </c>
      <c r="C158">
        <v>2017</v>
      </c>
      <c r="D158">
        <v>1</v>
      </c>
      <c r="E158">
        <v>41.2</v>
      </c>
      <c r="H158">
        <v>26</v>
      </c>
      <c r="I158">
        <f t="shared" si="4"/>
        <v>15.200000000000003</v>
      </c>
      <c r="J158">
        <f t="shared" si="5"/>
        <v>241.30000000000007</v>
      </c>
    </row>
    <row r="159" spans="1:10" x14ac:dyDescent="0.2">
      <c r="A159" t="s">
        <v>14</v>
      </c>
      <c r="B159">
        <v>9542</v>
      </c>
      <c r="C159">
        <v>2017</v>
      </c>
      <c r="D159">
        <v>2</v>
      </c>
      <c r="E159">
        <v>188.2</v>
      </c>
      <c r="H159">
        <v>28.7</v>
      </c>
      <c r="I159">
        <f t="shared" si="4"/>
        <v>159.5</v>
      </c>
      <c r="J159" s="21">
        <f t="shared" si="5"/>
        <v>400.80000000000007</v>
      </c>
    </row>
    <row r="160" spans="1:10" x14ac:dyDescent="0.2">
      <c r="A160" t="s">
        <v>14</v>
      </c>
      <c r="B160">
        <v>9542</v>
      </c>
      <c r="C160">
        <v>2017</v>
      </c>
      <c r="D160">
        <v>3</v>
      </c>
      <c r="E160">
        <v>24</v>
      </c>
      <c r="H160">
        <v>33.1</v>
      </c>
      <c r="I160">
        <f t="shared" si="4"/>
        <v>-9.1000000000000014</v>
      </c>
      <c r="J160">
        <f t="shared" si="5"/>
        <v>391.70000000000005</v>
      </c>
    </row>
    <row r="161" spans="1:10" x14ac:dyDescent="0.2">
      <c r="A161" t="s">
        <v>14</v>
      </c>
      <c r="B161">
        <v>9542</v>
      </c>
      <c r="C161">
        <v>2017</v>
      </c>
      <c r="D161">
        <v>4</v>
      </c>
      <c r="E161">
        <v>10.4</v>
      </c>
      <c r="H161">
        <v>39.1</v>
      </c>
      <c r="I161">
        <f t="shared" si="4"/>
        <v>-28.700000000000003</v>
      </c>
      <c r="J161">
        <f t="shared" si="5"/>
        <v>363.00000000000006</v>
      </c>
    </row>
    <row r="162" spans="1:10" x14ac:dyDescent="0.2">
      <c r="A162" t="s">
        <v>14</v>
      </c>
      <c r="B162">
        <v>9542</v>
      </c>
      <c r="C162">
        <v>2017</v>
      </c>
      <c r="D162">
        <v>5</v>
      </c>
      <c r="E162">
        <v>46.4</v>
      </c>
      <c r="H162">
        <v>64.7</v>
      </c>
      <c r="I162">
        <f t="shared" si="4"/>
        <v>-18.300000000000004</v>
      </c>
      <c r="J162">
        <f t="shared" si="5"/>
        <v>344.70000000000005</v>
      </c>
    </row>
    <row r="163" spans="1:10" x14ac:dyDescent="0.2">
      <c r="A163" t="s">
        <v>14</v>
      </c>
      <c r="B163">
        <v>9542</v>
      </c>
      <c r="C163">
        <v>2017</v>
      </c>
      <c r="D163">
        <v>6</v>
      </c>
      <c r="E163">
        <v>18.399999999999999</v>
      </c>
      <c r="H163">
        <v>66</v>
      </c>
      <c r="I163">
        <f t="shared" si="4"/>
        <v>-47.6</v>
      </c>
      <c r="J163">
        <f t="shared" si="5"/>
        <v>297.10000000000002</v>
      </c>
    </row>
    <row r="164" spans="1:10" x14ac:dyDescent="0.2">
      <c r="A164" t="s">
        <v>14</v>
      </c>
      <c r="B164">
        <v>9542</v>
      </c>
      <c r="C164">
        <v>2017</v>
      </c>
      <c r="D164">
        <v>7</v>
      </c>
      <c r="E164">
        <v>84.6</v>
      </c>
      <c r="H164">
        <v>76.900000000000006</v>
      </c>
      <c r="I164">
        <f t="shared" si="4"/>
        <v>7.6999999999999886</v>
      </c>
      <c r="J164">
        <f t="shared" si="5"/>
        <v>304.8</v>
      </c>
    </row>
    <row r="165" spans="1:10" x14ac:dyDescent="0.2">
      <c r="A165" t="s">
        <v>14</v>
      </c>
      <c r="B165">
        <v>9542</v>
      </c>
      <c r="C165">
        <v>2017</v>
      </c>
      <c r="D165">
        <v>8</v>
      </c>
      <c r="E165">
        <v>54.4</v>
      </c>
      <c r="H165">
        <v>72.8</v>
      </c>
      <c r="I165">
        <f t="shared" si="4"/>
        <v>-18.399999999999999</v>
      </c>
      <c r="J165">
        <f t="shared" si="5"/>
        <v>286.40000000000003</v>
      </c>
    </row>
    <row r="166" spans="1:10" x14ac:dyDescent="0.2">
      <c r="A166" t="s">
        <v>14</v>
      </c>
      <c r="B166">
        <v>9542</v>
      </c>
      <c r="C166">
        <v>2017</v>
      </c>
      <c r="D166">
        <v>9</v>
      </c>
      <c r="E166">
        <v>75.400000000000006</v>
      </c>
      <c r="H166">
        <v>57.5</v>
      </c>
      <c r="I166">
        <f t="shared" si="4"/>
        <v>17.900000000000006</v>
      </c>
      <c r="J166">
        <f t="shared" si="5"/>
        <v>304.30000000000007</v>
      </c>
    </row>
    <row r="167" spans="1:10" x14ac:dyDescent="0.2">
      <c r="A167" t="s">
        <v>14</v>
      </c>
      <c r="B167">
        <v>9542</v>
      </c>
      <c r="C167">
        <v>2017</v>
      </c>
      <c r="D167">
        <v>10</v>
      </c>
      <c r="E167">
        <v>31</v>
      </c>
      <c r="H167">
        <v>48</v>
      </c>
      <c r="I167">
        <f t="shared" si="4"/>
        <v>-17</v>
      </c>
      <c r="J167">
        <f t="shared" si="5"/>
        <v>287.30000000000007</v>
      </c>
    </row>
    <row r="168" spans="1:10" x14ac:dyDescent="0.2">
      <c r="A168" t="s">
        <v>14</v>
      </c>
      <c r="B168">
        <v>9542</v>
      </c>
      <c r="C168">
        <v>2017</v>
      </c>
      <c r="D168">
        <v>11</v>
      </c>
      <c r="E168">
        <v>33.4</v>
      </c>
      <c r="H168">
        <v>38</v>
      </c>
      <c r="I168">
        <f t="shared" si="4"/>
        <v>-4.6000000000000014</v>
      </c>
      <c r="J168">
        <f t="shared" si="5"/>
        <v>282.70000000000005</v>
      </c>
    </row>
    <row r="169" spans="1:10" x14ac:dyDescent="0.2">
      <c r="A169" t="s">
        <v>14</v>
      </c>
      <c r="B169">
        <v>9542</v>
      </c>
      <c r="C169">
        <v>2017</v>
      </c>
      <c r="D169">
        <v>12</v>
      </c>
      <c r="E169">
        <v>24</v>
      </c>
      <c r="H169">
        <v>21.3</v>
      </c>
      <c r="I169">
        <f t="shared" si="4"/>
        <v>2.6999999999999993</v>
      </c>
      <c r="J169">
        <f t="shared" si="5"/>
        <v>285.40000000000003</v>
      </c>
    </row>
    <row r="170" spans="1:10" x14ac:dyDescent="0.2">
      <c r="A170" t="s">
        <v>14</v>
      </c>
      <c r="B170">
        <v>9542</v>
      </c>
      <c r="C170">
        <v>2018</v>
      </c>
      <c r="D170">
        <v>1</v>
      </c>
      <c r="E170">
        <v>13.2</v>
      </c>
      <c r="H170">
        <v>26</v>
      </c>
      <c r="I170">
        <f t="shared" si="4"/>
        <v>-12.8</v>
      </c>
      <c r="J170">
        <f t="shared" si="5"/>
        <v>272.60000000000002</v>
      </c>
    </row>
    <row r="171" spans="1:10" x14ac:dyDescent="0.2">
      <c r="A171" t="s">
        <v>14</v>
      </c>
      <c r="B171">
        <v>9542</v>
      </c>
      <c r="C171">
        <v>2018</v>
      </c>
      <c r="D171">
        <v>2</v>
      </c>
      <c r="E171">
        <v>114.6</v>
      </c>
      <c r="H171">
        <v>28.7</v>
      </c>
      <c r="I171">
        <f t="shared" si="4"/>
        <v>85.899999999999991</v>
      </c>
      <c r="J171">
        <f t="shared" si="5"/>
        <v>358.5</v>
      </c>
    </row>
    <row r="172" spans="1:10" x14ac:dyDescent="0.2">
      <c r="A172" t="s">
        <v>14</v>
      </c>
      <c r="B172">
        <v>9542</v>
      </c>
      <c r="C172">
        <v>2018</v>
      </c>
      <c r="D172">
        <v>3</v>
      </c>
      <c r="E172">
        <v>23.6</v>
      </c>
      <c r="H172">
        <v>33.1</v>
      </c>
      <c r="I172">
        <f t="shared" si="4"/>
        <v>-9.5</v>
      </c>
      <c r="J172">
        <f t="shared" si="5"/>
        <v>349</v>
      </c>
    </row>
    <row r="173" spans="1:10" x14ac:dyDescent="0.2">
      <c r="A173" t="s">
        <v>14</v>
      </c>
      <c r="B173">
        <v>9542</v>
      </c>
      <c r="C173">
        <v>2018</v>
      </c>
      <c r="D173">
        <v>4</v>
      </c>
      <c r="E173">
        <v>6.8</v>
      </c>
      <c r="H173">
        <v>39.1</v>
      </c>
      <c r="I173">
        <f t="shared" si="4"/>
        <v>-32.300000000000004</v>
      </c>
      <c r="J173">
        <f t="shared" si="5"/>
        <v>316.7</v>
      </c>
    </row>
    <row r="174" spans="1:10" x14ac:dyDescent="0.2">
      <c r="A174" t="s">
        <v>14</v>
      </c>
      <c r="B174">
        <v>9542</v>
      </c>
      <c r="C174">
        <v>2018</v>
      </c>
      <c r="D174">
        <v>5</v>
      </c>
      <c r="E174">
        <v>33.799999999999997</v>
      </c>
      <c r="H174">
        <v>64.7</v>
      </c>
      <c r="I174">
        <f t="shared" si="4"/>
        <v>-30.900000000000006</v>
      </c>
      <c r="J174">
        <f t="shared" si="5"/>
        <v>285.79999999999995</v>
      </c>
    </row>
    <row r="175" spans="1:10" x14ac:dyDescent="0.2">
      <c r="A175" t="s">
        <v>14</v>
      </c>
      <c r="B175">
        <v>9542</v>
      </c>
      <c r="C175">
        <v>2018</v>
      </c>
      <c r="D175">
        <v>6</v>
      </c>
      <c r="E175">
        <v>52.4</v>
      </c>
      <c r="H175">
        <v>66</v>
      </c>
      <c r="I175">
        <f t="shared" si="4"/>
        <v>-13.600000000000001</v>
      </c>
      <c r="J175">
        <f t="shared" si="5"/>
        <v>272.19999999999993</v>
      </c>
    </row>
    <row r="176" spans="1:10" x14ac:dyDescent="0.2">
      <c r="A176" t="s">
        <v>14</v>
      </c>
      <c r="B176">
        <v>9542</v>
      </c>
      <c r="C176">
        <v>2018</v>
      </c>
      <c r="D176">
        <v>7</v>
      </c>
      <c r="E176">
        <v>64.8</v>
      </c>
      <c r="H176">
        <v>76.900000000000006</v>
      </c>
      <c r="I176">
        <f t="shared" si="4"/>
        <v>-12.100000000000009</v>
      </c>
      <c r="J176">
        <f t="shared" si="5"/>
        <v>260.09999999999991</v>
      </c>
    </row>
    <row r="177" spans="1:13" x14ac:dyDescent="0.2">
      <c r="A177" t="s">
        <v>14</v>
      </c>
      <c r="B177">
        <v>9542</v>
      </c>
      <c r="C177">
        <v>2018</v>
      </c>
      <c r="D177">
        <v>8</v>
      </c>
      <c r="E177">
        <v>158</v>
      </c>
      <c r="H177">
        <v>72.8</v>
      </c>
      <c r="I177">
        <f t="shared" si="4"/>
        <v>85.2</v>
      </c>
      <c r="J177">
        <f t="shared" si="5"/>
        <v>345.2999999999999</v>
      </c>
    </row>
    <row r="178" spans="1:13" x14ac:dyDescent="0.2">
      <c r="A178" t="s">
        <v>14</v>
      </c>
      <c r="B178">
        <v>9542</v>
      </c>
      <c r="C178">
        <v>2018</v>
      </c>
      <c r="D178">
        <v>9</v>
      </c>
      <c r="E178">
        <v>46.6</v>
      </c>
      <c r="H178">
        <v>57.5</v>
      </c>
      <c r="I178">
        <f t="shared" si="4"/>
        <v>-10.899999999999999</v>
      </c>
      <c r="J178">
        <f t="shared" si="5"/>
        <v>334.39999999999992</v>
      </c>
    </row>
    <row r="179" spans="1:13" x14ac:dyDescent="0.2">
      <c r="A179" t="s">
        <v>14</v>
      </c>
      <c r="B179">
        <v>9542</v>
      </c>
      <c r="C179">
        <v>2018</v>
      </c>
      <c r="D179">
        <v>10</v>
      </c>
      <c r="E179">
        <v>54.2</v>
      </c>
      <c r="H179">
        <v>48</v>
      </c>
      <c r="I179">
        <f t="shared" si="4"/>
        <v>6.2000000000000028</v>
      </c>
      <c r="J179">
        <f t="shared" si="5"/>
        <v>340.59999999999991</v>
      </c>
    </row>
    <row r="180" spans="1:13" x14ac:dyDescent="0.2">
      <c r="A180" t="s">
        <v>14</v>
      </c>
      <c r="B180">
        <v>9542</v>
      </c>
      <c r="C180">
        <v>2018</v>
      </c>
      <c r="D180">
        <v>11</v>
      </c>
      <c r="E180">
        <v>50.8</v>
      </c>
      <c r="H180">
        <v>38</v>
      </c>
      <c r="I180">
        <f t="shared" si="4"/>
        <v>12.799999999999997</v>
      </c>
      <c r="J180">
        <f t="shared" si="5"/>
        <v>353.39999999999992</v>
      </c>
      <c r="K180">
        <f>SUM(I177:I179)</f>
        <v>80.500000000000014</v>
      </c>
      <c r="L180">
        <f>SUM(I174:I179)</f>
        <v>23.899999999999991</v>
      </c>
      <c r="M180">
        <f>SUM(I168:I179)</f>
        <v>53.299999999999976</v>
      </c>
    </row>
    <row r="181" spans="1:13" x14ac:dyDescent="0.2">
      <c r="A181" t="s">
        <v>14</v>
      </c>
      <c r="B181">
        <v>9542</v>
      </c>
      <c r="C181">
        <v>2018</v>
      </c>
      <c r="D181">
        <v>12</v>
      </c>
      <c r="E181">
        <v>32.799999999999997</v>
      </c>
      <c r="H181">
        <v>21.3</v>
      </c>
      <c r="I181">
        <f t="shared" si="4"/>
        <v>11.499999999999996</v>
      </c>
      <c r="J181">
        <f t="shared" si="5"/>
        <v>364.89999999999992</v>
      </c>
    </row>
    <row r="182" spans="1:13" x14ac:dyDescent="0.2">
      <c r="A182" t="s">
        <v>14</v>
      </c>
      <c r="B182">
        <v>9542</v>
      </c>
      <c r="C182">
        <v>2019</v>
      </c>
      <c r="D182">
        <v>1</v>
      </c>
      <c r="E182">
        <v>2.2000000000000002</v>
      </c>
      <c r="H182">
        <v>26</v>
      </c>
      <c r="I182">
        <f t="shared" si="4"/>
        <v>-23.8</v>
      </c>
      <c r="J182">
        <f t="shared" si="5"/>
        <v>341.09999999999991</v>
      </c>
    </row>
    <row r="183" spans="1:13" x14ac:dyDescent="0.2">
      <c r="A183" t="s">
        <v>14</v>
      </c>
      <c r="B183">
        <v>9542</v>
      </c>
      <c r="C183">
        <v>2019</v>
      </c>
      <c r="D183">
        <v>2</v>
      </c>
      <c r="E183">
        <v>1.8</v>
      </c>
      <c r="H183">
        <v>28.7</v>
      </c>
      <c r="I183">
        <f t="shared" si="4"/>
        <v>-26.9</v>
      </c>
      <c r="J183">
        <f t="shared" si="5"/>
        <v>314.19999999999993</v>
      </c>
      <c r="K183">
        <f>SUM(I180:I182)</f>
        <v>0.49999999999999289</v>
      </c>
      <c r="L183">
        <f>SUM(I177:I182)</f>
        <v>81.000000000000014</v>
      </c>
      <c r="M183">
        <f>SUM(I171:I182)</f>
        <v>68.499999999999972</v>
      </c>
    </row>
    <row r="184" spans="1:13" x14ac:dyDescent="0.2">
      <c r="A184" t="s">
        <v>14</v>
      </c>
      <c r="B184">
        <v>9542</v>
      </c>
      <c r="C184">
        <v>2019</v>
      </c>
      <c r="D184">
        <v>3</v>
      </c>
      <c r="E184">
        <v>16.399999999999999</v>
      </c>
      <c r="H184">
        <v>33.1</v>
      </c>
      <c r="I184">
        <f t="shared" si="4"/>
        <v>-16.700000000000003</v>
      </c>
      <c r="J184">
        <f t="shared" si="5"/>
        <v>297.49999999999994</v>
      </c>
    </row>
    <row r="185" spans="1:13" x14ac:dyDescent="0.2">
      <c r="A185" t="s">
        <v>14</v>
      </c>
      <c r="B185">
        <v>9542</v>
      </c>
      <c r="C185">
        <v>2019</v>
      </c>
      <c r="D185">
        <v>4</v>
      </c>
      <c r="E185">
        <v>33.4</v>
      </c>
      <c r="H185">
        <v>39.1</v>
      </c>
      <c r="I185">
        <f t="shared" si="4"/>
        <v>-5.7000000000000028</v>
      </c>
      <c r="J185">
        <f t="shared" si="5"/>
        <v>291.79999999999995</v>
      </c>
    </row>
    <row r="186" spans="1:13" x14ac:dyDescent="0.2">
      <c r="A186" t="s">
        <v>14</v>
      </c>
      <c r="B186">
        <v>9542</v>
      </c>
      <c r="C186">
        <v>2019</v>
      </c>
      <c r="D186">
        <v>5</v>
      </c>
      <c r="E186">
        <v>51.6</v>
      </c>
      <c r="H186">
        <v>64.7</v>
      </c>
      <c r="I186">
        <f t="shared" si="4"/>
        <v>-13.100000000000001</v>
      </c>
      <c r="J186">
        <f t="shared" si="5"/>
        <v>278.69999999999993</v>
      </c>
    </row>
    <row r="187" spans="1:13" x14ac:dyDescent="0.2">
      <c r="A187" t="s">
        <v>14</v>
      </c>
      <c r="B187">
        <v>9542</v>
      </c>
      <c r="C187">
        <v>2019</v>
      </c>
      <c r="D187">
        <v>6</v>
      </c>
      <c r="E187">
        <v>73.599999999999994</v>
      </c>
      <c r="H187">
        <v>66</v>
      </c>
      <c r="I187">
        <f t="shared" si="4"/>
        <v>7.5999999999999943</v>
      </c>
      <c r="J187">
        <f t="shared" si="5"/>
        <v>286.29999999999995</v>
      </c>
    </row>
    <row r="188" spans="1:13" x14ac:dyDescent="0.2">
      <c r="A188" t="s">
        <v>14</v>
      </c>
      <c r="B188">
        <v>9542</v>
      </c>
      <c r="C188">
        <v>2019</v>
      </c>
      <c r="D188">
        <v>7</v>
      </c>
      <c r="E188">
        <v>21.2</v>
      </c>
      <c r="H188">
        <v>76.900000000000006</v>
      </c>
      <c r="I188">
        <f t="shared" si="4"/>
        <v>-55.7</v>
      </c>
      <c r="J188">
        <f t="shared" si="5"/>
        <v>230.59999999999997</v>
      </c>
    </row>
    <row r="189" spans="1:13" x14ac:dyDescent="0.2">
      <c r="A189" t="s">
        <v>14</v>
      </c>
      <c r="B189">
        <v>9542</v>
      </c>
      <c r="C189">
        <v>2019</v>
      </c>
      <c r="D189">
        <v>8</v>
      </c>
      <c r="E189">
        <v>92.8</v>
      </c>
      <c r="H189">
        <v>72.8</v>
      </c>
      <c r="I189">
        <f t="shared" si="4"/>
        <v>20</v>
      </c>
      <c r="J189">
        <f t="shared" si="5"/>
        <v>250.59999999999997</v>
      </c>
    </row>
    <row r="190" spans="1:13" x14ac:dyDescent="0.2">
      <c r="A190" t="s">
        <v>14</v>
      </c>
      <c r="B190">
        <v>9542</v>
      </c>
      <c r="C190">
        <v>2019</v>
      </c>
      <c r="D190">
        <v>9</v>
      </c>
      <c r="E190">
        <v>37.799999999999997</v>
      </c>
      <c r="H190">
        <v>57.5</v>
      </c>
      <c r="I190">
        <f t="shared" si="4"/>
        <v>-19.700000000000003</v>
      </c>
      <c r="J190">
        <f t="shared" si="5"/>
        <v>230.89999999999998</v>
      </c>
    </row>
    <row r="191" spans="1:13" x14ac:dyDescent="0.2">
      <c r="A191" t="s">
        <v>14</v>
      </c>
      <c r="B191">
        <v>9542</v>
      </c>
      <c r="C191">
        <v>2019</v>
      </c>
      <c r="D191">
        <v>10</v>
      </c>
      <c r="E191">
        <v>41.2</v>
      </c>
      <c r="H191">
        <v>48</v>
      </c>
      <c r="I191">
        <f t="shared" si="4"/>
        <v>-6.7999999999999972</v>
      </c>
      <c r="J191">
        <f t="shared" si="5"/>
        <v>224.09999999999997</v>
      </c>
    </row>
    <row r="192" spans="1:13" x14ac:dyDescent="0.2">
      <c r="A192" t="s">
        <v>14</v>
      </c>
      <c r="B192">
        <v>9542</v>
      </c>
      <c r="C192">
        <v>2019</v>
      </c>
      <c r="D192">
        <v>11</v>
      </c>
      <c r="E192">
        <v>17.600000000000001</v>
      </c>
      <c r="H192">
        <v>38</v>
      </c>
      <c r="I192">
        <f t="shared" si="4"/>
        <v>-20.399999999999999</v>
      </c>
      <c r="J192">
        <f t="shared" si="5"/>
        <v>203.69999999999996</v>
      </c>
    </row>
    <row r="193" spans="1:13" x14ac:dyDescent="0.2">
      <c r="A193" t="s">
        <v>14</v>
      </c>
      <c r="B193">
        <v>9542</v>
      </c>
      <c r="C193">
        <v>2019</v>
      </c>
      <c r="D193">
        <v>12</v>
      </c>
      <c r="E193">
        <v>34.6</v>
      </c>
      <c r="H193">
        <v>21.3</v>
      </c>
      <c r="I193">
        <f t="shared" si="4"/>
        <v>13.3</v>
      </c>
      <c r="J193">
        <f t="shared" si="5"/>
        <v>216.99999999999997</v>
      </c>
    </row>
    <row r="194" spans="1:13" x14ac:dyDescent="0.2">
      <c r="A194" t="s">
        <v>14</v>
      </c>
      <c r="B194">
        <v>9542</v>
      </c>
      <c r="C194">
        <v>2020</v>
      </c>
      <c r="D194">
        <v>1</v>
      </c>
      <c r="E194">
        <v>23.8</v>
      </c>
      <c r="H194">
        <v>26</v>
      </c>
      <c r="I194">
        <f t="shared" si="4"/>
        <v>-2.1999999999999993</v>
      </c>
      <c r="J194">
        <f t="shared" si="5"/>
        <v>214.79999999999998</v>
      </c>
    </row>
    <row r="195" spans="1:13" x14ac:dyDescent="0.2">
      <c r="A195" t="s">
        <v>14</v>
      </c>
      <c r="B195">
        <v>9542</v>
      </c>
      <c r="C195">
        <v>2020</v>
      </c>
      <c r="D195">
        <v>2</v>
      </c>
      <c r="E195">
        <v>31.6</v>
      </c>
      <c r="H195">
        <v>28.7</v>
      </c>
      <c r="I195">
        <f t="shared" ref="I195:I204" si="6">E195-H195</f>
        <v>2.9000000000000021</v>
      </c>
      <c r="J195">
        <f t="shared" si="5"/>
        <v>217.7</v>
      </c>
    </row>
    <row r="196" spans="1:13" x14ac:dyDescent="0.2">
      <c r="A196" t="s">
        <v>14</v>
      </c>
      <c r="B196">
        <v>9542</v>
      </c>
      <c r="C196">
        <v>2020</v>
      </c>
      <c r="D196">
        <v>3</v>
      </c>
      <c r="E196">
        <v>26.4</v>
      </c>
      <c r="H196">
        <v>33.1</v>
      </c>
      <c r="I196">
        <f t="shared" si="6"/>
        <v>-6.7000000000000028</v>
      </c>
      <c r="J196">
        <f t="shared" ref="J196:J204" si="7">J195+I196</f>
        <v>211</v>
      </c>
    </row>
    <row r="197" spans="1:13" x14ac:dyDescent="0.2">
      <c r="A197" t="s">
        <v>14</v>
      </c>
      <c r="B197">
        <v>9542</v>
      </c>
      <c r="C197">
        <v>2020</v>
      </c>
      <c r="D197">
        <v>4</v>
      </c>
      <c r="E197">
        <v>21.2</v>
      </c>
      <c r="H197">
        <v>39.1</v>
      </c>
      <c r="I197">
        <f t="shared" si="6"/>
        <v>-17.900000000000002</v>
      </c>
      <c r="J197">
        <f t="shared" si="7"/>
        <v>193.1</v>
      </c>
    </row>
    <row r="198" spans="1:13" x14ac:dyDescent="0.2">
      <c r="A198" t="s">
        <v>14</v>
      </c>
      <c r="B198">
        <v>9542</v>
      </c>
      <c r="C198">
        <v>2020</v>
      </c>
      <c r="D198">
        <v>5</v>
      </c>
      <c r="E198">
        <v>39.799999999999997</v>
      </c>
      <c r="H198">
        <v>64.7</v>
      </c>
      <c r="I198">
        <f t="shared" si="6"/>
        <v>-24.900000000000006</v>
      </c>
      <c r="J198">
        <f t="shared" si="7"/>
        <v>168.2</v>
      </c>
    </row>
    <row r="199" spans="1:13" x14ac:dyDescent="0.2">
      <c r="A199" t="s">
        <v>14</v>
      </c>
      <c r="B199">
        <v>9542</v>
      </c>
      <c r="C199">
        <v>2020</v>
      </c>
      <c r="D199">
        <v>6</v>
      </c>
      <c r="E199">
        <v>34.799999999999997</v>
      </c>
      <c r="H199">
        <v>66</v>
      </c>
      <c r="I199">
        <f t="shared" si="6"/>
        <v>-31.200000000000003</v>
      </c>
      <c r="J199">
        <f t="shared" si="7"/>
        <v>137</v>
      </c>
    </row>
    <row r="200" spans="1:13" x14ac:dyDescent="0.2">
      <c r="A200" t="s">
        <v>14</v>
      </c>
      <c r="B200">
        <v>9542</v>
      </c>
      <c r="C200">
        <v>2020</v>
      </c>
      <c r="D200">
        <v>7</v>
      </c>
      <c r="E200">
        <v>66.8</v>
      </c>
      <c r="H200">
        <v>76.900000000000006</v>
      </c>
      <c r="I200">
        <f t="shared" si="6"/>
        <v>-10.100000000000009</v>
      </c>
      <c r="J200" s="21">
        <f t="shared" si="7"/>
        <v>126.89999999999999</v>
      </c>
    </row>
    <row r="201" spans="1:13" x14ac:dyDescent="0.2">
      <c r="A201" t="s">
        <v>14</v>
      </c>
      <c r="B201">
        <v>9542</v>
      </c>
      <c r="C201">
        <v>2020</v>
      </c>
      <c r="D201">
        <v>8</v>
      </c>
      <c r="E201">
        <v>110.6</v>
      </c>
      <c r="H201">
        <v>72.8</v>
      </c>
      <c r="I201">
        <f t="shared" si="6"/>
        <v>37.799999999999997</v>
      </c>
      <c r="J201">
        <f t="shared" si="7"/>
        <v>164.7</v>
      </c>
    </row>
    <row r="202" spans="1:13" x14ac:dyDescent="0.2">
      <c r="A202" t="s">
        <v>14</v>
      </c>
      <c r="B202">
        <v>9542</v>
      </c>
      <c r="C202">
        <v>2020</v>
      </c>
      <c r="D202">
        <v>9</v>
      </c>
      <c r="E202">
        <v>47</v>
      </c>
      <c r="H202">
        <v>57.5</v>
      </c>
      <c r="I202">
        <f t="shared" si="6"/>
        <v>-10.5</v>
      </c>
      <c r="J202">
        <f t="shared" si="7"/>
        <v>154.19999999999999</v>
      </c>
    </row>
    <row r="203" spans="1:13" x14ac:dyDescent="0.2">
      <c r="A203" t="s">
        <v>14</v>
      </c>
      <c r="B203">
        <v>9542</v>
      </c>
      <c r="C203">
        <v>2020</v>
      </c>
      <c r="D203">
        <v>10</v>
      </c>
      <c r="E203">
        <v>25.4</v>
      </c>
      <c r="H203">
        <v>48</v>
      </c>
      <c r="I203">
        <f t="shared" si="6"/>
        <v>-22.6</v>
      </c>
      <c r="J203">
        <f t="shared" si="7"/>
        <v>131.6</v>
      </c>
    </row>
    <row r="204" spans="1:13" x14ac:dyDescent="0.2">
      <c r="A204" t="s">
        <v>14</v>
      </c>
      <c r="B204">
        <v>9542</v>
      </c>
      <c r="C204">
        <v>2020</v>
      </c>
      <c r="D204">
        <v>11</v>
      </c>
      <c r="E204">
        <v>74</v>
      </c>
      <c r="H204">
        <v>38</v>
      </c>
      <c r="I204">
        <f t="shared" si="6"/>
        <v>36</v>
      </c>
      <c r="J204">
        <f t="shared" si="7"/>
        <v>167.6</v>
      </c>
      <c r="K204">
        <f>SUM(I201:I203)</f>
        <v>4.6999999999999957</v>
      </c>
      <c r="L204">
        <f>SUM(I198:I203)</f>
        <v>-61.500000000000021</v>
      </c>
      <c r="M204">
        <f>SUM(I192:I203)</f>
        <v>-92.500000000000028</v>
      </c>
    </row>
    <row r="205" spans="1:13" x14ac:dyDescent="0.2">
      <c r="A205" t="s">
        <v>14</v>
      </c>
      <c r="B205">
        <v>9542</v>
      </c>
      <c r="C205">
        <v>2020</v>
      </c>
      <c r="D205">
        <v>12</v>
      </c>
      <c r="E205">
        <v>11.2</v>
      </c>
      <c r="H205">
        <v>21.3</v>
      </c>
      <c r="I205">
        <f t="shared" ref="I205:I227" si="8">E205-H205</f>
        <v>-10.100000000000001</v>
      </c>
      <c r="J205">
        <f t="shared" ref="J205:J227" si="9">J204+I205</f>
        <v>157.5</v>
      </c>
    </row>
    <row r="206" spans="1:13" x14ac:dyDescent="0.2">
      <c r="A206" t="s">
        <v>14</v>
      </c>
      <c r="B206">
        <v>9542</v>
      </c>
      <c r="C206">
        <v>2021</v>
      </c>
      <c r="D206">
        <v>1</v>
      </c>
      <c r="E206">
        <v>7.8</v>
      </c>
      <c r="H206">
        <v>26</v>
      </c>
      <c r="I206">
        <f t="shared" si="8"/>
        <v>-18.2</v>
      </c>
      <c r="J206">
        <f t="shared" si="9"/>
        <v>139.30000000000001</v>
      </c>
    </row>
    <row r="207" spans="1:13" x14ac:dyDescent="0.2">
      <c r="A207" t="s">
        <v>14</v>
      </c>
      <c r="B207">
        <v>9542</v>
      </c>
      <c r="C207">
        <v>2021</v>
      </c>
      <c r="D207">
        <v>2</v>
      </c>
      <c r="E207">
        <v>20.399999999999999</v>
      </c>
      <c r="H207">
        <v>28.7</v>
      </c>
      <c r="I207">
        <f t="shared" si="8"/>
        <v>-8.3000000000000007</v>
      </c>
      <c r="J207">
        <f t="shared" si="9"/>
        <v>131</v>
      </c>
      <c r="K207">
        <f>SUM(I204:I206)</f>
        <v>7.6999999999999993</v>
      </c>
      <c r="L207">
        <f>SUM(I201:I206)</f>
        <v>12.399999999999995</v>
      </c>
      <c r="M207">
        <f>SUM(I195:I206)</f>
        <v>-75.500000000000014</v>
      </c>
    </row>
    <row r="208" spans="1:13" x14ac:dyDescent="0.2">
      <c r="A208" t="s">
        <v>14</v>
      </c>
      <c r="B208">
        <v>9542</v>
      </c>
      <c r="C208">
        <v>2021</v>
      </c>
      <c r="D208">
        <v>3</v>
      </c>
      <c r="E208">
        <v>23.2</v>
      </c>
      <c r="H208">
        <v>33.1</v>
      </c>
      <c r="I208">
        <f t="shared" si="8"/>
        <v>-9.9000000000000021</v>
      </c>
      <c r="J208">
        <f t="shared" si="9"/>
        <v>121.1</v>
      </c>
    </row>
    <row r="209" spans="1:10" x14ac:dyDescent="0.2">
      <c r="A209" t="s">
        <v>14</v>
      </c>
      <c r="B209">
        <v>9542</v>
      </c>
      <c r="C209">
        <v>2021</v>
      </c>
      <c r="D209">
        <v>4</v>
      </c>
      <c r="E209">
        <v>40.4</v>
      </c>
      <c r="H209">
        <v>39.1</v>
      </c>
      <c r="I209">
        <f t="shared" si="8"/>
        <v>1.2999999999999972</v>
      </c>
      <c r="J209">
        <f t="shared" si="9"/>
        <v>122.39999999999999</v>
      </c>
    </row>
    <row r="210" spans="1:10" x14ac:dyDescent="0.2">
      <c r="A210" t="s">
        <v>14</v>
      </c>
      <c r="B210">
        <v>9542</v>
      </c>
      <c r="C210">
        <v>2021</v>
      </c>
      <c r="D210">
        <v>5</v>
      </c>
      <c r="E210">
        <v>100.4</v>
      </c>
      <c r="H210">
        <v>64.7</v>
      </c>
      <c r="I210">
        <f t="shared" si="8"/>
        <v>35.700000000000003</v>
      </c>
      <c r="J210">
        <f t="shared" si="9"/>
        <v>158.1</v>
      </c>
    </row>
    <row r="211" spans="1:10" x14ac:dyDescent="0.2">
      <c r="A211" t="s">
        <v>14</v>
      </c>
      <c r="B211">
        <v>9542</v>
      </c>
      <c r="C211">
        <v>2021</v>
      </c>
      <c r="D211">
        <v>6</v>
      </c>
      <c r="E211">
        <v>92.8</v>
      </c>
      <c r="H211">
        <v>66</v>
      </c>
      <c r="I211">
        <f t="shared" si="8"/>
        <v>26.799999999999997</v>
      </c>
      <c r="J211">
        <f t="shared" si="9"/>
        <v>184.89999999999998</v>
      </c>
    </row>
    <row r="212" spans="1:10" x14ac:dyDescent="0.2">
      <c r="A212" t="s">
        <v>14</v>
      </c>
      <c r="B212">
        <v>9542</v>
      </c>
      <c r="C212">
        <v>2021</v>
      </c>
      <c r="D212">
        <v>7</v>
      </c>
      <c r="E212">
        <v>76.599999999999994</v>
      </c>
      <c r="H212">
        <v>76.900000000000006</v>
      </c>
      <c r="I212">
        <f t="shared" si="8"/>
        <v>-0.30000000000001137</v>
      </c>
      <c r="J212">
        <f t="shared" si="9"/>
        <v>184.59999999999997</v>
      </c>
    </row>
    <row r="213" spans="1:10" x14ac:dyDescent="0.2">
      <c r="A213" t="s">
        <v>14</v>
      </c>
      <c r="B213">
        <v>9542</v>
      </c>
      <c r="C213">
        <v>2021</v>
      </c>
      <c r="D213">
        <v>8</v>
      </c>
      <c r="E213">
        <v>59.6</v>
      </c>
      <c r="H213">
        <v>72.8</v>
      </c>
      <c r="I213">
        <f t="shared" si="8"/>
        <v>-13.199999999999996</v>
      </c>
      <c r="J213">
        <f t="shared" si="9"/>
        <v>171.39999999999998</v>
      </c>
    </row>
    <row r="214" spans="1:10" x14ac:dyDescent="0.2">
      <c r="A214" t="s">
        <v>14</v>
      </c>
      <c r="B214">
        <v>9542</v>
      </c>
      <c r="C214">
        <v>2021</v>
      </c>
      <c r="D214">
        <v>9</v>
      </c>
      <c r="E214">
        <v>48.6</v>
      </c>
      <c r="H214">
        <v>57.5</v>
      </c>
      <c r="I214">
        <f t="shared" si="8"/>
        <v>-8.8999999999999986</v>
      </c>
      <c r="J214">
        <f t="shared" si="9"/>
        <v>162.49999999999997</v>
      </c>
    </row>
    <row r="215" spans="1:10" x14ac:dyDescent="0.2">
      <c r="A215" t="s">
        <v>14</v>
      </c>
      <c r="B215">
        <v>9542</v>
      </c>
      <c r="C215">
        <v>2021</v>
      </c>
      <c r="D215">
        <v>10</v>
      </c>
      <c r="E215">
        <v>91.4</v>
      </c>
      <c r="H215">
        <v>48</v>
      </c>
      <c r="I215">
        <f t="shared" si="8"/>
        <v>43.400000000000006</v>
      </c>
      <c r="J215">
        <f t="shared" si="9"/>
        <v>205.89999999999998</v>
      </c>
    </row>
    <row r="216" spans="1:10" x14ac:dyDescent="0.2">
      <c r="A216" t="s">
        <v>14</v>
      </c>
      <c r="B216">
        <v>9542</v>
      </c>
      <c r="C216">
        <v>2021</v>
      </c>
      <c r="D216">
        <v>11</v>
      </c>
      <c r="E216">
        <v>30.8</v>
      </c>
      <c r="H216">
        <v>38</v>
      </c>
      <c r="I216">
        <f t="shared" si="8"/>
        <v>-7.1999999999999993</v>
      </c>
      <c r="J216">
        <f t="shared" si="9"/>
        <v>198.7</v>
      </c>
    </row>
    <row r="217" spans="1:10" x14ac:dyDescent="0.2">
      <c r="A217" t="s">
        <v>14</v>
      </c>
      <c r="B217">
        <v>9542</v>
      </c>
      <c r="C217">
        <v>2021</v>
      </c>
      <c r="D217">
        <v>12</v>
      </c>
      <c r="E217">
        <v>0.8</v>
      </c>
      <c r="H217">
        <v>21.3</v>
      </c>
      <c r="I217">
        <f t="shared" si="8"/>
        <v>-20.5</v>
      </c>
      <c r="J217">
        <f t="shared" si="9"/>
        <v>178.2</v>
      </c>
    </row>
    <row r="218" spans="1:10" x14ac:dyDescent="0.2">
      <c r="A218" t="s">
        <v>14</v>
      </c>
      <c r="B218">
        <v>9542</v>
      </c>
      <c r="C218">
        <v>2022</v>
      </c>
      <c r="D218">
        <v>1</v>
      </c>
      <c r="E218">
        <v>7</v>
      </c>
      <c r="H218">
        <v>26</v>
      </c>
      <c r="I218">
        <f t="shared" si="8"/>
        <v>-19</v>
      </c>
      <c r="J218">
        <f t="shared" si="9"/>
        <v>159.19999999999999</v>
      </c>
    </row>
    <row r="219" spans="1:10" x14ac:dyDescent="0.2">
      <c r="A219" t="s">
        <v>14</v>
      </c>
      <c r="B219">
        <v>9542</v>
      </c>
      <c r="C219">
        <v>2022</v>
      </c>
      <c r="D219">
        <v>2</v>
      </c>
      <c r="E219">
        <v>17.399999999999999</v>
      </c>
      <c r="H219">
        <v>28.7</v>
      </c>
      <c r="I219">
        <f t="shared" si="8"/>
        <v>-11.3</v>
      </c>
      <c r="J219">
        <f t="shared" si="9"/>
        <v>147.89999999999998</v>
      </c>
    </row>
    <row r="220" spans="1:10" x14ac:dyDescent="0.2">
      <c r="A220" t="s">
        <v>14</v>
      </c>
      <c r="B220">
        <v>9542</v>
      </c>
      <c r="C220">
        <v>2022</v>
      </c>
      <c r="D220">
        <v>3</v>
      </c>
      <c r="E220">
        <v>20</v>
      </c>
      <c r="H220">
        <v>33.1</v>
      </c>
      <c r="I220">
        <f t="shared" si="8"/>
        <v>-13.100000000000001</v>
      </c>
      <c r="J220">
        <f t="shared" si="9"/>
        <v>134.79999999999998</v>
      </c>
    </row>
    <row r="221" spans="1:10" x14ac:dyDescent="0.2">
      <c r="A221" t="s">
        <v>14</v>
      </c>
      <c r="B221">
        <v>9542</v>
      </c>
      <c r="C221">
        <v>2022</v>
      </c>
      <c r="D221">
        <v>4</v>
      </c>
      <c r="E221">
        <v>70.2</v>
      </c>
      <c r="H221">
        <v>39.1</v>
      </c>
      <c r="I221">
        <f t="shared" si="8"/>
        <v>31.1</v>
      </c>
      <c r="J221">
        <f t="shared" si="9"/>
        <v>165.89999999999998</v>
      </c>
    </row>
    <row r="222" spans="1:10" x14ac:dyDescent="0.2">
      <c r="A222" t="s">
        <v>14</v>
      </c>
      <c r="B222">
        <v>9542</v>
      </c>
      <c r="C222">
        <v>2022</v>
      </c>
      <c r="D222">
        <v>5</v>
      </c>
      <c r="E222">
        <v>39.6</v>
      </c>
      <c r="H222">
        <v>64.7</v>
      </c>
      <c r="I222">
        <f t="shared" si="8"/>
        <v>-25.1</v>
      </c>
      <c r="J222">
        <f t="shared" si="9"/>
        <v>140.79999999999998</v>
      </c>
    </row>
    <row r="223" spans="1:10" x14ac:dyDescent="0.2">
      <c r="A223" t="s">
        <v>14</v>
      </c>
      <c r="B223">
        <v>9542</v>
      </c>
      <c r="C223">
        <v>2022</v>
      </c>
      <c r="D223">
        <v>6</v>
      </c>
      <c r="E223">
        <v>64</v>
      </c>
      <c r="H223">
        <v>66</v>
      </c>
      <c r="I223">
        <f t="shared" si="8"/>
        <v>-2</v>
      </c>
      <c r="J223">
        <f t="shared" si="9"/>
        <v>138.79999999999998</v>
      </c>
    </row>
    <row r="224" spans="1:10" x14ac:dyDescent="0.2">
      <c r="A224" t="s">
        <v>14</v>
      </c>
      <c r="B224">
        <v>9542</v>
      </c>
      <c r="C224">
        <v>2022</v>
      </c>
      <c r="D224">
        <v>7</v>
      </c>
      <c r="E224">
        <v>81</v>
      </c>
      <c r="H224">
        <v>76.900000000000006</v>
      </c>
      <c r="I224">
        <f t="shared" si="8"/>
        <v>4.0999999999999943</v>
      </c>
      <c r="J224">
        <f t="shared" si="9"/>
        <v>142.89999999999998</v>
      </c>
    </row>
    <row r="225" spans="1:13" x14ac:dyDescent="0.2">
      <c r="A225" t="s">
        <v>14</v>
      </c>
      <c r="B225">
        <v>9542</v>
      </c>
      <c r="C225">
        <v>2022</v>
      </c>
      <c r="D225">
        <v>8</v>
      </c>
      <c r="E225">
        <v>111</v>
      </c>
      <c r="H225">
        <v>72.8</v>
      </c>
      <c r="I225">
        <f t="shared" si="8"/>
        <v>38.200000000000003</v>
      </c>
      <c r="J225">
        <f t="shared" si="9"/>
        <v>181.09999999999997</v>
      </c>
    </row>
    <row r="226" spans="1:13" x14ac:dyDescent="0.2">
      <c r="A226" t="s">
        <v>14</v>
      </c>
      <c r="B226">
        <v>9542</v>
      </c>
      <c r="C226">
        <v>2022</v>
      </c>
      <c r="D226">
        <v>9</v>
      </c>
      <c r="E226">
        <v>43.6</v>
      </c>
      <c r="H226">
        <v>57.5</v>
      </c>
      <c r="I226">
        <f t="shared" si="8"/>
        <v>-13.899999999999999</v>
      </c>
      <c r="J226">
        <f t="shared" si="9"/>
        <v>167.19999999999996</v>
      </c>
    </row>
    <row r="227" spans="1:13" x14ac:dyDescent="0.2">
      <c r="A227" t="s">
        <v>14</v>
      </c>
      <c r="B227">
        <v>9542</v>
      </c>
      <c r="C227">
        <v>2022</v>
      </c>
      <c r="D227">
        <v>10</v>
      </c>
      <c r="E227">
        <v>112</v>
      </c>
      <c r="H227">
        <v>48</v>
      </c>
      <c r="I227">
        <f t="shared" si="8"/>
        <v>64</v>
      </c>
      <c r="J227">
        <f t="shared" si="9"/>
        <v>231.19999999999996</v>
      </c>
    </row>
    <row r="228" spans="1:13" x14ac:dyDescent="0.2">
      <c r="A228" t="s">
        <v>14</v>
      </c>
      <c r="B228">
        <v>9542</v>
      </c>
      <c r="C228">
        <v>2022</v>
      </c>
      <c r="D228">
        <v>11</v>
      </c>
      <c r="E228">
        <v>78.400000000000006</v>
      </c>
      <c r="H228">
        <v>38</v>
      </c>
      <c r="I228">
        <f t="shared" ref="I228:I230" si="10">E228-H228</f>
        <v>40.400000000000006</v>
      </c>
      <c r="J228">
        <f t="shared" ref="J228:J230" si="11">J227+I228</f>
        <v>271.59999999999997</v>
      </c>
      <c r="K228">
        <f>SUM(I225:I227)</f>
        <v>88.300000000000011</v>
      </c>
      <c r="L228">
        <f>SUM(I222:I227)</f>
        <v>65.3</v>
      </c>
      <c r="M228">
        <f>SUM(I216:I227)</f>
        <v>25.300000000000004</v>
      </c>
    </row>
    <row r="229" spans="1:13" x14ac:dyDescent="0.2">
      <c r="A229" t="s">
        <v>14</v>
      </c>
      <c r="B229">
        <v>9542</v>
      </c>
      <c r="C229">
        <v>2022</v>
      </c>
      <c r="D229">
        <v>12</v>
      </c>
      <c r="E229">
        <v>15.6</v>
      </c>
      <c r="H229">
        <v>21.3</v>
      </c>
      <c r="I229">
        <f t="shared" si="10"/>
        <v>-5.7000000000000011</v>
      </c>
      <c r="J229">
        <f t="shared" si="11"/>
        <v>265.89999999999998</v>
      </c>
    </row>
    <row r="230" spans="1:13" x14ac:dyDescent="0.2">
      <c r="A230" t="s">
        <v>14</v>
      </c>
      <c r="B230">
        <v>9542</v>
      </c>
      <c r="C230">
        <v>2023</v>
      </c>
      <c r="D230">
        <v>1</v>
      </c>
      <c r="E230">
        <v>14</v>
      </c>
      <c r="H230" s="3">
        <v>26</v>
      </c>
      <c r="I230">
        <f t="shared" si="10"/>
        <v>-12</v>
      </c>
      <c r="J230">
        <f t="shared" si="11"/>
        <v>253.89999999999998</v>
      </c>
    </row>
    <row r="231" spans="1:13" x14ac:dyDescent="0.2">
      <c r="A231" t="s">
        <v>14</v>
      </c>
      <c r="B231">
        <v>9542</v>
      </c>
      <c r="C231">
        <v>2023</v>
      </c>
      <c r="D231">
        <v>2</v>
      </c>
      <c r="K231">
        <f>SUM(I228:I230)</f>
        <v>22.700000000000003</v>
      </c>
      <c r="L231">
        <f>SUM(I225:I230)</f>
        <v>111.00000000000001</v>
      </c>
      <c r="M231">
        <f>SUM(I219:I230)</f>
        <v>94.7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ADD3-3B2A-4DC8-A7B6-6A1EC5CDE279}">
  <dimension ref="A1:C224"/>
  <sheetViews>
    <sheetView workbookViewId="0">
      <selection activeCell="E23" sqref="E23"/>
    </sheetView>
  </sheetViews>
  <sheetFormatPr baseColWidth="10" defaultColWidth="8.83203125" defaultRowHeight="16" x14ac:dyDescent="0.2"/>
  <cols>
    <col min="1" max="3" width="5.83203125" style="1" bestFit="1" customWidth="1"/>
  </cols>
  <sheetData>
    <row r="1" spans="1:3" ht="17" x14ac:dyDescent="0.2">
      <c r="A1" s="2" t="s">
        <v>18</v>
      </c>
      <c r="B1" s="1" t="s">
        <v>17</v>
      </c>
      <c r="C1" s="1" t="s">
        <v>16</v>
      </c>
    </row>
    <row r="2" spans="1:3" x14ac:dyDescent="0.2">
      <c r="A2" s="1">
        <v>45.6</v>
      </c>
      <c r="B2" s="16">
        <v>28.9</v>
      </c>
      <c r="C2">
        <v>27.8</v>
      </c>
    </row>
    <row r="3" spans="1:3" x14ac:dyDescent="0.2">
      <c r="A3" s="1">
        <v>23.2</v>
      </c>
      <c r="B3" s="16">
        <v>22.2</v>
      </c>
      <c r="C3">
        <v>41.2</v>
      </c>
    </row>
    <row r="4" spans="1:3" x14ac:dyDescent="0.2">
      <c r="A4" s="1">
        <v>27.2</v>
      </c>
      <c r="B4" s="16">
        <v>39.1</v>
      </c>
      <c r="C4">
        <v>37</v>
      </c>
    </row>
    <row r="5" spans="1:3" x14ac:dyDescent="0.2">
      <c r="A5" s="1">
        <v>25.6</v>
      </c>
      <c r="B5" s="16">
        <v>24.9</v>
      </c>
      <c r="C5">
        <v>24.8</v>
      </c>
    </row>
    <row r="6" spans="1:3" x14ac:dyDescent="0.2">
      <c r="A6" s="1">
        <v>81</v>
      </c>
      <c r="B6" s="16">
        <v>76.5</v>
      </c>
      <c r="C6">
        <v>67.2</v>
      </c>
    </row>
    <row r="7" spans="1:3" x14ac:dyDescent="0.2">
      <c r="A7" s="1">
        <v>69.400000000000006</v>
      </c>
      <c r="B7" s="16">
        <v>56.4</v>
      </c>
      <c r="C7">
        <v>76.099999999999994</v>
      </c>
    </row>
    <row r="8" spans="1:3" x14ac:dyDescent="0.2">
      <c r="A8" s="1">
        <v>59.4</v>
      </c>
      <c r="B8" s="16">
        <v>54.2</v>
      </c>
      <c r="C8">
        <v>57.6</v>
      </c>
    </row>
    <row r="9" spans="1:3" x14ac:dyDescent="0.2">
      <c r="A9" s="1">
        <v>36</v>
      </c>
      <c r="B9" s="16">
        <v>37</v>
      </c>
      <c r="C9">
        <v>40.6</v>
      </c>
    </row>
    <row r="10" spans="1:3" x14ac:dyDescent="0.2">
      <c r="A10" s="1">
        <v>10.4</v>
      </c>
      <c r="B10" s="16">
        <v>16.3</v>
      </c>
      <c r="C10">
        <v>16.7</v>
      </c>
    </row>
    <row r="11" spans="1:3" x14ac:dyDescent="0.2">
      <c r="A11" s="1">
        <v>22.4</v>
      </c>
      <c r="B11" s="16">
        <v>26.8</v>
      </c>
      <c r="C11">
        <v>28.1</v>
      </c>
    </row>
    <row r="12" spans="1:3" x14ac:dyDescent="0.2">
      <c r="A12" s="1">
        <v>4</v>
      </c>
      <c r="B12" s="16">
        <v>5.4</v>
      </c>
      <c r="C12">
        <v>6.6</v>
      </c>
    </row>
    <row r="13" spans="1:3" x14ac:dyDescent="0.2">
      <c r="A13" s="1">
        <v>11.8</v>
      </c>
      <c r="B13" s="16">
        <v>16.7</v>
      </c>
      <c r="C13">
        <v>18.600000000000001</v>
      </c>
    </row>
    <row r="14" spans="1:3" x14ac:dyDescent="0.2">
      <c r="A14" s="1">
        <v>3.8</v>
      </c>
      <c r="B14" s="16">
        <v>3</v>
      </c>
      <c r="C14">
        <v>5</v>
      </c>
    </row>
    <row r="15" spans="1:3" x14ac:dyDescent="0.2">
      <c r="A15" s="1">
        <v>18.600000000000001</v>
      </c>
      <c r="B15" s="16">
        <v>13.7</v>
      </c>
      <c r="C15">
        <v>14</v>
      </c>
    </row>
    <row r="16" spans="1:3" x14ac:dyDescent="0.2">
      <c r="A16" s="1">
        <v>99</v>
      </c>
      <c r="B16" s="16">
        <v>83.6</v>
      </c>
      <c r="C16">
        <v>89</v>
      </c>
    </row>
    <row r="17" spans="1:3" x14ac:dyDescent="0.2">
      <c r="A17" s="1">
        <v>58.6</v>
      </c>
      <c r="B17" s="16">
        <v>70.599999999999994</v>
      </c>
      <c r="C17">
        <v>18</v>
      </c>
    </row>
    <row r="18" spans="1:3" x14ac:dyDescent="0.2">
      <c r="A18" s="1">
        <v>193.4</v>
      </c>
      <c r="B18" s="16">
        <v>173.8</v>
      </c>
      <c r="C18">
        <v>141.4</v>
      </c>
    </row>
    <row r="19" spans="1:3" x14ac:dyDescent="0.2">
      <c r="A19" s="1">
        <v>40.6</v>
      </c>
      <c r="B19" s="16">
        <v>46.8</v>
      </c>
      <c r="C19">
        <v>38.4</v>
      </c>
    </row>
    <row r="20" spans="1:3" x14ac:dyDescent="0.2">
      <c r="A20" s="1">
        <v>80.599999999999994</v>
      </c>
      <c r="B20" s="16">
        <v>91.5</v>
      </c>
      <c r="C20">
        <v>79.8</v>
      </c>
    </row>
    <row r="21" spans="1:3" x14ac:dyDescent="0.2">
      <c r="A21" s="1">
        <v>100.8</v>
      </c>
      <c r="B21" s="16">
        <v>85.1</v>
      </c>
      <c r="C21">
        <v>83.6</v>
      </c>
    </row>
    <row r="22" spans="1:3" x14ac:dyDescent="0.2">
      <c r="A22" s="1">
        <v>46.4</v>
      </c>
      <c r="B22" s="16">
        <v>78.5</v>
      </c>
      <c r="C22">
        <v>56.6</v>
      </c>
    </row>
    <row r="23" spans="1:3" x14ac:dyDescent="0.2">
      <c r="A23" s="1">
        <v>27.4</v>
      </c>
      <c r="B23" s="16">
        <v>20.8</v>
      </c>
      <c r="C23">
        <v>34.4</v>
      </c>
    </row>
    <row r="24" spans="1:3" x14ac:dyDescent="0.2">
      <c r="A24" s="1">
        <v>12</v>
      </c>
      <c r="B24" s="16">
        <v>17.399999999999999</v>
      </c>
      <c r="C24">
        <v>14</v>
      </c>
    </row>
    <row r="25" spans="1:3" x14ac:dyDescent="0.2">
      <c r="A25" s="1">
        <v>48.4</v>
      </c>
      <c r="B25" s="16">
        <v>55.9</v>
      </c>
      <c r="C25">
        <v>40.200000000000003</v>
      </c>
    </row>
    <row r="26" spans="1:3" x14ac:dyDescent="0.2">
      <c r="A26" s="1">
        <v>23.4</v>
      </c>
      <c r="B26" s="16">
        <v>24.6</v>
      </c>
      <c r="C26">
        <v>26.8</v>
      </c>
    </row>
    <row r="27" spans="1:3" x14ac:dyDescent="0.2">
      <c r="A27" s="1">
        <v>30.4</v>
      </c>
      <c r="B27" s="16">
        <v>34.200000000000003</v>
      </c>
      <c r="C27">
        <v>30.2</v>
      </c>
    </row>
    <row r="28" spans="1:3" x14ac:dyDescent="0.2">
      <c r="A28" s="1">
        <v>83.8</v>
      </c>
      <c r="B28" s="16">
        <v>103.7</v>
      </c>
      <c r="C28">
        <v>96.4</v>
      </c>
    </row>
    <row r="29" spans="1:3" x14ac:dyDescent="0.2">
      <c r="A29" s="1">
        <v>47.4</v>
      </c>
      <c r="B29" s="16">
        <v>73.5</v>
      </c>
      <c r="C29">
        <v>44</v>
      </c>
    </row>
    <row r="30" spans="1:3" x14ac:dyDescent="0.2">
      <c r="A30" s="1">
        <v>52.6</v>
      </c>
      <c r="B30" s="16">
        <v>54.2</v>
      </c>
      <c r="C30">
        <v>45.2</v>
      </c>
    </row>
    <row r="31" spans="1:3" x14ac:dyDescent="0.2">
      <c r="A31" s="1">
        <v>73.400000000000006</v>
      </c>
      <c r="B31" s="16">
        <v>52.4</v>
      </c>
      <c r="C31">
        <v>58</v>
      </c>
    </row>
    <row r="32" spans="1:3" x14ac:dyDescent="0.2">
      <c r="A32" s="1">
        <v>27</v>
      </c>
      <c r="B32" s="16">
        <v>42.3</v>
      </c>
      <c r="C32">
        <v>38.6</v>
      </c>
    </row>
    <row r="33" spans="1:3" x14ac:dyDescent="0.2">
      <c r="A33" s="1">
        <v>40.4</v>
      </c>
      <c r="B33" s="16">
        <v>47.4</v>
      </c>
      <c r="C33">
        <v>41.6</v>
      </c>
    </row>
    <row r="34" spans="1:3" x14ac:dyDescent="0.2">
      <c r="A34" s="1">
        <v>6.4</v>
      </c>
      <c r="B34" s="16">
        <v>6.3</v>
      </c>
      <c r="C34">
        <v>6.8</v>
      </c>
    </row>
    <row r="35" spans="1:3" x14ac:dyDescent="0.2">
      <c r="A35" s="1">
        <v>27.6</v>
      </c>
      <c r="B35" s="16">
        <v>22.4</v>
      </c>
      <c r="C35">
        <v>15</v>
      </c>
    </row>
    <row r="36" spans="1:3" x14ac:dyDescent="0.2">
      <c r="A36" s="1">
        <v>11.4</v>
      </c>
      <c r="B36" s="16">
        <v>12.5</v>
      </c>
      <c r="C36">
        <v>15.4</v>
      </c>
    </row>
    <row r="37" spans="1:3" x14ac:dyDescent="0.2">
      <c r="A37" s="1">
        <v>196.4</v>
      </c>
      <c r="B37" s="16">
        <v>234</v>
      </c>
      <c r="C37">
        <v>240</v>
      </c>
    </row>
    <row r="38" spans="1:3" x14ac:dyDescent="0.2">
      <c r="A38" s="1">
        <v>0.2</v>
      </c>
      <c r="B38" s="16">
        <v>0.9</v>
      </c>
      <c r="C38">
        <v>0.2</v>
      </c>
    </row>
    <row r="39" spans="1:3" x14ac:dyDescent="0.2">
      <c r="A39" s="1">
        <v>8.4</v>
      </c>
      <c r="B39" s="16">
        <v>15.8</v>
      </c>
      <c r="C39">
        <v>19.600000000000001</v>
      </c>
    </row>
    <row r="40" spans="1:3" x14ac:dyDescent="0.2">
      <c r="A40" s="1">
        <v>125.4</v>
      </c>
      <c r="B40" s="16">
        <v>138.30000000000001</v>
      </c>
      <c r="C40">
        <v>124.4</v>
      </c>
    </row>
    <row r="41" spans="1:3" x14ac:dyDescent="0.2">
      <c r="A41" s="1">
        <v>49.2</v>
      </c>
      <c r="B41" s="16">
        <v>46.3</v>
      </c>
      <c r="C41">
        <v>48.2</v>
      </c>
    </row>
    <row r="42" spans="1:3" x14ac:dyDescent="0.2">
      <c r="A42" s="1">
        <v>41.8</v>
      </c>
      <c r="B42" s="16">
        <v>42</v>
      </c>
      <c r="C42">
        <v>44.8</v>
      </c>
    </row>
    <row r="43" spans="1:3" x14ac:dyDescent="0.2">
      <c r="A43" s="1">
        <v>84</v>
      </c>
      <c r="B43" s="16">
        <v>62.5</v>
      </c>
      <c r="C43">
        <v>49.6</v>
      </c>
    </row>
    <row r="44" spans="1:3" x14ac:dyDescent="0.2">
      <c r="A44" s="1">
        <v>86.4</v>
      </c>
      <c r="B44" s="16">
        <v>84.9</v>
      </c>
      <c r="C44">
        <v>71.400000000000006</v>
      </c>
    </row>
    <row r="45" spans="1:3" x14ac:dyDescent="0.2">
      <c r="A45" s="1">
        <v>86.6</v>
      </c>
      <c r="B45" s="16">
        <v>55.5</v>
      </c>
      <c r="C45">
        <v>41.8</v>
      </c>
    </row>
    <row r="46" spans="1:3" x14ac:dyDescent="0.2">
      <c r="A46" s="1">
        <v>84.2</v>
      </c>
      <c r="B46" s="16">
        <v>97.6</v>
      </c>
      <c r="C46">
        <v>94.4</v>
      </c>
    </row>
    <row r="47" spans="1:3" x14ac:dyDescent="0.2">
      <c r="A47" s="1">
        <v>1.8</v>
      </c>
      <c r="B47" s="16">
        <v>5.5</v>
      </c>
      <c r="C47">
        <v>6.6</v>
      </c>
    </row>
    <row r="48" spans="1:3" x14ac:dyDescent="0.2">
      <c r="A48" s="1">
        <v>45.4</v>
      </c>
      <c r="B48" s="16">
        <v>51.4</v>
      </c>
      <c r="C48">
        <v>47.4</v>
      </c>
    </row>
    <row r="49" spans="1:3" x14ac:dyDescent="0.2">
      <c r="A49" s="1">
        <v>5.2</v>
      </c>
      <c r="B49" s="16">
        <v>13.2</v>
      </c>
      <c r="C49">
        <v>16.8</v>
      </c>
    </row>
    <row r="50" spans="1:3" x14ac:dyDescent="0.2">
      <c r="A50" s="1">
        <v>6.2</v>
      </c>
      <c r="B50" s="16">
        <v>4.3</v>
      </c>
      <c r="C50">
        <v>4</v>
      </c>
    </row>
    <row r="51" spans="1:3" x14ac:dyDescent="0.2">
      <c r="A51" s="1">
        <v>2.6</v>
      </c>
      <c r="B51" s="16">
        <v>4.8</v>
      </c>
      <c r="C51">
        <v>3.2</v>
      </c>
    </row>
    <row r="52" spans="1:3" x14ac:dyDescent="0.2">
      <c r="A52" s="1">
        <v>44.6</v>
      </c>
      <c r="B52" s="16">
        <v>73.7</v>
      </c>
      <c r="C52">
        <v>31.6</v>
      </c>
    </row>
    <row r="53" spans="1:3" x14ac:dyDescent="0.2">
      <c r="A53" s="1">
        <v>53</v>
      </c>
      <c r="B53" s="16">
        <v>51.8</v>
      </c>
      <c r="C53">
        <v>52.2</v>
      </c>
    </row>
    <row r="54" spans="1:3" x14ac:dyDescent="0.2">
      <c r="A54" s="1">
        <v>29.6</v>
      </c>
      <c r="B54" s="16">
        <v>30.2</v>
      </c>
      <c r="C54">
        <v>21</v>
      </c>
    </row>
    <row r="55" spans="1:3" x14ac:dyDescent="0.2">
      <c r="A55" s="1">
        <v>135.4</v>
      </c>
      <c r="B55" s="16">
        <v>116.8</v>
      </c>
      <c r="C55">
        <v>128.80000000000001</v>
      </c>
    </row>
    <row r="56" spans="1:3" x14ac:dyDescent="0.2">
      <c r="A56" s="1">
        <v>65.400000000000006</v>
      </c>
      <c r="B56" s="16">
        <v>62.1</v>
      </c>
      <c r="C56">
        <v>44.6</v>
      </c>
    </row>
    <row r="57" spans="1:3" x14ac:dyDescent="0.2">
      <c r="A57" s="1">
        <v>101.8</v>
      </c>
      <c r="B57" s="16">
        <v>111.5</v>
      </c>
      <c r="C57">
        <v>98.8</v>
      </c>
    </row>
    <row r="58" spans="1:3" x14ac:dyDescent="0.2">
      <c r="A58" s="1">
        <v>76.8</v>
      </c>
      <c r="B58" s="16">
        <v>87.5</v>
      </c>
      <c r="C58">
        <v>65.8</v>
      </c>
    </row>
    <row r="59" spans="1:3" x14ac:dyDescent="0.2">
      <c r="A59" s="1">
        <v>23.2</v>
      </c>
      <c r="B59" s="16">
        <v>24.2</v>
      </c>
      <c r="C59">
        <v>43.6</v>
      </c>
    </row>
    <row r="60" spans="1:3" x14ac:dyDescent="0.2">
      <c r="A60" s="1">
        <v>101.6</v>
      </c>
      <c r="B60" s="16">
        <v>172.4</v>
      </c>
      <c r="C60">
        <v>171.6</v>
      </c>
    </row>
    <row r="61" spans="1:3" x14ac:dyDescent="0.2">
      <c r="A61" s="1">
        <v>8.4</v>
      </c>
      <c r="B61" s="16">
        <v>12.8</v>
      </c>
      <c r="C61">
        <v>15</v>
      </c>
    </row>
    <row r="62" spans="1:3" x14ac:dyDescent="0.2">
      <c r="A62" s="1">
        <v>11.6</v>
      </c>
      <c r="B62" s="16">
        <v>20.9</v>
      </c>
      <c r="C62">
        <v>29.6</v>
      </c>
    </row>
    <row r="63" spans="1:3" x14ac:dyDescent="0.2">
      <c r="A63" s="1">
        <v>50.2</v>
      </c>
      <c r="B63" s="16">
        <v>33</v>
      </c>
      <c r="C63">
        <v>34.799999999999997</v>
      </c>
    </row>
    <row r="64" spans="1:3" x14ac:dyDescent="0.2">
      <c r="A64" s="1">
        <v>45.8</v>
      </c>
      <c r="B64" s="16">
        <v>32.9</v>
      </c>
      <c r="C64">
        <v>32.799999999999997</v>
      </c>
    </row>
    <row r="65" spans="1:3" x14ac:dyDescent="0.2">
      <c r="A65" s="1">
        <v>108.8</v>
      </c>
      <c r="B65" s="16">
        <v>89</v>
      </c>
      <c r="C65">
        <v>90.2</v>
      </c>
    </row>
    <row r="66" spans="1:3" x14ac:dyDescent="0.2">
      <c r="A66" s="1">
        <v>90.2</v>
      </c>
      <c r="B66" s="16">
        <v>76.2</v>
      </c>
      <c r="C66">
        <v>60.6</v>
      </c>
    </row>
    <row r="67" spans="1:3" x14ac:dyDescent="0.2">
      <c r="A67" s="1">
        <v>40.200000000000003</v>
      </c>
      <c r="B67" s="16">
        <v>41.4</v>
      </c>
      <c r="C67">
        <v>40.4</v>
      </c>
    </row>
    <row r="68" spans="1:3" x14ac:dyDescent="0.2">
      <c r="A68" s="1">
        <v>84.8</v>
      </c>
      <c r="B68" s="16">
        <v>75.8</v>
      </c>
      <c r="C68">
        <v>75.599999999999994</v>
      </c>
    </row>
    <row r="69" spans="1:3" x14ac:dyDescent="0.2">
      <c r="A69" s="1">
        <v>18.2</v>
      </c>
      <c r="B69" s="16">
        <v>13</v>
      </c>
      <c r="C69">
        <v>7.8</v>
      </c>
    </row>
    <row r="70" spans="1:3" x14ac:dyDescent="0.2">
      <c r="A70" s="1">
        <v>22.2</v>
      </c>
      <c r="B70" s="16">
        <v>45.5</v>
      </c>
      <c r="C70">
        <v>25.4</v>
      </c>
    </row>
    <row r="71" spans="1:3" x14ac:dyDescent="0.2">
      <c r="A71" s="1">
        <v>4.2</v>
      </c>
      <c r="B71" s="16">
        <v>5</v>
      </c>
      <c r="C71">
        <v>5.8</v>
      </c>
    </row>
    <row r="72" spans="1:3" x14ac:dyDescent="0.2">
      <c r="A72" s="1">
        <v>4.8</v>
      </c>
      <c r="B72" s="16">
        <v>11.3</v>
      </c>
      <c r="C72">
        <v>14.8</v>
      </c>
    </row>
    <row r="73" spans="1:3" x14ac:dyDescent="0.2">
      <c r="A73" s="1">
        <v>23.8</v>
      </c>
      <c r="B73" s="16">
        <v>20.5</v>
      </c>
      <c r="C73">
        <v>38.200000000000003</v>
      </c>
    </row>
    <row r="74" spans="1:3" x14ac:dyDescent="0.2">
      <c r="A74" s="1">
        <v>20.6</v>
      </c>
      <c r="B74" s="16">
        <v>33.4</v>
      </c>
      <c r="C74">
        <v>37.4</v>
      </c>
    </row>
    <row r="75" spans="1:3" x14ac:dyDescent="0.2">
      <c r="A75" s="1">
        <v>20.8</v>
      </c>
      <c r="B75" s="16">
        <v>30.7</v>
      </c>
      <c r="C75">
        <v>27.6</v>
      </c>
    </row>
    <row r="76" spans="1:3" x14ac:dyDescent="0.2">
      <c r="A76" s="1">
        <v>86.4</v>
      </c>
      <c r="B76" s="16">
        <v>92.1</v>
      </c>
      <c r="C76">
        <v>115.2</v>
      </c>
    </row>
    <row r="77" spans="1:3" x14ac:dyDescent="0.2">
      <c r="A77" s="1">
        <v>69</v>
      </c>
      <c r="B77" s="16">
        <v>76.599999999999994</v>
      </c>
      <c r="C77">
        <v>53.4</v>
      </c>
    </row>
    <row r="78" spans="1:3" x14ac:dyDescent="0.2">
      <c r="A78" s="1">
        <v>94</v>
      </c>
      <c r="B78" s="16">
        <v>69.5</v>
      </c>
      <c r="C78">
        <v>68</v>
      </c>
    </row>
    <row r="79" spans="1:3" x14ac:dyDescent="0.2">
      <c r="A79" s="1">
        <v>83.2</v>
      </c>
      <c r="B79" s="16">
        <v>76.8</v>
      </c>
      <c r="C79">
        <v>62.6</v>
      </c>
    </row>
    <row r="80" spans="1:3" x14ac:dyDescent="0.2">
      <c r="A80" s="1">
        <v>26</v>
      </c>
      <c r="B80" s="16">
        <v>33.6</v>
      </c>
      <c r="C80">
        <v>40.200000000000003</v>
      </c>
    </row>
    <row r="81" spans="1:3" x14ac:dyDescent="0.2">
      <c r="A81" s="1">
        <v>24</v>
      </c>
      <c r="B81" s="16">
        <v>30.5</v>
      </c>
      <c r="C81">
        <v>36.6</v>
      </c>
    </row>
    <row r="82" spans="1:3" x14ac:dyDescent="0.2">
      <c r="A82" s="1">
        <v>24</v>
      </c>
      <c r="B82" s="16">
        <v>27.5</v>
      </c>
      <c r="C82">
        <v>25.6</v>
      </c>
    </row>
    <row r="83" spans="1:3" x14ac:dyDescent="0.2">
      <c r="A83" s="1">
        <v>18.2</v>
      </c>
      <c r="B83" s="16">
        <v>13.8</v>
      </c>
      <c r="C83">
        <v>13</v>
      </c>
    </row>
    <row r="84" spans="1:3" x14ac:dyDescent="0.2">
      <c r="A84" s="1">
        <v>35</v>
      </c>
      <c r="B84" s="16">
        <v>24.8</v>
      </c>
      <c r="C84">
        <v>35.200000000000003</v>
      </c>
    </row>
    <row r="85" spans="1:3" x14ac:dyDescent="0.2">
      <c r="A85" s="1">
        <v>26.2</v>
      </c>
      <c r="B85" s="16">
        <v>34.700000000000003</v>
      </c>
      <c r="C85">
        <v>34.799999999999997</v>
      </c>
    </row>
    <row r="86" spans="1:3" x14ac:dyDescent="0.2">
      <c r="A86" s="1">
        <v>34.200000000000003</v>
      </c>
      <c r="B86" s="16">
        <v>28</v>
      </c>
      <c r="C86">
        <v>33.6</v>
      </c>
    </row>
    <row r="87" spans="1:3" x14ac:dyDescent="0.2">
      <c r="A87" s="1">
        <v>35</v>
      </c>
      <c r="B87" s="16">
        <v>23.4</v>
      </c>
      <c r="C87">
        <v>33.4</v>
      </c>
    </row>
    <row r="88" spans="1:3" x14ac:dyDescent="0.2">
      <c r="A88" s="1">
        <v>47.8</v>
      </c>
      <c r="B88" s="16">
        <v>69.5</v>
      </c>
      <c r="C88">
        <v>62.6</v>
      </c>
    </row>
    <row r="89" spans="1:3" x14ac:dyDescent="0.2">
      <c r="A89" s="1">
        <v>39.799999999999997</v>
      </c>
      <c r="B89" s="16">
        <v>32.1</v>
      </c>
      <c r="C89">
        <v>28</v>
      </c>
    </row>
    <row r="90" spans="1:3" x14ac:dyDescent="0.2">
      <c r="A90" s="1">
        <v>110.8</v>
      </c>
      <c r="B90" s="16">
        <v>97.1</v>
      </c>
      <c r="C90">
        <v>70.400000000000006</v>
      </c>
    </row>
    <row r="91" spans="1:3" x14ac:dyDescent="0.2">
      <c r="A91" s="1">
        <v>79.2</v>
      </c>
      <c r="B91" s="16">
        <v>65.400000000000006</v>
      </c>
      <c r="C91">
        <v>45.8</v>
      </c>
    </row>
    <row r="92" spans="1:3" x14ac:dyDescent="0.2">
      <c r="A92" s="1">
        <v>72.400000000000006</v>
      </c>
      <c r="B92" s="16">
        <v>83.1</v>
      </c>
      <c r="C92">
        <v>50.4</v>
      </c>
    </row>
    <row r="93" spans="1:3" x14ac:dyDescent="0.2">
      <c r="A93" s="1">
        <v>46.6</v>
      </c>
      <c r="B93" s="16">
        <v>58.6</v>
      </c>
      <c r="C93">
        <v>85.8</v>
      </c>
    </row>
    <row r="94" spans="1:3" x14ac:dyDescent="0.2">
      <c r="A94" s="1">
        <v>67.400000000000006</v>
      </c>
      <c r="B94" s="16">
        <v>63.2</v>
      </c>
      <c r="C94">
        <v>56</v>
      </c>
    </row>
    <row r="95" spans="1:3" x14ac:dyDescent="0.2">
      <c r="A95" s="1">
        <v>62.2</v>
      </c>
      <c r="B95" s="16">
        <v>70.8</v>
      </c>
      <c r="C95">
        <v>66</v>
      </c>
    </row>
    <row r="96" spans="1:3" x14ac:dyDescent="0.2">
      <c r="A96" s="1">
        <v>29.6</v>
      </c>
      <c r="B96" s="16">
        <v>51.8</v>
      </c>
      <c r="C96">
        <v>48.6</v>
      </c>
    </row>
    <row r="97" spans="1:3" x14ac:dyDescent="0.2">
      <c r="A97" s="1">
        <v>14.8</v>
      </c>
      <c r="B97" s="16">
        <v>21.7</v>
      </c>
      <c r="C97">
        <v>15.4</v>
      </c>
    </row>
    <row r="98" spans="1:3" x14ac:dyDescent="0.2">
      <c r="A98" s="1">
        <v>48.4</v>
      </c>
      <c r="B98" s="16">
        <v>49</v>
      </c>
      <c r="C98">
        <v>48</v>
      </c>
    </row>
    <row r="99" spans="1:3" x14ac:dyDescent="0.2">
      <c r="A99" s="1">
        <v>27.4</v>
      </c>
      <c r="B99" s="16">
        <v>16.100000000000001</v>
      </c>
      <c r="C99">
        <v>18.2</v>
      </c>
    </row>
    <row r="100" spans="1:3" x14ac:dyDescent="0.2">
      <c r="A100" s="1">
        <v>52.6</v>
      </c>
      <c r="B100" s="16">
        <v>31</v>
      </c>
      <c r="C100">
        <v>38</v>
      </c>
    </row>
    <row r="101" spans="1:3" x14ac:dyDescent="0.2">
      <c r="A101" s="1">
        <v>87</v>
      </c>
      <c r="B101" s="16">
        <v>102.7</v>
      </c>
      <c r="C101">
        <v>93</v>
      </c>
    </row>
    <row r="102" spans="1:3" x14ac:dyDescent="0.2">
      <c r="A102" s="1">
        <v>69</v>
      </c>
      <c r="B102" s="16">
        <v>72</v>
      </c>
      <c r="C102">
        <v>67</v>
      </c>
    </row>
    <row r="103" spans="1:3" x14ac:dyDescent="0.2">
      <c r="A103" s="1">
        <v>107.8</v>
      </c>
      <c r="B103" s="16">
        <v>79.599999999999994</v>
      </c>
      <c r="C103">
        <v>66</v>
      </c>
    </row>
    <row r="104" spans="1:3" x14ac:dyDescent="0.2">
      <c r="A104" s="1">
        <v>67.599999999999994</v>
      </c>
      <c r="B104" s="16">
        <v>60.6</v>
      </c>
      <c r="C104">
        <v>48</v>
      </c>
    </row>
    <row r="105" spans="1:3" x14ac:dyDescent="0.2">
      <c r="A105" s="1">
        <v>14</v>
      </c>
      <c r="B105" s="16">
        <v>12</v>
      </c>
      <c r="C105">
        <v>14.2</v>
      </c>
    </row>
    <row r="106" spans="1:3" x14ac:dyDescent="0.2">
      <c r="A106" s="1">
        <v>56.4</v>
      </c>
      <c r="B106" s="16">
        <v>58.6</v>
      </c>
      <c r="C106">
        <v>73.8</v>
      </c>
    </row>
    <row r="107" spans="1:3" x14ac:dyDescent="0.2">
      <c r="A107" s="1">
        <v>15</v>
      </c>
      <c r="B107" s="16">
        <v>13.7</v>
      </c>
      <c r="C107">
        <v>19.600000000000001</v>
      </c>
    </row>
    <row r="108" spans="1:3" x14ac:dyDescent="0.2">
      <c r="A108" s="1">
        <v>23.4</v>
      </c>
      <c r="B108" s="16">
        <v>37</v>
      </c>
      <c r="C108">
        <v>35.6</v>
      </c>
    </row>
    <row r="109" spans="1:3" x14ac:dyDescent="0.2">
      <c r="A109" s="1">
        <v>11.4</v>
      </c>
      <c r="B109" s="16">
        <v>9.6</v>
      </c>
      <c r="C109">
        <v>10.4</v>
      </c>
    </row>
    <row r="110" spans="1:3" x14ac:dyDescent="0.2">
      <c r="A110" s="1">
        <v>145</v>
      </c>
      <c r="B110" s="16">
        <v>145.9</v>
      </c>
      <c r="C110">
        <v>153.80000000000001</v>
      </c>
    </row>
    <row r="111" spans="1:3" x14ac:dyDescent="0.2">
      <c r="A111" s="1">
        <v>43.8</v>
      </c>
      <c r="B111" s="16">
        <v>64.8</v>
      </c>
      <c r="C111">
        <v>37</v>
      </c>
    </row>
    <row r="112" spans="1:3" x14ac:dyDescent="0.2">
      <c r="A112" s="1">
        <v>112.4</v>
      </c>
      <c r="B112" s="16">
        <v>88.3</v>
      </c>
      <c r="C112">
        <v>68.599999999999994</v>
      </c>
    </row>
    <row r="113" spans="1:3" x14ac:dyDescent="0.2">
      <c r="A113" s="1">
        <v>88.4</v>
      </c>
      <c r="B113" s="16">
        <v>76.900000000000006</v>
      </c>
      <c r="C113">
        <v>78.2</v>
      </c>
    </row>
    <row r="114" spans="1:3" x14ac:dyDescent="0.2">
      <c r="A114" s="1">
        <v>141.19999999999999</v>
      </c>
      <c r="B114" s="16">
        <v>125.1</v>
      </c>
      <c r="C114">
        <v>67.2</v>
      </c>
    </row>
    <row r="115" spans="1:3" x14ac:dyDescent="0.2">
      <c r="A115" s="1">
        <v>69.599999999999994</v>
      </c>
      <c r="B115" s="16">
        <v>71.8</v>
      </c>
      <c r="C115">
        <v>69.400000000000006</v>
      </c>
    </row>
    <row r="116" spans="1:3" x14ac:dyDescent="0.2">
      <c r="A116" s="1">
        <v>70.8</v>
      </c>
      <c r="B116" s="16">
        <v>95.9</v>
      </c>
      <c r="C116">
        <v>79</v>
      </c>
    </row>
    <row r="117" spans="1:3" x14ac:dyDescent="0.2">
      <c r="A117" s="1">
        <v>18.2</v>
      </c>
      <c r="B117" s="16">
        <v>17.899999999999999</v>
      </c>
      <c r="C117">
        <v>16.2</v>
      </c>
    </row>
    <row r="118" spans="1:3" x14ac:dyDescent="0.2">
      <c r="A118" s="1">
        <v>30.6</v>
      </c>
      <c r="B118" s="16">
        <v>28.4</v>
      </c>
      <c r="C118">
        <v>34.4</v>
      </c>
    </row>
    <row r="119" spans="1:3" x14ac:dyDescent="0.2">
      <c r="A119" s="1">
        <v>7.2</v>
      </c>
      <c r="B119" s="16">
        <v>10.6</v>
      </c>
      <c r="C119">
        <v>11.4</v>
      </c>
    </row>
    <row r="120" spans="1:3" x14ac:dyDescent="0.2">
      <c r="A120" s="1">
        <v>4.8</v>
      </c>
      <c r="B120" s="16">
        <v>11.6</v>
      </c>
      <c r="C120">
        <v>12.2</v>
      </c>
    </row>
    <row r="121" spans="1:3" x14ac:dyDescent="0.2">
      <c r="A121" s="1">
        <v>5.8</v>
      </c>
      <c r="B121" s="16">
        <v>9.4</v>
      </c>
      <c r="C121">
        <v>5.2</v>
      </c>
    </row>
    <row r="122" spans="1:3" x14ac:dyDescent="0.2">
      <c r="A122" s="1">
        <v>16.600000000000001</v>
      </c>
      <c r="B122" s="16">
        <v>11.9</v>
      </c>
      <c r="C122">
        <v>11</v>
      </c>
    </row>
    <row r="123" spans="1:3" x14ac:dyDescent="0.2">
      <c r="A123" s="1">
        <v>99</v>
      </c>
      <c r="B123" s="16">
        <v>81.3</v>
      </c>
      <c r="C123">
        <v>65.400000000000006</v>
      </c>
    </row>
    <row r="124" spans="1:3" x14ac:dyDescent="0.2">
      <c r="A124" s="1">
        <v>56</v>
      </c>
      <c r="B124" s="16">
        <v>53.3</v>
      </c>
      <c r="C124">
        <v>50</v>
      </c>
    </row>
    <row r="125" spans="1:3" x14ac:dyDescent="0.2">
      <c r="A125" s="1">
        <v>141.80000000000001</v>
      </c>
      <c r="B125" s="16">
        <v>107</v>
      </c>
      <c r="C125">
        <v>93.2</v>
      </c>
    </row>
    <row r="126" spans="1:3" x14ac:dyDescent="0.2">
      <c r="A126" s="1">
        <v>44.2</v>
      </c>
      <c r="B126" s="16">
        <v>46.5</v>
      </c>
      <c r="C126">
        <v>51</v>
      </c>
    </row>
    <row r="127" spans="1:3" x14ac:dyDescent="0.2">
      <c r="A127" s="1">
        <v>80.400000000000006</v>
      </c>
      <c r="B127" s="16">
        <v>89.4</v>
      </c>
      <c r="C127">
        <v>79.599999999999994</v>
      </c>
    </row>
    <row r="128" spans="1:3" x14ac:dyDescent="0.2">
      <c r="A128" s="1">
        <v>47.4</v>
      </c>
      <c r="B128" s="16">
        <v>67.099999999999994</v>
      </c>
      <c r="C128">
        <v>71.599999999999994</v>
      </c>
    </row>
    <row r="129" spans="1:3" x14ac:dyDescent="0.2">
      <c r="A129" s="1">
        <v>21.6</v>
      </c>
      <c r="B129" s="16">
        <v>21.6</v>
      </c>
      <c r="C129">
        <v>23</v>
      </c>
    </row>
    <row r="130" spans="1:3" x14ac:dyDescent="0.2">
      <c r="A130" s="1">
        <v>2</v>
      </c>
      <c r="B130" s="16">
        <v>5.6</v>
      </c>
      <c r="C130">
        <v>10.199999999999999</v>
      </c>
    </row>
    <row r="131" spans="1:3" x14ac:dyDescent="0.2">
      <c r="A131" s="1">
        <v>6.2</v>
      </c>
      <c r="B131" s="16">
        <v>5.2</v>
      </c>
      <c r="C131">
        <v>2.8</v>
      </c>
    </row>
    <row r="132" spans="1:3" x14ac:dyDescent="0.2">
      <c r="A132" s="1">
        <v>35</v>
      </c>
      <c r="B132" s="16">
        <v>36.4</v>
      </c>
      <c r="C132">
        <v>42.6</v>
      </c>
    </row>
    <row r="133" spans="1:3" x14ac:dyDescent="0.2">
      <c r="A133" s="1">
        <v>54.6</v>
      </c>
      <c r="B133" s="16">
        <v>58</v>
      </c>
      <c r="C133">
        <v>57.8</v>
      </c>
    </row>
    <row r="134" spans="1:3" x14ac:dyDescent="0.2">
      <c r="A134" s="1">
        <v>64.2</v>
      </c>
      <c r="B134" s="16">
        <v>73.7</v>
      </c>
      <c r="C134">
        <v>65.599999999999994</v>
      </c>
    </row>
    <row r="135" spans="1:3" x14ac:dyDescent="0.2">
      <c r="A135" s="1">
        <v>54</v>
      </c>
      <c r="B135" s="16">
        <v>61.5</v>
      </c>
      <c r="C135">
        <v>60.8</v>
      </c>
    </row>
    <row r="136" spans="1:3" x14ac:dyDescent="0.2">
      <c r="A136" s="1">
        <v>60</v>
      </c>
      <c r="B136" s="16">
        <v>54.4</v>
      </c>
      <c r="C136">
        <v>50.8</v>
      </c>
    </row>
    <row r="137" spans="1:3" x14ac:dyDescent="0.2">
      <c r="A137" s="1">
        <v>97</v>
      </c>
      <c r="B137" s="16">
        <v>112.9</v>
      </c>
      <c r="C137">
        <v>107.6</v>
      </c>
    </row>
    <row r="138" spans="1:3" x14ac:dyDescent="0.2">
      <c r="A138" s="1">
        <v>62.6</v>
      </c>
      <c r="B138" s="16">
        <v>67.2</v>
      </c>
      <c r="C138">
        <v>54.6</v>
      </c>
    </row>
    <row r="139" spans="1:3" x14ac:dyDescent="0.2">
      <c r="A139" s="1">
        <v>21.4</v>
      </c>
      <c r="B139" s="16">
        <v>33.9</v>
      </c>
      <c r="C139">
        <v>22</v>
      </c>
    </row>
    <row r="140" spans="1:3" x14ac:dyDescent="0.2">
      <c r="A140" s="1">
        <v>20</v>
      </c>
      <c r="B140" s="16">
        <v>28</v>
      </c>
      <c r="C140">
        <v>27.4</v>
      </c>
    </row>
    <row r="141" spans="1:3" x14ac:dyDescent="0.2">
      <c r="A141" s="1">
        <v>44.8</v>
      </c>
      <c r="B141" s="16">
        <v>46.4</v>
      </c>
      <c r="C141">
        <v>40</v>
      </c>
    </row>
    <row r="142" spans="1:3" x14ac:dyDescent="0.2">
      <c r="A142" s="1">
        <v>49.6</v>
      </c>
      <c r="B142" s="16">
        <v>73.2</v>
      </c>
      <c r="C142">
        <v>44.6</v>
      </c>
    </row>
    <row r="143" spans="1:3" x14ac:dyDescent="0.2">
      <c r="A143" s="1">
        <v>18</v>
      </c>
      <c r="B143" s="16">
        <v>15</v>
      </c>
      <c r="C143">
        <v>26</v>
      </c>
    </row>
    <row r="144" spans="1:3" x14ac:dyDescent="0.2">
      <c r="A144" s="1">
        <v>63.8</v>
      </c>
      <c r="B144" s="16">
        <v>55.5</v>
      </c>
      <c r="C144">
        <v>71.8</v>
      </c>
    </row>
    <row r="145" spans="1:3" x14ac:dyDescent="0.2">
      <c r="A145" s="1">
        <v>38.9</v>
      </c>
      <c r="B145" s="16">
        <v>48.5</v>
      </c>
      <c r="C145">
        <v>37</v>
      </c>
    </row>
    <row r="146" spans="1:3" x14ac:dyDescent="0.2">
      <c r="A146" s="1">
        <v>70.5</v>
      </c>
      <c r="B146" s="16">
        <v>69.5</v>
      </c>
      <c r="C146">
        <v>55.2</v>
      </c>
    </row>
    <row r="147" spans="1:3" x14ac:dyDescent="0.2">
      <c r="A147" s="1">
        <v>83.2</v>
      </c>
      <c r="B147" s="16">
        <v>82</v>
      </c>
      <c r="C147">
        <v>102</v>
      </c>
    </row>
    <row r="148" spans="1:3" x14ac:dyDescent="0.2">
      <c r="A148" s="1">
        <v>52.6</v>
      </c>
      <c r="B148" s="16">
        <v>56</v>
      </c>
      <c r="C148">
        <v>65.8</v>
      </c>
    </row>
    <row r="149" spans="1:3" x14ac:dyDescent="0.2">
      <c r="A149" s="1">
        <v>97.4</v>
      </c>
      <c r="B149" s="16">
        <v>108.6</v>
      </c>
      <c r="C149">
        <v>109.6</v>
      </c>
    </row>
    <row r="150" spans="1:3" x14ac:dyDescent="0.2">
      <c r="A150" s="1">
        <v>82.4</v>
      </c>
      <c r="B150" s="16">
        <v>85.3</v>
      </c>
      <c r="C150">
        <v>95.2</v>
      </c>
    </row>
    <row r="151" spans="1:3" x14ac:dyDescent="0.2">
      <c r="A151" s="1">
        <v>53.7</v>
      </c>
      <c r="B151" s="16">
        <v>65</v>
      </c>
      <c r="C151">
        <v>30.8</v>
      </c>
    </row>
    <row r="152" spans="1:3" x14ac:dyDescent="0.2">
      <c r="A152" s="1">
        <v>17.2</v>
      </c>
      <c r="B152" s="16">
        <v>9.4</v>
      </c>
      <c r="C152">
        <v>11.2</v>
      </c>
    </row>
    <row r="153" spans="1:3" x14ac:dyDescent="0.2">
      <c r="A153" s="1">
        <v>27.2</v>
      </c>
      <c r="B153" s="16">
        <v>35.5</v>
      </c>
      <c r="C153">
        <v>35.200000000000003</v>
      </c>
    </row>
    <row r="154" spans="1:3" x14ac:dyDescent="0.2">
      <c r="A154" s="1">
        <v>28.2</v>
      </c>
      <c r="B154" s="16">
        <v>51.7</v>
      </c>
      <c r="C154">
        <v>41.2</v>
      </c>
    </row>
    <row r="155" spans="1:3" x14ac:dyDescent="0.2">
      <c r="A155" s="1">
        <v>148.6</v>
      </c>
      <c r="B155" s="16">
        <v>127.2</v>
      </c>
      <c r="C155">
        <v>188.2</v>
      </c>
    </row>
    <row r="156" spans="1:3" x14ac:dyDescent="0.2">
      <c r="A156" s="1">
        <v>22.6</v>
      </c>
      <c r="B156" s="16">
        <v>23.5</v>
      </c>
      <c r="C156">
        <v>24</v>
      </c>
    </row>
    <row r="157" spans="1:3" x14ac:dyDescent="0.2">
      <c r="A157" s="1">
        <v>6.4</v>
      </c>
      <c r="B157" s="16">
        <v>10.6</v>
      </c>
      <c r="C157">
        <v>10.4</v>
      </c>
    </row>
    <row r="158" spans="1:3" x14ac:dyDescent="0.2">
      <c r="A158" s="1">
        <v>78.599999999999994</v>
      </c>
      <c r="B158" s="16">
        <v>66.7</v>
      </c>
      <c r="C158">
        <v>46.4</v>
      </c>
    </row>
    <row r="159" spans="1:3" x14ac:dyDescent="0.2">
      <c r="A159" s="1">
        <v>45.2</v>
      </c>
      <c r="B159" s="16">
        <v>24.2</v>
      </c>
      <c r="C159">
        <v>18.399999999999999</v>
      </c>
    </row>
    <row r="160" spans="1:3" x14ac:dyDescent="0.2">
      <c r="A160" s="1">
        <v>134.6</v>
      </c>
      <c r="B160" s="16">
        <v>109.7</v>
      </c>
      <c r="C160">
        <v>84.6</v>
      </c>
    </row>
    <row r="161" spans="1:3" x14ac:dyDescent="0.2">
      <c r="A161" s="1">
        <v>67.599999999999994</v>
      </c>
      <c r="B161" s="16">
        <v>48.2</v>
      </c>
      <c r="C161">
        <v>54.4</v>
      </c>
    </row>
    <row r="162" spans="1:3" x14ac:dyDescent="0.2">
      <c r="A162" s="1">
        <v>75.2</v>
      </c>
      <c r="B162" s="16">
        <v>79.599999999999994</v>
      </c>
      <c r="C162">
        <v>75.400000000000006</v>
      </c>
    </row>
    <row r="163" spans="1:3" x14ac:dyDescent="0.2">
      <c r="A163" s="1">
        <v>31.6</v>
      </c>
      <c r="B163" s="16">
        <v>28.1</v>
      </c>
      <c r="C163">
        <v>31</v>
      </c>
    </row>
    <row r="164" spans="1:3" x14ac:dyDescent="0.2">
      <c r="A164" s="1">
        <v>21</v>
      </c>
      <c r="B164" s="16">
        <v>23.3</v>
      </c>
      <c r="C164">
        <v>33.4</v>
      </c>
    </row>
    <row r="165" spans="1:3" x14ac:dyDescent="0.2">
      <c r="A165" s="1">
        <v>16</v>
      </c>
      <c r="B165" s="16">
        <v>17.8</v>
      </c>
      <c r="C165">
        <v>24</v>
      </c>
    </row>
    <row r="166" spans="1:3" x14ac:dyDescent="0.2">
      <c r="A166" s="1">
        <v>5.6</v>
      </c>
      <c r="B166" s="16">
        <v>8.4</v>
      </c>
      <c r="C166">
        <v>13.2</v>
      </c>
    </row>
    <row r="167" spans="1:3" x14ac:dyDescent="0.2">
      <c r="A167" s="1">
        <v>60.6</v>
      </c>
      <c r="B167" s="16">
        <v>99.2</v>
      </c>
      <c r="C167">
        <v>114.6</v>
      </c>
    </row>
    <row r="168" spans="1:3" x14ac:dyDescent="0.2">
      <c r="A168" s="1">
        <v>19</v>
      </c>
      <c r="B168" s="16">
        <v>17.7</v>
      </c>
      <c r="C168">
        <v>23.6</v>
      </c>
    </row>
    <row r="169" spans="1:3" x14ac:dyDescent="0.2">
      <c r="A169" s="1">
        <v>9.4</v>
      </c>
      <c r="B169" s="16">
        <v>5</v>
      </c>
      <c r="C169">
        <v>6.8</v>
      </c>
    </row>
    <row r="170" spans="1:3" x14ac:dyDescent="0.2">
      <c r="A170" s="1">
        <v>40</v>
      </c>
      <c r="B170" s="16">
        <v>27.1</v>
      </c>
      <c r="C170">
        <v>33.799999999999997</v>
      </c>
    </row>
    <row r="171" spans="1:3" x14ac:dyDescent="0.2">
      <c r="A171" s="1">
        <v>50</v>
      </c>
      <c r="B171" s="16">
        <v>44.5</v>
      </c>
      <c r="C171">
        <v>52.4</v>
      </c>
    </row>
    <row r="172" spans="1:3" x14ac:dyDescent="0.2">
      <c r="A172" s="1">
        <v>75.2</v>
      </c>
      <c r="B172" s="16">
        <v>54.4</v>
      </c>
      <c r="C172">
        <v>64.8</v>
      </c>
    </row>
    <row r="173" spans="1:3" x14ac:dyDescent="0.2">
      <c r="A173" s="1">
        <v>148.19999999999999</v>
      </c>
      <c r="B173" s="16">
        <v>177.1</v>
      </c>
      <c r="C173">
        <v>158</v>
      </c>
    </row>
    <row r="174" spans="1:3" x14ac:dyDescent="0.2">
      <c r="A174" s="1">
        <v>36.6</v>
      </c>
      <c r="B174" s="16">
        <v>37.1</v>
      </c>
      <c r="C174">
        <v>46.6</v>
      </c>
    </row>
    <row r="175" spans="1:3" x14ac:dyDescent="0.2">
      <c r="A175" s="1">
        <v>74.5</v>
      </c>
      <c r="B175" s="16">
        <v>73.599999999999994</v>
      </c>
      <c r="C175">
        <v>54.2</v>
      </c>
    </row>
    <row r="176" spans="1:3" x14ac:dyDescent="0.2">
      <c r="A176" s="1">
        <v>34.4</v>
      </c>
      <c r="B176" s="16">
        <v>40.4</v>
      </c>
      <c r="C176">
        <v>50.8</v>
      </c>
    </row>
    <row r="177" spans="1:3" x14ac:dyDescent="0.2">
      <c r="A177" s="1">
        <v>35</v>
      </c>
      <c r="B177" s="16">
        <v>11.4</v>
      </c>
      <c r="C177">
        <v>32.799999999999997</v>
      </c>
    </row>
    <row r="178" spans="1:3" x14ac:dyDescent="0.2">
      <c r="A178" s="2">
        <v>0.8</v>
      </c>
      <c r="B178" s="16">
        <v>2.6</v>
      </c>
      <c r="C178">
        <v>2.2000000000000002</v>
      </c>
    </row>
    <row r="179" spans="1:3" x14ac:dyDescent="0.2">
      <c r="A179" s="2">
        <v>1</v>
      </c>
      <c r="B179" s="16">
        <v>1.8</v>
      </c>
      <c r="C179">
        <v>1.8</v>
      </c>
    </row>
    <row r="180" spans="1:3" x14ac:dyDescent="0.2">
      <c r="A180" s="1">
        <v>15.4</v>
      </c>
      <c r="B180" s="16">
        <v>12.4</v>
      </c>
      <c r="C180">
        <v>16.399999999999999</v>
      </c>
    </row>
    <row r="181" spans="1:3" x14ac:dyDescent="0.2">
      <c r="A181" s="1">
        <v>32.799999999999997</v>
      </c>
      <c r="B181" s="16">
        <v>30.1</v>
      </c>
      <c r="C181">
        <v>33.4</v>
      </c>
    </row>
    <row r="182" spans="1:3" x14ac:dyDescent="0.2">
      <c r="A182" s="1">
        <v>52.6</v>
      </c>
      <c r="B182" s="16">
        <v>60.4</v>
      </c>
      <c r="C182">
        <v>51.6</v>
      </c>
    </row>
    <row r="183" spans="1:3" x14ac:dyDescent="0.2">
      <c r="A183" s="2">
        <v>87.2</v>
      </c>
      <c r="B183" s="16">
        <v>73.3</v>
      </c>
      <c r="C183">
        <v>73.599999999999994</v>
      </c>
    </row>
    <row r="184" spans="1:3" x14ac:dyDescent="0.2">
      <c r="A184" s="1">
        <v>66.599999999999994</v>
      </c>
      <c r="B184" s="16">
        <v>43.4</v>
      </c>
      <c r="C184">
        <v>21.2</v>
      </c>
    </row>
    <row r="185" spans="1:3" x14ac:dyDescent="0.2">
      <c r="A185" s="2">
        <v>99.6</v>
      </c>
      <c r="B185" s="16">
        <v>105.5</v>
      </c>
      <c r="C185">
        <v>92.8</v>
      </c>
    </row>
    <row r="186" spans="1:3" x14ac:dyDescent="0.2">
      <c r="A186" s="1">
        <v>25</v>
      </c>
      <c r="B186" s="16">
        <v>30.5</v>
      </c>
      <c r="C186">
        <v>37.799999999999997</v>
      </c>
    </row>
    <row r="187" spans="1:3" x14ac:dyDescent="0.2">
      <c r="A187" s="1">
        <v>37.4</v>
      </c>
      <c r="B187" s="16">
        <v>42.4</v>
      </c>
      <c r="C187">
        <v>41.2</v>
      </c>
    </row>
    <row r="188" spans="1:3" x14ac:dyDescent="0.2">
      <c r="A188" s="2">
        <v>29.4</v>
      </c>
      <c r="B188" s="16">
        <v>29.9</v>
      </c>
      <c r="C188">
        <v>17.600000000000001</v>
      </c>
    </row>
    <row r="189" spans="1:3" x14ac:dyDescent="0.2">
      <c r="A189" s="1">
        <v>4</v>
      </c>
      <c r="B189" s="16">
        <v>18.8</v>
      </c>
      <c r="C189">
        <v>34.6</v>
      </c>
    </row>
    <row r="190" spans="1:3" x14ac:dyDescent="0.2">
      <c r="A190" s="1">
        <v>23.6</v>
      </c>
      <c r="B190" s="16">
        <v>18</v>
      </c>
      <c r="C190">
        <v>23.8</v>
      </c>
    </row>
    <row r="191" spans="1:3" x14ac:dyDescent="0.2">
      <c r="A191" s="1">
        <v>24.4</v>
      </c>
      <c r="B191" s="16">
        <v>21.9</v>
      </c>
      <c r="C191">
        <v>26.4</v>
      </c>
    </row>
    <row r="192" spans="1:3" x14ac:dyDescent="0.2">
      <c r="A192" s="2">
        <v>31.2</v>
      </c>
      <c r="B192" s="16">
        <v>38.4</v>
      </c>
      <c r="C192">
        <v>39.799999999999997</v>
      </c>
    </row>
    <row r="193" spans="1:3" x14ac:dyDescent="0.2">
      <c r="A193" s="2">
        <v>52.2</v>
      </c>
      <c r="B193" s="16">
        <v>48.1</v>
      </c>
      <c r="C193">
        <v>34.799999999999997</v>
      </c>
    </row>
    <row r="194" spans="1:3" x14ac:dyDescent="0.2">
      <c r="A194" s="2">
        <v>92.2</v>
      </c>
      <c r="B194" s="16">
        <v>82.7</v>
      </c>
      <c r="C194">
        <v>66.8</v>
      </c>
    </row>
    <row r="195" spans="1:3" x14ac:dyDescent="0.2">
      <c r="A195" s="2">
        <v>164.2</v>
      </c>
      <c r="B195" s="16">
        <v>123.5</v>
      </c>
      <c r="C195">
        <v>110.6</v>
      </c>
    </row>
    <row r="196" spans="1:3" x14ac:dyDescent="0.2">
      <c r="A196" s="2">
        <v>33.799999999999997</v>
      </c>
      <c r="B196" s="16">
        <v>38.799999999999997</v>
      </c>
      <c r="C196">
        <v>47</v>
      </c>
    </row>
    <row r="197" spans="1:3" x14ac:dyDescent="0.2">
      <c r="A197" s="2">
        <v>34.4</v>
      </c>
      <c r="B197" s="16">
        <v>14.4</v>
      </c>
      <c r="C197">
        <v>25.4</v>
      </c>
    </row>
    <row r="198" spans="1:3" x14ac:dyDescent="0.2">
      <c r="A198" s="1">
        <v>95.8</v>
      </c>
      <c r="B198" s="16">
        <v>72.7</v>
      </c>
      <c r="C198">
        <v>74</v>
      </c>
    </row>
    <row r="199" spans="1:3" x14ac:dyDescent="0.2">
      <c r="A199" s="1">
        <v>7.4</v>
      </c>
      <c r="B199" s="16">
        <v>7.2</v>
      </c>
      <c r="C199">
        <v>11.2</v>
      </c>
    </row>
    <row r="200" spans="1:3" x14ac:dyDescent="0.2">
      <c r="A200" s="1">
        <v>8</v>
      </c>
      <c r="B200" s="16">
        <v>4.7</v>
      </c>
      <c r="C200">
        <v>7.8</v>
      </c>
    </row>
    <row r="201" spans="1:3" x14ac:dyDescent="0.2">
      <c r="A201" s="1">
        <v>18.8</v>
      </c>
      <c r="B201" s="16">
        <v>33.9</v>
      </c>
      <c r="C201">
        <v>20.399999999999999</v>
      </c>
    </row>
    <row r="202" spans="1:3" x14ac:dyDescent="0.2">
      <c r="A202" s="1">
        <v>13.4</v>
      </c>
      <c r="B202" s="16">
        <v>53.2</v>
      </c>
      <c r="C202">
        <v>23.2</v>
      </c>
    </row>
    <row r="203" spans="1:3" x14ac:dyDescent="0.2">
      <c r="A203" s="1">
        <v>50.8</v>
      </c>
      <c r="B203" s="16">
        <v>32.1</v>
      </c>
      <c r="C203">
        <v>40.4</v>
      </c>
    </row>
    <row r="204" spans="1:3" x14ac:dyDescent="0.2">
      <c r="A204" s="1">
        <v>105.4</v>
      </c>
      <c r="B204" s="16">
        <v>88.4</v>
      </c>
      <c r="C204">
        <v>100.4</v>
      </c>
    </row>
    <row r="205" spans="1:3" x14ac:dyDescent="0.2">
      <c r="A205" s="1">
        <v>89.8</v>
      </c>
      <c r="B205" s="16">
        <v>94.1</v>
      </c>
      <c r="C205">
        <v>92.8</v>
      </c>
    </row>
    <row r="206" spans="1:3" x14ac:dyDescent="0.2">
      <c r="A206" s="1">
        <v>101.8</v>
      </c>
      <c r="B206" s="16">
        <v>81.400000000000006</v>
      </c>
      <c r="C206">
        <v>76.599999999999994</v>
      </c>
    </row>
    <row r="207" spans="1:3" x14ac:dyDescent="0.2">
      <c r="A207" s="1">
        <v>76</v>
      </c>
      <c r="B207" s="16">
        <v>74.7</v>
      </c>
      <c r="C207">
        <v>59.6</v>
      </c>
    </row>
    <row r="208" spans="1:3" x14ac:dyDescent="0.2">
      <c r="A208" s="1">
        <v>67.599999999999994</v>
      </c>
      <c r="B208" s="16">
        <v>51.6</v>
      </c>
      <c r="C208">
        <v>48.6</v>
      </c>
    </row>
    <row r="209" spans="1:3" x14ac:dyDescent="0.2">
      <c r="A209" s="1">
        <v>93.8</v>
      </c>
      <c r="B209" s="16">
        <v>89.7</v>
      </c>
      <c r="C209">
        <v>91.4</v>
      </c>
    </row>
    <row r="210" spans="1:3" x14ac:dyDescent="0.2">
      <c r="A210" s="1">
        <v>20</v>
      </c>
      <c r="B210" s="16">
        <v>23.5</v>
      </c>
      <c r="C210">
        <v>30.8</v>
      </c>
    </row>
    <row r="211" spans="1:3" x14ac:dyDescent="0.2">
      <c r="A211" s="1">
        <v>1</v>
      </c>
      <c r="B211" s="16">
        <v>2.4</v>
      </c>
      <c r="C211">
        <v>0.8</v>
      </c>
    </row>
    <row r="212" spans="1:3" x14ac:dyDescent="0.2">
      <c r="A212" s="1">
        <v>2.6</v>
      </c>
      <c r="B212" s="16">
        <v>12.7</v>
      </c>
      <c r="C212">
        <v>7</v>
      </c>
    </row>
    <row r="213" spans="1:3" x14ac:dyDescent="0.2">
      <c r="A213" s="1">
        <v>12.4</v>
      </c>
      <c r="B213" s="16">
        <v>8.6999999999999993</v>
      </c>
      <c r="C213">
        <v>17.399999999999999</v>
      </c>
    </row>
    <row r="214" spans="1:3" x14ac:dyDescent="0.2">
      <c r="A214" s="1">
        <v>20.399999999999999</v>
      </c>
      <c r="B214" s="16">
        <v>17.8</v>
      </c>
      <c r="C214">
        <v>20</v>
      </c>
    </row>
    <row r="215" spans="1:3" x14ac:dyDescent="0.2">
      <c r="A215" s="1">
        <v>59.4</v>
      </c>
      <c r="B215" s="16">
        <v>83.5</v>
      </c>
      <c r="C215">
        <v>70.2</v>
      </c>
    </row>
    <row r="216" spans="1:3" x14ac:dyDescent="0.2">
      <c r="A216" s="1">
        <v>74.2</v>
      </c>
      <c r="B216" s="16">
        <v>55.1</v>
      </c>
      <c r="C216">
        <v>39.6</v>
      </c>
    </row>
    <row r="217" spans="1:3" x14ac:dyDescent="0.2">
      <c r="A217" s="1">
        <v>79.599999999999994</v>
      </c>
      <c r="B217" s="16">
        <v>62.3</v>
      </c>
      <c r="C217">
        <v>64</v>
      </c>
    </row>
    <row r="218" spans="1:3" x14ac:dyDescent="0.2">
      <c r="A218" s="1">
        <v>112.2</v>
      </c>
      <c r="B218" s="16">
        <v>86.7</v>
      </c>
      <c r="C218">
        <v>81</v>
      </c>
    </row>
    <row r="219" spans="1:3" x14ac:dyDescent="0.2">
      <c r="A219" s="1">
        <v>138.80000000000001</v>
      </c>
      <c r="B219" s="16">
        <v>135.1</v>
      </c>
      <c r="C219">
        <v>111</v>
      </c>
    </row>
    <row r="220" spans="1:3" x14ac:dyDescent="0.2">
      <c r="A220" s="1">
        <v>57.2</v>
      </c>
      <c r="B220" s="16">
        <v>34.4</v>
      </c>
      <c r="C220">
        <v>43.6</v>
      </c>
    </row>
    <row r="221" spans="1:3" x14ac:dyDescent="0.2">
      <c r="A221" s="1">
        <v>110</v>
      </c>
      <c r="B221" s="16">
        <v>116</v>
      </c>
      <c r="C221">
        <v>112</v>
      </c>
    </row>
    <row r="222" spans="1:3" x14ac:dyDescent="0.2">
      <c r="A222" s="1">
        <v>73</v>
      </c>
      <c r="B222" s="16">
        <v>78.2</v>
      </c>
      <c r="C222">
        <v>78.400000000000006</v>
      </c>
    </row>
    <row r="223" spans="1:3" x14ac:dyDescent="0.2">
      <c r="A223" s="1">
        <v>13.6</v>
      </c>
      <c r="B223" s="16">
        <v>14.7</v>
      </c>
      <c r="C223">
        <v>15.6</v>
      </c>
    </row>
    <row r="224" spans="1:3" x14ac:dyDescent="0.2">
      <c r="A224" s="1">
        <v>12</v>
      </c>
      <c r="B224" s="16">
        <v>8.9</v>
      </c>
      <c r="C224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69FA-8365-4B6A-924D-E0BC820D6526}">
  <dimension ref="A1:I241"/>
  <sheetViews>
    <sheetView workbookViewId="0">
      <pane ySplit="1" topLeftCell="A215" activePane="bottomLeft" state="frozen"/>
      <selection pane="bottomLeft" activeCell="D215" sqref="D215"/>
    </sheetView>
  </sheetViews>
  <sheetFormatPr baseColWidth="10" defaultColWidth="8.83203125" defaultRowHeight="16" x14ac:dyDescent="0.2"/>
  <cols>
    <col min="1" max="1" width="10.1640625" style="9" bestFit="1" customWidth="1"/>
    <col min="2" max="2" width="12.5" bestFit="1" customWidth="1"/>
    <col min="3" max="3" width="8" bestFit="1" customWidth="1"/>
    <col min="4" max="4" width="6.5" bestFit="1" customWidth="1"/>
    <col min="5" max="5" width="20.1640625" bestFit="1" customWidth="1"/>
    <col min="6" max="6" width="22.1640625" bestFit="1" customWidth="1"/>
  </cols>
  <sheetData>
    <row r="1" spans="1:6" x14ac:dyDescent="0.2">
      <c r="A1" s="9" t="s">
        <v>4</v>
      </c>
      <c r="B1" t="s">
        <v>18</v>
      </c>
      <c r="C1" t="s">
        <v>17</v>
      </c>
      <c r="D1" t="s">
        <v>16</v>
      </c>
      <c r="E1" t="s">
        <v>38</v>
      </c>
      <c r="F1" t="s">
        <v>39</v>
      </c>
    </row>
    <row r="2" spans="1:6" x14ac:dyDescent="0.2">
      <c r="A2" s="10" t="s">
        <v>40</v>
      </c>
      <c r="B2">
        <v>18.914285714285718</v>
      </c>
      <c r="C2" s="5">
        <v>5.853191489361695</v>
      </c>
      <c r="D2">
        <v>0.80000000000000071</v>
      </c>
    </row>
    <row r="3" spans="1:6" x14ac:dyDescent="0.2">
      <c r="A3" s="10" t="s">
        <v>41</v>
      </c>
      <c r="B3">
        <v>15.776785714285715</v>
      </c>
      <c r="C3" s="5">
        <v>5.499930619796487</v>
      </c>
      <c r="D3">
        <v>12.500000000000004</v>
      </c>
    </row>
    <row r="4" spans="1:6" x14ac:dyDescent="0.2">
      <c r="A4" s="10" t="s">
        <v>42</v>
      </c>
      <c r="B4">
        <v>12.893112244897967</v>
      </c>
      <c r="C4" s="5">
        <v>13.510800185013881</v>
      </c>
      <c r="D4">
        <v>16.000000000000004</v>
      </c>
    </row>
    <row r="5" spans="1:6" x14ac:dyDescent="0.2">
      <c r="A5" s="10" t="s">
        <v>43</v>
      </c>
      <c r="B5">
        <v>-5.4109693877551059</v>
      </c>
      <c r="C5" s="5">
        <v>-6.008980034766342</v>
      </c>
      <c r="D5">
        <v>2.4000000000000057</v>
      </c>
    </row>
    <row r="6" spans="1:6" x14ac:dyDescent="0.2">
      <c r="A6" s="10" t="s">
        <v>44</v>
      </c>
      <c r="B6">
        <v>4.0849489795918394</v>
      </c>
      <c r="C6" s="5">
        <v>-1.5023866281729461</v>
      </c>
      <c r="D6">
        <v>5.1000000000000085</v>
      </c>
    </row>
    <row r="7" spans="1:6" x14ac:dyDescent="0.2">
      <c r="A7" s="10" t="s">
        <v>45</v>
      </c>
      <c r="B7">
        <v>-3.9395408163265309</v>
      </c>
      <c r="C7" s="5">
        <v>-21.322386628172946</v>
      </c>
      <c r="D7">
        <v>15.700000000000003</v>
      </c>
    </row>
    <row r="8" spans="1:6" x14ac:dyDescent="0.2">
      <c r="A8" s="10" t="s">
        <v>46</v>
      </c>
      <c r="B8">
        <v>-40.399540816326549</v>
      </c>
      <c r="C8" s="5">
        <v>-49.873497739284048</v>
      </c>
      <c r="D8">
        <v>-3.4999999999999929</v>
      </c>
    </row>
    <row r="9" spans="1:6" x14ac:dyDescent="0.2">
      <c r="A9" s="10" t="s">
        <v>47</v>
      </c>
      <c r="B9">
        <v>-17.119540816326548</v>
      </c>
      <c r="C9" s="5">
        <v>-24.890351671868302</v>
      </c>
      <c r="D9">
        <v>13.600000000000016</v>
      </c>
    </row>
    <row r="10" spans="1:6" x14ac:dyDescent="0.2">
      <c r="A10" s="10" t="s">
        <v>48</v>
      </c>
      <c r="B10">
        <v>-42.591540816326557</v>
      </c>
      <c r="C10" s="5">
        <v>-51.052420637385559</v>
      </c>
      <c r="D10">
        <v>-3.6999999999999815</v>
      </c>
    </row>
    <row r="11" spans="1:6" x14ac:dyDescent="0.2">
      <c r="A11" s="10" t="s">
        <v>49</v>
      </c>
      <c r="B11">
        <v>-79.271540816326549</v>
      </c>
      <c r="C11" s="5">
        <v>-87.40923881920375</v>
      </c>
      <c r="D11">
        <v>-32.899999999999977</v>
      </c>
    </row>
    <row r="12" spans="1:6" x14ac:dyDescent="0.2">
      <c r="A12" s="10" t="s">
        <v>50</v>
      </c>
      <c r="B12">
        <v>-90.647540816326568</v>
      </c>
      <c r="C12" s="5">
        <v>-93.297875182840116</v>
      </c>
      <c r="D12">
        <v>-42.099999999999973</v>
      </c>
    </row>
    <row r="13" spans="1:6" x14ac:dyDescent="0.2">
      <c r="A13" s="10" t="s">
        <v>51</v>
      </c>
      <c r="B13">
        <v>-106.71754081632658</v>
      </c>
      <c r="C13" s="5">
        <v>-109.27948437824242</v>
      </c>
      <c r="D13">
        <v>-57.599999999999973</v>
      </c>
    </row>
    <row r="14" spans="1:6" x14ac:dyDescent="0.2">
      <c r="A14" s="10" t="s">
        <v>52</v>
      </c>
      <c r="B14">
        <v>-121.60325510204086</v>
      </c>
      <c r="C14" s="5">
        <v>-115.62629288888073</v>
      </c>
      <c r="D14">
        <v>-65.999999999999972</v>
      </c>
    </row>
    <row r="15" spans="1:6" x14ac:dyDescent="0.2">
      <c r="A15" s="10" t="s">
        <v>53</v>
      </c>
      <c r="B15">
        <v>-144.14075510204086</v>
      </c>
      <c r="C15" s="5">
        <v>-135.17955375844593</v>
      </c>
      <c r="D15">
        <v>-90.499999999999972</v>
      </c>
    </row>
    <row r="16" spans="1:6" x14ac:dyDescent="0.2">
      <c r="A16" s="10" t="s">
        <v>54</v>
      </c>
      <c r="B16">
        <v>-155.62442857142861</v>
      </c>
      <c r="C16" s="5">
        <v>-152.56868419322853</v>
      </c>
      <c r="D16">
        <v>-109.99999999999997</v>
      </c>
    </row>
    <row r="17" spans="1:4" x14ac:dyDescent="0.2">
      <c r="A17" s="10" t="s">
        <v>55</v>
      </c>
      <c r="B17">
        <v>-100.52851020408168</v>
      </c>
      <c r="C17" s="5">
        <v>-113.38846441300876</v>
      </c>
      <c r="D17">
        <v>-59.39999999999997</v>
      </c>
    </row>
    <row r="18" spans="1:4" x14ac:dyDescent="0.2">
      <c r="A18" s="10" t="s">
        <v>56</v>
      </c>
      <c r="B18">
        <v>-113.43259183673473</v>
      </c>
      <c r="C18" s="5">
        <v>-114.78187100641537</v>
      </c>
      <c r="D18">
        <v>-105.89999999999998</v>
      </c>
    </row>
    <row r="19" spans="1:4" x14ac:dyDescent="0.2">
      <c r="A19" s="10" t="s">
        <v>57</v>
      </c>
      <c r="B19">
        <v>2.5429183673468998</v>
      </c>
      <c r="C19" s="5">
        <v>-17.201871006415359</v>
      </c>
      <c r="D19">
        <v>-29.999999999999972</v>
      </c>
    </row>
    <row r="20" spans="1:4" x14ac:dyDescent="0.2">
      <c r="A20" s="10" t="s">
        <v>58</v>
      </c>
      <c r="B20">
        <v>-52.717081632653112</v>
      </c>
      <c r="C20" s="5">
        <v>-53.152982117526463</v>
      </c>
      <c r="D20">
        <v>-68.399999999999977</v>
      </c>
    </row>
    <row r="21" spans="1:4" x14ac:dyDescent="0.2">
      <c r="A21" s="10" t="s">
        <v>59</v>
      </c>
      <c r="B21">
        <v>-56.437081632653111</v>
      </c>
      <c r="C21" s="5">
        <v>-43.769836050110712</v>
      </c>
      <c r="D21">
        <v>-60.899999999999977</v>
      </c>
    </row>
    <row r="22" spans="1:4" x14ac:dyDescent="0.2">
      <c r="A22" s="10" t="s">
        <v>60</v>
      </c>
      <c r="B22">
        <v>-17.109081632653123</v>
      </c>
      <c r="C22" s="5">
        <v>-21.831905015627974</v>
      </c>
      <c r="D22">
        <v>-35.199999999999982</v>
      </c>
    </row>
    <row r="23" spans="1:4" x14ac:dyDescent="0.2">
      <c r="A23" s="10" t="s">
        <v>61</v>
      </c>
      <c r="B23">
        <v>-17.789081632653115</v>
      </c>
      <c r="C23" s="5">
        <v>4.0112768025538301</v>
      </c>
      <c r="D23">
        <v>-24.499999999999979</v>
      </c>
    </row>
    <row r="24" spans="1:4" x14ac:dyDescent="0.2">
      <c r="A24" s="10" t="s">
        <v>62</v>
      </c>
      <c r="B24">
        <v>-24.165081632653127</v>
      </c>
      <c r="C24" s="5">
        <v>-7.8773595610825389</v>
      </c>
      <c r="D24">
        <v>-27.399999999999977</v>
      </c>
    </row>
    <row r="25" spans="1:4" x14ac:dyDescent="0.2">
      <c r="A25" s="10" t="s">
        <v>63</v>
      </c>
      <c r="B25">
        <v>-32.235081632653134</v>
      </c>
      <c r="C25" s="5">
        <v>-11.858968756484845</v>
      </c>
      <c r="D25">
        <v>-35.499999999999979</v>
      </c>
    </row>
    <row r="26" spans="1:4" x14ac:dyDescent="0.2">
      <c r="A26" s="10" t="s">
        <v>64</v>
      </c>
      <c r="B26">
        <v>-10.520795918367419</v>
      </c>
      <c r="C26" s="5">
        <v>20.994222732876846</v>
      </c>
      <c r="D26">
        <v>-22.299999999999976</v>
      </c>
    </row>
    <row r="27" spans="1:4" x14ac:dyDescent="0.2">
      <c r="A27" s="10" t="s">
        <v>65</v>
      </c>
      <c r="B27">
        <v>-13.458295918367423</v>
      </c>
      <c r="C27" s="5">
        <v>23.04096186331164</v>
      </c>
      <c r="D27">
        <v>-24.999999999999975</v>
      </c>
    </row>
    <row r="28" spans="1:4" x14ac:dyDescent="0.2">
      <c r="A28" s="10" t="s">
        <v>66</v>
      </c>
      <c r="B28">
        <v>-13.141969387755172</v>
      </c>
      <c r="C28" s="5">
        <v>26.151831428529036</v>
      </c>
      <c r="D28">
        <v>-28.299999999999976</v>
      </c>
    </row>
    <row r="29" spans="1:4" x14ac:dyDescent="0.2">
      <c r="A29" s="10" t="s">
        <v>67</v>
      </c>
      <c r="B29">
        <v>26.753948979591751</v>
      </c>
      <c r="C29" s="5">
        <v>85.432051208748817</v>
      </c>
      <c r="D29">
        <v>29.700000000000031</v>
      </c>
    </row>
    <row r="30" spans="1:4" x14ac:dyDescent="0.2">
      <c r="A30" s="10" t="s">
        <v>68</v>
      </c>
      <c r="B30">
        <v>2.6498673469386951</v>
      </c>
      <c r="C30" s="5">
        <v>86.938644615342213</v>
      </c>
      <c r="D30">
        <v>9.2000000000000313</v>
      </c>
    </row>
    <row r="31" spans="1:4" x14ac:dyDescent="0.2">
      <c r="A31" s="10" t="s">
        <v>69</v>
      </c>
      <c r="B31">
        <v>-22.174622448979679</v>
      </c>
      <c r="C31" s="5">
        <v>64.918644615342217</v>
      </c>
      <c r="D31">
        <v>-11.099999999999966</v>
      </c>
    </row>
    <row r="32" spans="1:4" x14ac:dyDescent="0.2">
      <c r="A32" s="10" t="s">
        <v>70</v>
      </c>
      <c r="B32">
        <v>-44.634622448979684</v>
      </c>
      <c r="C32" s="5">
        <v>34.567533504231115</v>
      </c>
      <c r="D32">
        <v>-29.899999999999963</v>
      </c>
    </row>
    <row r="33" spans="1:5" x14ac:dyDescent="0.2">
      <c r="A33" s="10" t="s">
        <v>71</v>
      </c>
      <c r="B33">
        <v>-101.95462244897968</v>
      </c>
      <c r="C33" s="5">
        <v>-5.2493204283531369</v>
      </c>
      <c r="D33">
        <v>-63.599999999999959</v>
      </c>
    </row>
    <row r="34" spans="1:5" x14ac:dyDescent="0.2">
      <c r="A34" s="10" t="s">
        <v>72</v>
      </c>
      <c r="B34">
        <v>-123.02662244897968</v>
      </c>
      <c r="C34" s="5">
        <v>-21.011389393870395</v>
      </c>
      <c r="D34">
        <v>-79.899999999999949</v>
      </c>
    </row>
    <row r="35" spans="1:5" x14ac:dyDescent="0.2">
      <c r="A35" s="10" t="s">
        <v>73</v>
      </c>
      <c r="B35">
        <v>-163.70662244897966</v>
      </c>
      <c r="C35" s="5">
        <v>-67.368207575688587</v>
      </c>
      <c r="D35">
        <v>-118.99999999999994</v>
      </c>
      <c r="E35">
        <v>6083</v>
      </c>
    </row>
    <row r="36" spans="1:5" x14ac:dyDescent="0.2">
      <c r="A36" s="10" t="s">
        <v>74</v>
      </c>
      <c r="B36">
        <v>-169.88262244897967</v>
      </c>
      <c r="C36" s="5">
        <v>-77.656843939324958</v>
      </c>
      <c r="D36">
        <v>-141.29999999999995</v>
      </c>
    </row>
    <row r="37" spans="1:5" x14ac:dyDescent="0.2">
      <c r="A37" s="10" t="s">
        <v>75</v>
      </c>
      <c r="B37">
        <v>-178.55262244897969</v>
      </c>
      <c r="C37" s="5">
        <v>-86.538453134727263</v>
      </c>
      <c r="D37">
        <v>-147.99999999999994</v>
      </c>
    </row>
    <row r="38" spans="1:5" x14ac:dyDescent="0.2">
      <c r="A38" s="10" t="s">
        <v>76</v>
      </c>
      <c r="B38">
        <v>-8.8383367346939679</v>
      </c>
      <c r="C38" s="5">
        <v>124.41473835463444</v>
      </c>
      <c r="D38">
        <v>65.000000000000057</v>
      </c>
    </row>
    <row r="39" spans="1:5" x14ac:dyDescent="0.2">
      <c r="A39" s="10" t="s">
        <v>77</v>
      </c>
      <c r="B39">
        <v>-34.975836734693971</v>
      </c>
      <c r="C39" s="5">
        <v>102.76147748506924</v>
      </c>
      <c r="D39">
        <v>35.70000000000006</v>
      </c>
    </row>
    <row r="40" spans="1:5" x14ac:dyDescent="0.2">
      <c r="A40" s="10" t="s">
        <v>78</v>
      </c>
      <c r="B40">
        <v>-56.65951020408172</v>
      </c>
      <c r="C40" s="5">
        <v>87.472347050286629</v>
      </c>
      <c r="D40">
        <v>21.800000000000061</v>
      </c>
    </row>
    <row r="41" spans="1:5" x14ac:dyDescent="0.2">
      <c r="A41" s="10" t="s">
        <v>79</v>
      </c>
      <c r="B41">
        <v>24.836408163265212</v>
      </c>
      <c r="C41" s="5">
        <v>181.35256683050642</v>
      </c>
      <c r="D41">
        <v>107.80000000000007</v>
      </c>
    </row>
    <row r="42" spans="1:5" x14ac:dyDescent="0.2">
      <c r="A42" s="10" t="s">
        <v>80</v>
      </c>
      <c r="B42">
        <v>2.5323265306121598</v>
      </c>
      <c r="C42" s="5">
        <v>155.6591602370998</v>
      </c>
      <c r="D42">
        <v>91.500000000000071</v>
      </c>
    </row>
    <row r="43" spans="1:5" x14ac:dyDescent="0.2">
      <c r="A43" s="10" t="s">
        <v>81</v>
      </c>
      <c r="B43">
        <v>-33.092163265306219</v>
      </c>
      <c r="C43" s="5">
        <v>121.4391602370998</v>
      </c>
      <c r="D43">
        <v>70.800000000000068</v>
      </c>
    </row>
    <row r="44" spans="1:5" x14ac:dyDescent="0.2">
      <c r="A44" s="10" t="s">
        <v>82</v>
      </c>
      <c r="B44">
        <v>-44.952163265306233</v>
      </c>
      <c r="C44" s="5">
        <v>101.1880491259887</v>
      </c>
      <c r="D44">
        <v>43.600000000000072</v>
      </c>
    </row>
    <row r="45" spans="1:5" x14ac:dyDescent="0.2">
      <c r="A45" s="10" t="s">
        <v>83</v>
      </c>
      <c r="B45">
        <v>-42.87216326530622</v>
      </c>
      <c r="C45" s="5">
        <v>103.97119519340445</v>
      </c>
      <c r="D45">
        <v>42.700000000000081</v>
      </c>
    </row>
    <row r="46" spans="1:5" x14ac:dyDescent="0.2">
      <c r="A46" s="10" t="s">
        <v>84</v>
      </c>
      <c r="B46">
        <v>-17.744163265306234</v>
      </c>
      <c r="C46" s="5">
        <v>96.309126227887191</v>
      </c>
      <c r="D46">
        <v>26.60000000000008</v>
      </c>
    </row>
    <row r="47" spans="1:5" x14ac:dyDescent="0.2">
      <c r="A47" s="10" t="s">
        <v>85</v>
      </c>
      <c r="B47">
        <v>19.375836734693777</v>
      </c>
      <c r="C47" s="5">
        <v>141.252308046069</v>
      </c>
      <c r="D47">
        <v>75.10000000000008</v>
      </c>
      <c r="E47">
        <v>7871</v>
      </c>
    </row>
    <row r="48" spans="1:5" x14ac:dyDescent="0.2">
      <c r="A48" s="10" t="s">
        <v>86</v>
      </c>
      <c r="B48">
        <v>-12.600163265306232</v>
      </c>
      <c r="C48" s="5">
        <v>114.06367168243264</v>
      </c>
      <c r="D48">
        <v>44.400000000000084</v>
      </c>
    </row>
    <row r="49" spans="1:6" x14ac:dyDescent="0.2">
      <c r="A49" s="10" t="s">
        <v>87</v>
      </c>
      <c r="B49">
        <v>12.729836734693762</v>
      </c>
      <c r="C49" s="5">
        <v>144.08206248703033</v>
      </c>
      <c r="D49">
        <v>69.700000000000074</v>
      </c>
    </row>
    <row r="50" spans="1:6" x14ac:dyDescent="0.2">
      <c r="A50" s="10" t="s">
        <v>88</v>
      </c>
      <c r="B50">
        <v>-8.7558775510205216</v>
      </c>
      <c r="C50" s="5">
        <v>134.23525397639202</v>
      </c>
      <c r="D50">
        <v>59.500000000000071</v>
      </c>
    </row>
    <row r="51" spans="1:6" x14ac:dyDescent="0.2">
      <c r="A51" s="10" t="s">
        <v>89</v>
      </c>
      <c r="B51">
        <v>-28.893377551020524</v>
      </c>
      <c r="C51" s="5">
        <v>115.98199310682681</v>
      </c>
      <c r="D51">
        <v>34.000000000000071</v>
      </c>
      <c r="F51">
        <v>15269</v>
      </c>
    </row>
    <row r="52" spans="1:6" x14ac:dyDescent="0.2">
      <c r="A52" s="10" t="s">
        <v>90</v>
      </c>
      <c r="B52">
        <v>-56.377051020408274</v>
      </c>
      <c r="C52" s="5">
        <v>89.6928626720442</v>
      </c>
      <c r="D52">
        <v>3.7000000000000703</v>
      </c>
    </row>
    <row r="53" spans="1:6" x14ac:dyDescent="0.2">
      <c r="A53" s="10" t="s">
        <v>91</v>
      </c>
      <c r="B53">
        <v>-55.681132653061347</v>
      </c>
      <c r="C53" s="5">
        <v>118.97308245226398</v>
      </c>
      <c r="D53">
        <v>-3.0999999999999268</v>
      </c>
    </row>
    <row r="54" spans="1:6" x14ac:dyDescent="0.2">
      <c r="A54" s="10" t="s">
        <v>92</v>
      </c>
      <c r="B54">
        <v>-74.185214285714409</v>
      </c>
      <c r="C54" s="5">
        <v>98.779675858857374</v>
      </c>
      <c r="D54">
        <v>-15.399999999999924</v>
      </c>
    </row>
    <row r="55" spans="1:6" x14ac:dyDescent="0.2">
      <c r="A55" s="10" t="s">
        <v>93</v>
      </c>
      <c r="B55">
        <v>-122.00970408163278</v>
      </c>
      <c r="C55" s="5">
        <v>52.759675858857378</v>
      </c>
      <c r="D55">
        <v>-59.89999999999992</v>
      </c>
    </row>
    <row r="56" spans="1:6" x14ac:dyDescent="0.2">
      <c r="A56" s="10" t="s">
        <v>94</v>
      </c>
      <c r="B56">
        <v>-82.469704081632784</v>
      </c>
      <c r="C56" s="5">
        <v>86.808564747746274</v>
      </c>
      <c r="D56">
        <v>-7.8999999999999062</v>
      </c>
    </row>
    <row r="57" spans="1:6" x14ac:dyDescent="0.2">
      <c r="A57" s="10" t="s">
        <v>95</v>
      </c>
      <c r="B57">
        <v>-101.38970408163277</v>
      </c>
      <c r="C57" s="5">
        <v>66.79171081516202</v>
      </c>
      <c r="D57">
        <v>-35.599999999999902</v>
      </c>
    </row>
    <row r="58" spans="1:6" x14ac:dyDescent="0.2">
      <c r="A58" s="10" t="s">
        <v>96</v>
      </c>
      <c r="B58">
        <v>-61.061704081632783</v>
      </c>
      <c r="C58" s="5">
        <v>115.12964184964477</v>
      </c>
      <c r="D58">
        <v>5.3000000000000966</v>
      </c>
    </row>
    <row r="59" spans="1:6" x14ac:dyDescent="0.2">
      <c r="A59" s="10" t="s">
        <v>97</v>
      </c>
      <c r="B59">
        <v>-31.341704081632777</v>
      </c>
      <c r="C59" s="5">
        <v>149.97282366782656</v>
      </c>
      <c r="D59">
        <v>25.200000000000095</v>
      </c>
    </row>
    <row r="60" spans="1:6" x14ac:dyDescent="0.2">
      <c r="A60" s="10" t="s">
        <v>98</v>
      </c>
      <c r="B60">
        <v>-6.9177040816327846</v>
      </c>
      <c r="C60" s="5">
        <v>195.1841873041902</v>
      </c>
      <c r="D60">
        <v>60.300000000000104</v>
      </c>
      <c r="E60">
        <v>5887</v>
      </c>
    </row>
    <row r="61" spans="1:6" x14ac:dyDescent="0.2">
      <c r="A61" s="10" t="s">
        <v>99</v>
      </c>
      <c r="B61">
        <v>-3.7877040816327892</v>
      </c>
      <c r="C61" s="5">
        <v>198.0025781087879</v>
      </c>
      <c r="D61">
        <v>81.800000000000097</v>
      </c>
    </row>
    <row r="62" spans="1:6" x14ac:dyDescent="0.2">
      <c r="A62" s="10" t="s">
        <v>100</v>
      </c>
      <c r="B62">
        <v>71.126581632652915</v>
      </c>
      <c r="C62" s="5">
        <v>347.35576959814961</v>
      </c>
      <c r="D62">
        <v>226.40000000000009</v>
      </c>
    </row>
    <row r="63" spans="1:6" x14ac:dyDescent="0.2">
      <c r="A63" s="10" t="s">
        <v>101</v>
      </c>
      <c r="B63">
        <v>53.189081632652915</v>
      </c>
      <c r="C63" s="5">
        <v>337.60250872858438</v>
      </c>
      <c r="D63">
        <v>211.90000000000009</v>
      </c>
    </row>
    <row r="64" spans="1:6" x14ac:dyDescent="0.2">
      <c r="A64" s="10" t="s">
        <v>102</v>
      </c>
      <c r="B64">
        <v>34.705408163265169</v>
      </c>
      <c r="C64" s="5">
        <v>327.41337829380177</v>
      </c>
      <c r="D64">
        <v>208.00000000000009</v>
      </c>
    </row>
    <row r="65" spans="1:6" x14ac:dyDescent="0.2">
      <c r="A65" s="10" t="s">
        <v>103</v>
      </c>
      <c r="B65">
        <v>41.001326530612097</v>
      </c>
      <c r="C65" s="5">
        <v>315.99359807402152</v>
      </c>
      <c r="D65">
        <v>204.40000000000009</v>
      </c>
    </row>
    <row r="66" spans="1:6" x14ac:dyDescent="0.2">
      <c r="A66" s="10" t="s">
        <v>104</v>
      </c>
      <c r="B66">
        <v>15.29724489795904</v>
      </c>
      <c r="C66" s="5">
        <v>276.90019148061492</v>
      </c>
      <c r="D66">
        <v>172.7000000000001</v>
      </c>
    </row>
    <row r="67" spans="1:6" x14ac:dyDescent="0.2">
      <c r="A67" s="10" t="s">
        <v>105</v>
      </c>
      <c r="B67">
        <v>46.672755102040661</v>
      </c>
      <c r="C67" s="5">
        <v>289.68019148061489</v>
      </c>
      <c r="D67">
        <v>197.40000000000009</v>
      </c>
    </row>
    <row r="68" spans="1:6" x14ac:dyDescent="0.2">
      <c r="A68" s="10" t="s">
        <v>106</v>
      </c>
      <c r="B68">
        <v>41.01275510204065</v>
      </c>
      <c r="C68" s="5">
        <v>283.12908036950381</v>
      </c>
      <c r="D68">
        <v>181.2000000000001</v>
      </c>
    </row>
    <row r="69" spans="1:6" x14ac:dyDescent="0.2">
      <c r="A69" s="10" t="s">
        <v>107</v>
      </c>
      <c r="B69">
        <v>-3.1072448979593403</v>
      </c>
      <c r="C69" s="5">
        <v>242.41222643691955</v>
      </c>
      <c r="D69">
        <v>149.3000000000001</v>
      </c>
    </row>
    <row r="70" spans="1:6" x14ac:dyDescent="0.2">
      <c r="A70" s="10" t="s">
        <v>108</v>
      </c>
      <c r="B70">
        <v>20.220755102040648</v>
      </c>
      <c r="C70" s="5">
        <v>255.05015747140229</v>
      </c>
      <c r="D70">
        <v>167.00000000000009</v>
      </c>
    </row>
    <row r="71" spans="1:6" x14ac:dyDescent="0.2">
      <c r="A71" s="10" t="s">
        <v>109</v>
      </c>
      <c r="B71">
        <v>-8.6592448979593435</v>
      </c>
      <c r="C71" s="5">
        <v>215.39333928958411</v>
      </c>
      <c r="D71">
        <v>128.90000000000009</v>
      </c>
    </row>
    <row r="72" spans="1:6" x14ac:dyDescent="0.2">
      <c r="A72" s="10" t="s">
        <v>110</v>
      </c>
      <c r="B72">
        <v>-20.235244897959355</v>
      </c>
      <c r="C72" s="5">
        <v>228.20470292594774</v>
      </c>
      <c r="D72">
        <v>117.00000000000009</v>
      </c>
      <c r="E72">
        <v>9907</v>
      </c>
    </row>
    <row r="73" spans="1:6" x14ac:dyDescent="0.2">
      <c r="A73" s="10" t="s">
        <v>111</v>
      </c>
      <c r="B73">
        <v>-36.105244897959359</v>
      </c>
      <c r="C73" s="5">
        <v>211.82309373054545</v>
      </c>
      <c r="D73">
        <v>100.70000000000009</v>
      </c>
    </row>
    <row r="74" spans="1:6" x14ac:dyDescent="0.2">
      <c r="A74" s="10" t="s">
        <v>112</v>
      </c>
      <c r="B74">
        <v>-57.990959183673638</v>
      </c>
      <c r="C74" s="5">
        <v>200.07628521990716</v>
      </c>
      <c r="D74">
        <v>88.500000000000085</v>
      </c>
    </row>
    <row r="75" spans="1:6" x14ac:dyDescent="0.2">
      <c r="A75" s="10" t="s">
        <v>113</v>
      </c>
      <c r="B75">
        <v>-60.52845918367364</v>
      </c>
      <c r="C75" s="5">
        <v>198.02302435034196</v>
      </c>
      <c r="D75">
        <v>97.200000000000088</v>
      </c>
      <c r="F75">
        <v>7224</v>
      </c>
    </row>
    <row r="76" spans="1:6" x14ac:dyDescent="0.2">
      <c r="A76" s="10" t="s">
        <v>114</v>
      </c>
      <c r="B76">
        <v>-70.012132653061386</v>
      </c>
      <c r="C76" s="5">
        <v>200.33389391555934</v>
      </c>
      <c r="D76">
        <v>101.10000000000008</v>
      </c>
    </row>
    <row r="77" spans="1:6" x14ac:dyDescent="0.2">
      <c r="A77" s="10" t="s">
        <v>115</v>
      </c>
      <c r="B77">
        <v>-93.116214285714463</v>
      </c>
      <c r="C77" s="5">
        <v>186.61411369577911</v>
      </c>
      <c r="D77">
        <v>90.300000000000082</v>
      </c>
    </row>
    <row r="78" spans="1:6" x14ac:dyDescent="0.2">
      <c r="A78" s="10" t="s">
        <v>116</v>
      </c>
      <c r="B78">
        <v>-78.220295918367512</v>
      </c>
      <c r="C78" s="5">
        <v>206.7207071023725</v>
      </c>
      <c r="D78">
        <v>141.00000000000009</v>
      </c>
    </row>
    <row r="79" spans="1:6" x14ac:dyDescent="0.2">
      <c r="A79" s="10" t="s">
        <v>117</v>
      </c>
      <c r="B79">
        <v>-86.644785714285888</v>
      </c>
      <c r="C79" s="5">
        <v>207.1007071023725</v>
      </c>
      <c r="D79">
        <v>128.90000000000009</v>
      </c>
    </row>
    <row r="80" spans="1:6" x14ac:dyDescent="0.2">
      <c r="A80" s="10" t="s">
        <v>118</v>
      </c>
      <c r="B80">
        <v>-88.504785714285902</v>
      </c>
      <c r="C80" s="5">
        <v>193.8495959912614</v>
      </c>
      <c r="D80">
        <v>120.10000000000009</v>
      </c>
    </row>
    <row r="81" spans="1:6" x14ac:dyDescent="0.2">
      <c r="A81" s="10" t="s">
        <v>119</v>
      </c>
      <c r="B81">
        <v>-89.624785714285892</v>
      </c>
      <c r="C81" s="5">
        <v>188.53274205867714</v>
      </c>
      <c r="D81">
        <v>110.40000000000009</v>
      </c>
    </row>
    <row r="82" spans="1:6" x14ac:dyDescent="0.2">
      <c r="A82" s="10" t="s">
        <v>120</v>
      </c>
      <c r="B82">
        <v>-125.0967857142859</v>
      </c>
      <c r="C82" s="5">
        <v>158.97067309315989</v>
      </c>
      <c r="D82">
        <v>92.700000000000102</v>
      </c>
    </row>
    <row r="83" spans="1:6" x14ac:dyDescent="0.2">
      <c r="A83" s="10" t="s">
        <v>121</v>
      </c>
      <c r="B83">
        <v>-148.1767857142859</v>
      </c>
      <c r="C83" s="5">
        <v>136.81385491134171</v>
      </c>
      <c r="D83">
        <v>83.400000000000105</v>
      </c>
    </row>
    <row r="84" spans="1:6" x14ac:dyDescent="0.2">
      <c r="A84" s="10" t="s">
        <v>122</v>
      </c>
      <c r="B84">
        <v>-157.95278571428591</v>
      </c>
      <c r="C84" s="5">
        <v>131.62521854770534</v>
      </c>
      <c r="D84">
        <v>71.700000000000102</v>
      </c>
      <c r="E84">
        <v>10717</v>
      </c>
    </row>
    <row r="85" spans="1:6" x14ac:dyDescent="0.2">
      <c r="A85" s="10" t="s">
        <v>123</v>
      </c>
      <c r="B85">
        <v>-159.82278571428591</v>
      </c>
      <c r="C85" s="5">
        <v>124.04360935230304</v>
      </c>
      <c r="D85">
        <v>62.600000000000101</v>
      </c>
    </row>
    <row r="86" spans="1:6" x14ac:dyDescent="0.2">
      <c r="A86" s="10" t="s">
        <v>124</v>
      </c>
      <c r="B86">
        <v>-151.5085000000002</v>
      </c>
      <c r="C86" s="5">
        <v>125.79680084166473</v>
      </c>
      <c r="D86">
        <v>70.800000000000097</v>
      </c>
    </row>
    <row r="87" spans="1:6" x14ac:dyDescent="0.2">
      <c r="A87" s="10" t="s">
        <v>125</v>
      </c>
      <c r="B87">
        <v>-151.64600000000019</v>
      </c>
      <c r="C87" s="5">
        <v>137.94353997209953</v>
      </c>
      <c r="D87">
        <v>76.100000000000094</v>
      </c>
      <c r="F87">
        <v>8346</v>
      </c>
    </row>
    <row r="88" spans="1:6" x14ac:dyDescent="0.2">
      <c r="A88" s="10" t="s">
        <v>126</v>
      </c>
      <c r="B88">
        <v>-147.52967346938794</v>
      </c>
      <c r="C88" s="5">
        <v>134.85440953731691</v>
      </c>
      <c r="D88">
        <v>76.200000000000102</v>
      </c>
    </row>
    <row r="89" spans="1:6" x14ac:dyDescent="0.2">
      <c r="A89" s="10" t="s">
        <v>127</v>
      </c>
      <c r="B89">
        <v>-156.433755102041</v>
      </c>
      <c r="C89" s="5">
        <v>113.8346293175367</v>
      </c>
      <c r="D89">
        <v>71.200000000000102</v>
      </c>
    </row>
    <row r="90" spans="1:6" x14ac:dyDescent="0.2">
      <c r="A90" s="10" t="s">
        <v>128</v>
      </c>
      <c r="B90">
        <v>-180.13783673469408</v>
      </c>
      <c r="C90" s="5">
        <v>111.34122272413009</v>
      </c>
      <c r="D90">
        <v>69.300000000000097</v>
      </c>
    </row>
    <row r="91" spans="1:6" x14ac:dyDescent="0.2">
      <c r="A91" s="10" t="s">
        <v>129</v>
      </c>
      <c r="B91">
        <v>-217.76232653061246</v>
      </c>
      <c r="C91" s="5">
        <v>67.221222724130087</v>
      </c>
      <c r="D91">
        <v>31.800000000000097</v>
      </c>
    </row>
    <row r="92" spans="1:6" x14ac:dyDescent="0.2">
      <c r="A92" s="10" t="s">
        <v>130</v>
      </c>
      <c r="B92">
        <v>-202.82232653061249</v>
      </c>
      <c r="C92" s="5">
        <v>81.57011161301898</v>
      </c>
      <c r="D92">
        <v>25.400000000000105</v>
      </c>
    </row>
    <row r="93" spans="1:6" x14ac:dyDescent="0.2">
      <c r="A93" s="10" t="s">
        <v>131</v>
      </c>
      <c r="B93">
        <v>-207.94232653061249</v>
      </c>
      <c r="C93" s="5">
        <v>64.853257680434737</v>
      </c>
      <c r="D93">
        <v>-1.0999999999998948</v>
      </c>
    </row>
    <row r="94" spans="1:6" x14ac:dyDescent="0.2">
      <c r="A94" s="10" t="s">
        <v>132</v>
      </c>
      <c r="B94">
        <v>-197.01432653061249</v>
      </c>
      <c r="C94" s="5">
        <v>84.791188714917467</v>
      </c>
      <c r="D94">
        <v>-8.5999999999998948</v>
      </c>
    </row>
    <row r="95" spans="1:6" x14ac:dyDescent="0.2">
      <c r="A95" s="10" t="s">
        <v>133</v>
      </c>
      <c r="B95">
        <v>-197.49432653061248</v>
      </c>
      <c r="C95" s="5">
        <v>90.73437053309928</v>
      </c>
      <c r="D95">
        <v>31.300000000000104</v>
      </c>
    </row>
    <row r="96" spans="1:6" x14ac:dyDescent="0.2">
      <c r="A96" s="10" t="s">
        <v>134</v>
      </c>
      <c r="B96">
        <v>-163.87032653061249</v>
      </c>
      <c r="C96" s="5">
        <v>121.24573416946291</v>
      </c>
      <c r="D96">
        <v>50.000000000000107</v>
      </c>
      <c r="E96">
        <v>9447</v>
      </c>
    </row>
    <row r="97" spans="1:6" x14ac:dyDescent="0.2">
      <c r="A97" s="10" t="s">
        <v>135</v>
      </c>
      <c r="B97">
        <v>-121.74032653061249</v>
      </c>
      <c r="C97" s="5">
        <v>170.6641249740606</v>
      </c>
      <c r="D97">
        <v>93.900000000000105</v>
      </c>
    </row>
    <row r="98" spans="1:6" x14ac:dyDescent="0.2">
      <c r="A98" s="10" t="s">
        <v>136</v>
      </c>
      <c r="B98">
        <v>-118.82604081632678</v>
      </c>
      <c r="C98" s="5">
        <v>199.41731646342228</v>
      </c>
      <c r="D98">
        <v>115.50000000000011</v>
      </c>
    </row>
    <row r="99" spans="1:6" x14ac:dyDescent="0.2">
      <c r="A99" s="10" t="s">
        <v>137</v>
      </c>
      <c r="B99">
        <v>-130.36354081632678</v>
      </c>
      <c r="C99" s="5">
        <v>198.56405559385706</v>
      </c>
      <c r="D99">
        <v>101.40000000000012</v>
      </c>
      <c r="F99">
        <v>12424</v>
      </c>
    </row>
    <row r="100" spans="1:6" x14ac:dyDescent="0.2">
      <c r="A100" s="10" t="s">
        <v>138</v>
      </c>
      <c r="B100">
        <v>-112.04721428571452</v>
      </c>
      <c r="C100" s="5">
        <v>216.47492515907444</v>
      </c>
      <c r="D100">
        <v>115.90000000000012</v>
      </c>
    </row>
    <row r="101" spans="1:6" x14ac:dyDescent="0.2">
      <c r="A101" s="10" t="s">
        <v>139</v>
      </c>
      <c r="B101">
        <v>-128.5512959183676</v>
      </c>
      <c r="C101" s="5">
        <v>188.15514493929422</v>
      </c>
      <c r="D101">
        <v>95.700000000000117</v>
      </c>
    </row>
    <row r="102" spans="1:6" x14ac:dyDescent="0.2">
      <c r="A102" s="10" t="s">
        <v>140</v>
      </c>
      <c r="B102">
        <v>-147.45537755102066</v>
      </c>
      <c r="C102" s="5">
        <v>147.16173834588761</v>
      </c>
      <c r="D102">
        <v>69.200000000000117</v>
      </c>
    </row>
    <row r="103" spans="1:6" x14ac:dyDescent="0.2">
      <c r="A103" s="10" t="s">
        <v>141</v>
      </c>
      <c r="B103">
        <v>-137.87986734693902</v>
      </c>
      <c r="C103" s="5">
        <v>173.64173834588763</v>
      </c>
      <c r="D103">
        <v>96.700000000000117</v>
      </c>
    </row>
    <row r="104" spans="1:6" x14ac:dyDescent="0.2">
      <c r="A104" s="10" t="s">
        <v>142</v>
      </c>
      <c r="B104">
        <v>-164.73986734693904</v>
      </c>
      <c r="C104" s="5">
        <v>162.89062723477653</v>
      </c>
      <c r="D104">
        <v>86.900000000000119</v>
      </c>
    </row>
    <row r="105" spans="1:6" x14ac:dyDescent="0.2">
      <c r="A105" s="10" t="s">
        <v>143</v>
      </c>
      <c r="B105">
        <v>-141.25986734693902</v>
      </c>
      <c r="C105" s="5">
        <v>160.37377330219226</v>
      </c>
      <c r="D105">
        <v>80.600000000000122</v>
      </c>
    </row>
    <row r="106" spans="1:6" x14ac:dyDescent="0.2">
      <c r="A106" s="10" t="s">
        <v>144</v>
      </c>
      <c r="B106">
        <v>-135.13186734693903</v>
      </c>
      <c r="C106" s="5">
        <v>157.81170433667501</v>
      </c>
      <c r="D106">
        <v>70.700000000000131</v>
      </c>
    </row>
    <row r="107" spans="1:6" x14ac:dyDescent="0.2">
      <c r="A107" s="10" t="s">
        <v>145</v>
      </c>
      <c r="B107">
        <v>-168.21186734693902</v>
      </c>
      <c r="C107" s="5">
        <v>117.15488615485681</v>
      </c>
      <c r="D107">
        <v>39.000000000000128</v>
      </c>
    </row>
    <row r="108" spans="1:6" x14ac:dyDescent="0.2">
      <c r="A108" s="10" t="s">
        <v>146</v>
      </c>
      <c r="B108">
        <v>-145.58786734693902</v>
      </c>
      <c r="C108" s="5">
        <v>143.06624979122046</v>
      </c>
      <c r="D108">
        <v>75.500000000000128</v>
      </c>
      <c r="E108">
        <v>16982</v>
      </c>
    </row>
    <row r="109" spans="1:6" x14ac:dyDescent="0.2">
      <c r="A109" s="10" t="s">
        <v>147</v>
      </c>
      <c r="B109">
        <v>-150.65786734693901</v>
      </c>
      <c r="C109" s="5">
        <v>135.38464059581815</v>
      </c>
      <c r="D109">
        <v>73.000000000000128</v>
      </c>
    </row>
    <row r="110" spans="1:6" x14ac:dyDescent="0.2">
      <c r="A110" s="10" t="s">
        <v>148</v>
      </c>
      <c r="B110">
        <v>-153.94358163265329</v>
      </c>
      <c r="C110" s="5">
        <v>149.33783208517985</v>
      </c>
      <c r="D110">
        <v>81.600000000000136</v>
      </c>
    </row>
    <row r="111" spans="1:6" x14ac:dyDescent="0.2">
      <c r="A111" s="10" t="s">
        <v>149</v>
      </c>
      <c r="B111">
        <v>-168.88108163265329</v>
      </c>
      <c r="C111" s="5">
        <v>136.38457121561464</v>
      </c>
      <c r="D111">
        <v>62.500000000000135</v>
      </c>
      <c r="F111">
        <v>12207</v>
      </c>
    </row>
    <row r="112" spans="1:6" x14ac:dyDescent="0.2">
      <c r="A112" s="10" t="s">
        <v>150</v>
      </c>
      <c r="B112">
        <v>-53.964755102041039</v>
      </c>
      <c r="C112" s="5">
        <v>251.19544078083203</v>
      </c>
      <c r="D112">
        <v>182.80000000000015</v>
      </c>
    </row>
    <row r="113" spans="1:6" x14ac:dyDescent="0.2">
      <c r="A113" s="10" t="s">
        <v>151</v>
      </c>
      <c r="B113">
        <v>-54.068836734694116</v>
      </c>
      <c r="C113" s="5">
        <v>271.57566056105179</v>
      </c>
      <c r="D113">
        <v>181.40000000000015</v>
      </c>
    </row>
    <row r="114" spans="1:6" x14ac:dyDescent="0.2">
      <c r="A114" s="10" t="s">
        <v>152</v>
      </c>
      <c r="B114">
        <v>-13.172918367347165</v>
      </c>
      <c r="C114" s="5">
        <v>287.88225396764517</v>
      </c>
      <c r="D114">
        <v>185.50000000000014</v>
      </c>
    </row>
    <row r="115" spans="1:6" x14ac:dyDescent="0.2">
      <c r="A115" s="10" t="s">
        <v>153</v>
      </c>
      <c r="B115">
        <v>-45.397408163265538</v>
      </c>
      <c r="C115" s="5">
        <v>211.66225396764517</v>
      </c>
      <c r="D115">
        <v>172.00000000000014</v>
      </c>
    </row>
    <row r="116" spans="1:6" x14ac:dyDescent="0.2">
      <c r="A116" s="10" t="s">
        <v>154</v>
      </c>
      <c r="B116">
        <v>-52.857408163265546</v>
      </c>
      <c r="C116" s="5">
        <v>205.81114285653408</v>
      </c>
      <c r="D116">
        <v>173.40000000000015</v>
      </c>
    </row>
    <row r="117" spans="1:6" x14ac:dyDescent="0.2">
      <c r="A117" s="10" t="s">
        <v>155</v>
      </c>
      <c r="B117">
        <v>4.0225918367344491</v>
      </c>
      <c r="C117" s="5">
        <v>248.79428892394981</v>
      </c>
      <c r="D117">
        <v>168.30000000000015</v>
      </c>
    </row>
    <row r="118" spans="1:6" x14ac:dyDescent="0.2">
      <c r="A118" s="10" t="s">
        <v>156</v>
      </c>
      <c r="B118">
        <v>12.150591836734435</v>
      </c>
      <c r="C118" s="5">
        <v>257.43221995843254</v>
      </c>
      <c r="D118">
        <v>179.80000000000015</v>
      </c>
    </row>
    <row r="119" spans="1:6" x14ac:dyDescent="0.2">
      <c r="A119" s="10" t="s">
        <v>157</v>
      </c>
      <c r="B119">
        <v>35.870591836734441</v>
      </c>
      <c r="C119" s="5">
        <v>300.67540177661436</v>
      </c>
      <c r="D119">
        <v>212.90000000000015</v>
      </c>
      <c r="E119">
        <v>17078</v>
      </c>
    </row>
    <row r="120" spans="1:6" x14ac:dyDescent="0.2">
      <c r="A120" s="10" t="s">
        <v>158</v>
      </c>
      <c r="B120">
        <v>20.29459183673443</v>
      </c>
      <c r="C120" s="5">
        <v>285.88676541297798</v>
      </c>
      <c r="D120">
        <v>191.80000000000015</v>
      </c>
    </row>
    <row r="121" spans="1:6" x14ac:dyDescent="0.2">
      <c r="A121" s="10" t="s">
        <v>159</v>
      </c>
      <c r="B121">
        <v>30.824591836734427</v>
      </c>
      <c r="C121" s="5">
        <v>292.90515621757567</v>
      </c>
      <c r="D121">
        <v>204.10000000000014</v>
      </c>
    </row>
    <row r="122" spans="1:6" x14ac:dyDescent="0.2">
      <c r="A122" s="10" t="s">
        <v>160</v>
      </c>
      <c r="B122">
        <v>11.338877551020143</v>
      </c>
      <c r="C122" s="5">
        <v>280.45834770693739</v>
      </c>
      <c r="D122">
        <v>188.50000000000014</v>
      </c>
    </row>
    <row r="123" spans="1:6" x14ac:dyDescent="0.2">
      <c r="A123" s="10" t="s">
        <v>161</v>
      </c>
      <c r="B123">
        <v>-10.198622448979858</v>
      </c>
      <c r="C123" s="5">
        <v>269.50508683737218</v>
      </c>
      <c r="D123">
        <v>171.20000000000013</v>
      </c>
      <c r="F123">
        <v>9133</v>
      </c>
    </row>
    <row r="124" spans="1:6" x14ac:dyDescent="0.2">
      <c r="A124" s="10" t="s">
        <v>162</v>
      </c>
      <c r="B124">
        <v>-34.482295918367605</v>
      </c>
      <c r="C124" s="5">
        <v>247.81595640258956</v>
      </c>
      <c r="D124">
        <v>142.90000000000012</v>
      </c>
    </row>
    <row r="125" spans="1:6" x14ac:dyDescent="0.2">
      <c r="A125" s="10" t="s">
        <v>163</v>
      </c>
      <c r="B125">
        <v>-61.786377551020678</v>
      </c>
      <c r="C125" s="5">
        <v>215.29617618280935</v>
      </c>
      <c r="D125">
        <v>115.50000000000011</v>
      </c>
    </row>
    <row r="126" spans="1:6" x14ac:dyDescent="0.2">
      <c r="A126" s="10" t="s">
        <v>164</v>
      </c>
      <c r="B126">
        <v>-34.290459183673732</v>
      </c>
      <c r="C126" s="5">
        <v>224.60276958940273</v>
      </c>
      <c r="D126">
        <v>116.40000000000012</v>
      </c>
    </row>
    <row r="127" spans="1:6" x14ac:dyDescent="0.2">
      <c r="A127" s="10" t="s">
        <v>165</v>
      </c>
      <c r="B127">
        <v>-55.714948979592108</v>
      </c>
      <c r="C127" s="5">
        <v>201.68276958940271</v>
      </c>
      <c r="D127">
        <v>100.90000000000012</v>
      </c>
    </row>
    <row r="128" spans="1:6" x14ac:dyDescent="0.2">
      <c r="A128" s="10" t="s">
        <v>166</v>
      </c>
      <c r="B128">
        <v>-9.7749489795921107</v>
      </c>
      <c r="C128" s="5">
        <v>225.93165847829161</v>
      </c>
      <c r="D128">
        <v>117.30000000000013</v>
      </c>
    </row>
    <row r="129" spans="1:6" x14ac:dyDescent="0.2">
      <c r="A129" s="10" t="s">
        <v>167</v>
      </c>
      <c r="B129">
        <v>-49.894948979592101</v>
      </c>
      <c r="C129" s="5">
        <v>190.31480454570737</v>
      </c>
      <c r="D129">
        <v>96.000000000000128</v>
      </c>
    </row>
    <row r="130" spans="1:6" x14ac:dyDescent="0.2">
      <c r="A130" s="10" t="s">
        <v>168</v>
      </c>
      <c r="B130">
        <v>-76.566948979592112</v>
      </c>
      <c r="C130" s="5">
        <v>127.15273558019013</v>
      </c>
      <c r="D130">
        <v>84.700000000000131</v>
      </c>
    </row>
    <row r="131" spans="1:6" x14ac:dyDescent="0.2">
      <c r="A131" s="10" t="s">
        <v>169</v>
      </c>
      <c r="B131">
        <v>-43.246948979592098</v>
      </c>
      <c r="C131" s="5">
        <v>163.89591739837192</v>
      </c>
      <c r="D131">
        <v>118.40000000000012</v>
      </c>
    </row>
    <row r="132" spans="1:6" x14ac:dyDescent="0.2">
      <c r="A132" s="10" t="s">
        <v>170</v>
      </c>
      <c r="B132">
        <v>-29.62294897959211</v>
      </c>
      <c r="C132" s="5">
        <v>198.30728103473555</v>
      </c>
      <c r="D132">
        <v>152.7000000000001</v>
      </c>
      <c r="E132">
        <v>5260</v>
      </c>
    </row>
    <row r="133" spans="1:6" x14ac:dyDescent="0.2">
      <c r="A133" s="10" t="s">
        <v>171</v>
      </c>
      <c r="B133">
        <v>-28.092948979592112</v>
      </c>
      <c r="C133" s="5">
        <v>198.52567183933326</v>
      </c>
      <c r="D133">
        <v>153.60000000000011</v>
      </c>
    </row>
    <row r="134" spans="1:6" x14ac:dyDescent="0.2">
      <c r="A134" s="10" t="s">
        <v>172</v>
      </c>
      <c r="B134">
        <v>-52.778663265306392</v>
      </c>
      <c r="C134" s="5">
        <v>181.07886332869495</v>
      </c>
      <c r="D134">
        <v>136.8000000000001</v>
      </c>
    </row>
    <row r="135" spans="1:6" x14ac:dyDescent="0.2">
      <c r="A135" s="10" t="s">
        <v>173</v>
      </c>
      <c r="B135">
        <v>-72.916163265306395</v>
      </c>
      <c r="C135" s="5">
        <v>163.72560245912973</v>
      </c>
      <c r="D135">
        <v>110.10000000000009</v>
      </c>
      <c r="F135">
        <v>22512</v>
      </c>
    </row>
    <row r="136" spans="1:6" x14ac:dyDescent="0.2">
      <c r="A136" s="10" t="s">
        <v>174</v>
      </c>
      <c r="B136">
        <v>-67.999836734694142</v>
      </c>
      <c r="C136" s="5">
        <v>169.03647202434712</v>
      </c>
      <c r="D136">
        <v>119.2000000000001</v>
      </c>
    </row>
    <row r="137" spans="1:6" x14ac:dyDescent="0.2">
      <c r="A137" s="10" t="s">
        <v>175</v>
      </c>
      <c r="B137">
        <v>-57.303918367347215</v>
      </c>
      <c r="C137" s="5">
        <v>182.6166918045669</v>
      </c>
      <c r="D137">
        <v>138.60000000000011</v>
      </c>
    </row>
    <row r="138" spans="1:6" x14ac:dyDescent="0.2">
      <c r="A138" s="10" t="s">
        <v>176</v>
      </c>
      <c r="B138">
        <v>-64.60800000000026</v>
      </c>
      <c r="C138" s="5">
        <v>184.32328521116028</v>
      </c>
      <c r="D138">
        <v>139.7000000000001</v>
      </c>
    </row>
    <row r="139" spans="1:6" x14ac:dyDescent="0.2">
      <c r="A139" s="10" t="s">
        <v>177</v>
      </c>
      <c r="B139">
        <v>-88.032489795918636</v>
      </c>
      <c r="C139" s="5">
        <v>169.60328521116028</v>
      </c>
      <c r="D139">
        <v>135.00000000000011</v>
      </c>
    </row>
    <row r="140" spans="1:6" x14ac:dyDescent="0.2">
      <c r="A140" s="10" t="s">
        <v>178</v>
      </c>
      <c r="B140">
        <v>-123.89248979591865</v>
      </c>
      <c r="C140" s="5">
        <v>141.25217410004919</v>
      </c>
      <c r="D140">
        <v>109.00000000000011</v>
      </c>
    </row>
    <row r="141" spans="1:6" x14ac:dyDescent="0.2">
      <c r="A141" s="10" t="s">
        <v>179</v>
      </c>
      <c r="B141">
        <v>-111.21248979591864</v>
      </c>
      <c r="C141" s="5">
        <v>172.03532016746493</v>
      </c>
      <c r="D141">
        <v>144.30000000000013</v>
      </c>
    </row>
    <row r="142" spans="1:6" x14ac:dyDescent="0.2">
      <c r="A142" s="10" t="s">
        <v>180</v>
      </c>
      <c r="B142">
        <v>-110.08448979591864</v>
      </c>
      <c r="C142" s="5">
        <v>176.07325120194767</v>
      </c>
      <c r="D142">
        <v>141.00000000000011</v>
      </c>
    </row>
    <row r="143" spans="1:6" x14ac:dyDescent="0.2">
      <c r="A143" s="10" t="s">
        <v>181</v>
      </c>
      <c r="B143">
        <v>-135.76448979591862</v>
      </c>
      <c r="C143" s="5">
        <v>157.31643302012947</v>
      </c>
      <c r="D143">
        <v>117.10000000000011</v>
      </c>
    </row>
    <row r="144" spans="1:6" x14ac:dyDescent="0.2">
      <c r="A144" s="10" t="s">
        <v>182</v>
      </c>
      <c r="B144">
        <v>-149.54048979591863</v>
      </c>
      <c r="C144" s="5">
        <v>152.6277966564931</v>
      </c>
      <c r="D144">
        <v>107.2000000000001</v>
      </c>
    </row>
    <row r="145" spans="1:4" x14ac:dyDescent="0.2">
      <c r="A145" s="10" t="s">
        <v>183</v>
      </c>
      <c r="B145">
        <v>-124.81048979591864</v>
      </c>
      <c r="C145" s="5">
        <v>177.64618746109079</v>
      </c>
      <c r="D145">
        <v>125.10000000000011</v>
      </c>
    </row>
    <row r="146" spans="1:4" x14ac:dyDescent="0.2">
      <c r="A146" s="10" t="s">
        <v>184</v>
      </c>
      <c r="B146">
        <v>-101.89620408163293</v>
      </c>
      <c r="C146" s="5">
        <v>227.79937895045248</v>
      </c>
      <c r="D146">
        <v>142.7000000000001</v>
      </c>
    </row>
    <row r="147" spans="1:4" x14ac:dyDescent="0.2">
      <c r="A147" s="10" t="s">
        <v>185</v>
      </c>
      <c r="B147">
        <v>-110.23370408163294</v>
      </c>
      <c r="C147" s="5">
        <v>220.24611808088727</v>
      </c>
      <c r="D147">
        <v>139.2000000000001</v>
      </c>
    </row>
    <row r="148" spans="1:4" x14ac:dyDescent="0.2">
      <c r="A148" s="10" t="s">
        <v>186</v>
      </c>
      <c r="B148">
        <v>-76.517377551020687</v>
      </c>
      <c r="C148" s="5">
        <v>244.65698764610465</v>
      </c>
      <c r="D148">
        <v>177.50000000000011</v>
      </c>
    </row>
    <row r="149" spans="1:4" x14ac:dyDescent="0.2">
      <c r="A149" s="10" t="s">
        <v>187</v>
      </c>
      <c r="B149">
        <v>-81.521459183673755</v>
      </c>
      <c r="C149" s="5">
        <v>248.73720742632443</v>
      </c>
      <c r="D149">
        <v>176.10000000000011</v>
      </c>
    </row>
    <row r="150" spans="1:4" x14ac:dyDescent="0.2">
      <c r="A150" s="10" t="s">
        <v>188</v>
      </c>
      <c r="B150">
        <v>-82.52554081632681</v>
      </c>
      <c r="C150" s="5">
        <v>246.24380083291783</v>
      </c>
      <c r="D150">
        <v>166.80000000000013</v>
      </c>
    </row>
    <row r="151" spans="1:4" x14ac:dyDescent="0.2">
      <c r="A151" s="10" t="s">
        <v>189</v>
      </c>
      <c r="B151">
        <v>-76.750030612245183</v>
      </c>
      <c r="C151" s="5">
        <v>252.02380083291783</v>
      </c>
      <c r="D151">
        <v>203.30000000000013</v>
      </c>
    </row>
    <row r="152" spans="1:4" x14ac:dyDescent="0.2">
      <c r="A152" s="10" t="s">
        <v>190</v>
      </c>
      <c r="B152">
        <v>-120.0100306122452</v>
      </c>
      <c r="C152" s="5">
        <v>225.27268972180673</v>
      </c>
      <c r="D152">
        <v>192.30000000000013</v>
      </c>
    </row>
    <row r="153" spans="1:4" x14ac:dyDescent="0.2">
      <c r="A153" s="10" t="s">
        <v>191</v>
      </c>
      <c r="B153">
        <v>-106.93003061224519</v>
      </c>
      <c r="C153" s="5">
        <v>251.75583578922249</v>
      </c>
      <c r="D153">
        <v>229.60000000000014</v>
      </c>
    </row>
    <row r="154" spans="1:4" x14ac:dyDescent="0.2">
      <c r="A154" s="10" t="s">
        <v>192</v>
      </c>
      <c r="B154">
        <v>-86.002030612245193</v>
      </c>
      <c r="C154" s="5">
        <v>273.89376682370522</v>
      </c>
      <c r="D154">
        <v>266.90000000000015</v>
      </c>
    </row>
    <row r="155" spans="1:4" x14ac:dyDescent="0.2">
      <c r="A155" s="10" t="s">
        <v>193</v>
      </c>
      <c r="B155">
        <v>-79.382030612245188</v>
      </c>
      <c r="C155" s="5">
        <v>286.23694864188701</v>
      </c>
      <c r="D155">
        <v>251.80000000000015</v>
      </c>
    </row>
    <row r="156" spans="1:4" x14ac:dyDescent="0.2">
      <c r="A156" s="10" t="s">
        <v>194</v>
      </c>
      <c r="B156">
        <v>-95.958030612245196</v>
      </c>
      <c r="C156" s="5">
        <v>262.94831227825063</v>
      </c>
      <c r="D156">
        <v>225.70000000000016</v>
      </c>
    </row>
    <row r="157" spans="1:4" x14ac:dyDescent="0.2">
      <c r="A157" s="10" t="s">
        <v>195</v>
      </c>
      <c r="B157">
        <v>-88.8280306122452</v>
      </c>
      <c r="C157" s="5">
        <v>277.06670308284833</v>
      </c>
      <c r="D157">
        <v>238.80000000000015</v>
      </c>
    </row>
    <row r="158" spans="1:4" x14ac:dyDescent="0.2">
      <c r="A158" s="10" t="s">
        <v>196</v>
      </c>
      <c r="B158">
        <v>-87.313744897959481</v>
      </c>
      <c r="C158" s="5">
        <v>305.71989457221002</v>
      </c>
      <c r="D158">
        <v>253.00000000000017</v>
      </c>
    </row>
    <row r="159" spans="1:4" x14ac:dyDescent="0.2">
      <c r="A159" s="10" t="s">
        <v>197</v>
      </c>
      <c r="B159">
        <v>34.948755102040508</v>
      </c>
      <c r="C159" s="5">
        <v>410.36663370264483</v>
      </c>
      <c r="D159">
        <v>411.70000000000016</v>
      </c>
    </row>
    <row r="160" spans="1:4" x14ac:dyDescent="0.2">
      <c r="A160" s="10" t="s">
        <v>198</v>
      </c>
      <c r="B160">
        <v>27.465081632652762</v>
      </c>
      <c r="C160" s="5">
        <v>402.77750326786224</v>
      </c>
      <c r="D160">
        <v>402.20000000000016</v>
      </c>
    </row>
    <row r="161" spans="1:4" x14ac:dyDescent="0.2">
      <c r="A161" s="10" t="s">
        <v>199</v>
      </c>
      <c r="B161">
        <v>-10.039000000000314</v>
      </c>
      <c r="C161" s="5">
        <v>368.95772304808202</v>
      </c>
      <c r="D161">
        <v>374.20000000000016</v>
      </c>
    </row>
    <row r="162" spans="1:4" x14ac:dyDescent="0.2">
      <c r="A162" s="10" t="s">
        <v>200</v>
      </c>
      <c r="B162">
        <v>-2.9430816326533744</v>
      </c>
      <c r="C162" s="5">
        <v>363.66431645467543</v>
      </c>
      <c r="D162">
        <v>356.10000000000014</v>
      </c>
    </row>
    <row r="163" spans="1:4" x14ac:dyDescent="0.2">
      <c r="A163" s="10" t="s">
        <v>201</v>
      </c>
      <c r="B163">
        <v>-35.167571428571748</v>
      </c>
      <c r="C163" s="5">
        <v>311.64431645467545</v>
      </c>
      <c r="D163">
        <v>309.00000000000011</v>
      </c>
    </row>
    <row r="164" spans="1:4" x14ac:dyDescent="0.2">
      <c r="A164" s="10" t="s">
        <v>202</v>
      </c>
      <c r="B164">
        <v>3.5724285714282331</v>
      </c>
      <c r="C164" s="5">
        <v>338.59320534356436</v>
      </c>
      <c r="D164">
        <v>316.80000000000013</v>
      </c>
    </row>
    <row r="165" spans="1:4" x14ac:dyDescent="0.2">
      <c r="A165" s="10" t="s">
        <v>203</v>
      </c>
      <c r="B165">
        <v>-13.147571428571766</v>
      </c>
      <c r="C165" s="5">
        <v>304.67635141098015</v>
      </c>
      <c r="D165">
        <v>298.90000000000015</v>
      </c>
    </row>
    <row r="166" spans="1:4" x14ac:dyDescent="0.2">
      <c r="A166" s="10" t="s">
        <v>204</v>
      </c>
      <c r="B166">
        <v>0.58042857142822868</v>
      </c>
      <c r="C166" s="5">
        <v>321.11428244546289</v>
      </c>
      <c r="D166">
        <v>316.40000000000015</v>
      </c>
    </row>
    <row r="167" spans="1:4" x14ac:dyDescent="0.2">
      <c r="A167" s="10" t="s">
        <v>205</v>
      </c>
      <c r="B167">
        <v>-14.899571428571761</v>
      </c>
      <c r="C167" s="5">
        <v>296.5574642636447</v>
      </c>
      <c r="D167">
        <v>301.50000000000017</v>
      </c>
    </row>
    <row r="168" spans="1:4" x14ac:dyDescent="0.2">
      <c r="A168" s="10" t="s">
        <v>206</v>
      </c>
      <c r="B168">
        <v>-27.675571428571772</v>
      </c>
      <c r="C168" s="5">
        <v>287.16882790000835</v>
      </c>
      <c r="D168">
        <v>297.60000000000019</v>
      </c>
    </row>
    <row r="169" spans="1:4" x14ac:dyDescent="0.2">
      <c r="A169" s="10" t="s">
        <v>207</v>
      </c>
      <c r="B169">
        <v>-31.745571428571775</v>
      </c>
      <c r="C169" s="5">
        <v>283.58721870460607</v>
      </c>
      <c r="D169">
        <v>299.50000000000017</v>
      </c>
    </row>
    <row r="170" spans="1:4" x14ac:dyDescent="0.2">
      <c r="A170" s="10" t="s">
        <v>208</v>
      </c>
      <c r="B170">
        <v>-52.831285714286054</v>
      </c>
      <c r="C170" s="5">
        <v>268.94041019396775</v>
      </c>
      <c r="D170">
        <v>285.70000000000016</v>
      </c>
    </row>
    <row r="171" spans="1:4" x14ac:dyDescent="0.2">
      <c r="A171" s="10" t="s">
        <v>209</v>
      </c>
      <c r="B171">
        <v>-18.568785714286051</v>
      </c>
      <c r="C171" s="5">
        <v>345.58714932440256</v>
      </c>
      <c r="D171">
        <v>370.80000000000018</v>
      </c>
    </row>
    <row r="172" spans="1:4" x14ac:dyDescent="0.2">
      <c r="A172" s="10" t="s">
        <v>210</v>
      </c>
      <c r="B172">
        <v>-29.652459183673798</v>
      </c>
      <c r="C172" s="5">
        <v>332.19801888961996</v>
      </c>
      <c r="D172">
        <v>360.9000000000002</v>
      </c>
    </row>
    <row r="173" spans="1:4" x14ac:dyDescent="0.2">
      <c r="A173" s="10" t="s">
        <v>211</v>
      </c>
      <c r="B173">
        <v>-64.156540816326867</v>
      </c>
      <c r="C173" s="5">
        <v>292.77823866983977</v>
      </c>
      <c r="D173">
        <v>329.30000000000018</v>
      </c>
    </row>
    <row r="174" spans="1:4" x14ac:dyDescent="0.2">
      <c r="A174" s="10" t="s">
        <v>212</v>
      </c>
      <c r="B174">
        <v>-95.660622448979922</v>
      </c>
      <c r="C174" s="5">
        <v>247.88483207643316</v>
      </c>
      <c r="D174">
        <v>298.60000000000019</v>
      </c>
    </row>
    <row r="175" spans="1:4" x14ac:dyDescent="0.2">
      <c r="A175" s="10" t="s">
        <v>213</v>
      </c>
      <c r="B175">
        <v>-123.0851122448983</v>
      </c>
      <c r="C175" s="5">
        <v>216.16483207643316</v>
      </c>
      <c r="D175">
        <v>285.50000000000017</v>
      </c>
    </row>
    <row r="176" spans="1:4" x14ac:dyDescent="0.2">
      <c r="A176" s="10" t="s">
        <v>214</v>
      </c>
      <c r="B176">
        <v>-143.74511224489831</v>
      </c>
      <c r="C176" s="5">
        <v>187.81372096532206</v>
      </c>
      <c r="D176">
        <v>273.50000000000017</v>
      </c>
    </row>
    <row r="177" spans="1:6" x14ac:dyDescent="0.2">
      <c r="A177" s="10" t="s">
        <v>215</v>
      </c>
      <c r="B177">
        <v>-79.865112244898313</v>
      </c>
      <c r="C177" s="5">
        <v>282.79686703273779</v>
      </c>
      <c r="D177">
        <v>359.20000000000016</v>
      </c>
    </row>
    <row r="178" spans="1:6" x14ac:dyDescent="0.2">
      <c r="A178" s="10" t="s">
        <v>216</v>
      </c>
      <c r="B178">
        <v>-104.73711224489833</v>
      </c>
      <c r="C178" s="5">
        <v>256.73479806722054</v>
      </c>
      <c r="D178">
        <v>347.90000000000015</v>
      </c>
    </row>
    <row r="179" spans="1:6" x14ac:dyDescent="0.2">
      <c r="A179" s="10" t="s">
        <v>217</v>
      </c>
      <c r="B179">
        <v>-77.317112244898311</v>
      </c>
      <c r="C179" s="5">
        <v>277.67797988540235</v>
      </c>
      <c r="D179">
        <v>356.20000000000016</v>
      </c>
    </row>
    <row r="180" spans="1:6" x14ac:dyDescent="0.2">
      <c r="A180" s="10" t="s">
        <v>218</v>
      </c>
      <c r="B180">
        <v>-76.693112244898316</v>
      </c>
      <c r="C180" s="5">
        <v>285.38934352176597</v>
      </c>
      <c r="D180">
        <v>369.70000000000016</v>
      </c>
      <c r="E180">
        <v>9225</v>
      </c>
    </row>
    <row r="181" spans="1:6" x14ac:dyDescent="0.2">
      <c r="A181" s="10" t="s">
        <v>219</v>
      </c>
      <c r="B181">
        <v>-61.763112244898323</v>
      </c>
      <c r="C181" s="5">
        <v>275.40773432636365</v>
      </c>
      <c r="D181">
        <v>380.40000000000015</v>
      </c>
    </row>
    <row r="182" spans="1:6" x14ac:dyDescent="0.2">
      <c r="A182" s="10" t="s">
        <v>220</v>
      </c>
      <c r="B182">
        <v>-87.64882653061261</v>
      </c>
      <c r="C182" s="5">
        <v>254.96092581572535</v>
      </c>
      <c r="D182">
        <v>355.60000000000014</v>
      </c>
    </row>
    <row r="183" spans="1:6" x14ac:dyDescent="0.2">
      <c r="A183" s="10" t="s">
        <v>221</v>
      </c>
      <c r="B183">
        <v>-112.98632653061262</v>
      </c>
      <c r="C183" s="5">
        <v>234.20766494616015</v>
      </c>
      <c r="D183">
        <v>327.90000000000015</v>
      </c>
      <c r="F183">
        <v>27500</v>
      </c>
    </row>
    <row r="184" spans="1:6" x14ac:dyDescent="0.2">
      <c r="A184" s="10" t="s">
        <v>222</v>
      </c>
      <c r="B184">
        <v>-127.07000000000036</v>
      </c>
      <c r="C184" s="5">
        <v>215.51853451137754</v>
      </c>
      <c r="D184">
        <v>310.80000000000013</v>
      </c>
    </row>
    <row r="185" spans="1:6" x14ac:dyDescent="0.2">
      <c r="A185" s="10" t="s">
        <v>223</v>
      </c>
      <c r="B185">
        <v>-138.17408163265344</v>
      </c>
      <c r="C185" s="5">
        <v>210.99875429159732</v>
      </c>
      <c r="D185">
        <v>305.80000000000013</v>
      </c>
    </row>
    <row r="186" spans="1:6" x14ac:dyDescent="0.2">
      <c r="A186" s="10" t="s">
        <v>224</v>
      </c>
      <c r="B186">
        <v>-156.87816326530651</v>
      </c>
      <c r="C186" s="5">
        <v>189.60534769819071</v>
      </c>
      <c r="D186">
        <v>292.90000000000015</v>
      </c>
    </row>
    <row r="187" spans="1:6" x14ac:dyDescent="0.2">
      <c r="A187" s="10" t="s">
        <v>225</v>
      </c>
      <c r="B187">
        <v>-169.9026530612249</v>
      </c>
      <c r="C187" s="5">
        <v>186.6853476981907</v>
      </c>
      <c r="D187">
        <v>301.00000000000011</v>
      </c>
    </row>
    <row r="188" spans="1:6" x14ac:dyDescent="0.2">
      <c r="A188" s="10" t="s">
        <v>226</v>
      </c>
      <c r="B188">
        <v>-180.76265306122491</v>
      </c>
      <c r="C188" s="5">
        <v>147.3342365870796</v>
      </c>
      <c r="D188">
        <v>245.40000000000012</v>
      </c>
    </row>
    <row r="189" spans="1:6" x14ac:dyDescent="0.2">
      <c r="A189" s="10" t="s">
        <v>227</v>
      </c>
      <c r="B189">
        <v>-170.38265306122491</v>
      </c>
      <c r="C189" s="5">
        <v>170.71738265449534</v>
      </c>
      <c r="D189">
        <v>265.90000000000009</v>
      </c>
    </row>
    <row r="190" spans="1:6" x14ac:dyDescent="0.2">
      <c r="A190" s="10" t="s">
        <v>228</v>
      </c>
      <c r="B190">
        <v>-201.85465306122492</v>
      </c>
      <c r="C190" s="5">
        <v>138.05531368897809</v>
      </c>
      <c r="D190">
        <v>245.8000000000001</v>
      </c>
    </row>
    <row r="191" spans="1:6" x14ac:dyDescent="0.2">
      <c r="A191" s="10" t="s">
        <v>229</v>
      </c>
      <c r="B191">
        <v>-211.5346530612249</v>
      </c>
      <c r="C191" s="5">
        <v>127.79849550715988</v>
      </c>
      <c r="D191">
        <v>241.10000000000011</v>
      </c>
    </row>
    <row r="192" spans="1:6" x14ac:dyDescent="0.2">
      <c r="A192" s="10" t="s">
        <v>230</v>
      </c>
      <c r="B192">
        <v>-216.11065306122492</v>
      </c>
      <c r="C192" s="5">
        <v>125.00985914352351</v>
      </c>
      <c r="D192">
        <v>221.40000000000012</v>
      </c>
    </row>
    <row r="193" spans="1:6" x14ac:dyDescent="0.2">
      <c r="A193" s="10" t="s">
        <v>231</v>
      </c>
      <c r="B193">
        <v>-231.98065306122493</v>
      </c>
      <c r="C193" s="5">
        <v>122.42824994812121</v>
      </c>
      <c r="D193">
        <v>233.90000000000012</v>
      </c>
    </row>
    <row r="194" spans="1:6" x14ac:dyDescent="0.2">
      <c r="A194" s="10" t="s">
        <v>232</v>
      </c>
      <c r="B194">
        <v>-239.06636734693922</v>
      </c>
      <c r="C194" s="5">
        <v>117.38144143748291</v>
      </c>
      <c r="D194">
        <v>230.70000000000013</v>
      </c>
    </row>
    <row r="195" spans="1:6" x14ac:dyDescent="0.2">
      <c r="A195" s="10" t="s">
        <v>233</v>
      </c>
      <c r="B195">
        <v>-253.20386734693921</v>
      </c>
      <c r="C195" s="5">
        <v>104.0281805679177</v>
      </c>
      <c r="D195">
        <v>232.80000000000013</v>
      </c>
    </row>
    <row r="196" spans="1:6" x14ac:dyDescent="0.2">
      <c r="A196" s="10" t="s">
        <v>234</v>
      </c>
      <c r="B196">
        <v>-258.88754081632698</v>
      </c>
      <c r="C196" s="5">
        <v>94.839050133135089</v>
      </c>
      <c r="D196">
        <v>225.70000000000013</v>
      </c>
    </row>
    <row r="197" spans="1:6" x14ac:dyDescent="0.2">
      <c r="A197" s="10" t="s">
        <v>235</v>
      </c>
      <c r="B197">
        <v>-288.29162244898004</v>
      </c>
      <c r="C197" s="5">
        <v>73.219269913354864</v>
      </c>
      <c r="D197">
        <v>208.50000000000014</v>
      </c>
    </row>
    <row r="198" spans="1:6" x14ac:dyDescent="0.2">
      <c r="A198" s="10" t="s">
        <v>236</v>
      </c>
      <c r="B198">
        <v>-328.59570408163307</v>
      </c>
      <c r="C198" s="5">
        <v>39.625863319948259</v>
      </c>
      <c r="D198">
        <v>183.80000000000013</v>
      </c>
    </row>
    <row r="199" spans="1:6" x14ac:dyDescent="0.2">
      <c r="A199" s="10" t="s">
        <v>237</v>
      </c>
      <c r="B199">
        <v>-353.82019387755145</v>
      </c>
      <c r="C199" s="5">
        <v>11.505863319948261</v>
      </c>
      <c r="D199">
        <v>153.10000000000014</v>
      </c>
    </row>
    <row r="200" spans="1:6" x14ac:dyDescent="0.2">
      <c r="A200" s="10" t="s">
        <v>238</v>
      </c>
      <c r="B200">
        <v>-357.48019387755147</v>
      </c>
      <c r="C200" s="5">
        <v>11.454752208837164</v>
      </c>
      <c r="D200">
        <v>143.10000000000014</v>
      </c>
    </row>
    <row r="201" spans="1:6" x14ac:dyDescent="0.2">
      <c r="A201" s="10" t="s">
        <v>239</v>
      </c>
      <c r="B201">
        <v>-277.60019387755148</v>
      </c>
      <c r="C201" s="5">
        <v>52.837898276252915</v>
      </c>
      <c r="D201">
        <v>181.40000000000015</v>
      </c>
    </row>
    <row r="202" spans="1:6" x14ac:dyDescent="0.2">
      <c r="A202" s="10" t="s">
        <v>240</v>
      </c>
      <c r="B202">
        <v>-305.2721938775515</v>
      </c>
      <c r="C202" s="5">
        <v>28.475829310735655</v>
      </c>
      <c r="D202">
        <v>170.50000000000014</v>
      </c>
    </row>
    <row r="203" spans="1:6" x14ac:dyDescent="0.2">
      <c r="A203" s="10" t="s">
        <v>241</v>
      </c>
      <c r="B203">
        <v>-317.95219387755151</v>
      </c>
      <c r="C203" s="5">
        <v>-9.7809888710825419</v>
      </c>
      <c r="D203">
        <v>150.00000000000014</v>
      </c>
    </row>
    <row r="204" spans="1:6" x14ac:dyDescent="0.2">
      <c r="A204" s="10" t="s">
        <v>242</v>
      </c>
      <c r="B204">
        <v>-255.92819387755151</v>
      </c>
      <c r="C204">
        <v>30.230374765281091</v>
      </c>
      <c r="D204">
        <v>186.70000000000016</v>
      </c>
      <c r="E204">
        <v>3807</v>
      </c>
    </row>
    <row r="205" spans="1:6" x14ac:dyDescent="0.2">
      <c r="A205" s="10">
        <v>44166</v>
      </c>
      <c r="B205">
        <v>-268.59819387755152</v>
      </c>
      <c r="C205">
        <v>16.048765569878785</v>
      </c>
      <c r="D205">
        <v>160.60000000000016</v>
      </c>
    </row>
    <row r="206" spans="1:6" x14ac:dyDescent="0.2">
      <c r="A206" s="10">
        <v>44197</v>
      </c>
      <c r="B206">
        <v>-287.28390816326578</v>
      </c>
      <c r="C206" s="5">
        <v>2.2999999999999998</v>
      </c>
      <c r="D206">
        <v>141.40000000000018</v>
      </c>
    </row>
    <row r="207" spans="1:6" x14ac:dyDescent="0.2">
      <c r="A207" s="10">
        <v>44228</v>
      </c>
      <c r="B207">
        <v>-294.8214081632658</v>
      </c>
      <c r="C207">
        <v>9.0486961896752724</v>
      </c>
      <c r="D207">
        <v>132.30000000000018</v>
      </c>
      <c r="F207">
        <v>11370</v>
      </c>
    </row>
    <row r="208" spans="1:6" x14ac:dyDescent="0.2">
      <c r="A208" s="10">
        <v>44256</v>
      </c>
      <c r="B208">
        <v>-311.50508163265357</v>
      </c>
      <c r="C208">
        <v>31.159565754892668</v>
      </c>
      <c r="D208">
        <v>122.00000000000018</v>
      </c>
    </row>
    <row r="209" spans="1:4" x14ac:dyDescent="0.2">
      <c r="A209" s="10">
        <v>44287</v>
      </c>
      <c r="B209">
        <v>-304.60916326530662</v>
      </c>
      <c r="C209">
        <v>18.839785535112448</v>
      </c>
      <c r="D209">
        <v>124.00000000000018</v>
      </c>
    </row>
    <row r="210" spans="1:4" x14ac:dyDescent="0.2">
      <c r="A210" s="10">
        <v>44317</v>
      </c>
      <c r="B210">
        <v>-270.71324489795967</v>
      </c>
      <c r="C210">
        <v>35.246378941705849</v>
      </c>
      <c r="D210">
        <v>159.9000000000002</v>
      </c>
    </row>
    <row r="211" spans="1:4" x14ac:dyDescent="0.2">
      <c r="A211" s="10">
        <v>44348</v>
      </c>
      <c r="B211">
        <v>-258.33773469387802</v>
      </c>
      <c r="C211">
        <v>53.126378941705845</v>
      </c>
      <c r="D211">
        <v>187.20000000000022</v>
      </c>
    </row>
    <row r="212" spans="1:4" x14ac:dyDescent="0.2">
      <c r="A212" s="10">
        <v>44378</v>
      </c>
      <c r="B212">
        <v>-252.39773469387802</v>
      </c>
      <c r="C212">
        <v>51.77526783059475</v>
      </c>
      <c r="D212">
        <v>187.00000000000023</v>
      </c>
    </row>
    <row r="213" spans="1:4" x14ac:dyDescent="0.2">
      <c r="A213" s="10">
        <v>44409</v>
      </c>
      <c r="B213">
        <v>-260.71773469387801</v>
      </c>
      <c r="C213">
        <v>44.358413898010504</v>
      </c>
      <c r="D213">
        <v>174.30000000000024</v>
      </c>
    </row>
    <row r="214" spans="1:4" x14ac:dyDescent="0.2">
      <c r="A214" s="10">
        <v>44440</v>
      </c>
      <c r="B214">
        <v>-254.58973469387803</v>
      </c>
      <c r="C214">
        <v>32.796344932493248</v>
      </c>
      <c r="D214">
        <v>165.00000000000023</v>
      </c>
    </row>
    <row r="215" spans="1:4" x14ac:dyDescent="0.2">
      <c r="A215" s="10">
        <v>44470</v>
      </c>
      <c r="B215">
        <v>-207.86973469387803</v>
      </c>
      <c r="C215">
        <v>69.839526750675049</v>
      </c>
      <c r="D215">
        <v>210.50000000000023</v>
      </c>
    </row>
    <row r="216" spans="1:4" x14ac:dyDescent="0.2">
      <c r="A216" s="10">
        <v>44501</v>
      </c>
      <c r="B216">
        <v>-221.64573469387804</v>
      </c>
      <c r="C216">
        <v>60.650890387038679</v>
      </c>
      <c r="D216">
        <v>204.00000000000023</v>
      </c>
    </row>
    <row r="217" spans="1:4" x14ac:dyDescent="0.2">
      <c r="A217" s="10">
        <v>44531</v>
      </c>
      <c r="B217">
        <v>-240.71573469387803</v>
      </c>
      <c r="C217">
        <v>41.669281191636372</v>
      </c>
      <c r="D217">
        <v>167.50000000000023</v>
      </c>
    </row>
    <row r="218" spans="1:4" x14ac:dyDescent="0.2">
      <c r="A218" s="10">
        <v>44562</v>
      </c>
      <c r="B218">
        <v>-264.80144897959229</v>
      </c>
      <c r="C218">
        <v>31.322472680998068</v>
      </c>
      <c r="D218">
        <v>147.50000000000023</v>
      </c>
    </row>
    <row r="219" spans="1:4" x14ac:dyDescent="0.2">
      <c r="A219" s="10">
        <v>44593</v>
      </c>
      <c r="B219">
        <v>-278.73894897959229</v>
      </c>
      <c r="C219">
        <v>17.46921181143286</v>
      </c>
      <c r="D219">
        <v>135.40000000000023</v>
      </c>
    </row>
    <row r="220" spans="1:4" x14ac:dyDescent="0.2">
      <c r="A220" s="10">
        <v>44621</v>
      </c>
      <c r="B220">
        <v>-288.42262244898006</v>
      </c>
      <c r="C220">
        <v>4.1800813766502536</v>
      </c>
      <c r="D220">
        <v>121.90000000000023</v>
      </c>
    </row>
    <row r="221" spans="1:4" x14ac:dyDescent="0.2">
      <c r="A221" s="10">
        <v>44652</v>
      </c>
      <c r="B221">
        <v>-272.92670408163315</v>
      </c>
      <c r="C221">
        <v>43.260301156870028</v>
      </c>
      <c r="D221">
        <v>153.70000000000024</v>
      </c>
    </row>
    <row r="222" spans="1:4" x14ac:dyDescent="0.2">
      <c r="A222" s="10">
        <v>44682</v>
      </c>
      <c r="B222">
        <v>-270.23078571428618</v>
      </c>
      <c r="C222">
        <v>26.366894563463426</v>
      </c>
      <c r="D222">
        <v>128.80000000000024</v>
      </c>
    </row>
    <row r="223" spans="1:4" x14ac:dyDescent="0.2">
      <c r="A223" s="10">
        <v>44713</v>
      </c>
      <c r="B223">
        <v>-268.05527551020458</v>
      </c>
      <c r="C223">
        <v>12.446894563463424</v>
      </c>
      <c r="D223">
        <v>127.30000000000024</v>
      </c>
    </row>
    <row r="224" spans="1:4" x14ac:dyDescent="0.2">
      <c r="A224" s="10">
        <v>44743</v>
      </c>
      <c r="B224">
        <v>-251.71527551020461</v>
      </c>
      <c r="C224">
        <v>16.395783452352326</v>
      </c>
      <c r="D224">
        <v>131.50000000000023</v>
      </c>
    </row>
    <row r="225" spans="1:9" x14ac:dyDescent="0.2">
      <c r="A225" s="10">
        <v>44774</v>
      </c>
      <c r="B225">
        <v>-197.23527551020459</v>
      </c>
      <c r="C225">
        <v>69.378929519768064</v>
      </c>
      <c r="D225">
        <v>170.20000000000022</v>
      </c>
    </row>
    <row r="226" spans="1:9" x14ac:dyDescent="0.2">
      <c r="A226" s="10">
        <v>44805</v>
      </c>
      <c r="B226">
        <v>-201.50727551020458</v>
      </c>
      <c r="C226">
        <v>40.616860554250806</v>
      </c>
      <c r="D226">
        <v>155.9000000000002</v>
      </c>
    </row>
    <row r="227" spans="1:9" x14ac:dyDescent="0.2">
      <c r="A227" s="10">
        <v>44835</v>
      </c>
      <c r="B227">
        <v>-138.58727551020456</v>
      </c>
      <c r="C227">
        <v>103.96004237243261</v>
      </c>
      <c r="D227">
        <v>222.0000000000002</v>
      </c>
      <c r="I227">
        <v>103.96004237243261</v>
      </c>
    </row>
    <row r="228" spans="1:9" x14ac:dyDescent="0.2">
      <c r="A228" s="10">
        <v>44866</v>
      </c>
      <c r="B228">
        <v>-99.363275510204573</v>
      </c>
      <c r="C228">
        <v>149.47140600879624</v>
      </c>
      <c r="D228">
        <v>257.70000000000022</v>
      </c>
      <c r="E228">
        <v>2068</v>
      </c>
      <c r="I228">
        <v>149.47140600879624</v>
      </c>
    </row>
    <row r="229" spans="1:9" x14ac:dyDescent="0.2">
      <c r="A229" s="10">
        <v>44896</v>
      </c>
      <c r="B229">
        <v>-105.83327551020457</v>
      </c>
      <c r="C229">
        <v>142.78979681339393</v>
      </c>
      <c r="D229">
        <v>234.00000000000023</v>
      </c>
      <c r="I229">
        <v>142.78979681339393</v>
      </c>
    </row>
    <row r="230" spans="1:9" x14ac:dyDescent="0.2">
      <c r="A230" s="10">
        <v>44927</v>
      </c>
      <c r="B230">
        <v>-120.53327551020458</v>
      </c>
      <c r="C230">
        <v>128.68979681339394</v>
      </c>
      <c r="D230">
        <v>219.00000000000023</v>
      </c>
      <c r="F230">
        <v>14997</v>
      </c>
      <c r="I230">
        <v>128.68979681339394</v>
      </c>
    </row>
    <row r="231" spans="1:9" x14ac:dyDescent="0.2">
      <c r="A231"/>
    </row>
    <row r="232" spans="1:9" x14ac:dyDescent="0.2">
      <c r="A232"/>
      <c r="B232">
        <f>B227-B204</f>
        <v>117.34091836734694</v>
      </c>
      <c r="C232">
        <f>C227-C204</f>
        <v>73.729667607151526</v>
      </c>
      <c r="D232">
        <f t="shared" ref="D232" si="0">D227-D204</f>
        <v>35.30000000000004</v>
      </c>
    </row>
    <row r="233" spans="1:9" x14ac:dyDescent="0.2">
      <c r="A233"/>
    </row>
    <row r="234" spans="1:9" x14ac:dyDescent="0.2">
      <c r="A234"/>
    </row>
    <row r="235" spans="1:9" x14ac:dyDescent="0.2">
      <c r="A235"/>
    </row>
    <row r="236" spans="1:9" x14ac:dyDescent="0.2">
      <c r="A236"/>
    </row>
    <row r="237" spans="1:9" x14ac:dyDescent="0.2">
      <c r="A237"/>
    </row>
    <row r="238" spans="1:9" x14ac:dyDescent="0.2">
      <c r="A238"/>
    </row>
    <row r="239" spans="1:9" x14ac:dyDescent="0.2">
      <c r="A239"/>
    </row>
    <row r="240" spans="1:9" x14ac:dyDescent="0.2">
      <c r="A240"/>
    </row>
    <row r="241" spans="1:1" x14ac:dyDescent="0.2">
      <c r="A241"/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L28" sqref="L28"/>
    </sheetView>
  </sheetViews>
  <sheetFormatPr baseColWidth="10" defaultColWidth="11" defaultRowHeight="16" x14ac:dyDescent="0.2"/>
  <sheetData>
    <row r="1" spans="1:4" x14ac:dyDescent="0.2">
      <c r="B1" t="s">
        <v>243</v>
      </c>
      <c r="C1" t="s">
        <v>243</v>
      </c>
      <c r="D1" t="s">
        <v>244</v>
      </c>
    </row>
    <row r="2" spans="1:4" x14ac:dyDescent="0.2">
      <c r="A2">
        <v>2006</v>
      </c>
      <c r="C2">
        <v>245.4</v>
      </c>
      <c r="D2">
        <v>193.4</v>
      </c>
    </row>
    <row r="3" spans="1:4" x14ac:dyDescent="0.2">
      <c r="A3">
        <v>2007</v>
      </c>
      <c r="C3">
        <v>391</v>
      </c>
      <c r="D3">
        <v>298.79999999999995</v>
      </c>
    </row>
    <row r="4" spans="1:4" x14ac:dyDescent="0.2">
      <c r="A4">
        <v>2008</v>
      </c>
      <c r="C4">
        <v>157</v>
      </c>
      <c r="D4">
        <v>332.2</v>
      </c>
    </row>
    <row r="5" spans="1:4" x14ac:dyDescent="0.2">
      <c r="A5">
        <v>2009</v>
      </c>
      <c r="C5">
        <v>240.8</v>
      </c>
      <c r="D5">
        <v>324</v>
      </c>
    </row>
    <row r="6" spans="1:4" x14ac:dyDescent="0.2">
      <c r="A6">
        <v>2010</v>
      </c>
      <c r="C6">
        <v>160.60000000000002</v>
      </c>
      <c r="D6">
        <v>272.2</v>
      </c>
    </row>
    <row r="7" spans="1:4" x14ac:dyDescent="0.2">
      <c r="A7">
        <v>2011</v>
      </c>
      <c r="C7">
        <v>196.40000000000003</v>
      </c>
      <c r="D7">
        <v>302.20000000000005</v>
      </c>
    </row>
    <row r="8" spans="1:4" x14ac:dyDescent="0.2">
      <c r="A8">
        <v>2012</v>
      </c>
      <c r="C8">
        <v>235</v>
      </c>
      <c r="D8">
        <v>331.4</v>
      </c>
    </row>
    <row r="9" spans="1:4" x14ac:dyDescent="0.2">
      <c r="A9">
        <v>2013</v>
      </c>
      <c r="C9">
        <v>351</v>
      </c>
      <c r="D9">
        <v>344.4</v>
      </c>
    </row>
    <row r="10" spans="1:4" x14ac:dyDescent="0.2">
      <c r="A10">
        <v>2014</v>
      </c>
      <c r="C10">
        <v>164</v>
      </c>
      <c r="D10">
        <v>276.8</v>
      </c>
    </row>
    <row r="11" spans="1:4" x14ac:dyDescent="0.2">
      <c r="A11">
        <v>2015</v>
      </c>
      <c r="C11">
        <v>183.60000000000002</v>
      </c>
      <c r="D11">
        <v>273.60000000000002</v>
      </c>
    </row>
    <row r="12" spans="1:4" x14ac:dyDescent="0.2">
      <c r="A12">
        <v>2016</v>
      </c>
      <c r="C12">
        <v>285.60000000000002</v>
      </c>
      <c r="D12">
        <v>315.60000000000002</v>
      </c>
    </row>
    <row r="13" spans="1:4" x14ac:dyDescent="0.2">
      <c r="A13">
        <v>2017</v>
      </c>
      <c r="C13">
        <v>311.60000000000002</v>
      </c>
      <c r="D13">
        <v>322.60000000000002</v>
      </c>
    </row>
    <row r="14" spans="1:4" x14ac:dyDescent="0.2">
      <c r="A14">
        <v>2018</v>
      </c>
      <c r="C14">
        <v>150.60000000000002</v>
      </c>
      <c r="D14">
        <v>310</v>
      </c>
    </row>
    <row r="20" spans="1:6" x14ac:dyDescent="0.2">
      <c r="A20" t="s">
        <v>14</v>
      </c>
      <c r="B20">
        <v>9789</v>
      </c>
      <c r="C20">
        <v>5</v>
      </c>
      <c r="D20">
        <v>2006</v>
      </c>
      <c r="E20">
        <v>47.4</v>
      </c>
      <c r="F20" t="s">
        <v>245</v>
      </c>
    </row>
    <row r="21" spans="1:6" x14ac:dyDescent="0.2">
      <c r="A21" t="s">
        <v>14</v>
      </c>
      <c r="B21">
        <v>9789</v>
      </c>
      <c r="C21">
        <v>5</v>
      </c>
      <c r="D21">
        <v>2007</v>
      </c>
      <c r="E21">
        <v>49.2</v>
      </c>
      <c r="F21" t="s">
        <v>245</v>
      </c>
    </row>
    <row r="22" spans="1:6" x14ac:dyDescent="0.2">
      <c r="A22" t="s">
        <v>14</v>
      </c>
      <c r="B22">
        <v>9789</v>
      </c>
      <c r="C22">
        <v>5</v>
      </c>
      <c r="D22">
        <v>2008</v>
      </c>
      <c r="E22">
        <v>53</v>
      </c>
      <c r="F22" t="s">
        <v>245</v>
      </c>
    </row>
    <row r="23" spans="1:6" x14ac:dyDescent="0.2">
      <c r="A23" t="s">
        <v>14</v>
      </c>
      <c r="B23">
        <v>9789</v>
      </c>
      <c r="C23">
        <v>5</v>
      </c>
      <c r="D23">
        <v>2009</v>
      </c>
      <c r="E23">
        <v>45.8</v>
      </c>
      <c r="F23" t="s">
        <v>245</v>
      </c>
    </row>
    <row r="24" spans="1:6" x14ac:dyDescent="0.2">
      <c r="A24" t="s">
        <v>14</v>
      </c>
      <c r="B24">
        <v>9789</v>
      </c>
      <c r="C24">
        <v>5</v>
      </c>
      <c r="D24">
        <v>2010</v>
      </c>
      <c r="E24">
        <v>86.4</v>
      </c>
      <c r="F24" t="s">
        <v>245</v>
      </c>
    </row>
    <row r="25" spans="1:6" x14ac:dyDescent="0.2">
      <c r="A25" t="s">
        <v>14</v>
      </c>
      <c r="B25">
        <v>9789</v>
      </c>
      <c r="C25">
        <v>5</v>
      </c>
      <c r="D25">
        <v>2011</v>
      </c>
      <c r="E25">
        <v>47.8</v>
      </c>
      <c r="F25" t="s">
        <v>245</v>
      </c>
    </row>
    <row r="26" spans="1:6" x14ac:dyDescent="0.2">
      <c r="A26" t="s">
        <v>14</v>
      </c>
      <c r="B26">
        <v>9789</v>
      </c>
      <c r="C26">
        <v>5</v>
      </c>
      <c r="D26">
        <v>2012</v>
      </c>
      <c r="E26">
        <v>52.6</v>
      </c>
      <c r="F26" t="s">
        <v>245</v>
      </c>
    </row>
    <row r="27" spans="1:6" x14ac:dyDescent="0.2">
      <c r="A27" t="s">
        <v>14</v>
      </c>
      <c r="B27">
        <v>9789</v>
      </c>
      <c r="C27">
        <v>5</v>
      </c>
      <c r="D27">
        <v>2013</v>
      </c>
      <c r="E27">
        <v>112.4</v>
      </c>
      <c r="F27" t="s">
        <v>245</v>
      </c>
    </row>
    <row r="28" spans="1:6" x14ac:dyDescent="0.2">
      <c r="A28" t="s">
        <v>14</v>
      </c>
      <c r="B28">
        <v>9789</v>
      </c>
      <c r="C28">
        <v>5</v>
      </c>
      <c r="D28">
        <v>2014</v>
      </c>
      <c r="E28">
        <v>99</v>
      </c>
      <c r="F28" t="s">
        <v>245</v>
      </c>
    </row>
    <row r="29" spans="1:6" x14ac:dyDescent="0.2">
      <c r="A29" t="s">
        <v>14</v>
      </c>
      <c r="B29">
        <v>9789</v>
      </c>
      <c r="C29">
        <v>5</v>
      </c>
      <c r="D29">
        <v>2015</v>
      </c>
      <c r="E29">
        <v>64.2</v>
      </c>
      <c r="F29" t="s">
        <v>245</v>
      </c>
    </row>
    <row r="30" spans="1:6" x14ac:dyDescent="0.2">
      <c r="A30" t="s">
        <v>14</v>
      </c>
      <c r="B30">
        <v>9789</v>
      </c>
      <c r="C30">
        <v>5</v>
      </c>
      <c r="D30">
        <v>2016</v>
      </c>
      <c r="E30">
        <v>70.5</v>
      </c>
      <c r="F30" t="s">
        <v>245</v>
      </c>
    </row>
    <row r="31" spans="1:6" x14ac:dyDescent="0.2">
      <c r="A31" t="s">
        <v>14</v>
      </c>
      <c r="B31">
        <v>9789</v>
      </c>
      <c r="C31">
        <v>5</v>
      </c>
      <c r="D31">
        <v>2017</v>
      </c>
      <c r="E31">
        <v>78.599999999999994</v>
      </c>
      <c r="F31" t="s">
        <v>245</v>
      </c>
    </row>
    <row r="32" spans="1:6" x14ac:dyDescent="0.2">
      <c r="A32" t="s">
        <v>14</v>
      </c>
      <c r="B32">
        <v>9789</v>
      </c>
      <c r="C32">
        <v>5</v>
      </c>
      <c r="D32">
        <v>2018</v>
      </c>
      <c r="E32">
        <v>40</v>
      </c>
      <c r="F32" t="s">
        <v>245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58D3D3BD5A43B2F070F5FA378345" ma:contentTypeVersion="19" ma:contentTypeDescription="Create a new document." ma:contentTypeScope="" ma:versionID="712be2f855bd62a65da6ae2df1629e94">
  <xsd:schema xmlns:xsd="http://www.w3.org/2001/XMLSchema" xmlns:xs="http://www.w3.org/2001/XMLSchema" xmlns:p="http://schemas.microsoft.com/office/2006/metadata/properties" xmlns:ns1="http://schemas.microsoft.com/sharepoint/v3" xmlns:ns2="bc183089-b01e-457c-bbde-55b6decf4684" xmlns:ns3="10924eda-3cc3-4539-a040-f9d8c6a9e833" targetNamespace="http://schemas.microsoft.com/office/2006/metadata/properties" ma:root="true" ma:fieldsID="e79aab661635fde1d90954ddafb9b9c2" ns1:_="" ns2:_="" ns3:_="">
    <xsd:import namespace="http://schemas.microsoft.com/sharepoint/v3"/>
    <xsd:import namespace="bc183089-b01e-457c-bbde-55b6decf4684"/>
    <xsd:import namespace="10924eda-3cc3-4539-a040-f9d8c6a9e8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Note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83089-b01e-457c-bbde-55b6decf4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" ma:index="18" nillable="true" ma:displayName="Notes" ma:description="notes re file contents" ma:format="Dropdown" ma:internalName="Notes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f9f72e46-9d06-40b1-bbe4-5a25d4ddca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24eda-3cc3-4539-a040-f9d8c6a9e83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365e0ac3-5043-4d98-9b9b-eece045eeeab}" ma:internalName="TaxCatchAll" ma:showField="CatchAllData" ma:web="10924eda-3cc3-4539-a040-f9d8c6a9e8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bc183089-b01e-457c-bbde-55b6decf4684" xsi:nil="true"/>
    <lcf76f155ced4ddcb4097134ff3c332f xmlns="bc183089-b01e-457c-bbde-55b6decf468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10924eda-3cc3-4539-a040-f9d8c6a9e833" xsi:nil="true"/>
  </documentManagement>
</p:properties>
</file>

<file path=customXml/itemProps1.xml><?xml version="1.0" encoding="utf-8"?>
<ds:datastoreItem xmlns:ds="http://schemas.openxmlformats.org/officeDocument/2006/customXml" ds:itemID="{A27A2CB9-3205-4E2B-BE2C-38301177C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183089-b01e-457c-bbde-55b6decf4684"/>
    <ds:schemaRef ds:uri="10924eda-3cc3-4539-a040-f9d8c6a9e8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82D4D5-A303-4DD0-989C-C20E7C0C2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290D1D-3E0A-4920-BD62-F829A25EDF64}">
  <ds:schemaRefs>
    <ds:schemaRef ds:uri="10924eda-3cc3-4539-a040-f9d8c6a9e833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c183089-b01e-457c-bbde-55b6decf4684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Esperance stn 9789</vt:lpstr>
      <vt:lpstr>Sheet2</vt:lpstr>
      <vt:lpstr>missing value estimates</vt:lpstr>
      <vt:lpstr>Myrup stn 9584</vt:lpstr>
      <vt:lpstr>Esperance Aero stn 9542</vt:lpstr>
      <vt:lpstr>rainfall for regression</vt:lpstr>
      <vt:lpstr>Sheet1</vt:lpstr>
      <vt:lpstr>Esperance seasonal totals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Anony Mouse</dc:creator>
  <cp:keywords/>
  <dc:description/>
  <cp:lastModifiedBy>Adrian Pinder</cp:lastModifiedBy>
  <cp:revision/>
  <dcterms:created xsi:type="dcterms:W3CDTF">2019-03-31T13:06:47Z</dcterms:created>
  <dcterms:modified xsi:type="dcterms:W3CDTF">2023-03-19T07:52:28Z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0x010100288758D3D3BD5A43B2F070F5FA378345</vt:lpwstr>
  </property>
  <property fmtid="{D5CDD505-2E9C-101B-9397-08002B2CF9AE}" pid="3" name="MediaServiceImageTags">
    <vt:lpwstr/>
  </property>
</Properties>
</file>