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ria\OneDrive\Pulpit\"/>
    </mc:Choice>
  </mc:AlternateContent>
  <xr:revisionPtr revIDLastSave="0" documentId="13_ncr:1_{6DC8211F-3106-430F-B7CF-DE4DC974C1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9" r:id="rId1"/>
    <sheet name="MonthGross" sheetId="8" r:id="rId2"/>
    <sheet name="TotalSales" sheetId="7" r:id="rId3"/>
    <sheet name="Orders" sheetId="4" r:id="rId4"/>
    <sheet name="price" sheetId="5" r:id="rId5"/>
    <sheet name="detalis" sheetId="6" r:id="rId6"/>
  </sheets>
  <definedNames>
    <definedName name="_xlnm._FilterDatabase" localSheetId="3" hidden="1">Orders!$A$1:$S$1001</definedName>
    <definedName name="Fragmentator_Branch">#N/A</definedName>
    <definedName name="Fragmentator_Customer_type">#N/A</definedName>
    <definedName name="Fragmentator_Payment">#N/A</definedName>
    <definedName name="NatywnaOśCzasu_Date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2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K98" i="4" s="1"/>
  <c r="J99" i="4"/>
  <c r="J100" i="4"/>
  <c r="J101" i="4"/>
  <c r="J102" i="4"/>
  <c r="J103" i="4"/>
  <c r="J104" i="4"/>
  <c r="J105" i="4"/>
  <c r="J106" i="4"/>
  <c r="J107" i="4"/>
  <c r="J108" i="4"/>
  <c r="J109" i="4"/>
  <c r="J110" i="4"/>
  <c r="K110" i="4" s="1"/>
  <c r="J111" i="4"/>
  <c r="J112" i="4"/>
  <c r="J113" i="4"/>
  <c r="J114" i="4"/>
  <c r="J115" i="4"/>
  <c r="J116" i="4"/>
  <c r="J117" i="4"/>
  <c r="J118" i="4"/>
  <c r="J119" i="4"/>
  <c r="J120" i="4"/>
  <c r="J121" i="4"/>
  <c r="J122" i="4"/>
  <c r="K122" i="4" s="1"/>
  <c r="J123" i="4"/>
  <c r="J124" i="4"/>
  <c r="J125" i="4"/>
  <c r="J126" i="4"/>
  <c r="J127" i="4"/>
  <c r="J128" i="4"/>
  <c r="J129" i="4"/>
  <c r="J130" i="4"/>
  <c r="J131" i="4"/>
  <c r="J132" i="4"/>
  <c r="J133" i="4"/>
  <c r="J134" i="4"/>
  <c r="K134" i="4" s="1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K242" i="4" s="1"/>
  <c r="J243" i="4"/>
  <c r="J244" i="4"/>
  <c r="J245" i="4"/>
  <c r="J246" i="4"/>
  <c r="J247" i="4"/>
  <c r="J248" i="4"/>
  <c r="J249" i="4"/>
  <c r="J250" i="4"/>
  <c r="J251" i="4"/>
  <c r="J252" i="4"/>
  <c r="J253" i="4"/>
  <c r="J254" i="4"/>
  <c r="K254" i="4" s="1"/>
  <c r="J255" i="4"/>
  <c r="J256" i="4"/>
  <c r="J257" i="4"/>
  <c r="J258" i="4"/>
  <c r="J259" i="4"/>
  <c r="J260" i="4"/>
  <c r="J261" i="4"/>
  <c r="J262" i="4"/>
  <c r="J263" i="4"/>
  <c r="J264" i="4"/>
  <c r="J265" i="4"/>
  <c r="J266" i="4"/>
  <c r="K266" i="4" s="1"/>
  <c r="J267" i="4"/>
  <c r="J268" i="4"/>
  <c r="J269" i="4"/>
  <c r="J270" i="4"/>
  <c r="J271" i="4"/>
  <c r="J272" i="4"/>
  <c r="J273" i="4"/>
  <c r="J274" i="4"/>
  <c r="J275" i="4"/>
  <c r="J276" i="4"/>
  <c r="J277" i="4"/>
  <c r="J278" i="4"/>
  <c r="K278" i="4" s="1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K386" i="4" s="1"/>
  <c r="J387" i="4"/>
  <c r="J388" i="4"/>
  <c r="J389" i="4"/>
  <c r="J390" i="4"/>
  <c r="J391" i="4"/>
  <c r="J392" i="4"/>
  <c r="J393" i="4"/>
  <c r="J394" i="4"/>
  <c r="J395" i="4"/>
  <c r="J396" i="4"/>
  <c r="J397" i="4"/>
  <c r="J398" i="4"/>
  <c r="K398" i="4" s="1"/>
  <c r="J399" i="4"/>
  <c r="J400" i="4"/>
  <c r="J401" i="4"/>
  <c r="J402" i="4"/>
  <c r="J403" i="4"/>
  <c r="J404" i="4"/>
  <c r="J405" i="4"/>
  <c r="J406" i="4"/>
  <c r="J407" i="4"/>
  <c r="J408" i="4"/>
  <c r="J409" i="4"/>
  <c r="J410" i="4"/>
  <c r="K410" i="4" s="1"/>
  <c r="J411" i="4"/>
  <c r="J412" i="4"/>
  <c r="J413" i="4"/>
  <c r="J414" i="4"/>
  <c r="J415" i="4"/>
  <c r="J416" i="4"/>
  <c r="J417" i="4"/>
  <c r="J418" i="4"/>
  <c r="J419" i="4"/>
  <c r="J420" i="4"/>
  <c r="J421" i="4"/>
  <c r="J422" i="4"/>
  <c r="K422" i="4" s="1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K554" i="4" s="1"/>
  <c r="J555" i="4"/>
  <c r="J556" i="4"/>
  <c r="J557" i="4"/>
  <c r="J558" i="4"/>
  <c r="J559" i="4"/>
  <c r="J560" i="4"/>
  <c r="J561" i="4"/>
  <c r="J562" i="4"/>
  <c r="J563" i="4"/>
  <c r="J564" i="4"/>
  <c r="J565" i="4"/>
  <c r="J566" i="4"/>
  <c r="K566" i="4" s="1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K710" i="4" s="1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K842" i="4" s="1"/>
  <c r="J843" i="4"/>
  <c r="J844" i="4"/>
  <c r="J845" i="4"/>
  <c r="J846" i="4"/>
  <c r="J847" i="4"/>
  <c r="J848" i="4"/>
  <c r="J849" i="4"/>
  <c r="J850" i="4"/>
  <c r="J851" i="4"/>
  <c r="J852" i="4"/>
  <c r="J853" i="4"/>
  <c r="J854" i="4"/>
  <c r="K854" i="4" s="1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K443" i="4" l="1"/>
  <c r="K431" i="4"/>
  <c r="K419" i="4"/>
  <c r="K407" i="4"/>
  <c r="K395" i="4"/>
  <c r="K383" i="4"/>
  <c r="K371" i="4"/>
  <c r="K359" i="4"/>
  <c r="K347" i="4"/>
  <c r="K335" i="4"/>
  <c r="K323" i="4"/>
  <c r="K311" i="4"/>
  <c r="K299" i="4"/>
  <c r="K287" i="4"/>
  <c r="K275" i="4"/>
  <c r="K263" i="4"/>
  <c r="K251" i="4"/>
  <c r="K239" i="4"/>
  <c r="K227" i="4"/>
  <c r="K215" i="4"/>
  <c r="K203" i="4"/>
  <c r="K191" i="4"/>
  <c r="K179" i="4"/>
  <c r="K167" i="4"/>
  <c r="K155" i="4"/>
  <c r="K143" i="4"/>
  <c r="K131" i="4"/>
  <c r="K119" i="4"/>
  <c r="K107" i="4"/>
  <c r="K95" i="4"/>
  <c r="K83" i="4"/>
  <c r="K71" i="4"/>
  <c r="K59" i="4"/>
  <c r="K47" i="4"/>
  <c r="K35" i="4"/>
  <c r="K23" i="4"/>
  <c r="K11" i="4"/>
  <c r="K997" i="4"/>
  <c r="K985" i="4"/>
  <c r="K973" i="4"/>
  <c r="K995" i="4"/>
  <c r="K983" i="4"/>
  <c r="K971" i="4"/>
  <c r="K959" i="4"/>
  <c r="K994" i="4"/>
  <c r="K982" i="4"/>
  <c r="K970" i="4"/>
  <c r="K958" i="4"/>
  <c r="K698" i="4"/>
  <c r="K946" i="4"/>
  <c r="K934" i="4"/>
  <c r="K922" i="4"/>
  <c r="K910" i="4"/>
  <c r="K898" i="4"/>
  <c r="K886" i="4"/>
  <c r="K874" i="4"/>
  <c r="K862" i="4"/>
  <c r="K850" i="4"/>
  <c r="K838" i="4"/>
  <c r="K826" i="4"/>
  <c r="K814" i="4"/>
  <c r="K802" i="4"/>
  <c r="K790" i="4"/>
  <c r="K778" i="4"/>
  <c r="K766" i="4"/>
  <c r="K754" i="4"/>
  <c r="K742" i="4"/>
  <c r="K730" i="4"/>
  <c r="K718" i="4"/>
  <c r="K706" i="4"/>
  <c r="K694" i="4"/>
  <c r="K682" i="4"/>
  <c r="K670" i="4"/>
  <c r="K658" i="4"/>
  <c r="K646" i="4"/>
  <c r="K992" i="4"/>
  <c r="K980" i="4"/>
  <c r="K968" i="4"/>
  <c r="K956" i="4"/>
  <c r="K944" i="4"/>
  <c r="K932" i="4"/>
  <c r="K920" i="4"/>
  <c r="K908" i="4"/>
  <c r="K896" i="4"/>
  <c r="K884" i="4"/>
  <c r="K872" i="4"/>
  <c r="K860" i="4"/>
  <c r="K947" i="4"/>
  <c r="K935" i="4"/>
  <c r="K923" i="4"/>
  <c r="K911" i="4"/>
  <c r="K899" i="4"/>
  <c r="K887" i="4"/>
  <c r="K875" i="4"/>
  <c r="K863" i="4"/>
  <c r="K991" i="4"/>
  <c r="K979" i="4"/>
  <c r="K967" i="4"/>
  <c r="K955" i="4"/>
  <c r="K943" i="4"/>
  <c r="K931" i="4"/>
  <c r="K919" i="4"/>
  <c r="K907" i="4"/>
  <c r="K895" i="4"/>
  <c r="K883" i="4"/>
  <c r="K871" i="4"/>
  <c r="K998" i="4"/>
  <c r="K986" i="4"/>
  <c r="K851" i="4"/>
  <c r="K839" i="4"/>
  <c r="K827" i="4"/>
  <c r="K815" i="4"/>
  <c r="K803" i="4"/>
  <c r="K791" i="4"/>
  <c r="K779" i="4"/>
  <c r="K767" i="4"/>
  <c r="K755" i="4"/>
  <c r="K743" i="4"/>
  <c r="K731" i="4"/>
  <c r="K719" i="4"/>
  <c r="K707" i="4"/>
  <c r="K695" i="4"/>
  <c r="K683" i="4"/>
  <c r="K671" i="4"/>
  <c r="K659" i="4"/>
  <c r="K647" i="4"/>
  <c r="K635" i="4"/>
  <c r="K623" i="4"/>
  <c r="K611" i="4"/>
  <c r="K599" i="4"/>
  <c r="K587" i="4"/>
  <c r="K575" i="4"/>
  <c r="K563" i="4"/>
  <c r="K551" i="4"/>
  <c r="K539" i="4"/>
  <c r="K527" i="4"/>
  <c r="K515" i="4"/>
  <c r="K634" i="4"/>
  <c r="K622" i="4"/>
  <c r="K610" i="4"/>
  <c r="K598" i="4"/>
  <c r="K586" i="4"/>
  <c r="K574" i="4"/>
  <c r="K562" i="4"/>
  <c r="K550" i="4"/>
  <c r="K538" i="4"/>
  <c r="K526" i="4"/>
  <c r="K514" i="4"/>
  <c r="K993" i="4"/>
  <c r="K981" i="4"/>
  <c r="K969" i="4"/>
  <c r="K957" i="4"/>
  <c r="K945" i="4"/>
  <c r="K990" i="4"/>
  <c r="K978" i="4"/>
  <c r="K966" i="4"/>
  <c r="K954" i="4"/>
  <c r="K942" i="4"/>
  <c r="K930" i="4"/>
  <c r="K918" i="4"/>
  <c r="K906" i="4"/>
  <c r="K894" i="4"/>
  <c r="K882" i="4"/>
  <c r="K870" i="4"/>
  <c r="K858" i="4"/>
  <c r="K846" i="4"/>
  <c r="K834" i="4"/>
  <c r="K822" i="4"/>
  <c r="K810" i="4"/>
  <c r="K798" i="4"/>
  <c r="K786" i="4"/>
  <c r="K1001" i="4"/>
  <c r="K989" i="4"/>
  <c r="K977" i="4"/>
  <c r="K965" i="4"/>
  <c r="K953" i="4"/>
  <c r="K941" i="4"/>
  <c r="K929" i="4"/>
  <c r="K917" i="4"/>
  <c r="K905" i="4"/>
  <c r="K893" i="4"/>
  <c r="K881" i="4"/>
  <c r="K869" i="4"/>
  <c r="K857" i="4"/>
  <c r="K845" i="4"/>
  <c r="K833" i="4"/>
  <c r="K821" i="4"/>
  <c r="K809" i="4"/>
  <c r="K797" i="4"/>
  <c r="K785" i="4"/>
  <c r="K1000" i="4"/>
  <c r="K988" i="4"/>
  <c r="K976" i="4"/>
  <c r="K964" i="4"/>
  <c r="K952" i="4"/>
  <c r="K940" i="4"/>
  <c r="K928" i="4"/>
  <c r="K916" i="4"/>
  <c r="K904" i="4"/>
  <c r="K892" i="4"/>
  <c r="K880" i="4"/>
  <c r="K868" i="4"/>
  <c r="K999" i="4"/>
  <c r="K987" i="4"/>
  <c r="K975" i="4"/>
  <c r="K963" i="4"/>
  <c r="K951" i="4"/>
  <c r="K939" i="4"/>
  <c r="K927" i="4"/>
  <c r="K915" i="4"/>
  <c r="K974" i="4"/>
  <c r="K962" i="4"/>
  <c r="K950" i="4"/>
  <c r="K938" i="4"/>
  <c r="K926" i="4"/>
  <c r="K914" i="4"/>
  <c r="K902" i="4"/>
  <c r="K890" i="4"/>
  <c r="K878" i="4"/>
  <c r="K866" i="4"/>
  <c r="K830" i="4"/>
  <c r="K818" i="4"/>
  <c r="K806" i="4"/>
  <c r="K794" i="4"/>
  <c r="K782" i="4"/>
  <c r="K770" i="4"/>
  <c r="K758" i="4"/>
  <c r="K746" i="4"/>
  <c r="K734" i="4"/>
  <c r="K722" i="4"/>
  <c r="K686" i="4"/>
  <c r="K674" i="4"/>
  <c r="K662" i="4"/>
  <c r="K650" i="4"/>
  <c r="K638" i="4"/>
  <c r="K626" i="4"/>
  <c r="K614" i="4"/>
  <c r="K602" i="4"/>
  <c r="K590" i="4"/>
  <c r="K578" i="4"/>
  <c r="K542" i="4"/>
  <c r="K530" i="4"/>
  <c r="K518" i="4"/>
  <c r="K506" i="4"/>
  <c r="K494" i="4"/>
  <c r="K482" i="4"/>
  <c r="K470" i="4"/>
  <c r="K458" i="4"/>
  <c r="K446" i="4"/>
  <c r="K434" i="4"/>
  <c r="K374" i="4"/>
  <c r="K362" i="4"/>
  <c r="K350" i="4"/>
  <c r="K338" i="4"/>
  <c r="K326" i="4"/>
  <c r="K314" i="4"/>
  <c r="K302" i="4"/>
  <c r="K290" i="4"/>
  <c r="K230" i="4"/>
  <c r="K218" i="4"/>
  <c r="K206" i="4"/>
  <c r="K194" i="4"/>
  <c r="K182" i="4"/>
  <c r="K170" i="4"/>
  <c r="K158" i="4"/>
  <c r="K146" i="4"/>
  <c r="K86" i="4"/>
  <c r="K74" i="4"/>
  <c r="K62" i="4"/>
  <c r="K50" i="4"/>
  <c r="K38" i="4"/>
  <c r="K26" i="4"/>
  <c r="K14" i="4"/>
  <c r="K961" i="4"/>
  <c r="K949" i="4"/>
  <c r="K937" i="4"/>
  <c r="K925" i="4"/>
  <c r="K913" i="4"/>
  <c r="K901" i="4"/>
  <c r="K889" i="4"/>
  <c r="K877" i="4"/>
  <c r="K865" i="4"/>
  <c r="K853" i="4"/>
  <c r="K841" i="4"/>
  <c r="K829" i="4"/>
  <c r="K817" i="4"/>
  <c r="K805" i="4"/>
  <c r="K793" i="4"/>
  <c r="K781" i="4"/>
  <c r="K769" i="4"/>
  <c r="K757" i="4"/>
  <c r="K745" i="4"/>
  <c r="K733" i="4"/>
  <c r="K721" i="4"/>
  <c r="K709" i="4"/>
  <c r="K697" i="4"/>
  <c r="K685" i="4"/>
  <c r="K673" i="4"/>
  <c r="K661" i="4"/>
  <c r="K649" i="4"/>
  <c r="K637" i="4"/>
  <c r="K625" i="4"/>
  <c r="K613" i="4"/>
  <c r="K601" i="4"/>
  <c r="K589" i="4"/>
  <c r="K577" i="4"/>
  <c r="K565" i="4"/>
  <c r="K553" i="4"/>
  <c r="K541" i="4"/>
  <c r="K529" i="4"/>
  <c r="K517" i="4"/>
  <c r="K505" i="4"/>
  <c r="K493" i="4"/>
  <c r="K481" i="4"/>
  <c r="K469" i="4"/>
  <c r="K457" i="4"/>
  <c r="K445" i="4"/>
  <c r="K433" i="4"/>
  <c r="K421" i="4"/>
  <c r="K409" i="4"/>
  <c r="K397" i="4"/>
  <c r="K385" i="4"/>
  <c r="K373" i="4"/>
  <c r="K361" i="4"/>
  <c r="K349" i="4"/>
  <c r="K337" i="4"/>
  <c r="K325" i="4"/>
  <c r="K313" i="4"/>
  <c r="K301" i="4"/>
  <c r="K289" i="4"/>
  <c r="K277" i="4"/>
  <c r="K265" i="4"/>
  <c r="K253" i="4"/>
  <c r="K241" i="4"/>
  <c r="K229" i="4"/>
  <c r="K217" i="4"/>
  <c r="K205" i="4"/>
  <c r="K193" i="4"/>
  <c r="K181" i="4"/>
  <c r="K169" i="4"/>
  <c r="K157" i="4"/>
  <c r="K145" i="4"/>
  <c r="K133" i="4"/>
  <c r="K121" i="4"/>
  <c r="K109" i="4"/>
  <c r="K97" i="4"/>
  <c r="K85" i="4"/>
  <c r="K73" i="4"/>
  <c r="K61" i="4"/>
  <c r="K49" i="4"/>
  <c r="K37" i="4"/>
  <c r="K25" i="4"/>
  <c r="K13" i="4"/>
  <c r="K996" i="4"/>
  <c r="K984" i="4"/>
  <c r="K972" i="4"/>
  <c r="K960" i="4"/>
  <c r="K948" i="4"/>
  <c r="K936" i="4"/>
  <c r="K924" i="4"/>
  <c r="K912" i="4"/>
  <c r="K900" i="4"/>
  <c r="K888" i="4"/>
  <c r="K876" i="4"/>
  <c r="K864" i="4"/>
  <c r="K852" i="4"/>
  <c r="K840" i="4"/>
  <c r="K828" i="4"/>
  <c r="K816" i="4"/>
  <c r="K804" i="4"/>
  <c r="K792" i="4"/>
  <c r="K780" i="4"/>
  <c r="K768" i="4"/>
  <c r="K756" i="4"/>
  <c r="K744" i="4"/>
  <c r="K732" i="4"/>
  <c r="K720" i="4"/>
  <c r="K708" i="4"/>
  <c r="K696" i="4"/>
  <c r="K684" i="4"/>
  <c r="K672" i="4"/>
  <c r="K660" i="4"/>
  <c r="K648" i="4"/>
  <c r="K636" i="4"/>
  <c r="K624" i="4"/>
  <c r="K612" i="4"/>
  <c r="K600" i="4"/>
  <c r="K588" i="4"/>
  <c r="K576" i="4"/>
  <c r="K564" i="4"/>
  <c r="K552" i="4"/>
  <c r="K540" i="4"/>
  <c r="K528" i="4"/>
  <c r="K516" i="4"/>
  <c r="K504" i="4"/>
  <c r="K492" i="4"/>
  <c r="K480" i="4"/>
  <c r="K468" i="4"/>
  <c r="K456" i="4"/>
  <c r="K444" i="4"/>
  <c r="K432" i="4"/>
  <c r="K420" i="4"/>
  <c r="K408" i="4"/>
  <c r="K396" i="4"/>
  <c r="K384" i="4"/>
  <c r="K372" i="4"/>
  <c r="K360" i="4"/>
  <c r="K348" i="4"/>
  <c r="K336" i="4"/>
  <c r="K324" i="4"/>
  <c r="K312" i="4"/>
  <c r="K300" i="4"/>
  <c r="K288" i="4"/>
  <c r="K276" i="4"/>
  <c r="K264" i="4"/>
  <c r="K252" i="4"/>
  <c r="K240" i="4"/>
  <c r="K228" i="4"/>
  <c r="K216" i="4"/>
  <c r="K204" i="4"/>
  <c r="K192" i="4"/>
  <c r="K180" i="4"/>
  <c r="K168" i="4"/>
  <c r="K156" i="4"/>
  <c r="K144" i="4"/>
  <c r="K132" i="4"/>
  <c r="K120" i="4"/>
  <c r="K108" i="4"/>
  <c r="K96" i="4"/>
  <c r="K84" i="4"/>
  <c r="K72" i="4"/>
  <c r="K60" i="4"/>
  <c r="K48" i="4"/>
  <c r="K36" i="4"/>
  <c r="K24" i="4"/>
  <c r="K12" i="4"/>
  <c r="K2" i="4"/>
  <c r="N2" i="4" s="1"/>
  <c r="K503" i="4"/>
  <c r="K491" i="4"/>
  <c r="K479" i="4"/>
  <c r="K467" i="4"/>
  <c r="K455" i="4"/>
  <c r="K502" i="4"/>
  <c r="K490" i="4"/>
  <c r="K478" i="4"/>
  <c r="K466" i="4"/>
  <c r="K454" i="4"/>
  <c r="K442" i="4"/>
  <c r="K430" i="4"/>
  <c r="K418" i="4"/>
  <c r="K406" i="4"/>
  <c r="K394" i="4"/>
  <c r="K382" i="4"/>
  <c r="K370" i="4"/>
  <c r="K358" i="4"/>
  <c r="K346" i="4"/>
  <c r="K334" i="4"/>
  <c r="K322" i="4"/>
  <c r="K310" i="4"/>
  <c r="K298" i="4"/>
  <c r="K286" i="4"/>
  <c r="K274" i="4"/>
  <c r="K262" i="4"/>
  <c r="K250" i="4"/>
  <c r="K238" i="4"/>
  <c r="K226" i="4"/>
  <c r="K214" i="4"/>
  <c r="K202" i="4"/>
  <c r="K190" i="4"/>
  <c r="K178" i="4"/>
  <c r="K166" i="4"/>
  <c r="K154" i="4"/>
  <c r="K142" i="4"/>
  <c r="K130" i="4"/>
  <c r="K118" i="4"/>
  <c r="K106" i="4"/>
  <c r="K94" i="4"/>
  <c r="K82" i="4"/>
  <c r="K70" i="4"/>
  <c r="K58" i="4"/>
  <c r="K46" i="4"/>
  <c r="K34" i="4"/>
  <c r="K22" i="4"/>
  <c r="K10" i="4"/>
  <c r="K933" i="4"/>
  <c r="K921" i="4"/>
  <c r="K909" i="4"/>
  <c r="K897" i="4"/>
  <c r="K885" i="4"/>
  <c r="K873" i="4"/>
  <c r="K861" i="4"/>
  <c r="K849" i="4"/>
  <c r="K837" i="4"/>
  <c r="K825" i="4"/>
  <c r="K813" i="4"/>
  <c r="K801" i="4"/>
  <c r="K789" i="4"/>
  <c r="K777" i="4"/>
  <c r="K765" i="4"/>
  <c r="K753" i="4"/>
  <c r="K741" i="4"/>
  <c r="K729" i="4"/>
  <c r="K717" i="4"/>
  <c r="K705" i="4"/>
  <c r="K693" i="4"/>
  <c r="K681" i="4"/>
  <c r="K669" i="4"/>
  <c r="K657" i="4"/>
  <c r="K645" i="4"/>
  <c r="K633" i="4"/>
  <c r="K621" i="4"/>
  <c r="K609" i="4"/>
  <c r="K597" i="4"/>
  <c r="K585" i="4"/>
  <c r="K573" i="4"/>
  <c r="K561" i="4"/>
  <c r="K549" i="4"/>
  <c r="K537" i="4"/>
  <c r="K525" i="4"/>
  <c r="K513" i="4"/>
  <c r="K501" i="4"/>
  <c r="K489" i="4"/>
  <c r="K477" i="4"/>
  <c r="K465" i="4"/>
  <c r="K453" i="4"/>
  <c r="K441" i="4"/>
  <c r="K429" i="4"/>
  <c r="K417" i="4"/>
  <c r="K405" i="4"/>
  <c r="K393" i="4"/>
  <c r="K381" i="4"/>
  <c r="K369" i="4"/>
  <c r="K357" i="4"/>
  <c r="K345" i="4"/>
  <c r="K333" i="4"/>
  <c r="K321" i="4"/>
  <c r="K309" i="4"/>
  <c r="K297" i="4"/>
  <c r="K285" i="4"/>
  <c r="K273" i="4"/>
  <c r="K261" i="4"/>
  <c r="K249" i="4"/>
  <c r="K237" i="4"/>
  <c r="K225" i="4"/>
  <c r="K213" i="4"/>
  <c r="K201" i="4"/>
  <c r="K189" i="4"/>
  <c r="K177" i="4"/>
  <c r="K165" i="4"/>
  <c r="K153" i="4"/>
  <c r="K141" i="4"/>
  <c r="K129" i="4"/>
  <c r="K117" i="4"/>
  <c r="K105" i="4"/>
  <c r="K93" i="4"/>
  <c r="K81" i="4"/>
  <c r="K69" i="4"/>
  <c r="K57" i="4"/>
  <c r="K45" i="4"/>
  <c r="K33" i="4"/>
  <c r="K21" i="4"/>
  <c r="K9" i="4"/>
  <c r="K848" i="4"/>
  <c r="K836" i="4"/>
  <c r="K824" i="4"/>
  <c r="K812" i="4"/>
  <c r="K800" i="4"/>
  <c r="K788" i="4"/>
  <c r="K776" i="4"/>
  <c r="K764" i="4"/>
  <c r="K752" i="4"/>
  <c r="K740" i="4"/>
  <c r="K728" i="4"/>
  <c r="K716" i="4"/>
  <c r="K704" i="4"/>
  <c r="K692" i="4"/>
  <c r="K680" i="4"/>
  <c r="K668" i="4"/>
  <c r="K656" i="4"/>
  <c r="K644" i="4"/>
  <c r="K632" i="4"/>
  <c r="K620" i="4"/>
  <c r="K608" i="4"/>
  <c r="K596" i="4"/>
  <c r="K584" i="4"/>
  <c r="K572" i="4"/>
  <c r="K560" i="4"/>
  <c r="K548" i="4"/>
  <c r="K536" i="4"/>
  <c r="K524" i="4"/>
  <c r="K512" i="4"/>
  <c r="K500" i="4"/>
  <c r="K488" i="4"/>
  <c r="K476" i="4"/>
  <c r="K464" i="4"/>
  <c r="K452" i="4"/>
  <c r="K440" i="4"/>
  <c r="K428" i="4"/>
  <c r="K416" i="4"/>
  <c r="K404" i="4"/>
  <c r="K392" i="4"/>
  <c r="K380" i="4"/>
  <c r="K368" i="4"/>
  <c r="K356" i="4"/>
  <c r="K344" i="4"/>
  <c r="K332" i="4"/>
  <c r="K320" i="4"/>
  <c r="K308" i="4"/>
  <c r="K296" i="4"/>
  <c r="K284" i="4"/>
  <c r="K272" i="4"/>
  <c r="K260" i="4"/>
  <c r="K248" i="4"/>
  <c r="K236" i="4"/>
  <c r="K224" i="4"/>
  <c r="K212" i="4"/>
  <c r="K200" i="4"/>
  <c r="K188" i="4"/>
  <c r="K176" i="4"/>
  <c r="K164" i="4"/>
  <c r="K152" i="4"/>
  <c r="K140" i="4"/>
  <c r="K128" i="4"/>
  <c r="K116" i="4"/>
  <c r="K104" i="4"/>
  <c r="K92" i="4"/>
  <c r="K80" i="4"/>
  <c r="K68" i="4"/>
  <c r="K56" i="4"/>
  <c r="K44" i="4"/>
  <c r="K32" i="4"/>
  <c r="K20" i="4"/>
  <c r="K8" i="4"/>
  <c r="K859" i="4"/>
  <c r="K847" i="4"/>
  <c r="K835" i="4"/>
  <c r="K823" i="4"/>
  <c r="K811" i="4"/>
  <c r="K799" i="4"/>
  <c r="K787" i="4"/>
  <c r="K775" i="4"/>
  <c r="K763" i="4"/>
  <c r="K751" i="4"/>
  <c r="K739" i="4"/>
  <c r="K727" i="4"/>
  <c r="K715" i="4"/>
  <c r="K703" i="4"/>
  <c r="K691" i="4"/>
  <c r="K679" i="4"/>
  <c r="K667" i="4"/>
  <c r="K655" i="4"/>
  <c r="K643" i="4"/>
  <c r="K631" i="4"/>
  <c r="K619" i="4"/>
  <c r="K607" i="4"/>
  <c r="K595" i="4"/>
  <c r="K583" i="4"/>
  <c r="K571" i="4"/>
  <c r="K559" i="4"/>
  <c r="K547" i="4"/>
  <c r="K535" i="4"/>
  <c r="K523" i="4"/>
  <c r="K511" i="4"/>
  <c r="K499" i="4"/>
  <c r="K487" i="4"/>
  <c r="K475" i="4"/>
  <c r="K463" i="4"/>
  <c r="K451" i="4"/>
  <c r="K439" i="4"/>
  <c r="K427" i="4"/>
  <c r="K415" i="4"/>
  <c r="K403" i="4"/>
  <c r="K391" i="4"/>
  <c r="K379" i="4"/>
  <c r="K367" i="4"/>
  <c r="K355" i="4"/>
  <c r="K343" i="4"/>
  <c r="K331" i="4"/>
  <c r="K319" i="4"/>
  <c r="K307" i="4"/>
  <c r="K295" i="4"/>
  <c r="K283" i="4"/>
  <c r="K271" i="4"/>
  <c r="K259" i="4"/>
  <c r="K247" i="4"/>
  <c r="K235" i="4"/>
  <c r="K223" i="4"/>
  <c r="K211" i="4"/>
  <c r="K199" i="4"/>
  <c r="K187" i="4"/>
  <c r="K175" i="4"/>
  <c r="K163" i="4"/>
  <c r="K151" i="4"/>
  <c r="K139" i="4"/>
  <c r="K127" i="4"/>
  <c r="K115" i="4"/>
  <c r="K103" i="4"/>
  <c r="K91" i="4"/>
  <c r="K79" i="4"/>
  <c r="K67" i="4"/>
  <c r="K55" i="4"/>
  <c r="K43" i="4"/>
  <c r="K31" i="4"/>
  <c r="K19" i="4"/>
  <c r="K7" i="4"/>
  <c r="K774" i="4"/>
  <c r="K762" i="4"/>
  <c r="K750" i="4"/>
  <c r="K738" i="4"/>
  <c r="K726" i="4"/>
  <c r="K714" i="4"/>
  <c r="K702" i="4"/>
  <c r="K690" i="4"/>
  <c r="K678" i="4"/>
  <c r="K666" i="4"/>
  <c r="K654" i="4"/>
  <c r="K642" i="4"/>
  <c r="K630" i="4"/>
  <c r="K618" i="4"/>
  <c r="K606" i="4"/>
  <c r="K594" i="4"/>
  <c r="K582" i="4"/>
  <c r="K570" i="4"/>
  <c r="K558" i="4"/>
  <c r="K546" i="4"/>
  <c r="K534" i="4"/>
  <c r="K522" i="4"/>
  <c r="K510" i="4"/>
  <c r="K498" i="4"/>
  <c r="K486" i="4"/>
  <c r="K474" i="4"/>
  <c r="K462" i="4"/>
  <c r="K450" i="4"/>
  <c r="K438" i="4"/>
  <c r="K426" i="4"/>
  <c r="K414" i="4"/>
  <c r="K402" i="4"/>
  <c r="K390" i="4"/>
  <c r="K378" i="4"/>
  <c r="K366" i="4"/>
  <c r="K354" i="4"/>
  <c r="K342" i="4"/>
  <c r="K330" i="4"/>
  <c r="K318" i="4"/>
  <c r="K306" i="4"/>
  <c r="K294" i="4"/>
  <c r="K282" i="4"/>
  <c r="K270" i="4"/>
  <c r="K258" i="4"/>
  <c r="K246" i="4"/>
  <c r="K234" i="4"/>
  <c r="K222" i="4"/>
  <c r="K210" i="4"/>
  <c r="K198" i="4"/>
  <c r="K186" i="4"/>
  <c r="K174" i="4"/>
  <c r="K162" i="4"/>
  <c r="K150" i="4"/>
  <c r="K138" i="4"/>
  <c r="K126" i="4"/>
  <c r="K114" i="4"/>
  <c r="K102" i="4"/>
  <c r="K90" i="4"/>
  <c r="K78" i="4"/>
  <c r="K66" i="4"/>
  <c r="K54" i="4"/>
  <c r="K42" i="4"/>
  <c r="K30" i="4"/>
  <c r="K18" i="4"/>
  <c r="K6" i="4"/>
  <c r="K773" i="4"/>
  <c r="K761" i="4"/>
  <c r="K749" i="4"/>
  <c r="K737" i="4"/>
  <c r="K725" i="4"/>
  <c r="K713" i="4"/>
  <c r="K701" i="4"/>
  <c r="K689" i="4"/>
  <c r="K677" i="4"/>
  <c r="K665" i="4"/>
  <c r="K653" i="4"/>
  <c r="K641" i="4"/>
  <c r="K629" i="4"/>
  <c r="K617" i="4"/>
  <c r="K605" i="4"/>
  <c r="K593" i="4"/>
  <c r="K581" i="4"/>
  <c r="K569" i="4"/>
  <c r="K557" i="4"/>
  <c r="K545" i="4"/>
  <c r="K533" i="4"/>
  <c r="K521" i="4"/>
  <c r="K509" i="4"/>
  <c r="K497" i="4"/>
  <c r="K485" i="4"/>
  <c r="K473" i="4"/>
  <c r="K461" i="4"/>
  <c r="K449" i="4"/>
  <c r="K437" i="4"/>
  <c r="K425" i="4"/>
  <c r="K413" i="4"/>
  <c r="K401" i="4"/>
  <c r="K389" i="4"/>
  <c r="K377" i="4"/>
  <c r="K365" i="4"/>
  <c r="K353" i="4"/>
  <c r="K341" i="4"/>
  <c r="K329" i="4"/>
  <c r="K317" i="4"/>
  <c r="K305" i="4"/>
  <c r="K293" i="4"/>
  <c r="K281" i="4"/>
  <c r="K269" i="4"/>
  <c r="K257" i="4"/>
  <c r="K245" i="4"/>
  <c r="K233" i="4"/>
  <c r="K221" i="4"/>
  <c r="K209" i="4"/>
  <c r="K197" i="4"/>
  <c r="K185" i="4"/>
  <c r="K173" i="4"/>
  <c r="K161" i="4"/>
  <c r="K149" i="4"/>
  <c r="K137" i="4"/>
  <c r="K125" i="4"/>
  <c r="K113" i="4"/>
  <c r="K101" i="4"/>
  <c r="K89" i="4"/>
  <c r="K77" i="4"/>
  <c r="K65" i="4"/>
  <c r="K53" i="4"/>
  <c r="K41" i="4"/>
  <c r="K29" i="4"/>
  <c r="K17" i="4"/>
  <c r="K5" i="4"/>
  <c r="K856" i="4"/>
  <c r="K844" i="4"/>
  <c r="K832" i="4"/>
  <c r="K820" i="4"/>
  <c r="K808" i="4"/>
  <c r="K796" i="4"/>
  <c r="K784" i="4"/>
  <c r="K772" i="4"/>
  <c r="K760" i="4"/>
  <c r="K748" i="4"/>
  <c r="K736" i="4"/>
  <c r="K724" i="4"/>
  <c r="K712" i="4"/>
  <c r="K700" i="4"/>
  <c r="K688" i="4"/>
  <c r="K676" i="4"/>
  <c r="K664" i="4"/>
  <c r="K652" i="4"/>
  <c r="K640" i="4"/>
  <c r="K628" i="4"/>
  <c r="K616" i="4"/>
  <c r="K604" i="4"/>
  <c r="K592" i="4"/>
  <c r="K580" i="4"/>
  <c r="K568" i="4"/>
  <c r="K556" i="4"/>
  <c r="K544" i="4"/>
  <c r="K532" i="4"/>
  <c r="K520" i="4"/>
  <c r="K508" i="4"/>
  <c r="K496" i="4"/>
  <c r="K484" i="4"/>
  <c r="K472" i="4"/>
  <c r="K460" i="4"/>
  <c r="K448" i="4"/>
  <c r="K436" i="4"/>
  <c r="K424" i="4"/>
  <c r="K412" i="4"/>
  <c r="K400" i="4"/>
  <c r="K388" i="4"/>
  <c r="K376" i="4"/>
  <c r="K364" i="4"/>
  <c r="K352" i="4"/>
  <c r="K340" i="4"/>
  <c r="K328" i="4"/>
  <c r="K316" i="4"/>
  <c r="K304" i="4"/>
  <c r="K292" i="4"/>
  <c r="K280" i="4"/>
  <c r="K268" i="4"/>
  <c r="K256" i="4"/>
  <c r="K244" i="4"/>
  <c r="K232" i="4"/>
  <c r="K220" i="4"/>
  <c r="K208" i="4"/>
  <c r="K196" i="4"/>
  <c r="K184" i="4"/>
  <c r="K172" i="4"/>
  <c r="K160" i="4"/>
  <c r="K148" i="4"/>
  <c r="K136" i="4"/>
  <c r="K124" i="4"/>
  <c r="K112" i="4"/>
  <c r="K100" i="4"/>
  <c r="K88" i="4"/>
  <c r="K76" i="4"/>
  <c r="K64" i="4"/>
  <c r="K52" i="4"/>
  <c r="K40" i="4"/>
  <c r="K28" i="4"/>
  <c r="K16" i="4"/>
  <c r="K4" i="4"/>
  <c r="K903" i="4"/>
  <c r="K891" i="4"/>
  <c r="K879" i="4"/>
  <c r="K867" i="4"/>
  <c r="K855" i="4"/>
  <c r="K843" i="4"/>
  <c r="K831" i="4"/>
  <c r="K819" i="4"/>
  <c r="K807" i="4"/>
  <c r="K795" i="4"/>
  <c r="K783" i="4"/>
  <c r="K771" i="4"/>
  <c r="K759" i="4"/>
  <c r="K747" i="4"/>
  <c r="K735" i="4"/>
  <c r="K723" i="4"/>
  <c r="K711" i="4"/>
  <c r="K699" i="4"/>
  <c r="K687" i="4"/>
  <c r="K675" i="4"/>
  <c r="K663" i="4"/>
  <c r="K651" i="4"/>
  <c r="K639" i="4"/>
  <c r="K627" i="4"/>
  <c r="K615" i="4"/>
  <c r="K603" i="4"/>
  <c r="K591" i="4"/>
  <c r="K579" i="4"/>
  <c r="K567" i="4"/>
  <c r="K555" i="4"/>
  <c r="K543" i="4"/>
  <c r="K531" i="4"/>
  <c r="K519" i="4"/>
  <c r="K507" i="4"/>
  <c r="K495" i="4"/>
  <c r="K483" i="4"/>
  <c r="K471" i="4"/>
  <c r="K459" i="4"/>
  <c r="K447" i="4"/>
  <c r="K435" i="4"/>
  <c r="K423" i="4"/>
  <c r="K411" i="4"/>
  <c r="K399" i="4"/>
  <c r="K387" i="4"/>
  <c r="K375" i="4"/>
  <c r="K363" i="4"/>
  <c r="K351" i="4"/>
  <c r="K339" i="4"/>
  <c r="K327" i="4"/>
  <c r="K315" i="4"/>
  <c r="K303" i="4"/>
  <c r="K291" i="4"/>
  <c r="K279" i="4"/>
  <c r="K267" i="4"/>
  <c r="K255" i="4"/>
  <c r="K243" i="4"/>
  <c r="K231" i="4"/>
  <c r="K219" i="4"/>
  <c r="K207" i="4"/>
  <c r="K195" i="4"/>
  <c r="K183" i="4"/>
  <c r="K171" i="4"/>
  <c r="K159" i="4"/>
  <c r="K147" i="4"/>
  <c r="K135" i="4"/>
  <c r="K123" i="4"/>
  <c r="K111" i="4"/>
  <c r="K99" i="4"/>
  <c r="K87" i="4"/>
  <c r="K75" i="4"/>
  <c r="K63" i="4"/>
  <c r="K51" i="4"/>
  <c r="K39" i="4"/>
  <c r="K27" i="4"/>
  <c r="K15" i="4"/>
  <c r="K3" i="4"/>
  <c r="M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D45FCB-D725-4571-AFE0-F3E8A740FDF2}" keepAlive="1" name="Zapytanie — Solana_daily_data_2018_2024" description="Połączenie z zapytaniem „Solana_daily_data_2018_2024” w skoroszycie." type="5" refreshedVersion="8" background="1" saveData="1">
    <dbPr connection="Provider=Microsoft.Mashup.OleDb.1;Data Source=$Workbook$;Location=Solana_daily_data_2018_2024;Extended Properties=&quot;&quot;" command="SELECT * FROM [Solana_daily_data_2018_2024]"/>
  </connection>
  <connection id="2" xr16:uid="{C9A72599-4EE8-4874-A8A0-1ADB2A5F90FA}" keepAlive="1" name="Zapytanie — supermarket_sales - Sheet1" description="Połączenie z zapytaniem „supermarket_sales - Sheet1” w skoroszycie." type="5" refreshedVersion="0" background="1">
    <dbPr connection="Provider=Microsoft.Mashup.OleDb.1;Data Source=$Workbook$;Location=&quot;supermarket_sales - Sheet1&quot;;Extended Properties=&quot;&quot;" command="SELECT * FROM [supermarket_sales - Sheet1]"/>
  </connection>
</connections>
</file>

<file path=xl/sharedStrings.xml><?xml version="1.0" encoding="utf-8"?>
<sst xmlns="http://schemas.openxmlformats.org/spreadsheetml/2006/main" count="9043" uniqueCount="1048">
  <si>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</si>
  <si>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</si>
  <si>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</si>
  <si>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</si>
  <si>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</si>
  <si>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</si>
  <si>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</si>
  <si>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</si>
  <si>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Date</t>
  </si>
  <si>
    <t>Time</t>
  </si>
  <si>
    <t>Payment</t>
  </si>
  <si>
    <t>gross income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</si>
  <si>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</si>
  <si>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</si>
  <si>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</si>
  <si>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</si>
  <si>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</si>
  <si>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</si>
  <si>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</si>
  <si>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</si>
  <si>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</si>
  <si>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</si>
  <si>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</si>
  <si>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</si>
  <si>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</si>
  <si>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</si>
  <si>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</si>
  <si>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</si>
  <si>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</si>
  <si>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</si>
  <si>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</si>
  <si>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</si>
  <si>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</si>
  <si>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</si>
  <si>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</si>
  <si>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</si>
  <si>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</si>
  <si>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</si>
  <si>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</si>
  <si>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</si>
  <si>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</si>
  <si>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</si>
  <si>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</si>
  <si>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</si>
  <si>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</si>
  <si>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</si>
  <si>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</si>
  <si>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</si>
  <si>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</si>
  <si>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</si>
  <si>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</si>
  <si>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</si>
  <si>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</si>
  <si>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</si>
  <si>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</si>
  <si>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</si>
  <si>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</si>
  <si>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</si>
  <si>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</si>
  <si>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</si>
  <si>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</si>
  <si>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</si>
  <si>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</si>
  <si>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</si>
  <si>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</si>
  <si>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</si>
  <si>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</si>
  <si>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</si>
  <si>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</si>
  <si>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</si>
  <si>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</si>
  <si>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</si>
  <si>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</si>
  <si>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</si>
  <si>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</si>
  <si>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</si>
  <si>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</si>
  <si>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</si>
  <si>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</si>
  <si>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</si>
  <si>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</si>
  <si>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</si>
  <si>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</si>
  <si>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</si>
  <si>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</si>
  <si>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</si>
  <si>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</si>
  <si>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</si>
  <si>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</si>
  <si>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</si>
  <si>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</si>
  <si>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</si>
  <si>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</si>
  <si>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</si>
  <si>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</si>
  <si>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</si>
  <si>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</si>
  <si>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</si>
  <si>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</si>
  <si>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</si>
  <si>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</si>
  <si>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</si>
  <si>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</si>
  <si>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</si>
  <si>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</si>
  <si>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</si>
  <si>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</si>
  <si>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</si>
  <si>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</si>
  <si>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</si>
  <si>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</si>
  <si>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</si>
  <si>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</si>
  <si>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</si>
  <si>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</si>
  <si>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</si>
  <si>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</si>
  <si>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</si>
  <si>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</si>
  <si>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</si>
  <si>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</si>
  <si>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</si>
  <si>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</si>
  <si>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</si>
  <si>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</si>
  <si>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</si>
  <si>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</si>
  <si>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</si>
  <si>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</si>
  <si>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</si>
  <si>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</si>
  <si>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</si>
  <si>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</si>
  <si>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</si>
  <si>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</si>
  <si>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</si>
  <si>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</si>
  <si>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</si>
  <si>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</si>
  <si>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</si>
  <si>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</si>
  <si>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</si>
  <si>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</si>
  <si>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</si>
  <si>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</si>
  <si>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</si>
  <si>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</si>
  <si>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</si>
  <si>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</si>
  <si>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</si>
  <si>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</si>
  <si>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</si>
  <si>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</si>
  <si>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</si>
  <si>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</si>
  <si>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</si>
  <si>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</si>
  <si>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</si>
  <si>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</si>
  <si>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</si>
  <si>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</si>
  <si>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</si>
  <si>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</si>
  <si>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</si>
  <si>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</si>
  <si>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</si>
  <si>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</si>
  <si>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</si>
  <si>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</si>
  <si>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</si>
  <si>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</si>
  <si>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</si>
  <si>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</si>
  <si>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</si>
  <si>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</si>
  <si>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</si>
  <si>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</si>
  <si>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</si>
  <si>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</si>
  <si>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</si>
  <si>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</si>
  <si>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</si>
  <si>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</si>
  <si>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</si>
  <si>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</si>
  <si>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</si>
  <si>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</si>
  <si>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</si>
  <si>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</si>
  <si>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</si>
  <si>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</si>
  <si>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</si>
  <si>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</si>
  <si>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</si>
  <si>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</si>
  <si>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</si>
  <si>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</si>
  <si>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</si>
  <si>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</si>
  <si>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</si>
  <si>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</si>
  <si>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</si>
  <si>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</si>
  <si>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</si>
  <si>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</si>
  <si>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</si>
  <si>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</si>
  <si>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</si>
  <si>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</si>
  <si>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</si>
  <si>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</si>
  <si>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</si>
  <si>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</si>
  <si>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</si>
  <si>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</si>
  <si>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</si>
  <si>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</si>
  <si>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</si>
  <si>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</si>
  <si>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</si>
  <si>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</si>
  <si>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</si>
  <si>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</si>
  <si>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</si>
  <si>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</si>
  <si>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</si>
  <si>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</si>
  <si>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</si>
  <si>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</si>
  <si>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</si>
  <si>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</si>
  <si>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</si>
  <si>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</si>
  <si>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</si>
  <si>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</si>
  <si>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</si>
  <si>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</si>
  <si>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</si>
  <si>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</si>
  <si>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</si>
  <si>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</si>
  <si>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</si>
  <si>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</si>
  <si>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</si>
  <si>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</si>
  <si>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</si>
  <si>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</si>
  <si>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</si>
  <si>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</si>
  <si>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</si>
  <si>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</si>
  <si>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</si>
  <si>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</si>
  <si>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</si>
  <si>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</si>
  <si>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</si>
  <si>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</si>
  <si>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</si>
  <si>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</si>
  <si>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</si>
  <si>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</si>
  <si>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</si>
  <si>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</si>
  <si>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</si>
  <si>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</si>
  <si>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</si>
  <si>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</si>
  <si>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</si>
  <si>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</si>
  <si>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</si>
  <si>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</si>
  <si>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</si>
  <si>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</si>
  <si>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</si>
  <si>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</si>
  <si>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</si>
  <si>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</si>
  <si>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</si>
  <si>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</si>
  <si>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</si>
  <si>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</si>
  <si>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</si>
  <si>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</si>
  <si>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</si>
  <si>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</si>
  <si>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</si>
  <si>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</si>
  <si>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</si>
  <si>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</si>
  <si>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</si>
  <si>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</si>
  <si>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</si>
  <si>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</si>
  <si>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</si>
  <si>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</si>
  <si>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</si>
  <si>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</si>
  <si>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</si>
  <si>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</si>
  <si>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</si>
  <si>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</si>
  <si>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</si>
  <si>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</si>
  <si>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</si>
  <si>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</si>
  <si>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</si>
  <si>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</si>
  <si>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</si>
  <si>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</si>
  <si>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</si>
  <si>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</si>
  <si>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</si>
  <si>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</si>
  <si>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37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</si>
  <si>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</si>
  <si>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</si>
  <si>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</si>
  <si>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</si>
  <si>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</si>
  <si>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</si>
  <si>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</si>
  <si>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</si>
  <si>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</si>
  <si>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</si>
  <si>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</si>
  <si>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</si>
  <si>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</si>
  <si>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</si>
  <si>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</si>
  <si>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</si>
  <si>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</si>
  <si>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</si>
  <si>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</si>
  <si>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</si>
  <si>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</si>
  <si>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</si>
  <si>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</si>
  <si>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</si>
  <si>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</si>
  <si>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</si>
  <si>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</si>
  <si>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</si>
  <si>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</si>
  <si>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</si>
  <si>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</si>
  <si>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</si>
  <si>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</si>
  <si>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</si>
  <si>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</si>
  <si>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</si>
  <si>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</si>
  <si>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</si>
  <si>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</si>
  <si>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</si>
  <si>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</si>
  <si>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</si>
  <si>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</si>
  <si>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</si>
  <si>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</si>
  <si>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</si>
  <si>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</si>
  <si>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</si>
  <si>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</si>
  <si>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</si>
  <si>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</si>
  <si>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</si>
  <si>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</si>
  <si>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</si>
  <si>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</si>
  <si>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</si>
  <si>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</si>
  <si>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</si>
  <si>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</si>
  <si>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</si>
  <si>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</si>
  <si>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</si>
  <si>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</si>
  <si>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</si>
  <si>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</si>
  <si>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</si>
  <si>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</si>
  <si>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</si>
  <si>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</si>
  <si>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</si>
  <si>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</si>
  <si>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</si>
  <si>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27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</si>
  <si>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</si>
  <si>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</si>
  <si>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</si>
  <si>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</si>
  <si>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</si>
  <si>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</si>
  <si>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</si>
  <si>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</si>
  <si>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</si>
  <si>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</si>
  <si>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</si>
  <si>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</si>
  <si>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</si>
  <si>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</si>
  <si>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</si>
  <si>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</si>
  <si>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</si>
  <si>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</si>
  <si>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</si>
  <si>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</si>
  <si>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</si>
  <si>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</si>
  <si>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</si>
  <si>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</si>
  <si>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</si>
  <si>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</si>
  <si>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</si>
  <si>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</si>
  <si>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</si>
  <si>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</si>
  <si>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</si>
  <si>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</si>
  <si>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</si>
  <si>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</si>
  <si>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</si>
  <si>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</si>
  <si>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</si>
  <si>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</si>
  <si>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</si>
  <si>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</si>
  <si>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</si>
  <si>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</si>
  <si>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</si>
  <si>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</si>
  <si>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</si>
  <si>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</si>
  <si>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</si>
  <si>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</si>
  <si>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</si>
  <si>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</si>
  <si>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</si>
  <si>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</si>
  <si>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</si>
  <si>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</si>
  <si>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</si>
  <si>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</si>
  <si>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</si>
  <si>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</si>
  <si>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</si>
  <si>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</si>
  <si>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</si>
  <si>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</si>
  <si>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</si>
  <si>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</si>
  <si>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</si>
  <si>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</si>
  <si>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</si>
  <si>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</si>
  <si>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</si>
  <si>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</si>
  <si>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</si>
  <si>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</si>
  <si>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</si>
  <si>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</si>
  <si>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</si>
  <si>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</si>
  <si>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</si>
  <si>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</si>
  <si>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</si>
  <si>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</si>
  <si>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</si>
  <si>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</si>
  <si>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</si>
  <si>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</si>
  <si>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</si>
  <si>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</si>
  <si>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</si>
  <si>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</si>
  <si>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</si>
  <si>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</si>
  <si>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</si>
  <si>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</si>
  <si>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</si>
  <si>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</si>
  <si>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</si>
  <si>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</si>
  <si>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</si>
  <si>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</si>
  <si>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</si>
  <si>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</si>
  <si>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25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</si>
  <si>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</si>
  <si>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</si>
  <si>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</si>
  <si>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</si>
  <si>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</si>
  <si>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</si>
  <si>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</si>
  <si>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</si>
  <si>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</si>
  <si>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</si>
  <si>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</si>
  <si>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</si>
  <si>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</si>
  <si>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</si>
  <si>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</si>
  <si>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</si>
  <si>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</si>
  <si>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</si>
  <si>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</si>
  <si>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</si>
  <si>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</si>
  <si>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</si>
  <si>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</si>
  <si>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</si>
  <si>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</si>
  <si>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</si>
  <si>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</si>
  <si>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</si>
  <si>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</si>
  <si>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</si>
  <si>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</si>
  <si>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</si>
  <si>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</si>
  <si>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</si>
  <si>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</si>
  <si>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</si>
  <si>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</si>
  <si>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</si>
  <si>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</si>
  <si>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</si>
  <si>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</si>
  <si>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</si>
  <si>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</si>
  <si>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</si>
  <si>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</si>
  <si>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</si>
  <si>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</si>
  <si>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</si>
  <si>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</si>
  <si>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</si>
  <si>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</si>
  <si>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</si>
  <si>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</si>
  <si>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</si>
  <si>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</si>
  <si>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</si>
  <si>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</si>
  <si>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</si>
  <si>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</si>
  <si>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</si>
  <si>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</si>
  <si>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</si>
  <si>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</si>
  <si>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</si>
  <si>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</si>
  <si>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</si>
  <si>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</si>
  <si>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</si>
  <si>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</si>
  <si>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</si>
  <si>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</si>
  <si>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</si>
  <si>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</si>
  <si>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</si>
  <si>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</si>
  <si>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</si>
  <si>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</si>
  <si>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</si>
  <si>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</si>
  <si>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</si>
  <si>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</si>
  <si>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</si>
  <si>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</si>
  <si>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</si>
  <si>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</si>
  <si>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</si>
  <si>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</si>
  <si>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</si>
  <si>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</si>
  <si>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</si>
  <si>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</si>
  <si>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</si>
  <si>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</si>
  <si>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</si>
  <si>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</si>
  <si>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</si>
  <si>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</si>
  <si>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</si>
  <si>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</si>
  <si>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</si>
  <si>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</si>
  <si>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</si>
  <si>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</si>
  <si>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</si>
  <si>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</si>
  <si>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</si>
  <si>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</si>
  <si>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</si>
  <si>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</si>
  <si>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</si>
  <si>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</si>
  <si>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</si>
  <si>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</si>
  <si>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</si>
  <si>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</si>
  <si>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</si>
  <si>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</si>
  <si>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</si>
  <si>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</si>
  <si>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</si>
  <si>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</si>
  <si>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</si>
  <si>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</si>
  <si>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</si>
  <si>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</si>
  <si>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</si>
  <si>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</si>
  <si>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</si>
  <si>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</si>
  <si>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</si>
  <si>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</si>
  <si>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</si>
  <si>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</si>
  <si>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</si>
  <si>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</si>
  <si>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</si>
  <si>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</si>
  <si>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</si>
  <si>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</si>
  <si>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</si>
  <si>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</si>
  <si>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</si>
  <si>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</si>
  <si>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</si>
  <si>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</si>
  <si>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</si>
  <si>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</si>
  <si>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</si>
  <si>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</si>
  <si>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</si>
  <si>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</si>
  <si>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</si>
  <si>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</si>
  <si>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</si>
  <si>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</si>
  <si>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</si>
  <si>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</si>
  <si>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</si>
  <si>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</si>
  <si>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</si>
  <si>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</si>
  <si>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</si>
  <si>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</si>
  <si>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</si>
  <si>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</si>
  <si>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</si>
  <si>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</si>
  <si>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</si>
  <si>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</si>
  <si>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</si>
  <si>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</si>
  <si>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</si>
  <si>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</si>
  <si>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</si>
  <si>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</si>
  <si>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</si>
  <si>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</si>
  <si>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</si>
  <si>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</si>
  <si>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</si>
  <si>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</si>
  <si>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</si>
  <si>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</si>
  <si>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</si>
  <si>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</si>
  <si>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</si>
  <si>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</si>
  <si>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</si>
  <si>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</si>
  <si>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</si>
  <si>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</si>
  <si>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</si>
  <si>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</si>
  <si>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</si>
  <si>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</si>
  <si>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</si>
  <si>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</si>
  <si>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</si>
  <si>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</si>
  <si>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</si>
  <si>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</si>
  <si>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</si>
  <si>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</si>
  <si>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</si>
  <si>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</si>
  <si>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</si>
  <si>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</si>
  <si>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</si>
  <si>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</si>
  <si>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</si>
  <si>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</si>
  <si>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</si>
  <si>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</si>
  <si>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</si>
  <si>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</si>
  <si>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</si>
  <si>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</si>
  <si>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</si>
  <si>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</si>
  <si>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</si>
  <si>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</si>
  <si>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</si>
  <si>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</si>
  <si>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</si>
  <si>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</si>
  <si>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</si>
  <si>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</si>
  <si>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</si>
  <si>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</si>
  <si>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</si>
  <si>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</si>
  <si>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</si>
  <si>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</si>
  <si>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</si>
  <si>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</si>
  <si>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</si>
  <si>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</si>
  <si>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</si>
  <si>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</si>
  <si>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</si>
  <si>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</si>
  <si>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</si>
  <si>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</si>
  <si>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</si>
  <si>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</si>
  <si>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</si>
  <si>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</si>
  <si>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</si>
  <si>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</si>
  <si>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</si>
  <si>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</si>
  <si>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</si>
  <si>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</si>
  <si>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43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</si>
  <si>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</si>
  <si>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</si>
  <si>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</si>
  <si>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</si>
  <si>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</si>
  <si>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</si>
  <si>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</si>
  <si>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</si>
  <si>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</si>
  <si>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</si>
  <si>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</si>
  <si>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</si>
  <si>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</si>
  <si>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</si>
  <si>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</si>
  <si>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</si>
  <si>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</si>
  <si>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</si>
  <si>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</si>
  <si>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</si>
  <si>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</si>
  <si>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</si>
  <si>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</si>
  <si>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</si>
  <si>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</si>
  <si>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56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</si>
  <si>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</si>
  <si>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</si>
  <si>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</si>
  <si>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</si>
  <si>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</si>
  <si>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</si>
  <si>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</si>
  <si>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</si>
  <si>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</si>
  <si>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</si>
  <si>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</si>
  <si>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</si>
  <si>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</si>
  <si>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</si>
  <si>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</si>
  <si>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</si>
  <si>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</si>
  <si>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</si>
  <si>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</si>
  <si>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</si>
  <si>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</si>
  <si>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</si>
  <si>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</si>
  <si>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</si>
  <si>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</si>
  <si>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</si>
  <si>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</si>
  <si>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</si>
  <si>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</si>
  <si>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</si>
  <si>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</si>
  <si>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</si>
  <si>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</si>
  <si>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</si>
  <si>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</si>
  <si>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</si>
  <si>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</si>
  <si>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</si>
  <si>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</si>
  <si>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</si>
  <si>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</si>
  <si>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</si>
  <si>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</si>
  <si>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</si>
  <si>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</si>
  <si>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</si>
  <si>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</si>
  <si>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</si>
  <si>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</si>
  <si>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</si>
  <si>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</si>
  <si>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</si>
  <si>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</si>
  <si>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</si>
  <si>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</si>
  <si>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</si>
  <si>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</si>
  <si>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</si>
  <si>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</si>
  <si>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</si>
  <si>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</si>
  <si>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</si>
  <si>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</si>
  <si>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</si>
  <si>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</si>
  <si>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</si>
  <si>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</si>
  <si>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</si>
  <si>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</si>
  <si>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</si>
  <si>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</si>
  <si>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</si>
  <si>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</si>
  <si>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</si>
  <si>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</si>
  <si>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</si>
  <si>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</si>
  <si>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</si>
  <si>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</si>
  <si>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</si>
  <si>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</si>
  <si>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</si>
  <si>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</si>
  <si>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</si>
  <si>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</si>
  <si>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</si>
  <si>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</si>
  <si>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</si>
  <si>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</si>
  <si>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</si>
  <si>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</si>
  <si>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</si>
  <si>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</si>
  <si>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</si>
  <si>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</si>
  <si>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</si>
  <si>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</si>
  <si>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</si>
  <si>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</si>
  <si>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</si>
  <si>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</si>
  <si>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</si>
  <si>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</si>
  <si>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</si>
  <si>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</si>
  <si>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</si>
  <si>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</si>
  <si>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</si>
  <si>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</si>
  <si>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</si>
  <si>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</si>
  <si>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</si>
  <si>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</si>
  <si>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</si>
  <si>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</si>
  <si>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</si>
  <si>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</si>
  <si>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</si>
  <si>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</si>
  <si>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</si>
  <si>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</si>
  <si>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</si>
  <si>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</si>
  <si>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</si>
  <si>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</si>
  <si>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</si>
  <si>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</si>
  <si>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</si>
  <si>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</si>
  <si>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</si>
  <si>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</si>
  <si>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</si>
  <si>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</si>
  <si>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</si>
  <si>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</si>
  <si>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</si>
  <si>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</si>
  <si>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</si>
  <si>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</si>
  <si>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</si>
  <si>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</si>
  <si>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</si>
  <si>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</si>
  <si>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</si>
  <si>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</si>
  <si>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</si>
  <si>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</si>
  <si>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</si>
  <si>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</si>
  <si>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</si>
  <si>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</si>
  <si>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</si>
  <si>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</si>
  <si>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</si>
  <si>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</si>
  <si>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</si>
  <si>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</si>
  <si>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</si>
  <si>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</si>
  <si>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</si>
  <si>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</si>
  <si>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</si>
  <si>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</si>
  <si>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</si>
  <si>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</si>
  <si>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</si>
  <si>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</si>
  <si>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</si>
  <si>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</si>
  <si>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</si>
  <si>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</si>
  <si>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</si>
  <si>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</si>
  <si>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</si>
  <si>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</si>
  <si>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</si>
  <si>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</si>
  <si>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</si>
  <si>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</si>
  <si>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</si>
  <si>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</si>
  <si>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</si>
  <si>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</si>
  <si>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</si>
  <si>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</si>
  <si>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</si>
  <si>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</si>
  <si>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</si>
  <si>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</si>
  <si>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</si>
  <si>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</si>
  <si>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</si>
  <si>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</si>
  <si>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</si>
  <si>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</si>
  <si>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</si>
  <si>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</si>
  <si>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</si>
  <si>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</si>
  <si>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</si>
  <si>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</si>
  <si>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</si>
  <si>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</si>
  <si>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</si>
  <si>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</si>
  <si>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</si>
  <si>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</si>
  <si>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</si>
  <si>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</si>
  <si>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</si>
  <si>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</si>
  <si>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</si>
  <si>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</si>
  <si>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</si>
  <si>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</si>
  <si>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</si>
  <si>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</si>
  <si>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</si>
  <si>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</si>
  <si>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</si>
  <si>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</si>
  <si>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</si>
  <si>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</si>
  <si>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</si>
  <si>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</si>
  <si>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</si>
  <si>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</si>
  <si>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</si>
  <si>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</si>
  <si>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</si>
  <si>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</si>
  <si>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</si>
  <si>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</si>
  <si>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</si>
  <si>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</si>
  <si>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</si>
  <si>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</si>
  <si>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</si>
  <si>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</si>
  <si>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</si>
  <si>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</si>
  <si>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</si>
  <si>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</si>
  <si>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</si>
  <si>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</si>
  <si>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</si>
  <si>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</si>
  <si>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</si>
  <si>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</si>
  <si>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</si>
  <si>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</si>
  <si>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</si>
  <si>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</si>
  <si>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</si>
  <si>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</si>
  <si>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</si>
  <si>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62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</si>
  <si>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</si>
  <si>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</si>
  <si>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</si>
  <si>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</si>
  <si>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</si>
  <si>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</si>
  <si>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</si>
  <si>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</si>
  <si>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</si>
  <si>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</si>
  <si>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</si>
  <si>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</si>
  <si>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Unit Price</t>
  </si>
  <si>
    <t>Cogs</t>
  </si>
  <si>
    <t>total</t>
  </si>
  <si>
    <t>Margin</t>
  </si>
  <si>
    <t>sty</t>
  </si>
  <si>
    <t>lut</t>
  </si>
  <si>
    <t>mar</t>
  </si>
  <si>
    <t>Suma z total</t>
  </si>
  <si>
    <t>Miesiące (Date)</t>
  </si>
  <si>
    <t>Suma z gross income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</si>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</sst>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[$-F400]h:mm:ss\ AM/PM"/>
    <numFmt numFmtId="165" formatCode="dd\-mmm\-yyyy"/>
    <numFmt numFmtId="166" formatCode="[$-F800]dddd\,\ mmmm\ dd\,\ yyyy"/>
    <numFmt numFmtId="167" formatCode="#,##0.00\ [$USD]"/>
    <numFmt numFmtId="168" formatCode="[$$-2C09]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39997558519241921"/>
        <bgColor theme="9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9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164" fontId="0" fillId="3" borderId="4" xfId="0" applyNumberFormat="1" applyFill="1" applyBorder="1"/>
    <xf numFmtId="0" fontId="0" fillId="0" borderId="3" xfId="0" applyBorder="1"/>
    <xf numFmtId="0" fontId="0" fillId="0" borderId="4" xfId="0" applyBorder="1"/>
    <xf numFmtId="164" fontId="0" fillId="0" borderId="4" xfId="0" applyNumberFormat="1" applyBorder="1"/>
    <xf numFmtId="0" fontId="0" fillId="0" borderId="1" xfId="0" applyBorder="1"/>
    <xf numFmtId="164" fontId="0" fillId="0" borderId="2" xfId="0" applyNumberFormat="1" applyBorder="1"/>
    <xf numFmtId="166" fontId="0" fillId="3" borderId="4" xfId="0" applyNumberFormat="1" applyFill="1" applyBorder="1"/>
    <xf numFmtId="166" fontId="0" fillId="0" borderId="4" xfId="0" applyNumberFormat="1" applyBorder="1"/>
    <xf numFmtId="166" fontId="0" fillId="0" borderId="2" xfId="0" applyNumberFormat="1" applyBorder="1"/>
    <xf numFmtId="2" fontId="0" fillId="0" borderId="0" xfId="0" applyNumberFormat="1"/>
    <xf numFmtId="1" fontId="0" fillId="0" borderId="0" xfId="0" applyNumberFormat="1"/>
    <xf numFmtId="0" fontId="2" fillId="6" borderId="0" xfId="0" applyFont="1" applyFill="1" applyAlignment="1">
      <alignment horizontal="center"/>
    </xf>
    <xf numFmtId="2" fontId="2" fillId="6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0" borderId="0" xfId="0" pivotButton="1"/>
    <xf numFmtId="165" fontId="0" fillId="0" borderId="0" xfId="0" applyNumberFormat="1"/>
    <xf numFmtId="3" fontId="0" fillId="0" borderId="0" xfId="0" applyNumberFormat="1"/>
    <xf numFmtId="167" fontId="2" fillId="6" borderId="0" xfId="0" applyNumberFormat="1" applyFont="1" applyFill="1" applyAlignment="1">
      <alignment horizontal="center"/>
    </xf>
    <xf numFmtId="167" fontId="0" fillId="5" borderId="0" xfId="0" applyNumberFormat="1" applyFill="1" applyAlignment="1">
      <alignment horizontal="center"/>
    </xf>
    <xf numFmtId="167" fontId="0" fillId="0" borderId="0" xfId="0" applyNumberFormat="1"/>
    <xf numFmtId="168" fontId="0" fillId="0" borderId="0" xfId="0" applyNumberFormat="1"/>
  </cellXfs>
  <cellStyles count="1">
    <cellStyle name="Normalny" xfId="0" builtinId="0"/>
  </cellStyles>
  <dxfs count="21"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numFmt numFmtId="167" formatCode="#,##0.00\ [$USD]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numFmt numFmtId="167" formatCode="#,##0.00\ [$USD]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theme="9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numFmt numFmtId="165" formatCode="dd\-mmm\-yyyy"/>
      <fill>
        <patternFill patternType="solid">
          <fgColor theme="9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9"/>
          <bgColor theme="4"/>
        </patternFill>
      </fill>
      <alignment horizontal="center" vertical="bottom" textRotation="0" wrapText="0" indent="0" justifyLastLine="0" shrinkToFit="0" readingOrder="0"/>
    </dxf>
    <dxf>
      <numFmt numFmtId="168" formatCode="[$$-2C09]#,##0"/>
    </dxf>
    <dxf>
      <font>
        <b/>
        <i val="0"/>
        <sz val="11"/>
        <color theme="1"/>
        <name val="Calibri Light"/>
        <family val="2"/>
        <charset val="238"/>
        <scheme val="major"/>
      </font>
      <fill>
        <patternFill>
          <bgColor rgb="FF3F89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name val="Calibri"/>
        <family val="2"/>
        <charset val="238"/>
        <scheme val="minor"/>
      </font>
      <fill>
        <patternFill patternType="solid">
          <fgColor theme="0"/>
          <bgColor rgb="FF3F89CD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i val="0"/>
        <sz val="11"/>
        <name val="Calibri"/>
        <family val="2"/>
        <charset val="238"/>
        <scheme val="minor"/>
      </font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  <dxf>
      <fill>
        <patternFill>
          <bgColor rgb="FF3F89CD"/>
        </patternFill>
      </fill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</dxfs>
  <tableStyles count="2" defaultTableStyle="TableStyleMedium2" defaultPivotStyle="PivotStyleLight16">
    <tableStyle name="Styl fragmentatora 1" pivot="0" table="0" count="10" xr9:uid="{6647E528-59FB-49DF-9409-A3C1A02737F9}">
      <tableStyleElement type="wholeTable" dxfId="20"/>
      <tableStyleElement type="headerRow" dxfId="19"/>
    </tableStyle>
    <tableStyle name="Styl osi czasu 1" pivot="0" table="0" count="9" xr9:uid="{B7C353F7-CCD5-460B-8BCF-B23AE55CE456}">
      <tableStyleElement type="wholeTable" dxfId="18"/>
      <tableStyleElement type="headerRow" dxfId="17"/>
    </tableStyle>
  </tableStyles>
  <colors>
    <mruColors>
      <color rgb="FF64C8FA"/>
      <color rgb="FF64FAFA"/>
      <color rgb="FFED7D31"/>
      <color rgb="FF2C6EAA"/>
      <color rgb="FF0792D7"/>
      <color rgb="FF045882"/>
      <color rgb="FF034261"/>
      <color rgb="FF49BEF9"/>
      <color rgb="FF3F89CD"/>
      <color rgb="FFA2DEFC"/>
    </mruColors>
  </colors>
  <extLst>
    <ext xmlns:x14="http://schemas.microsoft.com/office/spreadsheetml/2009/9/main" uri="{46F421CA-312F-682f-3DD2-61675219B42D}">
      <x14:dxfs count="8"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/>
            <sz val="11"/>
            <name val="Calibri"/>
            <family val="2"/>
            <charset val="238"/>
            <scheme val="minor"/>
          </font>
          <fill>
            <patternFill>
              <bgColor rgb="FF64C8FA"/>
            </patternFill>
          </fill>
          <border>
            <left style="medium">
              <color auto="1"/>
            </left>
            <right style="medium">
              <color auto="1"/>
            </right>
            <top style="medium">
              <color auto="1"/>
            </top>
            <bottom style="medium">
              <color auto="1"/>
            </bottom>
          </border>
        </dxf>
        <dxf>
          <font>
            <b/>
            <i val="0"/>
            <sz val="11"/>
            <name val="Calibri"/>
            <family val="2"/>
            <charset val="238"/>
            <scheme val="minor"/>
          </font>
          <fill>
            <patternFill>
              <bgColor rgb="FF3F89CD"/>
            </patternFill>
          </fill>
          <border>
            <left style="medium">
              <color auto="1"/>
            </left>
            <right style="medium">
              <color auto="1"/>
            </right>
            <top style="medium">
              <color auto="1"/>
            </top>
            <bottom style="medium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sz val="11"/>
            <name val="Calibri"/>
            <family val="2"/>
            <charset val="238"/>
            <scheme val="minor"/>
          </font>
          <fill>
            <patternFill>
              <bgColor rgb="FF2C6EAA"/>
            </patternFill>
          </fill>
          <border>
            <left style="medium">
              <color auto="1"/>
            </left>
            <right style="medium">
              <color auto="1"/>
            </right>
            <top style="medium">
              <color auto="1"/>
            </top>
            <bottom style="medium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tyl fragmentatora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>
              <bgColor theme="4" tint="0.39994506668294322"/>
            </patternFill>
          </fill>
        </dxf>
        <dxf>
          <fill>
            <patternFill patternType="solid">
              <fgColor theme="0" tint="-0.14993743705557422"/>
              <bgColor theme="4" tint="0.39994506668294322"/>
            </patternFill>
          </fill>
        </dxf>
        <dxf>
          <fill>
            <patternFill patternType="solid">
              <fgColor theme="0"/>
              <bgColor theme="4" tint="-0.24994659260841701"/>
            </patternFill>
          </fill>
          <border diagonalUp="0" diagonalDown="0"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vertical/>
            <horizontal/>
          </border>
        </dxf>
        <dxf>
          <font>
            <b/>
            <i val="0"/>
            <sz val="9"/>
            <color theme="1"/>
            <name val="Calibri"/>
            <family val="2"/>
            <charset val="238"/>
            <scheme val="minor"/>
          </font>
        </dxf>
        <dxf>
          <font>
            <b/>
            <i val="0"/>
            <sz val="9"/>
            <color theme="1"/>
            <name val="Calibri"/>
            <family val="2"/>
            <charset val="238"/>
            <scheme val="minor"/>
          </font>
        </dxf>
        <dxf>
          <font>
            <b/>
            <i val="0"/>
            <sz val="9"/>
            <color rgb="FF64C8FA"/>
            <name val="Calibri"/>
            <family val="2"/>
            <charset val="238"/>
            <scheme val="minor"/>
          </font>
        </dxf>
        <dxf>
          <font>
            <b/>
            <i val="0"/>
            <sz val="10"/>
            <color rgb="FF64C8FA"/>
            <name val="Calibri"/>
            <family val="2"/>
            <charset val="238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Styl osi czasu 1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[Projekt.xlsx]MonthGross!Tabela przestawna3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chemeClr val="tx1"/>
                </a:solidFill>
              </a:rPr>
              <a:t>Net</a:t>
            </a:r>
            <a:r>
              <a:rPr lang="pl-PL" baseline="0">
                <a:solidFill>
                  <a:schemeClr val="tx1"/>
                </a:solidFill>
              </a:rPr>
              <a:t> earnings per month</a:t>
            </a:r>
          </a:p>
        </c:rich>
      </c:tx>
      <c:overlay val="0"/>
      <c:spPr>
        <a:solidFill>
          <a:srgbClr val="64C8FA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rgbClr val="ED7D31"/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MonthGross!$B$3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MonthGross!$A$4:$A$6</c:f>
              <c:strCache>
                <c:ptCount val="3"/>
                <c:pt idx="0">
                  <c:v>lut</c:v>
                </c:pt>
                <c:pt idx="1">
                  <c:v>mar</c:v>
                </c:pt>
                <c:pt idx="2">
                  <c:v>sty</c:v>
                </c:pt>
              </c:strCache>
            </c:strRef>
          </c:cat>
          <c:val>
            <c:numRef>
              <c:f>MonthGross!$B$4:$B$6</c:f>
              <c:numCache>
                <c:formatCode>[$$-2C09]#\ ##0</c:formatCode>
                <c:ptCount val="3"/>
                <c:pt idx="0">
                  <c:v>5555.3927999999987</c:v>
                </c:pt>
                <c:pt idx="1">
                  <c:v>6254.6003999999994</c:v>
                </c:pt>
                <c:pt idx="2">
                  <c:v>6645.2496000000046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B-4058-8C45-10700C22A2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907701023"/>
        <c:axId val="907706783"/>
      </c:barChart>
      <c:catAx>
        <c:axId val="907701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>
                    <a:solidFill>
                      <a:schemeClr val="tx1"/>
                    </a:solidFill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7706783"/>
        <c:crosses val="autoZero"/>
        <c:auto val="1"/>
        <c:lblAlgn val="ctr"/>
        <c:lblOffset val="100"/>
        <c:noMultiLvlLbl val="0"/>
      </c:catAx>
      <c:valAx>
        <c:axId val="9077067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$-2C09]#\ 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7701023"/>
        <c:crosses val="autoZero"/>
        <c:crossBetween val="between"/>
        <c:majorUnit val="500"/>
      </c:valAx>
      <c:spPr>
        <a:noFill/>
        <a:ln w="317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4C8FA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[Projekt.xlsx]TotalSales!Tabela przestawna3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alpha val="79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Sales in first quater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alpha val="79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79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79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79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79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79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79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79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79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79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79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79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34492563429571"/>
          <c:y val="0.14249781277340332"/>
          <c:w val="0.81397837850370081"/>
          <c:h val="0.4666348678685544"/>
        </c:manualLayout>
      </c:layout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TotalSales!$A$5:$B$93</c:f>
              <c:multiLvlStrCache>
                <c:ptCount val="89"/>
                <c:lvl>
                  <c:pt idx="0">
                    <c:v>01-sty-2019</c:v>
                  </c:pt>
                  <c:pt idx="1">
                    <c:v>02-sty-2019</c:v>
                  </c:pt>
                  <c:pt idx="2">
                    <c:v>03-sty-2019</c:v>
                  </c:pt>
                  <c:pt idx="3">
                    <c:v>04-sty-2019</c:v>
                  </c:pt>
                  <c:pt idx="4">
                    <c:v>05-sty-2019</c:v>
                  </c:pt>
                  <c:pt idx="5">
                    <c:v>06-sty-2019</c:v>
                  </c:pt>
                  <c:pt idx="6">
                    <c:v>07-sty-2019</c:v>
                  </c:pt>
                  <c:pt idx="7">
                    <c:v>08-sty-2019</c:v>
                  </c:pt>
                  <c:pt idx="8">
                    <c:v>09-sty-2019</c:v>
                  </c:pt>
                  <c:pt idx="9">
                    <c:v>10-sty-2019</c:v>
                  </c:pt>
                  <c:pt idx="10">
                    <c:v>11-sty-2019</c:v>
                  </c:pt>
                  <c:pt idx="11">
                    <c:v>12-sty-2019</c:v>
                  </c:pt>
                  <c:pt idx="12">
                    <c:v>13-sty-2019</c:v>
                  </c:pt>
                  <c:pt idx="13">
                    <c:v>14-sty-2019</c:v>
                  </c:pt>
                  <c:pt idx="14">
                    <c:v>15-sty-2019</c:v>
                  </c:pt>
                  <c:pt idx="15">
                    <c:v>16-sty-2019</c:v>
                  </c:pt>
                  <c:pt idx="16">
                    <c:v>17-sty-2019</c:v>
                  </c:pt>
                  <c:pt idx="17">
                    <c:v>18-sty-2019</c:v>
                  </c:pt>
                  <c:pt idx="18">
                    <c:v>19-sty-2019</c:v>
                  </c:pt>
                  <c:pt idx="19">
                    <c:v>20-sty-2019</c:v>
                  </c:pt>
                  <c:pt idx="20">
                    <c:v>21-sty-2019</c:v>
                  </c:pt>
                  <c:pt idx="21">
                    <c:v>22-sty-2019</c:v>
                  </c:pt>
                  <c:pt idx="22">
                    <c:v>23-sty-2019</c:v>
                  </c:pt>
                  <c:pt idx="23">
                    <c:v>24-sty-2019</c:v>
                  </c:pt>
                  <c:pt idx="24">
                    <c:v>25-sty-2019</c:v>
                  </c:pt>
                  <c:pt idx="25">
                    <c:v>26-sty-2019</c:v>
                  </c:pt>
                  <c:pt idx="26">
                    <c:v>27-sty-2019</c:v>
                  </c:pt>
                  <c:pt idx="27">
                    <c:v>28-sty-2019</c:v>
                  </c:pt>
                  <c:pt idx="28">
                    <c:v>29-sty-2019</c:v>
                  </c:pt>
                  <c:pt idx="29">
                    <c:v>30-sty-2019</c:v>
                  </c:pt>
                  <c:pt idx="30">
                    <c:v>31-sty-2019</c:v>
                  </c:pt>
                  <c:pt idx="31">
                    <c:v>01-lut-2019</c:v>
                  </c:pt>
                  <c:pt idx="32">
                    <c:v>02-lut-2019</c:v>
                  </c:pt>
                  <c:pt idx="33">
                    <c:v>03-lut-2019</c:v>
                  </c:pt>
                  <c:pt idx="34">
                    <c:v>04-lut-2019</c:v>
                  </c:pt>
                  <c:pt idx="35">
                    <c:v>05-lut-2019</c:v>
                  </c:pt>
                  <c:pt idx="36">
                    <c:v>06-lut-2019</c:v>
                  </c:pt>
                  <c:pt idx="37">
                    <c:v>07-lut-2019</c:v>
                  </c:pt>
                  <c:pt idx="38">
                    <c:v>08-lut-2019</c:v>
                  </c:pt>
                  <c:pt idx="39">
                    <c:v>09-lut-2019</c:v>
                  </c:pt>
                  <c:pt idx="40">
                    <c:v>10-lut-2019</c:v>
                  </c:pt>
                  <c:pt idx="41">
                    <c:v>11-lut-2019</c:v>
                  </c:pt>
                  <c:pt idx="42">
                    <c:v>12-lut-2019</c:v>
                  </c:pt>
                  <c:pt idx="43">
                    <c:v>13-lut-2019</c:v>
                  </c:pt>
                  <c:pt idx="44">
                    <c:v>14-lut-2019</c:v>
                  </c:pt>
                  <c:pt idx="45">
                    <c:v>15-lut-2019</c:v>
                  </c:pt>
                  <c:pt idx="46">
                    <c:v>16-lut-2019</c:v>
                  </c:pt>
                  <c:pt idx="47">
                    <c:v>17-lut-2019</c:v>
                  </c:pt>
                  <c:pt idx="48">
                    <c:v>18-lut-2019</c:v>
                  </c:pt>
                  <c:pt idx="49">
                    <c:v>19-lut-2019</c:v>
                  </c:pt>
                  <c:pt idx="50">
                    <c:v>20-lut-2019</c:v>
                  </c:pt>
                  <c:pt idx="51">
                    <c:v>21-lut-2019</c:v>
                  </c:pt>
                  <c:pt idx="52">
                    <c:v>22-lut-2019</c:v>
                  </c:pt>
                  <c:pt idx="53">
                    <c:v>23-lut-2019</c:v>
                  </c:pt>
                  <c:pt idx="54">
                    <c:v>24-lut-2019</c:v>
                  </c:pt>
                  <c:pt idx="55">
                    <c:v>25-lut-2019</c:v>
                  </c:pt>
                  <c:pt idx="56">
                    <c:v>26-lut-2019</c:v>
                  </c:pt>
                  <c:pt idx="57">
                    <c:v>27-lut-2019</c:v>
                  </c:pt>
                  <c:pt idx="58">
                    <c:v>28-lut-2019</c:v>
                  </c:pt>
                  <c:pt idx="59">
                    <c:v>01-mar-2019</c:v>
                  </c:pt>
                  <c:pt idx="60">
                    <c:v>02-mar-2019</c:v>
                  </c:pt>
                  <c:pt idx="61">
                    <c:v>03-mar-2019</c:v>
                  </c:pt>
                  <c:pt idx="62">
                    <c:v>04-mar-2019</c:v>
                  </c:pt>
                  <c:pt idx="63">
                    <c:v>05-mar-2019</c:v>
                  </c:pt>
                  <c:pt idx="64">
                    <c:v>06-mar-2019</c:v>
                  </c:pt>
                  <c:pt idx="65">
                    <c:v>07-mar-2019</c:v>
                  </c:pt>
                  <c:pt idx="66">
                    <c:v>08-mar-2019</c:v>
                  </c:pt>
                  <c:pt idx="67">
                    <c:v>09-mar-2019</c:v>
                  </c:pt>
                  <c:pt idx="68">
                    <c:v>10-mar-2019</c:v>
                  </c:pt>
                  <c:pt idx="69">
                    <c:v>11-mar-2019</c:v>
                  </c:pt>
                  <c:pt idx="70">
                    <c:v>12-mar-2019</c:v>
                  </c:pt>
                  <c:pt idx="71">
                    <c:v>13-mar-2019</c:v>
                  </c:pt>
                  <c:pt idx="72">
                    <c:v>14-mar-2019</c:v>
                  </c:pt>
                  <c:pt idx="73">
                    <c:v>15-mar-2019</c:v>
                  </c:pt>
                  <c:pt idx="74">
                    <c:v>16-mar-2019</c:v>
                  </c:pt>
                  <c:pt idx="75">
                    <c:v>17-mar-2019</c:v>
                  </c:pt>
                  <c:pt idx="76">
                    <c:v>18-mar-2019</c:v>
                  </c:pt>
                  <c:pt idx="77">
                    <c:v>19-mar-2019</c:v>
                  </c:pt>
                  <c:pt idx="78">
                    <c:v>20-mar-2019</c:v>
                  </c:pt>
                  <c:pt idx="79">
                    <c:v>21-mar-2019</c:v>
                  </c:pt>
                  <c:pt idx="80">
                    <c:v>22-mar-2019</c:v>
                  </c:pt>
                  <c:pt idx="81">
                    <c:v>23-mar-2019</c:v>
                  </c:pt>
                  <c:pt idx="82">
                    <c:v>24-mar-2019</c:v>
                  </c:pt>
                  <c:pt idx="83">
                    <c:v>25-mar-2019</c:v>
                  </c:pt>
                  <c:pt idx="84">
                    <c:v>26-mar-2019</c:v>
                  </c:pt>
                  <c:pt idx="85">
                    <c:v>27-mar-2019</c:v>
                  </c:pt>
                  <c:pt idx="86">
                    <c:v>28-mar-2019</c:v>
                  </c:pt>
                  <c:pt idx="87">
                    <c:v>29-mar-2019</c:v>
                  </c:pt>
                  <c:pt idx="88">
                    <c:v>30-mar-2019</c:v>
                  </c:pt>
                </c:lvl>
                <c:lvl>
                  <c:pt idx="0">
                    <c:v>sty</c:v>
                  </c:pt>
                  <c:pt idx="31">
                    <c:v>lut</c:v>
                  </c:pt>
                  <c:pt idx="59">
                    <c:v>mar</c:v>
                  </c:pt>
                </c:lvl>
              </c:multiLvlStrCache>
            </c:multiLvlStrRef>
          </c:cat>
          <c:val>
            <c:numRef>
              <c:f>TotalSales!$C$5:$C$93</c:f>
              <c:numCache>
                <c:formatCode>#,##0</c:formatCode>
                <c:ptCount val="89"/>
                <c:pt idx="0">
                  <c:v>2393.904</c:v>
                </c:pt>
                <c:pt idx="1">
                  <c:v>309.97579999999994</c:v>
                </c:pt>
                <c:pt idx="2">
                  <c:v>946.33619999999996</c:v>
                </c:pt>
                <c:pt idx="3">
                  <c:v>487.86500000000001</c:v>
                </c:pt>
                <c:pt idx="4">
                  <c:v>2043.7859999999998</c:v>
                </c:pt>
                <c:pt idx="5">
                  <c:v>1322.4454000000001</c:v>
                </c:pt>
                <c:pt idx="6">
                  <c:v>1116.4874</c:v>
                </c:pt>
                <c:pt idx="7">
                  <c:v>689.96460000000002</c:v>
                </c:pt>
                <c:pt idx="8">
                  <c:v>204.262</c:v>
                </c:pt>
                <c:pt idx="9">
                  <c:v>738.45959999999991</c:v>
                </c:pt>
                <c:pt idx="10">
                  <c:v>1677.4924000000001</c:v>
                </c:pt>
                <c:pt idx="11">
                  <c:v>1442.6494</c:v>
                </c:pt>
                <c:pt idx="12">
                  <c:v>1122.9958000000001</c:v>
                </c:pt>
                <c:pt idx="13">
                  <c:v>1106.5340000000001</c:v>
                </c:pt>
                <c:pt idx="14">
                  <c:v>1823.8678</c:v>
                </c:pt>
                <c:pt idx="15">
                  <c:v>871.27760000000001</c:v>
                </c:pt>
                <c:pt idx="16">
                  <c:v>1516.5313999999998</c:v>
                </c:pt>
                <c:pt idx="17">
                  <c:v>1170.8760000000002</c:v>
                </c:pt>
                <c:pt idx="18">
                  <c:v>3285.4806000000003</c:v>
                </c:pt>
                <c:pt idx="19">
                  <c:v>1741.3891999999998</c:v>
                </c:pt>
                <c:pt idx="20">
                  <c:v>1606.8964000000001</c:v>
                </c:pt>
                <c:pt idx="21">
                  <c:v>809.91419999999994</c:v>
                </c:pt>
                <c:pt idx="22">
                  <c:v>2383.8022000000001</c:v>
                </c:pt>
                <c:pt idx="23">
                  <c:v>2482.6048000000001</c:v>
                </c:pt>
                <c:pt idx="24">
                  <c:v>922.5286000000001</c:v>
                </c:pt>
                <c:pt idx="25">
                  <c:v>418.95440000000002</c:v>
                </c:pt>
                <c:pt idx="26">
                  <c:v>1690.223</c:v>
                </c:pt>
                <c:pt idx="27">
                  <c:v>290.59899999999999</c:v>
                </c:pt>
                <c:pt idx="28">
                  <c:v>1539.4380000000001</c:v>
                </c:pt>
                <c:pt idx="29">
                  <c:v>298.22040000000004</c:v>
                </c:pt>
                <c:pt idx="30">
                  <c:v>593.75900000000001</c:v>
                </c:pt>
                <c:pt idx="31">
                  <c:v>920.62059999999997</c:v>
                </c:pt>
                <c:pt idx="32">
                  <c:v>1029.6734000000001</c:v>
                </c:pt>
                <c:pt idx="33">
                  <c:v>2743.2375999999999</c:v>
                </c:pt>
                <c:pt idx="34">
                  <c:v>1251.1922</c:v>
                </c:pt>
                <c:pt idx="35">
                  <c:v>573.84159999999997</c:v>
                </c:pt>
                <c:pt idx="36">
                  <c:v>427.22239999999999</c:v>
                </c:pt>
                <c:pt idx="37">
                  <c:v>2086.2919999999999</c:v>
                </c:pt>
                <c:pt idx="38">
                  <c:v>1710.4902000000002</c:v>
                </c:pt>
                <c:pt idx="39">
                  <c:v>603.77599999999995</c:v>
                </c:pt>
                <c:pt idx="40">
                  <c:v>1032.4082000000001</c:v>
                </c:pt>
                <c:pt idx="41">
                  <c:v>656.43680000000006</c:v>
                </c:pt>
                <c:pt idx="42">
                  <c:v>562.42539999999997</c:v>
                </c:pt>
                <c:pt idx="43">
                  <c:v>218.16919999999999</c:v>
                </c:pt>
                <c:pt idx="44">
                  <c:v>1083.0337999999999</c:v>
                </c:pt>
                <c:pt idx="45">
                  <c:v>1234.8575999999998</c:v>
                </c:pt>
                <c:pt idx="46">
                  <c:v>184.1644</c:v>
                </c:pt>
                <c:pt idx="47">
                  <c:v>3100.2031999999999</c:v>
                </c:pt>
                <c:pt idx="48">
                  <c:v>940.62279999999998</c:v>
                </c:pt>
                <c:pt idx="49">
                  <c:v>2082.9742000000001</c:v>
                </c:pt>
                <c:pt idx="50">
                  <c:v>911.6318</c:v>
                </c:pt>
                <c:pt idx="51">
                  <c:v>300.95519999999999</c:v>
                </c:pt>
                <c:pt idx="52">
                  <c:v>514.01519999999994</c:v>
                </c:pt>
                <c:pt idx="53">
                  <c:v>311.51279999999997</c:v>
                </c:pt>
                <c:pt idx="54">
                  <c:v>527.83759999999995</c:v>
                </c:pt>
                <c:pt idx="55">
                  <c:v>1823.5392000000002</c:v>
                </c:pt>
                <c:pt idx="56">
                  <c:v>157.59019999999998</c:v>
                </c:pt>
                <c:pt idx="57">
                  <c:v>2464.9558000000002</c:v>
                </c:pt>
                <c:pt idx="58">
                  <c:v>690.82320000000004</c:v>
                </c:pt>
                <c:pt idx="59">
                  <c:v>650.35239999999999</c:v>
                </c:pt>
                <c:pt idx="60">
                  <c:v>647.56459999999993</c:v>
                </c:pt>
                <c:pt idx="61">
                  <c:v>822.27380000000005</c:v>
                </c:pt>
                <c:pt idx="62">
                  <c:v>2878.9494000000004</c:v>
                </c:pt>
                <c:pt idx="63">
                  <c:v>422.67500000000001</c:v>
                </c:pt>
                <c:pt idx="64">
                  <c:v>1043.1671999999999</c:v>
                </c:pt>
                <c:pt idx="65">
                  <c:v>372.19780000000003</c:v>
                </c:pt>
                <c:pt idx="66">
                  <c:v>1607.4370000000001</c:v>
                </c:pt>
                <c:pt idx="67">
                  <c:v>2806.6679999999997</c:v>
                </c:pt>
                <c:pt idx="68">
                  <c:v>1493.2855999999999</c:v>
                </c:pt>
                <c:pt idx="69">
                  <c:v>1727.4713999999999</c:v>
                </c:pt>
                <c:pt idx="70">
                  <c:v>932.24880000000007</c:v>
                </c:pt>
                <c:pt idx="71">
                  <c:v>795.61480000000006</c:v>
                </c:pt>
                <c:pt idx="72">
                  <c:v>1768.2919999999999</c:v>
                </c:pt>
                <c:pt idx="73">
                  <c:v>650.59619999999995</c:v>
                </c:pt>
                <c:pt idx="74">
                  <c:v>1052.633</c:v>
                </c:pt>
                <c:pt idx="75">
                  <c:v>1143.8248000000001</c:v>
                </c:pt>
                <c:pt idx="76">
                  <c:v>393.32359999999994</c:v>
                </c:pt>
                <c:pt idx="77">
                  <c:v>1910.1518000000003</c:v>
                </c:pt>
                <c:pt idx="78">
                  <c:v>2395.0594000000001</c:v>
                </c:pt>
                <c:pt idx="79">
                  <c:v>1321.1946</c:v>
                </c:pt>
                <c:pt idx="80">
                  <c:v>2148.3231999999998</c:v>
                </c:pt>
                <c:pt idx="81">
                  <c:v>1765.0272</c:v>
                </c:pt>
                <c:pt idx="82">
                  <c:v>428.66399999999999</c:v>
                </c:pt>
                <c:pt idx="83">
                  <c:v>582.61840000000007</c:v>
                </c:pt>
                <c:pt idx="84">
                  <c:v>1198.6480000000001</c:v>
                </c:pt>
                <c:pt idx="85">
                  <c:v>1070.7272</c:v>
                </c:pt>
                <c:pt idx="86">
                  <c:v>1668.6732000000002</c:v>
                </c:pt>
                <c:pt idx="87">
                  <c:v>986.92359999999985</c:v>
                </c:pt>
                <c:pt idx="88">
                  <c:v>1333.1938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1-43C3-BAAC-743B76E4BF07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TotalSales!$A$5:$B$93</c:f>
              <c:multiLvlStrCache>
                <c:ptCount val="89"/>
                <c:lvl>
                  <c:pt idx="0">
                    <c:v>01-sty-2019</c:v>
                  </c:pt>
                  <c:pt idx="1">
                    <c:v>02-sty-2019</c:v>
                  </c:pt>
                  <c:pt idx="2">
                    <c:v>03-sty-2019</c:v>
                  </c:pt>
                  <c:pt idx="3">
                    <c:v>04-sty-2019</c:v>
                  </c:pt>
                  <c:pt idx="4">
                    <c:v>05-sty-2019</c:v>
                  </c:pt>
                  <c:pt idx="5">
                    <c:v>06-sty-2019</c:v>
                  </c:pt>
                  <c:pt idx="6">
                    <c:v>07-sty-2019</c:v>
                  </c:pt>
                  <c:pt idx="7">
                    <c:v>08-sty-2019</c:v>
                  </c:pt>
                  <c:pt idx="8">
                    <c:v>09-sty-2019</c:v>
                  </c:pt>
                  <c:pt idx="9">
                    <c:v>10-sty-2019</c:v>
                  </c:pt>
                  <c:pt idx="10">
                    <c:v>11-sty-2019</c:v>
                  </c:pt>
                  <c:pt idx="11">
                    <c:v>12-sty-2019</c:v>
                  </c:pt>
                  <c:pt idx="12">
                    <c:v>13-sty-2019</c:v>
                  </c:pt>
                  <c:pt idx="13">
                    <c:v>14-sty-2019</c:v>
                  </c:pt>
                  <c:pt idx="14">
                    <c:v>15-sty-2019</c:v>
                  </c:pt>
                  <c:pt idx="15">
                    <c:v>16-sty-2019</c:v>
                  </c:pt>
                  <c:pt idx="16">
                    <c:v>17-sty-2019</c:v>
                  </c:pt>
                  <c:pt idx="17">
                    <c:v>18-sty-2019</c:v>
                  </c:pt>
                  <c:pt idx="18">
                    <c:v>19-sty-2019</c:v>
                  </c:pt>
                  <c:pt idx="19">
                    <c:v>20-sty-2019</c:v>
                  </c:pt>
                  <c:pt idx="20">
                    <c:v>21-sty-2019</c:v>
                  </c:pt>
                  <c:pt idx="21">
                    <c:v>22-sty-2019</c:v>
                  </c:pt>
                  <c:pt idx="22">
                    <c:v>23-sty-2019</c:v>
                  </c:pt>
                  <c:pt idx="23">
                    <c:v>24-sty-2019</c:v>
                  </c:pt>
                  <c:pt idx="24">
                    <c:v>25-sty-2019</c:v>
                  </c:pt>
                  <c:pt idx="25">
                    <c:v>26-sty-2019</c:v>
                  </c:pt>
                  <c:pt idx="26">
                    <c:v>27-sty-2019</c:v>
                  </c:pt>
                  <c:pt idx="27">
                    <c:v>28-sty-2019</c:v>
                  </c:pt>
                  <c:pt idx="28">
                    <c:v>29-sty-2019</c:v>
                  </c:pt>
                  <c:pt idx="29">
                    <c:v>30-sty-2019</c:v>
                  </c:pt>
                  <c:pt idx="30">
                    <c:v>31-sty-2019</c:v>
                  </c:pt>
                  <c:pt idx="31">
                    <c:v>01-lut-2019</c:v>
                  </c:pt>
                  <c:pt idx="32">
                    <c:v>02-lut-2019</c:v>
                  </c:pt>
                  <c:pt idx="33">
                    <c:v>03-lut-2019</c:v>
                  </c:pt>
                  <c:pt idx="34">
                    <c:v>04-lut-2019</c:v>
                  </c:pt>
                  <c:pt idx="35">
                    <c:v>05-lut-2019</c:v>
                  </c:pt>
                  <c:pt idx="36">
                    <c:v>06-lut-2019</c:v>
                  </c:pt>
                  <c:pt idx="37">
                    <c:v>07-lut-2019</c:v>
                  </c:pt>
                  <c:pt idx="38">
                    <c:v>08-lut-2019</c:v>
                  </c:pt>
                  <c:pt idx="39">
                    <c:v>09-lut-2019</c:v>
                  </c:pt>
                  <c:pt idx="40">
                    <c:v>10-lut-2019</c:v>
                  </c:pt>
                  <c:pt idx="41">
                    <c:v>11-lut-2019</c:v>
                  </c:pt>
                  <c:pt idx="42">
                    <c:v>12-lut-2019</c:v>
                  </c:pt>
                  <c:pt idx="43">
                    <c:v>13-lut-2019</c:v>
                  </c:pt>
                  <c:pt idx="44">
                    <c:v>14-lut-2019</c:v>
                  </c:pt>
                  <c:pt idx="45">
                    <c:v>15-lut-2019</c:v>
                  </c:pt>
                  <c:pt idx="46">
                    <c:v>16-lut-2019</c:v>
                  </c:pt>
                  <c:pt idx="47">
                    <c:v>17-lut-2019</c:v>
                  </c:pt>
                  <c:pt idx="48">
                    <c:v>18-lut-2019</c:v>
                  </c:pt>
                  <c:pt idx="49">
                    <c:v>19-lut-2019</c:v>
                  </c:pt>
                  <c:pt idx="50">
                    <c:v>20-lut-2019</c:v>
                  </c:pt>
                  <c:pt idx="51">
                    <c:v>21-lut-2019</c:v>
                  </c:pt>
                  <c:pt idx="52">
                    <c:v>22-lut-2019</c:v>
                  </c:pt>
                  <c:pt idx="53">
                    <c:v>23-lut-2019</c:v>
                  </c:pt>
                  <c:pt idx="54">
                    <c:v>24-lut-2019</c:v>
                  </c:pt>
                  <c:pt idx="55">
                    <c:v>25-lut-2019</c:v>
                  </c:pt>
                  <c:pt idx="56">
                    <c:v>26-lut-2019</c:v>
                  </c:pt>
                  <c:pt idx="57">
                    <c:v>27-lut-2019</c:v>
                  </c:pt>
                  <c:pt idx="58">
                    <c:v>28-lut-2019</c:v>
                  </c:pt>
                  <c:pt idx="59">
                    <c:v>01-mar-2019</c:v>
                  </c:pt>
                  <c:pt idx="60">
                    <c:v>02-mar-2019</c:v>
                  </c:pt>
                  <c:pt idx="61">
                    <c:v>03-mar-2019</c:v>
                  </c:pt>
                  <c:pt idx="62">
                    <c:v>04-mar-2019</c:v>
                  </c:pt>
                  <c:pt idx="63">
                    <c:v>05-mar-2019</c:v>
                  </c:pt>
                  <c:pt idx="64">
                    <c:v>06-mar-2019</c:v>
                  </c:pt>
                  <c:pt idx="65">
                    <c:v>07-mar-2019</c:v>
                  </c:pt>
                  <c:pt idx="66">
                    <c:v>08-mar-2019</c:v>
                  </c:pt>
                  <c:pt idx="67">
                    <c:v>09-mar-2019</c:v>
                  </c:pt>
                  <c:pt idx="68">
                    <c:v>10-mar-2019</c:v>
                  </c:pt>
                  <c:pt idx="69">
                    <c:v>11-mar-2019</c:v>
                  </c:pt>
                  <c:pt idx="70">
                    <c:v>12-mar-2019</c:v>
                  </c:pt>
                  <c:pt idx="71">
                    <c:v>13-mar-2019</c:v>
                  </c:pt>
                  <c:pt idx="72">
                    <c:v>14-mar-2019</c:v>
                  </c:pt>
                  <c:pt idx="73">
                    <c:v>15-mar-2019</c:v>
                  </c:pt>
                  <c:pt idx="74">
                    <c:v>16-mar-2019</c:v>
                  </c:pt>
                  <c:pt idx="75">
                    <c:v>17-mar-2019</c:v>
                  </c:pt>
                  <c:pt idx="76">
                    <c:v>18-mar-2019</c:v>
                  </c:pt>
                  <c:pt idx="77">
                    <c:v>19-mar-2019</c:v>
                  </c:pt>
                  <c:pt idx="78">
                    <c:v>20-mar-2019</c:v>
                  </c:pt>
                  <c:pt idx="79">
                    <c:v>21-mar-2019</c:v>
                  </c:pt>
                  <c:pt idx="80">
                    <c:v>22-mar-2019</c:v>
                  </c:pt>
                  <c:pt idx="81">
                    <c:v>23-mar-2019</c:v>
                  </c:pt>
                  <c:pt idx="82">
                    <c:v>24-mar-2019</c:v>
                  </c:pt>
                  <c:pt idx="83">
                    <c:v>25-mar-2019</c:v>
                  </c:pt>
                  <c:pt idx="84">
                    <c:v>26-mar-2019</c:v>
                  </c:pt>
                  <c:pt idx="85">
                    <c:v>27-mar-2019</c:v>
                  </c:pt>
                  <c:pt idx="86">
                    <c:v>28-mar-2019</c:v>
                  </c:pt>
                  <c:pt idx="87">
                    <c:v>29-mar-2019</c:v>
                  </c:pt>
                  <c:pt idx="88">
                    <c:v>30-mar-2019</c:v>
                  </c:pt>
                </c:lvl>
                <c:lvl>
                  <c:pt idx="0">
                    <c:v>sty</c:v>
                  </c:pt>
                  <c:pt idx="31">
                    <c:v>lut</c:v>
                  </c:pt>
                  <c:pt idx="59">
                    <c:v>mar</c:v>
                  </c:pt>
                </c:lvl>
              </c:multiLvlStrCache>
            </c:multiLvlStrRef>
          </c:cat>
          <c:val>
            <c:numRef>
              <c:f>TotalSales!$D$5:$D$93</c:f>
              <c:numCache>
                <c:formatCode>#,##0</c:formatCode>
                <c:ptCount val="89"/>
                <c:pt idx="0">
                  <c:v>1551.3312000000001</c:v>
                </c:pt>
                <c:pt idx="1">
                  <c:v>1173.8758</c:v>
                </c:pt>
                <c:pt idx="2">
                  <c:v>1026.3768</c:v>
                </c:pt>
                <c:pt idx="3">
                  <c:v>515.44619999999998</c:v>
                </c:pt>
                <c:pt idx="4">
                  <c:v>491.39480000000003</c:v>
                </c:pt>
                <c:pt idx="5">
                  <c:v>1031.3694</c:v>
                </c:pt>
                <c:pt idx="6">
                  <c:v>1354.6905999999999</c:v>
                </c:pt>
                <c:pt idx="7">
                  <c:v>2229.9856</c:v>
                </c:pt>
                <c:pt idx="8">
                  <c:v>170.13</c:v>
                </c:pt>
                <c:pt idx="9">
                  <c:v>1361.4428</c:v>
                </c:pt>
                <c:pt idx="10">
                  <c:v>0</c:v>
                </c:pt>
                <c:pt idx="11">
                  <c:v>2334.1624000000002</c:v>
                </c:pt>
                <c:pt idx="12">
                  <c:v>742.10599999999999</c:v>
                </c:pt>
                <c:pt idx="13">
                  <c:v>1202.835</c:v>
                </c:pt>
                <c:pt idx="14">
                  <c:v>2889.6235999999999</c:v>
                </c:pt>
                <c:pt idx="15">
                  <c:v>893.9828</c:v>
                </c:pt>
                <c:pt idx="16">
                  <c:v>1002.6222</c:v>
                </c:pt>
                <c:pt idx="17">
                  <c:v>278.99199999999996</c:v>
                </c:pt>
                <c:pt idx="18">
                  <c:v>639.51919999999996</c:v>
                </c:pt>
                <c:pt idx="19">
                  <c:v>232.47919999999999</c:v>
                </c:pt>
                <c:pt idx="20">
                  <c:v>104.01779999999999</c:v>
                </c:pt>
                <c:pt idx="21">
                  <c:v>507.90960000000001</c:v>
                </c:pt>
                <c:pt idx="22">
                  <c:v>0</c:v>
                </c:pt>
                <c:pt idx="23">
                  <c:v>2633.7820000000002</c:v>
                </c:pt>
                <c:pt idx="24">
                  <c:v>1616.5</c:v>
                </c:pt>
                <c:pt idx="25">
                  <c:v>3233.7844000000005</c:v>
                </c:pt>
                <c:pt idx="26">
                  <c:v>927.22439999999995</c:v>
                </c:pt>
                <c:pt idx="27">
                  <c:v>3160.1886</c:v>
                </c:pt>
                <c:pt idx="28">
                  <c:v>955.56880000000001</c:v>
                </c:pt>
                <c:pt idx="29">
                  <c:v>459.99760000000003</c:v>
                </c:pt>
                <c:pt idx="30">
                  <c:v>2808.7773999999999</c:v>
                </c:pt>
                <c:pt idx="31">
                  <c:v>0</c:v>
                </c:pt>
                <c:pt idx="32">
                  <c:v>1624.6090000000002</c:v>
                </c:pt>
                <c:pt idx="33">
                  <c:v>1047.3753999999999</c:v>
                </c:pt>
                <c:pt idx="34">
                  <c:v>1064.5898000000002</c:v>
                </c:pt>
                <c:pt idx="35">
                  <c:v>999.07119999999998</c:v>
                </c:pt>
                <c:pt idx="36">
                  <c:v>1090.9626000000001</c:v>
                </c:pt>
                <c:pt idx="37">
                  <c:v>2749.2477999999996</c:v>
                </c:pt>
                <c:pt idx="38">
                  <c:v>1772.1715999999999</c:v>
                </c:pt>
                <c:pt idx="39">
                  <c:v>1055.0709999999999</c:v>
                </c:pt>
                <c:pt idx="40">
                  <c:v>694.91480000000001</c:v>
                </c:pt>
                <c:pt idx="41">
                  <c:v>1865.5257999999999</c:v>
                </c:pt>
                <c:pt idx="42">
                  <c:v>1486.3743999999999</c:v>
                </c:pt>
                <c:pt idx="43">
                  <c:v>329.29959999999994</c:v>
                </c:pt>
                <c:pt idx="44">
                  <c:v>766.93119999999999</c:v>
                </c:pt>
                <c:pt idx="45">
                  <c:v>3245.4337999999998</c:v>
                </c:pt>
                <c:pt idx="46">
                  <c:v>1250.5455999999999</c:v>
                </c:pt>
                <c:pt idx="47">
                  <c:v>859.25720000000001</c:v>
                </c:pt>
                <c:pt idx="48">
                  <c:v>31.2912</c:v>
                </c:pt>
                <c:pt idx="49">
                  <c:v>475.47360000000003</c:v>
                </c:pt>
                <c:pt idx="50">
                  <c:v>1729.1144000000002</c:v>
                </c:pt>
                <c:pt idx="51">
                  <c:v>439.91059999999993</c:v>
                </c:pt>
                <c:pt idx="52">
                  <c:v>1183.7973999999999</c:v>
                </c:pt>
                <c:pt idx="53">
                  <c:v>1238.3344000000002</c:v>
                </c:pt>
                <c:pt idx="54">
                  <c:v>770.28080000000011</c:v>
                </c:pt>
                <c:pt idx="55">
                  <c:v>2521.9414000000002</c:v>
                </c:pt>
                <c:pt idx="56">
                  <c:v>2054.7570000000001</c:v>
                </c:pt>
                <c:pt idx="57">
                  <c:v>1906.3675999999996</c:v>
                </c:pt>
                <c:pt idx="58">
                  <c:v>499.47200000000004</c:v>
                </c:pt>
                <c:pt idx="59">
                  <c:v>942.20220000000029</c:v>
                </c:pt>
                <c:pt idx="60">
                  <c:v>3606.2790000000005</c:v>
                </c:pt>
                <c:pt idx="61">
                  <c:v>1831.0227999999997</c:v>
                </c:pt>
                <c:pt idx="62">
                  <c:v>183.5496</c:v>
                </c:pt>
                <c:pt idx="63">
                  <c:v>3573.7157999999999</c:v>
                </c:pt>
                <c:pt idx="64">
                  <c:v>2039.6626000000001</c:v>
                </c:pt>
                <c:pt idx="65">
                  <c:v>300.7432</c:v>
                </c:pt>
                <c:pt idx="66">
                  <c:v>93.438999999999993</c:v>
                </c:pt>
                <c:pt idx="67">
                  <c:v>3035.1192000000001</c:v>
                </c:pt>
                <c:pt idx="68">
                  <c:v>344.51059999999995</c:v>
                </c:pt>
                <c:pt idx="69">
                  <c:v>487.93919999999997</c:v>
                </c:pt>
                <c:pt idx="70">
                  <c:v>1405.6553999999999</c:v>
                </c:pt>
                <c:pt idx="71">
                  <c:v>427.92200000000003</c:v>
                </c:pt>
                <c:pt idx="72">
                  <c:v>2033.1753999999999</c:v>
                </c:pt>
                <c:pt idx="73">
                  <c:v>1766.4369999999999</c:v>
                </c:pt>
                <c:pt idx="74">
                  <c:v>849.30380000000002</c:v>
                </c:pt>
                <c:pt idx="75">
                  <c:v>454.29480000000001</c:v>
                </c:pt>
                <c:pt idx="76">
                  <c:v>457.34760000000006</c:v>
                </c:pt>
                <c:pt idx="77">
                  <c:v>605.31299999999999</c:v>
                </c:pt>
                <c:pt idx="78">
                  <c:v>1699.8478000000002</c:v>
                </c:pt>
                <c:pt idx="79">
                  <c:v>209.83760000000001</c:v>
                </c:pt>
                <c:pt idx="80">
                  <c:v>1061.1024000000002</c:v>
                </c:pt>
                <c:pt idx="81">
                  <c:v>388.12960000000004</c:v>
                </c:pt>
                <c:pt idx="82">
                  <c:v>1579.6861999999999</c:v>
                </c:pt>
                <c:pt idx="83">
                  <c:v>422.07080000000002</c:v>
                </c:pt>
                <c:pt idx="84">
                  <c:v>304.07159999999999</c:v>
                </c:pt>
                <c:pt idx="85">
                  <c:v>907.45540000000005</c:v>
                </c:pt>
                <c:pt idx="86">
                  <c:v>96.576599999999999</c:v>
                </c:pt>
                <c:pt idx="87">
                  <c:v>2079.5504000000001</c:v>
                </c:pt>
                <c:pt idx="88">
                  <c:v>1740.8804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01-43C3-BAAC-743B76E4BF07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TotalSales!$A$5:$B$93</c:f>
              <c:multiLvlStrCache>
                <c:ptCount val="89"/>
                <c:lvl>
                  <c:pt idx="0">
                    <c:v>01-sty-2019</c:v>
                  </c:pt>
                  <c:pt idx="1">
                    <c:v>02-sty-2019</c:v>
                  </c:pt>
                  <c:pt idx="2">
                    <c:v>03-sty-2019</c:v>
                  </c:pt>
                  <c:pt idx="3">
                    <c:v>04-sty-2019</c:v>
                  </c:pt>
                  <c:pt idx="4">
                    <c:v>05-sty-2019</c:v>
                  </c:pt>
                  <c:pt idx="5">
                    <c:v>06-sty-2019</c:v>
                  </c:pt>
                  <c:pt idx="6">
                    <c:v>07-sty-2019</c:v>
                  </c:pt>
                  <c:pt idx="7">
                    <c:v>08-sty-2019</c:v>
                  </c:pt>
                  <c:pt idx="8">
                    <c:v>09-sty-2019</c:v>
                  </c:pt>
                  <c:pt idx="9">
                    <c:v>10-sty-2019</c:v>
                  </c:pt>
                  <c:pt idx="10">
                    <c:v>11-sty-2019</c:v>
                  </c:pt>
                  <c:pt idx="11">
                    <c:v>12-sty-2019</c:v>
                  </c:pt>
                  <c:pt idx="12">
                    <c:v>13-sty-2019</c:v>
                  </c:pt>
                  <c:pt idx="13">
                    <c:v>14-sty-2019</c:v>
                  </c:pt>
                  <c:pt idx="14">
                    <c:v>15-sty-2019</c:v>
                  </c:pt>
                  <c:pt idx="15">
                    <c:v>16-sty-2019</c:v>
                  </c:pt>
                  <c:pt idx="16">
                    <c:v>17-sty-2019</c:v>
                  </c:pt>
                  <c:pt idx="17">
                    <c:v>18-sty-2019</c:v>
                  </c:pt>
                  <c:pt idx="18">
                    <c:v>19-sty-2019</c:v>
                  </c:pt>
                  <c:pt idx="19">
                    <c:v>20-sty-2019</c:v>
                  </c:pt>
                  <c:pt idx="20">
                    <c:v>21-sty-2019</c:v>
                  </c:pt>
                  <c:pt idx="21">
                    <c:v>22-sty-2019</c:v>
                  </c:pt>
                  <c:pt idx="22">
                    <c:v>23-sty-2019</c:v>
                  </c:pt>
                  <c:pt idx="23">
                    <c:v>24-sty-2019</c:v>
                  </c:pt>
                  <c:pt idx="24">
                    <c:v>25-sty-2019</c:v>
                  </c:pt>
                  <c:pt idx="25">
                    <c:v>26-sty-2019</c:v>
                  </c:pt>
                  <c:pt idx="26">
                    <c:v>27-sty-2019</c:v>
                  </c:pt>
                  <c:pt idx="27">
                    <c:v>28-sty-2019</c:v>
                  </c:pt>
                  <c:pt idx="28">
                    <c:v>29-sty-2019</c:v>
                  </c:pt>
                  <c:pt idx="29">
                    <c:v>30-sty-2019</c:v>
                  </c:pt>
                  <c:pt idx="30">
                    <c:v>31-sty-2019</c:v>
                  </c:pt>
                  <c:pt idx="31">
                    <c:v>01-lut-2019</c:v>
                  </c:pt>
                  <c:pt idx="32">
                    <c:v>02-lut-2019</c:v>
                  </c:pt>
                  <c:pt idx="33">
                    <c:v>03-lut-2019</c:v>
                  </c:pt>
                  <c:pt idx="34">
                    <c:v>04-lut-2019</c:v>
                  </c:pt>
                  <c:pt idx="35">
                    <c:v>05-lut-2019</c:v>
                  </c:pt>
                  <c:pt idx="36">
                    <c:v>06-lut-2019</c:v>
                  </c:pt>
                  <c:pt idx="37">
                    <c:v>07-lut-2019</c:v>
                  </c:pt>
                  <c:pt idx="38">
                    <c:v>08-lut-2019</c:v>
                  </c:pt>
                  <c:pt idx="39">
                    <c:v>09-lut-2019</c:v>
                  </c:pt>
                  <c:pt idx="40">
                    <c:v>10-lut-2019</c:v>
                  </c:pt>
                  <c:pt idx="41">
                    <c:v>11-lut-2019</c:v>
                  </c:pt>
                  <c:pt idx="42">
                    <c:v>12-lut-2019</c:v>
                  </c:pt>
                  <c:pt idx="43">
                    <c:v>13-lut-2019</c:v>
                  </c:pt>
                  <c:pt idx="44">
                    <c:v>14-lut-2019</c:v>
                  </c:pt>
                  <c:pt idx="45">
                    <c:v>15-lut-2019</c:v>
                  </c:pt>
                  <c:pt idx="46">
                    <c:v>16-lut-2019</c:v>
                  </c:pt>
                  <c:pt idx="47">
                    <c:v>17-lut-2019</c:v>
                  </c:pt>
                  <c:pt idx="48">
                    <c:v>18-lut-2019</c:v>
                  </c:pt>
                  <c:pt idx="49">
                    <c:v>19-lut-2019</c:v>
                  </c:pt>
                  <c:pt idx="50">
                    <c:v>20-lut-2019</c:v>
                  </c:pt>
                  <c:pt idx="51">
                    <c:v>21-lut-2019</c:v>
                  </c:pt>
                  <c:pt idx="52">
                    <c:v>22-lut-2019</c:v>
                  </c:pt>
                  <c:pt idx="53">
                    <c:v>23-lut-2019</c:v>
                  </c:pt>
                  <c:pt idx="54">
                    <c:v>24-lut-2019</c:v>
                  </c:pt>
                  <c:pt idx="55">
                    <c:v>25-lut-2019</c:v>
                  </c:pt>
                  <c:pt idx="56">
                    <c:v>26-lut-2019</c:v>
                  </c:pt>
                  <c:pt idx="57">
                    <c:v>27-lut-2019</c:v>
                  </c:pt>
                  <c:pt idx="58">
                    <c:v>28-lut-2019</c:v>
                  </c:pt>
                  <c:pt idx="59">
                    <c:v>01-mar-2019</c:v>
                  </c:pt>
                  <c:pt idx="60">
                    <c:v>02-mar-2019</c:v>
                  </c:pt>
                  <c:pt idx="61">
                    <c:v>03-mar-2019</c:v>
                  </c:pt>
                  <c:pt idx="62">
                    <c:v>04-mar-2019</c:v>
                  </c:pt>
                  <c:pt idx="63">
                    <c:v>05-mar-2019</c:v>
                  </c:pt>
                  <c:pt idx="64">
                    <c:v>06-mar-2019</c:v>
                  </c:pt>
                  <c:pt idx="65">
                    <c:v>07-mar-2019</c:v>
                  </c:pt>
                  <c:pt idx="66">
                    <c:v>08-mar-2019</c:v>
                  </c:pt>
                  <c:pt idx="67">
                    <c:v>09-mar-2019</c:v>
                  </c:pt>
                  <c:pt idx="68">
                    <c:v>10-mar-2019</c:v>
                  </c:pt>
                  <c:pt idx="69">
                    <c:v>11-mar-2019</c:v>
                  </c:pt>
                  <c:pt idx="70">
                    <c:v>12-mar-2019</c:v>
                  </c:pt>
                  <c:pt idx="71">
                    <c:v>13-mar-2019</c:v>
                  </c:pt>
                  <c:pt idx="72">
                    <c:v>14-mar-2019</c:v>
                  </c:pt>
                  <c:pt idx="73">
                    <c:v>15-mar-2019</c:v>
                  </c:pt>
                  <c:pt idx="74">
                    <c:v>16-mar-2019</c:v>
                  </c:pt>
                  <c:pt idx="75">
                    <c:v>17-mar-2019</c:v>
                  </c:pt>
                  <c:pt idx="76">
                    <c:v>18-mar-2019</c:v>
                  </c:pt>
                  <c:pt idx="77">
                    <c:v>19-mar-2019</c:v>
                  </c:pt>
                  <c:pt idx="78">
                    <c:v>20-mar-2019</c:v>
                  </c:pt>
                  <c:pt idx="79">
                    <c:v>21-mar-2019</c:v>
                  </c:pt>
                  <c:pt idx="80">
                    <c:v>22-mar-2019</c:v>
                  </c:pt>
                  <c:pt idx="81">
                    <c:v>23-mar-2019</c:v>
                  </c:pt>
                  <c:pt idx="82">
                    <c:v>24-mar-2019</c:v>
                  </c:pt>
                  <c:pt idx="83">
                    <c:v>25-mar-2019</c:v>
                  </c:pt>
                  <c:pt idx="84">
                    <c:v>26-mar-2019</c:v>
                  </c:pt>
                  <c:pt idx="85">
                    <c:v>27-mar-2019</c:v>
                  </c:pt>
                  <c:pt idx="86">
                    <c:v>28-mar-2019</c:v>
                  </c:pt>
                  <c:pt idx="87">
                    <c:v>29-mar-2019</c:v>
                  </c:pt>
                  <c:pt idx="88">
                    <c:v>30-mar-2019</c:v>
                  </c:pt>
                </c:lvl>
                <c:lvl>
                  <c:pt idx="0">
                    <c:v>sty</c:v>
                  </c:pt>
                  <c:pt idx="31">
                    <c:v>lut</c:v>
                  </c:pt>
                  <c:pt idx="59">
                    <c:v>mar</c:v>
                  </c:pt>
                </c:lvl>
              </c:multiLvlStrCache>
            </c:multiLvlStrRef>
          </c:cat>
          <c:val>
            <c:numRef>
              <c:f>TotalSales!$E$5:$E$93</c:f>
              <c:numCache>
                <c:formatCode>#,##0</c:formatCode>
                <c:ptCount val="89"/>
                <c:pt idx="0">
                  <c:v>845.13799999999992</c:v>
                </c:pt>
                <c:pt idx="1">
                  <c:v>480.17999999999995</c:v>
                </c:pt>
                <c:pt idx="2">
                  <c:v>125.2072</c:v>
                </c:pt>
                <c:pt idx="3">
                  <c:v>635.84100000000001</c:v>
                </c:pt>
                <c:pt idx="4">
                  <c:v>1035.1853999999998</c:v>
                </c:pt>
                <c:pt idx="5">
                  <c:v>1294.8112000000001</c:v>
                </c:pt>
                <c:pt idx="6">
                  <c:v>390.05879999999996</c:v>
                </c:pt>
                <c:pt idx="7">
                  <c:v>2424.1988000000001</c:v>
                </c:pt>
                <c:pt idx="8">
                  <c:v>2675.7262000000001</c:v>
                </c:pt>
                <c:pt idx="9">
                  <c:v>1494.9604000000002</c:v>
                </c:pt>
                <c:pt idx="10">
                  <c:v>457.61260000000004</c:v>
                </c:pt>
                <c:pt idx="11">
                  <c:v>1457.3304000000001</c:v>
                </c:pt>
                <c:pt idx="12">
                  <c:v>609.447</c:v>
                </c:pt>
                <c:pt idx="13">
                  <c:v>1695.0248000000001</c:v>
                </c:pt>
                <c:pt idx="14">
                  <c:v>1287.3806</c:v>
                </c:pt>
                <c:pt idx="15">
                  <c:v>2564.67</c:v>
                </c:pt>
                <c:pt idx="16">
                  <c:v>653.53240000000005</c:v>
                </c:pt>
                <c:pt idx="17">
                  <c:v>1357.0862</c:v>
                </c:pt>
                <c:pt idx="18">
                  <c:v>1036.5316000000003</c:v>
                </c:pt>
                <c:pt idx="19">
                  <c:v>1716.3944000000001</c:v>
                </c:pt>
                <c:pt idx="20">
                  <c:v>703.96719999999993</c:v>
                </c:pt>
                <c:pt idx="21">
                  <c:v>403.1816</c:v>
                </c:pt>
                <c:pt idx="22">
                  <c:v>3667.4727999999996</c:v>
                </c:pt>
                <c:pt idx="23">
                  <c:v>337.11179999999996</c:v>
                </c:pt>
                <c:pt idx="24">
                  <c:v>2206.1037999999999</c:v>
                </c:pt>
                <c:pt idx="25">
                  <c:v>847.22620000000006</c:v>
                </c:pt>
                <c:pt idx="26">
                  <c:v>2062.6010000000001</c:v>
                </c:pt>
                <c:pt idx="27">
                  <c:v>1596.5401999999999</c:v>
                </c:pt>
                <c:pt idx="28">
                  <c:v>1055.0498</c:v>
                </c:pt>
                <c:pt idx="29">
                  <c:v>1824.4084</c:v>
                </c:pt>
                <c:pt idx="30">
                  <c:v>1879.7933999999998</c:v>
                </c:pt>
                <c:pt idx="31">
                  <c:v>1547.1972000000001</c:v>
                </c:pt>
                <c:pt idx="32">
                  <c:v>1526.1032000000002</c:v>
                </c:pt>
                <c:pt idx="33">
                  <c:v>1729.39</c:v>
                </c:pt>
                <c:pt idx="34">
                  <c:v>146.9478</c:v>
                </c:pt>
                <c:pt idx="35">
                  <c:v>1487.0846000000001</c:v>
                </c:pt>
                <c:pt idx="36">
                  <c:v>1414.9092000000001</c:v>
                </c:pt>
                <c:pt idx="37">
                  <c:v>2461.5108000000005</c:v>
                </c:pt>
                <c:pt idx="38">
                  <c:v>1650.42</c:v>
                </c:pt>
                <c:pt idx="39">
                  <c:v>1644.2084</c:v>
                </c:pt>
                <c:pt idx="40">
                  <c:v>1443.614</c:v>
                </c:pt>
                <c:pt idx="41">
                  <c:v>2063.4490000000001</c:v>
                </c:pt>
                <c:pt idx="42">
                  <c:v>978.75099999999998</c:v>
                </c:pt>
                <c:pt idx="43">
                  <c:v>395.6662</c:v>
                </c:pt>
                <c:pt idx="44">
                  <c:v>627.49880000000007</c:v>
                </c:pt>
                <c:pt idx="45">
                  <c:v>2415.5492000000004</c:v>
                </c:pt>
                <c:pt idx="46">
                  <c:v>1092.9024000000002</c:v>
                </c:pt>
                <c:pt idx="47">
                  <c:v>1390.5821999999998</c:v>
                </c:pt>
                <c:pt idx="48">
                  <c:v>538.36339999999996</c:v>
                </c:pt>
                <c:pt idx="49">
                  <c:v>1709.9389999999999</c:v>
                </c:pt>
                <c:pt idx="50">
                  <c:v>91.44619999999999</c:v>
                </c:pt>
                <c:pt idx="51">
                  <c:v>666.14639999999997</c:v>
                </c:pt>
                <c:pt idx="52">
                  <c:v>767.75800000000004</c:v>
                </c:pt>
                <c:pt idx="53">
                  <c:v>812.02359999999999</c:v>
                </c:pt>
                <c:pt idx="54">
                  <c:v>1450.2707999999998</c:v>
                </c:pt>
                <c:pt idx="55">
                  <c:v>507.53860000000009</c:v>
                </c:pt>
                <c:pt idx="56">
                  <c:v>218.75220000000002</c:v>
                </c:pt>
                <c:pt idx="57">
                  <c:v>1543.9323999999999</c:v>
                </c:pt>
                <c:pt idx="58">
                  <c:v>926.69440000000009</c:v>
                </c:pt>
                <c:pt idx="59">
                  <c:v>1066.9005999999999</c:v>
                </c:pt>
                <c:pt idx="60">
                  <c:v>2368.9410000000003</c:v>
                </c:pt>
                <c:pt idx="61">
                  <c:v>2246.0976000000001</c:v>
                </c:pt>
                <c:pt idx="62">
                  <c:v>869.03039999999999</c:v>
                </c:pt>
                <c:pt idx="63">
                  <c:v>2293.8294000000001</c:v>
                </c:pt>
                <c:pt idx="64">
                  <c:v>39.22</c:v>
                </c:pt>
                <c:pt idx="65">
                  <c:v>779.01519999999994</c:v>
                </c:pt>
                <c:pt idx="66">
                  <c:v>1454.2776000000001</c:v>
                </c:pt>
                <c:pt idx="67">
                  <c:v>1703.4412</c:v>
                </c:pt>
                <c:pt idx="68">
                  <c:v>1355.5598</c:v>
                </c:pt>
                <c:pt idx="69">
                  <c:v>774.04379999999992</c:v>
                </c:pt>
                <c:pt idx="70">
                  <c:v>1374.6716000000001</c:v>
                </c:pt>
                <c:pt idx="71">
                  <c:v>859.72359999999992</c:v>
                </c:pt>
                <c:pt idx="72">
                  <c:v>3481.8773999999999</c:v>
                </c:pt>
                <c:pt idx="73">
                  <c:v>553.40480000000002</c:v>
                </c:pt>
                <c:pt idx="74">
                  <c:v>1282.5788</c:v>
                </c:pt>
                <c:pt idx="75">
                  <c:v>396.99119999999994</c:v>
                </c:pt>
                <c:pt idx="76">
                  <c:v>454.47500000000002</c:v>
                </c:pt>
                <c:pt idx="77">
                  <c:v>3279.5976000000001</c:v>
                </c:pt>
                <c:pt idx="78">
                  <c:v>1415.2801999999999</c:v>
                </c:pt>
                <c:pt idx="79">
                  <c:v>364.36439999999999</c:v>
                </c:pt>
                <c:pt idx="80">
                  <c:v>0</c:v>
                </c:pt>
                <c:pt idx="81">
                  <c:v>1980.8856000000001</c:v>
                </c:pt>
                <c:pt idx="82">
                  <c:v>1502.232</c:v>
                </c:pt>
                <c:pt idx="83">
                  <c:v>1289.9245999999998</c:v>
                </c:pt>
                <c:pt idx="84">
                  <c:v>478.48400000000004</c:v>
                </c:pt>
                <c:pt idx="85">
                  <c:v>952.28279999999984</c:v>
                </c:pt>
                <c:pt idx="86">
                  <c:v>485.38459999999998</c:v>
                </c:pt>
                <c:pt idx="87">
                  <c:v>995.08560000000011</c:v>
                </c:pt>
                <c:pt idx="88">
                  <c:v>1455.7192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01-43C3-BAAC-743B76E4B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768079"/>
        <c:axId val="722768559"/>
      </c:lineChart>
      <c:catAx>
        <c:axId val="72276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alpha val="7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2768559"/>
        <c:crosses val="autoZero"/>
        <c:auto val="1"/>
        <c:lblAlgn val="ctr"/>
        <c:lblOffset val="100"/>
        <c:noMultiLvlLbl val="1"/>
      </c:catAx>
      <c:valAx>
        <c:axId val="72276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alpha val="79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alpha val="79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alpha val="7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27680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alpha val="79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4C8FA"/>
    </a:solidFill>
    <a:ln w="3175" cap="flat" cmpd="sng" algn="ctr">
      <a:solidFill>
        <a:schemeClr val="tx1"/>
      </a:solidFill>
      <a:round/>
    </a:ln>
    <a:effectLst>
      <a:glow rad="25400">
        <a:schemeClr val="accent1">
          <a:alpha val="42000"/>
        </a:schemeClr>
      </a:glow>
    </a:effectLst>
  </c:spPr>
  <c:txPr>
    <a:bodyPr/>
    <a:lstStyle/>
    <a:p>
      <a:pPr>
        <a:defRPr>
          <a:solidFill>
            <a:schemeClr val="tx1">
              <a:alpha val="79000"/>
            </a:schemeClr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[Projekt.xlsx]MonthGross!Tabela przestawna3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chemeClr val="tx1"/>
                </a:solidFill>
              </a:rPr>
              <a:t>Net</a:t>
            </a:r>
            <a:r>
              <a:rPr lang="pl-PL" baseline="0">
                <a:solidFill>
                  <a:schemeClr val="tx1"/>
                </a:solidFill>
              </a:rPr>
              <a:t> earnings per month</a:t>
            </a:r>
          </a:p>
        </c:rich>
      </c:tx>
      <c:overlay val="0"/>
      <c:spPr>
        <a:solidFill>
          <a:srgbClr val="64C8FA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MonthGross!$B$3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MonthGross!$A$4:$A$6</c:f>
              <c:strCache>
                <c:ptCount val="3"/>
                <c:pt idx="0">
                  <c:v>lut</c:v>
                </c:pt>
                <c:pt idx="1">
                  <c:v>mar</c:v>
                </c:pt>
                <c:pt idx="2">
                  <c:v>sty</c:v>
                </c:pt>
              </c:strCache>
            </c:strRef>
          </c:cat>
          <c:val>
            <c:numRef>
              <c:f>MonthGross!$B$4:$B$6</c:f>
              <c:numCache>
                <c:formatCode>[$$-2C09]#\ ##0</c:formatCode>
                <c:ptCount val="3"/>
                <c:pt idx="0">
                  <c:v>5555.3927999999987</c:v>
                </c:pt>
                <c:pt idx="1">
                  <c:v>6254.6003999999994</c:v>
                </c:pt>
                <c:pt idx="2">
                  <c:v>6645.2496000000046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C-4008-98A2-D0952DFD06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907701023"/>
        <c:axId val="907706783"/>
      </c:barChart>
      <c:catAx>
        <c:axId val="907701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chemeClr val="tx1"/>
                    </a:solidFill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7706783"/>
        <c:crosses val="autoZero"/>
        <c:auto val="1"/>
        <c:lblAlgn val="ctr"/>
        <c:lblOffset val="100"/>
        <c:noMultiLvlLbl val="0"/>
      </c:catAx>
      <c:valAx>
        <c:axId val="9077067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$-2C09]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7701023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4C8F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[Projekt.xlsx]TotalSales!Tabela przestawna3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alpha val="79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Sales in first quater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alpha val="79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79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79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79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79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34492563429571"/>
          <c:y val="0.14249781277340332"/>
          <c:w val="0.81397837850370081"/>
          <c:h val="0.4666348678685544"/>
        </c:manualLayout>
      </c:layout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TotalSales!$A$5:$B$93</c:f>
              <c:multiLvlStrCache>
                <c:ptCount val="89"/>
                <c:lvl>
                  <c:pt idx="0">
                    <c:v>01-sty-2019</c:v>
                  </c:pt>
                  <c:pt idx="1">
                    <c:v>02-sty-2019</c:v>
                  </c:pt>
                  <c:pt idx="2">
                    <c:v>03-sty-2019</c:v>
                  </c:pt>
                  <c:pt idx="3">
                    <c:v>04-sty-2019</c:v>
                  </c:pt>
                  <c:pt idx="4">
                    <c:v>05-sty-2019</c:v>
                  </c:pt>
                  <c:pt idx="5">
                    <c:v>06-sty-2019</c:v>
                  </c:pt>
                  <c:pt idx="6">
                    <c:v>07-sty-2019</c:v>
                  </c:pt>
                  <c:pt idx="7">
                    <c:v>08-sty-2019</c:v>
                  </c:pt>
                  <c:pt idx="8">
                    <c:v>09-sty-2019</c:v>
                  </c:pt>
                  <c:pt idx="9">
                    <c:v>10-sty-2019</c:v>
                  </c:pt>
                  <c:pt idx="10">
                    <c:v>11-sty-2019</c:v>
                  </c:pt>
                  <c:pt idx="11">
                    <c:v>12-sty-2019</c:v>
                  </c:pt>
                  <c:pt idx="12">
                    <c:v>13-sty-2019</c:v>
                  </c:pt>
                  <c:pt idx="13">
                    <c:v>14-sty-2019</c:v>
                  </c:pt>
                  <c:pt idx="14">
                    <c:v>15-sty-2019</c:v>
                  </c:pt>
                  <c:pt idx="15">
                    <c:v>16-sty-2019</c:v>
                  </c:pt>
                  <c:pt idx="16">
                    <c:v>17-sty-2019</c:v>
                  </c:pt>
                  <c:pt idx="17">
                    <c:v>18-sty-2019</c:v>
                  </c:pt>
                  <c:pt idx="18">
                    <c:v>19-sty-2019</c:v>
                  </c:pt>
                  <c:pt idx="19">
                    <c:v>20-sty-2019</c:v>
                  </c:pt>
                  <c:pt idx="20">
                    <c:v>21-sty-2019</c:v>
                  </c:pt>
                  <c:pt idx="21">
                    <c:v>22-sty-2019</c:v>
                  </c:pt>
                  <c:pt idx="22">
                    <c:v>23-sty-2019</c:v>
                  </c:pt>
                  <c:pt idx="23">
                    <c:v>24-sty-2019</c:v>
                  </c:pt>
                  <c:pt idx="24">
                    <c:v>25-sty-2019</c:v>
                  </c:pt>
                  <c:pt idx="25">
                    <c:v>26-sty-2019</c:v>
                  </c:pt>
                  <c:pt idx="26">
                    <c:v>27-sty-2019</c:v>
                  </c:pt>
                  <c:pt idx="27">
                    <c:v>28-sty-2019</c:v>
                  </c:pt>
                  <c:pt idx="28">
                    <c:v>29-sty-2019</c:v>
                  </c:pt>
                  <c:pt idx="29">
                    <c:v>30-sty-2019</c:v>
                  </c:pt>
                  <c:pt idx="30">
                    <c:v>31-sty-2019</c:v>
                  </c:pt>
                  <c:pt idx="31">
                    <c:v>01-lut-2019</c:v>
                  </c:pt>
                  <c:pt idx="32">
                    <c:v>02-lut-2019</c:v>
                  </c:pt>
                  <c:pt idx="33">
                    <c:v>03-lut-2019</c:v>
                  </c:pt>
                  <c:pt idx="34">
                    <c:v>04-lut-2019</c:v>
                  </c:pt>
                  <c:pt idx="35">
                    <c:v>05-lut-2019</c:v>
                  </c:pt>
                  <c:pt idx="36">
                    <c:v>06-lut-2019</c:v>
                  </c:pt>
                  <c:pt idx="37">
                    <c:v>07-lut-2019</c:v>
                  </c:pt>
                  <c:pt idx="38">
                    <c:v>08-lut-2019</c:v>
                  </c:pt>
                  <c:pt idx="39">
                    <c:v>09-lut-2019</c:v>
                  </c:pt>
                  <c:pt idx="40">
                    <c:v>10-lut-2019</c:v>
                  </c:pt>
                  <c:pt idx="41">
                    <c:v>11-lut-2019</c:v>
                  </c:pt>
                  <c:pt idx="42">
                    <c:v>12-lut-2019</c:v>
                  </c:pt>
                  <c:pt idx="43">
                    <c:v>13-lut-2019</c:v>
                  </c:pt>
                  <c:pt idx="44">
                    <c:v>14-lut-2019</c:v>
                  </c:pt>
                  <c:pt idx="45">
                    <c:v>15-lut-2019</c:v>
                  </c:pt>
                  <c:pt idx="46">
                    <c:v>16-lut-2019</c:v>
                  </c:pt>
                  <c:pt idx="47">
                    <c:v>17-lut-2019</c:v>
                  </c:pt>
                  <c:pt idx="48">
                    <c:v>18-lut-2019</c:v>
                  </c:pt>
                  <c:pt idx="49">
                    <c:v>19-lut-2019</c:v>
                  </c:pt>
                  <c:pt idx="50">
                    <c:v>20-lut-2019</c:v>
                  </c:pt>
                  <c:pt idx="51">
                    <c:v>21-lut-2019</c:v>
                  </c:pt>
                  <c:pt idx="52">
                    <c:v>22-lut-2019</c:v>
                  </c:pt>
                  <c:pt idx="53">
                    <c:v>23-lut-2019</c:v>
                  </c:pt>
                  <c:pt idx="54">
                    <c:v>24-lut-2019</c:v>
                  </c:pt>
                  <c:pt idx="55">
                    <c:v>25-lut-2019</c:v>
                  </c:pt>
                  <c:pt idx="56">
                    <c:v>26-lut-2019</c:v>
                  </c:pt>
                  <c:pt idx="57">
                    <c:v>27-lut-2019</c:v>
                  </c:pt>
                  <c:pt idx="58">
                    <c:v>28-lut-2019</c:v>
                  </c:pt>
                  <c:pt idx="59">
                    <c:v>01-mar-2019</c:v>
                  </c:pt>
                  <c:pt idx="60">
                    <c:v>02-mar-2019</c:v>
                  </c:pt>
                  <c:pt idx="61">
                    <c:v>03-mar-2019</c:v>
                  </c:pt>
                  <c:pt idx="62">
                    <c:v>04-mar-2019</c:v>
                  </c:pt>
                  <c:pt idx="63">
                    <c:v>05-mar-2019</c:v>
                  </c:pt>
                  <c:pt idx="64">
                    <c:v>06-mar-2019</c:v>
                  </c:pt>
                  <c:pt idx="65">
                    <c:v>07-mar-2019</c:v>
                  </c:pt>
                  <c:pt idx="66">
                    <c:v>08-mar-2019</c:v>
                  </c:pt>
                  <c:pt idx="67">
                    <c:v>09-mar-2019</c:v>
                  </c:pt>
                  <c:pt idx="68">
                    <c:v>10-mar-2019</c:v>
                  </c:pt>
                  <c:pt idx="69">
                    <c:v>11-mar-2019</c:v>
                  </c:pt>
                  <c:pt idx="70">
                    <c:v>12-mar-2019</c:v>
                  </c:pt>
                  <c:pt idx="71">
                    <c:v>13-mar-2019</c:v>
                  </c:pt>
                  <c:pt idx="72">
                    <c:v>14-mar-2019</c:v>
                  </c:pt>
                  <c:pt idx="73">
                    <c:v>15-mar-2019</c:v>
                  </c:pt>
                  <c:pt idx="74">
                    <c:v>16-mar-2019</c:v>
                  </c:pt>
                  <c:pt idx="75">
                    <c:v>17-mar-2019</c:v>
                  </c:pt>
                  <c:pt idx="76">
                    <c:v>18-mar-2019</c:v>
                  </c:pt>
                  <c:pt idx="77">
                    <c:v>19-mar-2019</c:v>
                  </c:pt>
                  <c:pt idx="78">
                    <c:v>20-mar-2019</c:v>
                  </c:pt>
                  <c:pt idx="79">
                    <c:v>21-mar-2019</c:v>
                  </c:pt>
                  <c:pt idx="80">
                    <c:v>22-mar-2019</c:v>
                  </c:pt>
                  <c:pt idx="81">
                    <c:v>23-mar-2019</c:v>
                  </c:pt>
                  <c:pt idx="82">
                    <c:v>24-mar-2019</c:v>
                  </c:pt>
                  <c:pt idx="83">
                    <c:v>25-mar-2019</c:v>
                  </c:pt>
                  <c:pt idx="84">
                    <c:v>26-mar-2019</c:v>
                  </c:pt>
                  <c:pt idx="85">
                    <c:v>27-mar-2019</c:v>
                  </c:pt>
                  <c:pt idx="86">
                    <c:v>28-mar-2019</c:v>
                  </c:pt>
                  <c:pt idx="87">
                    <c:v>29-mar-2019</c:v>
                  </c:pt>
                  <c:pt idx="88">
                    <c:v>30-mar-2019</c:v>
                  </c:pt>
                </c:lvl>
                <c:lvl>
                  <c:pt idx="0">
                    <c:v>sty</c:v>
                  </c:pt>
                  <c:pt idx="31">
                    <c:v>lut</c:v>
                  </c:pt>
                  <c:pt idx="59">
                    <c:v>mar</c:v>
                  </c:pt>
                </c:lvl>
              </c:multiLvlStrCache>
            </c:multiLvlStrRef>
          </c:cat>
          <c:val>
            <c:numRef>
              <c:f>TotalSales!$C$5:$C$93</c:f>
              <c:numCache>
                <c:formatCode>#,##0</c:formatCode>
                <c:ptCount val="89"/>
                <c:pt idx="0">
                  <c:v>2393.904</c:v>
                </c:pt>
                <c:pt idx="1">
                  <c:v>309.97579999999994</c:v>
                </c:pt>
                <c:pt idx="2">
                  <c:v>946.33619999999996</c:v>
                </c:pt>
                <c:pt idx="3">
                  <c:v>487.86500000000001</c:v>
                </c:pt>
                <c:pt idx="4">
                  <c:v>2043.7859999999998</c:v>
                </c:pt>
                <c:pt idx="5">
                  <c:v>1322.4454000000001</c:v>
                </c:pt>
                <c:pt idx="6">
                  <c:v>1116.4874</c:v>
                </c:pt>
                <c:pt idx="7">
                  <c:v>689.96460000000002</c:v>
                </c:pt>
                <c:pt idx="8">
                  <c:v>204.262</c:v>
                </c:pt>
                <c:pt idx="9">
                  <c:v>738.45959999999991</c:v>
                </c:pt>
                <c:pt idx="10">
                  <c:v>1677.4924000000001</c:v>
                </c:pt>
                <c:pt idx="11">
                  <c:v>1442.6494</c:v>
                </c:pt>
                <c:pt idx="12">
                  <c:v>1122.9958000000001</c:v>
                </c:pt>
                <c:pt idx="13">
                  <c:v>1106.5340000000001</c:v>
                </c:pt>
                <c:pt idx="14">
                  <c:v>1823.8678</c:v>
                </c:pt>
                <c:pt idx="15">
                  <c:v>871.27760000000001</c:v>
                </c:pt>
                <c:pt idx="16">
                  <c:v>1516.5313999999998</c:v>
                </c:pt>
                <c:pt idx="17">
                  <c:v>1170.8760000000002</c:v>
                </c:pt>
                <c:pt idx="18">
                  <c:v>3285.4806000000003</c:v>
                </c:pt>
                <c:pt idx="19">
                  <c:v>1741.3891999999998</c:v>
                </c:pt>
                <c:pt idx="20">
                  <c:v>1606.8964000000001</c:v>
                </c:pt>
                <c:pt idx="21">
                  <c:v>809.91419999999994</c:v>
                </c:pt>
                <c:pt idx="22">
                  <c:v>2383.8022000000001</c:v>
                </c:pt>
                <c:pt idx="23">
                  <c:v>2482.6048000000001</c:v>
                </c:pt>
                <c:pt idx="24">
                  <c:v>922.5286000000001</c:v>
                </c:pt>
                <c:pt idx="25">
                  <c:v>418.95440000000002</c:v>
                </c:pt>
                <c:pt idx="26">
                  <c:v>1690.223</c:v>
                </c:pt>
                <c:pt idx="27">
                  <c:v>290.59899999999999</c:v>
                </c:pt>
                <c:pt idx="28">
                  <c:v>1539.4380000000001</c:v>
                </c:pt>
                <c:pt idx="29">
                  <c:v>298.22040000000004</c:v>
                </c:pt>
                <c:pt idx="30">
                  <c:v>593.75900000000001</c:v>
                </c:pt>
                <c:pt idx="31">
                  <c:v>920.62059999999997</c:v>
                </c:pt>
                <c:pt idx="32">
                  <c:v>1029.6734000000001</c:v>
                </c:pt>
                <c:pt idx="33">
                  <c:v>2743.2375999999999</c:v>
                </c:pt>
                <c:pt idx="34">
                  <c:v>1251.1922</c:v>
                </c:pt>
                <c:pt idx="35">
                  <c:v>573.84159999999997</c:v>
                </c:pt>
                <c:pt idx="36">
                  <c:v>427.22239999999999</c:v>
                </c:pt>
                <c:pt idx="37">
                  <c:v>2086.2919999999999</c:v>
                </c:pt>
                <c:pt idx="38">
                  <c:v>1710.4902000000002</c:v>
                </c:pt>
                <c:pt idx="39">
                  <c:v>603.77599999999995</c:v>
                </c:pt>
                <c:pt idx="40">
                  <c:v>1032.4082000000001</c:v>
                </c:pt>
                <c:pt idx="41">
                  <c:v>656.43680000000006</c:v>
                </c:pt>
                <c:pt idx="42">
                  <c:v>562.42539999999997</c:v>
                </c:pt>
                <c:pt idx="43">
                  <c:v>218.16919999999999</c:v>
                </c:pt>
                <c:pt idx="44">
                  <c:v>1083.0337999999999</c:v>
                </c:pt>
                <c:pt idx="45">
                  <c:v>1234.8575999999998</c:v>
                </c:pt>
                <c:pt idx="46">
                  <c:v>184.1644</c:v>
                </c:pt>
                <c:pt idx="47">
                  <c:v>3100.2031999999999</c:v>
                </c:pt>
                <c:pt idx="48">
                  <c:v>940.62279999999998</c:v>
                </c:pt>
                <c:pt idx="49">
                  <c:v>2082.9742000000001</c:v>
                </c:pt>
                <c:pt idx="50">
                  <c:v>911.6318</c:v>
                </c:pt>
                <c:pt idx="51">
                  <c:v>300.95519999999999</c:v>
                </c:pt>
                <c:pt idx="52">
                  <c:v>514.01519999999994</c:v>
                </c:pt>
                <c:pt idx="53">
                  <c:v>311.51279999999997</c:v>
                </c:pt>
                <c:pt idx="54">
                  <c:v>527.83759999999995</c:v>
                </c:pt>
                <c:pt idx="55">
                  <c:v>1823.5392000000002</c:v>
                </c:pt>
                <c:pt idx="56">
                  <c:v>157.59019999999998</c:v>
                </c:pt>
                <c:pt idx="57">
                  <c:v>2464.9558000000002</c:v>
                </c:pt>
                <c:pt idx="58">
                  <c:v>690.82320000000004</c:v>
                </c:pt>
                <c:pt idx="59">
                  <c:v>650.35239999999999</c:v>
                </c:pt>
                <c:pt idx="60">
                  <c:v>647.56459999999993</c:v>
                </c:pt>
                <c:pt idx="61">
                  <c:v>822.27380000000005</c:v>
                </c:pt>
                <c:pt idx="62">
                  <c:v>2878.9494000000004</c:v>
                </c:pt>
                <c:pt idx="63">
                  <c:v>422.67500000000001</c:v>
                </c:pt>
                <c:pt idx="64">
                  <c:v>1043.1671999999999</c:v>
                </c:pt>
                <c:pt idx="65">
                  <c:v>372.19780000000003</c:v>
                </c:pt>
                <c:pt idx="66">
                  <c:v>1607.4370000000001</c:v>
                </c:pt>
                <c:pt idx="67">
                  <c:v>2806.6679999999997</c:v>
                </c:pt>
                <c:pt idx="68">
                  <c:v>1493.2855999999999</c:v>
                </c:pt>
                <c:pt idx="69">
                  <c:v>1727.4713999999999</c:v>
                </c:pt>
                <c:pt idx="70">
                  <c:v>932.24880000000007</c:v>
                </c:pt>
                <c:pt idx="71">
                  <c:v>795.61480000000006</c:v>
                </c:pt>
                <c:pt idx="72">
                  <c:v>1768.2919999999999</c:v>
                </c:pt>
                <c:pt idx="73">
                  <c:v>650.59619999999995</c:v>
                </c:pt>
                <c:pt idx="74">
                  <c:v>1052.633</c:v>
                </c:pt>
                <c:pt idx="75">
                  <c:v>1143.8248000000001</c:v>
                </c:pt>
                <c:pt idx="76">
                  <c:v>393.32359999999994</c:v>
                </c:pt>
                <c:pt idx="77">
                  <c:v>1910.1518000000003</c:v>
                </c:pt>
                <c:pt idx="78">
                  <c:v>2395.0594000000001</c:v>
                </c:pt>
                <c:pt idx="79">
                  <c:v>1321.1946</c:v>
                </c:pt>
                <c:pt idx="80">
                  <c:v>2148.3231999999998</c:v>
                </c:pt>
                <c:pt idx="81">
                  <c:v>1765.0272</c:v>
                </c:pt>
                <c:pt idx="82">
                  <c:v>428.66399999999999</c:v>
                </c:pt>
                <c:pt idx="83">
                  <c:v>582.61840000000007</c:v>
                </c:pt>
                <c:pt idx="84">
                  <c:v>1198.6480000000001</c:v>
                </c:pt>
                <c:pt idx="85">
                  <c:v>1070.7272</c:v>
                </c:pt>
                <c:pt idx="86">
                  <c:v>1668.6732000000002</c:v>
                </c:pt>
                <c:pt idx="87">
                  <c:v>986.92359999999985</c:v>
                </c:pt>
                <c:pt idx="88">
                  <c:v>1333.1938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361-4BA2-9870-278E257FBCDE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TotalSales!$A$5:$B$93</c:f>
              <c:multiLvlStrCache>
                <c:ptCount val="89"/>
                <c:lvl>
                  <c:pt idx="0">
                    <c:v>01-sty-2019</c:v>
                  </c:pt>
                  <c:pt idx="1">
                    <c:v>02-sty-2019</c:v>
                  </c:pt>
                  <c:pt idx="2">
                    <c:v>03-sty-2019</c:v>
                  </c:pt>
                  <c:pt idx="3">
                    <c:v>04-sty-2019</c:v>
                  </c:pt>
                  <c:pt idx="4">
                    <c:v>05-sty-2019</c:v>
                  </c:pt>
                  <c:pt idx="5">
                    <c:v>06-sty-2019</c:v>
                  </c:pt>
                  <c:pt idx="6">
                    <c:v>07-sty-2019</c:v>
                  </c:pt>
                  <c:pt idx="7">
                    <c:v>08-sty-2019</c:v>
                  </c:pt>
                  <c:pt idx="8">
                    <c:v>09-sty-2019</c:v>
                  </c:pt>
                  <c:pt idx="9">
                    <c:v>10-sty-2019</c:v>
                  </c:pt>
                  <c:pt idx="10">
                    <c:v>11-sty-2019</c:v>
                  </c:pt>
                  <c:pt idx="11">
                    <c:v>12-sty-2019</c:v>
                  </c:pt>
                  <c:pt idx="12">
                    <c:v>13-sty-2019</c:v>
                  </c:pt>
                  <c:pt idx="13">
                    <c:v>14-sty-2019</c:v>
                  </c:pt>
                  <c:pt idx="14">
                    <c:v>15-sty-2019</c:v>
                  </c:pt>
                  <c:pt idx="15">
                    <c:v>16-sty-2019</c:v>
                  </c:pt>
                  <c:pt idx="16">
                    <c:v>17-sty-2019</c:v>
                  </c:pt>
                  <c:pt idx="17">
                    <c:v>18-sty-2019</c:v>
                  </c:pt>
                  <c:pt idx="18">
                    <c:v>19-sty-2019</c:v>
                  </c:pt>
                  <c:pt idx="19">
                    <c:v>20-sty-2019</c:v>
                  </c:pt>
                  <c:pt idx="20">
                    <c:v>21-sty-2019</c:v>
                  </c:pt>
                  <c:pt idx="21">
                    <c:v>22-sty-2019</c:v>
                  </c:pt>
                  <c:pt idx="22">
                    <c:v>23-sty-2019</c:v>
                  </c:pt>
                  <c:pt idx="23">
                    <c:v>24-sty-2019</c:v>
                  </c:pt>
                  <c:pt idx="24">
                    <c:v>25-sty-2019</c:v>
                  </c:pt>
                  <c:pt idx="25">
                    <c:v>26-sty-2019</c:v>
                  </c:pt>
                  <c:pt idx="26">
                    <c:v>27-sty-2019</c:v>
                  </c:pt>
                  <c:pt idx="27">
                    <c:v>28-sty-2019</c:v>
                  </c:pt>
                  <c:pt idx="28">
                    <c:v>29-sty-2019</c:v>
                  </c:pt>
                  <c:pt idx="29">
                    <c:v>30-sty-2019</c:v>
                  </c:pt>
                  <c:pt idx="30">
                    <c:v>31-sty-2019</c:v>
                  </c:pt>
                  <c:pt idx="31">
                    <c:v>01-lut-2019</c:v>
                  </c:pt>
                  <c:pt idx="32">
                    <c:v>02-lut-2019</c:v>
                  </c:pt>
                  <c:pt idx="33">
                    <c:v>03-lut-2019</c:v>
                  </c:pt>
                  <c:pt idx="34">
                    <c:v>04-lut-2019</c:v>
                  </c:pt>
                  <c:pt idx="35">
                    <c:v>05-lut-2019</c:v>
                  </c:pt>
                  <c:pt idx="36">
                    <c:v>06-lut-2019</c:v>
                  </c:pt>
                  <c:pt idx="37">
                    <c:v>07-lut-2019</c:v>
                  </c:pt>
                  <c:pt idx="38">
                    <c:v>08-lut-2019</c:v>
                  </c:pt>
                  <c:pt idx="39">
                    <c:v>09-lut-2019</c:v>
                  </c:pt>
                  <c:pt idx="40">
                    <c:v>10-lut-2019</c:v>
                  </c:pt>
                  <c:pt idx="41">
                    <c:v>11-lut-2019</c:v>
                  </c:pt>
                  <c:pt idx="42">
                    <c:v>12-lut-2019</c:v>
                  </c:pt>
                  <c:pt idx="43">
                    <c:v>13-lut-2019</c:v>
                  </c:pt>
                  <c:pt idx="44">
                    <c:v>14-lut-2019</c:v>
                  </c:pt>
                  <c:pt idx="45">
                    <c:v>15-lut-2019</c:v>
                  </c:pt>
                  <c:pt idx="46">
                    <c:v>16-lut-2019</c:v>
                  </c:pt>
                  <c:pt idx="47">
                    <c:v>17-lut-2019</c:v>
                  </c:pt>
                  <c:pt idx="48">
                    <c:v>18-lut-2019</c:v>
                  </c:pt>
                  <c:pt idx="49">
                    <c:v>19-lut-2019</c:v>
                  </c:pt>
                  <c:pt idx="50">
                    <c:v>20-lut-2019</c:v>
                  </c:pt>
                  <c:pt idx="51">
                    <c:v>21-lut-2019</c:v>
                  </c:pt>
                  <c:pt idx="52">
                    <c:v>22-lut-2019</c:v>
                  </c:pt>
                  <c:pt idx="53">
                    <c:v>23-lut-2019</c:v>
                  </c:pt>
                  <c:pt idx="54">
                    <c:v>24-lut-2019</c:v>
                  </c:pt>
                  <c:pt idx="55">
                    <c:v>25-lut-2019</c:v>
                  </c:pt>
                  <c:pt idx="56">
                    <c:v>26-lut-2019</c:v>
                  </c:pt>
                  <c:pt idx="57">
                    <c:v>27-lut-2019</c:v>
                  </c:pt>
                  <c:pt idx="58">
                    <c:v>28-lut-2019</c:v>
                  </c:pt>
                  <c:pt idx="59">
                    <c:v>01-mar-2019</c:v>
                  </c:pt>
                  <c:pt idx="60">
                    <c:v>02-mar-2019</c:v>
                  </c:pt>
                  <c:pt idx="61">
                    <c:v>03-mar-2019</c:v>
                  </c:pt>
                  <c:pt idx="62">
                    <c:v>04-mar-2019</c:v>
                  </c:pt>
                  <c:pt idx="63">
                    <c:v>05-mar-2019</c:v>
                  </c:pt>
                  <c:pt idx="64">
                    <c:v>06-mar-2019</c:v>
                  </c:pt>
                  <c:pt idx="65">
                    <c:v>07-mar-2019</c:v>
                  </c:pt>
                  <c:pt idx="66">
                    <c:v>08-mar-2019</c:v>
                  </c:pt>
                  <c:pt idx="67">
                    <c:v>09-mar-2019</c:v>
                  </c:pt>
                  <c:pt idx="68">
                    <c:v>10-mar-2019</c:v>
                  </c:pt>
                  <c:pt idx="69">
                    <c:v>11-mar-2019</c:v>
                  </c:pt>
                  <c:pt idx="70">
                    <c:v>12-mar-2019</c:v>
                  </c:pt>
                  <c:pt idx="71">
                    <c:v>13-mar-2019</c:v>
                  </c:pt>
                  <c:pt idx="72">
                    <c:v>14-mar-2019</c:v>
                  </c:pt>
                  <c:pt idx="73">
                    <c:v>15-mar-2019</c:v>
                  </c:pt>
                  <c:pt idx="74">
                    <c:v>16-mar-2019</c:v>
                  </c:pt>
                  <c:pt idx="75">
                    <c:v>17-mar-2019</c:v>
                  </c:pt>
                  <c:pt idx="76">
                    <c:v>18-mar-2019</c:v>
                  </c:pt>
                  <c:pt idx="77">
                    <c:v>19-mar-2019</c:v>
                  </c:pt>
                  <c:pt idx="78">
                    <c:v>20-mar-2019</c:v>
                  </c:pt>
                  <c:pt idx="79">
                    <c:v>21-mar-2019</c:v>
                  </c:pt>
                  <c:pt idx="80">
                    <c:v>22-mar-2019</c:v>
                  </c:pt>
                  <c:pt idx="81">
                    <c:v>23-mar-2019</c:v>
                  </c:pt>
                  <c:pt idx="82">
                    <c:v>24-mar-2019</c:v>
                  </c:pt>
                  <c:pt idx="83">
                    <c:v>25-mar-2019</c:v>
                  </c:pt>
                  <c:pt idx="84">
                    <c:v>26-mar-2019</c:v>
                  </c:pt>
                  <c:pt idx="85">
                    <c:v>27-mar-2019</c:v>
                  </c:pt>
                  <c:pt idx="86">
                    <c:v>28-mar-2019</c:v>
                  </c:pt>
                  <c:pt idx="87">
                    <c:v>29-mar-2019</c:v>
                  </c:pt>
                  <c:pt idx="88">
                    <c:v>30-mar-2019</c:v>
                  </c:pt>
                </c:lvl>
                <c:lvl>
                  <c:pt idx="0">
                    <c:v>sty</c:v>
                  </c:pt>
                  <c:pt idx="31">
                    <c:v>lut</c:v>
                  </c:pt>
                  <c:pt idx="59">
                    <c:v>mar</c:v>
                  </c:pt>
                </c:lvl>
              </c:multiLvlStrCache>
            </c:multiLvlStrRef>
          </c:cat>
          <c:val>
            <c:numRef>
              <c:f>TotalSales!$D$5:$D$93</c:f>
              <c:numCache>
                <c:formatCode>#,##0</c:formatCode>
                <c:ptCount val="89"/>
                <c:pt idx="0">
                  <c:v>1551.3312000000001</c:v>
                </c:pt>
                <c:pt idx="1">
                  <c:v>1173.8758</c:v>
                </c:pt>
                <c:pt idx="2">
                  <c:v>1026.3768</c:v>
                </c:pt>
                <c:pt idx="3">
                  <c:v>515.44619999999998</c:v>
                </c:pt>
                <c:pt idx="4">
                  <c:v>491.39480000000003</c:v>
                </c:pt>
                <c:pt idx="5">
                  <c:v>1031.3694</c:v>
                </c:pt>
                <c:pt idx="6">
                  <c:v>1354.6905999999999</c:v>
                </c:pt>
                <c:pt idx="7">
                  <c:v>2229.9856</c:v>
                </c:pt>
                <c:pt idx="8">
                  <c:v>170.13</c:v>
                </c:pt>
                <c:pt idx="9">
                  <c:v>1361.4428</c:v>
                </c:pt>
                <c:pt idx="10">
                  <c:v>0</c:v>
                </c:pt>
                <c:pt idx="11">
                  <c:v>2334.1624000000002</c:v>
                </c:pt>
                <c:pt idx="12">
                  <c:v>742.10599999999999</c:v>
                </c:pt>
                <c:pt idx="13">
                  <c:v>1202.835</c:v>
                </c:pt>
                <c:pt idx="14">
                  <c:v>2889.6235999999999</c:v>
                </c:pt>
                <c:pt idx="15">
                  <c:v>893.9828</c:v>
                </c:pt>
                <c:pt idx="16">
                  <c:v>1002.6222</c:v>
                </c:pt>
                <c:pt idx="17">
                  <c:v>278.99199999999996</c:v>
                </c:pt>
                <c:pt idx="18">
                  <c:v>639.51919999999996</c:v>
                </c:pt>
                <c:pt idx="19">
                  <c:v>232.47919999999999</c:v>
                </c:pt>
                <c:pt idx="20">
                  <c:v>104.01779999999999</c:v>
                </c:pt>
                <c:pt idx="21">
                  <c:v>507.90960000000001</c:v>
                </c:pt>
                <c:pt idx="22">
                  <c:v>0</c:v>
                </c:pt>
                <c:pt idx="23">
                  <c:v>2633.7820000000002</c:v>
                </c:pt>
                <c:pt idx="24">
                  <c:v>1616.5</c:v>
                </c:pt>
                <c:pt idx="25">
                  <c:v>3233.7844000000005</c:v>
                </c:pt>
                <c:pt idx="26">
                  <c:v>927.22439999999995</c:v>
                </c:pt>
                <c:pt idx="27">
                  <c:v>3160.1886</c:v>
                </c:pt>
                <c:pt idx="28">
                  <c:v>955.56880000000001</c:v>
                </c:pt>
                <c:pt idx="29">
                  <c:v>459.99760000000003</c:v>
                </c:pt>
                <c:pt idx="30">
                  <c:v>2808.7773999999999</c:v>
                </c:pt>
                <c:pt idx="31">
                  <c:v>0</c:v>
                </c:pt>
                <c:pt idx="32">
                  <c:v>1624.6090000000002</c:v>
                </c:pt>
                <c:pt idx="33">
                  <c:v>1047.3753999999999</c:v>
                </c:pt>
                <c:pt idx="34">
                  <c:v>1064.5898000000002</c:v>
                </c:pt>
                <c:pt idx="35">
                  <c:v>999.07119999999998</c:v>
                </c:pt>
                <c:pt idx="36">
                  <c:v>1090.9626000000001</c:v>
                </c:pt>
                <c:pt idx="37">
                  <c:v>2749.2477999999996</c:v>
                </c:pt>
                <c:pt idx="38">
                  <c:v>1772.1715999999999</c:v>
                </c:pt>
                <c:pt idx="39">
                  <c:v>1055.0709999999999</c:v>
                </c:pt>
                <c:pt idx="40">
                  <c:v>694.91480000000001</c:v>
                </c:pt>
                <c:pt idx="41">
                  <c:v>1865.5257999999999</c:v>
                </c:pt>
                <c:pt idx="42">
                  <c:v>1486.3743999999999</c:v>
                </c:pt>
                <c:pt idx="43">
                  <c:v>329.29959999999994</c:v>
                </c:pt>
                <c:pt idx="44">
                  <c:v>766.93119999999999</c:v>
                </c:pt>
                <c:pt idx="45">
                  <c:v>3245.4337999999998</c:v>
                </c:pt>
                <c:pt idx="46">
                  <c:v>1250.5455999999999</c:v>
                </c:pt>
                <c:pt idx="47">
                  <c:v>859.25720000000001</c:v>
                </c:pt>
                <c:pt idx="48">
                  <c:v>31.2912</c:v>
                </c:pt>
                <c:pt idx="49">
                  <c:v>475.47360000000003</c:v>
                </c:pt>
                <c:pt idx="50">
                  <c:v>1729.1144000000002</c:v>
                </c:pt>
                <c:pt idx="51">
                  <c:v>439.91059999999993</c:v>
                </c:pt>
                <c:pt idx="52">
                  <c:v>1183.7973999999999</c:v>
                </c:pt>
                <c:pt idx="53">
                  <c:v>1238.3344000000002</c:v>
                </c:pt>
                <c:pt idx="54">
                  <c:v>770.28080000000011</c:v>
                </c:pt>
                <c:pt idx="55">
                  <c:v>2521.9414000000002</c:v>
                </c:pt>
                <c:pt idx="56">
                  <c:v>2054.7570000000001</c:v>
                </c:pt>
                <c:pt idx="57">
                  <c:v>1906.3675999999996</c:v>
                </c:pt>
                <c:pt idx="58">
                  <c:v>499.47200000000004</c:v>
                </c:pt>
                <c:pt idx="59">
                  <c:v>942.20220000000029</c:v>
                </c:pt>
                <c:pt idx="60">
                  <c:v>3606.2790000000005</c:v>
                </c:pt>
                <c:pt idx="61">
                  <c:v>1831.0227999999997</c:v>
                </c:pt>
                <c:pt idx="62">
                  <c:v>183.5496</c:v>
                </c:pt>
                <c:pt idx="63">
                  <c:v>3573.7157999999999</c:v>
                </c:pt>
                <c:pt idx="64">
                  <c:v>2039.6626000000001</c:v>
                </c:pt>
                <c:pt idx="65">
                  <c:v>300.7432</c:v>
                </c:pt>
                <c:pt idx="66">
                  <c:v>93.438999999999993</c:v>
                </c:pt>
                <c:pt idx="67">
                  <c:v>3035.1192000000001</c:v>
                </c:pt>
                <c:pt idx="68">
                  <c:v>344.51059999999995</c:v>
                </c:pt>
                <c:pt idx="69">
                  <c:v>487.93919999999997</c:v>
                </c:pt>
                <c:pt idx="70">
                  <c:v>1405.6553999999999</c:v>
                </c:pt>
                <c:pt idx="71">
                  <c:v>427.92200000000003</c:v>
                </c:pt>
                <c:pt idx="72">
                  <c:v>2033.1753999999999</c:v>
                </c:pt>
                <c:pt idx="73">
                  <c:v>1766.4369999999999</c:v>
                </c:pt>
                <c:pt idx="74">
                  <c:v>849.30380000000002</c:v>
                </c:pt>
                <c:pt idx="75">
                  <c:v>454.29480000000001</c:v>
                </c:pt>
                <c:pt idx="76">
                  <c:v>457.34760000000006</c:v>
                </c:pt>
                <c:pt idx="77">
                  <c:v>605.31299999999999</c:v>
                </c:pt>
                <c:pt idx="78">
                  <c:v>1699.8478000000002</c:v>
                </c:pt>
                <c:pt idx="79">
                  <c:v>209.83760000000001</c:v>
                </c:pt>
                <c:pt idx="80">
                  <c:v>1061.1024000000002</c:v>
                </c:pt>
                <c:pt idx="81">
                  <c:v>388.12960000000004</c:v>
                </c:pt>
                <c:pt idx="82">
                  <c:v>1579.6861999999999</c:v>
                </c:pt>
                <c:pt idx="83">
                  <c:v>422.07080000000002</c:v>
                </c:pt>
                <c:pt idx="84">
                  <c:v>304.07159999999999</c:v>
                </c:pt>
                <c:pt idx="85">
                  <c:v>907.45540000000005</c:v>
                </c:pt>
                <c:pt idx="86">
                  <c:v>96.576599999999999</c:v>
                </c:pt>
                <c:pt idx="87">
                  <c:v>2079.5504000000001</c:v>
                </c:pt>
                <c:pt idx="88">
                  <c:v>1740.8804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1361-4BA2-9870-278E257FBCDE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TotalSales!$A$5:$B$93</c:f>
              <c:multiLvlStrCache>
                <c:ptCount val="89"/>
                <c:lvl>
                  <c:pt idx="0">
                    <c:v>01-sty-2019</c:v>
                  </c:pt>
                  <c:pt idx="1">
                    <c:v>02-sty-2019</c:v>
                  </c:pt>
                  <c:pt idx="2">
                    <c:v>03-sty-2019</c:v>
                  </c:pt>
                  <c:pt idx="3">
                    <c:v>04-sty-2019</c:v>
                  </c:pt>
                  <c:pt idx="4">
                    <c:v>05-sty-2019</c:v>
                  </c:pt>
                  <c:pt idx="5">
                    <c:v>06-sty-2019</c:v>
                  </c:pt>
                  <c:pt idx="6">
                    <c:v>07-sty-2019</c:v>
                  </c:pt>
                  <c:pt idx="7">
                    <c:v>08-sty-2019</c:v>
                  </c:pt>
                  <c:pt idx="8">
                    <c:v>09-sty-2019</c:v>
                  </c:pt>
                  <c:pt idx="9">
                    <c:v>10-sty-2019</c:v>
                  </c:pt>
                  <c:pt idx="10">
                    <c:v>11-sty-2019</c:v>
                  </c:pt>
                  <c:pt idx="11">
                    <c:v>12-sty-2019</c:v>
                  </c:pt>
                  <c:pt idx="12">
                    <c:v>13-sty-2019</c:v>
                  </c:pt>
                  <c:pt idx="13">
                    <c:v>14-sty-2019</c:v>
                  </c:pt>
                  <c:pt idx="14">
                    <c:v>15-sty-2019</c:v>
                  </c:pt>
                  <c:pt idx="15">
                    <c:v>16-sty-2019</c:v>
                  </c:pt>
                  <c:pt idx="16">
                    <c:v>17-sty-2019</c:v>
                  </c:pt>
                  <c:pt idx="17">
                    <c:v>18-sty-2019</c:v>
                  </c:pt>
                  <c:pt idx="18">
                    <c:v>19-sty-2019</c:v>
                  </c:pt>
                  <c:pt idx="19">
                    <c:v>20-sty-2019</c:v>
                  </c:pt>
                  <c:pt idx="20">
                    <c:v>21-sty-2019</c:v>
                  </c:pt>
                  <c:pt idx="21">
                    <c:v>22-sty-2019</c:v>
                  </c:pt>
                  <c:pt idx="22">
                    <c:v>23-sty-2019</c:v>
                  </c:pt>
                  <c:pt idx="23">
                    <c:v>24-sty-2019</c:v>
                  </c:pt>
                  <c:pt idx="24">
                    <c:v>25-sty-2019</c:v>
                  </c:pt>
                  <c:pt idx="25">
                    <c:v>26-sty-2019</c:v>
                  </c:pt>
                  <c:pt idx="26">
                    <c:v>27-sty-2019</c:v>
                  </c:pt>
                  <c:pt idx="27">
                    <c:v>28-sty-2019</c:v>
                  </c:pt>
                  <c:pt idx="28">
                    <c:v>29-sty-2019</c:v>
                  </c:pt>
                  <c:pt idx="29">
                    <c:v>30-sty-2019</c:v>
                  </c:pt>
                  <c:pt idx="30">
                    <c:v>31-sty-2019</c:v>
                  </c:pt>
                  <c:pt idx="31">
                    <c:v>01-lut-2019</c:v>
                  </c:pt>
                  <c:pt idx="32">
                    <c:v>02-lut-2019</c:v>
                  </c:pt>
                  <c:pt idx="33">
                    <c:v>03-lut-2019</c:v>
                  </c:pt>
                  <c:pt idx="34">
                    <c:v>04-lut-2019</c:v>
                  </c:pt>
                  <c:pt idx="35">
                    <c:v>05-lut-2019</c:v>
                  </c:pt>
                  <c:pt idx="36">
                    <c:v>06-lut-2019</c:v>
                  </c:pt>
                  <c:pt idx="37">
                    <c:v>07-lut-2019</c:v>
                  </c:pt>
                  <c:pt idx="38">
                    <c:v>08-lut-2019</c:v>
                  </c:pt>
                  <c:pt idx="39">
                    <c:v>09-lut-2019</c:v>
                  </c:pt>
                  <c:pt idx="40">
                    <c:v>10-lut-2019</c:v>
                  </c:pt>
                  <c:pt idx="41">
                    <c:v>11-lut-2019</c:v>
                  </c:pt>
                  <c:pt idx="42">
                    <c:v>12-lut-2019</c:v>
                  </c:pt>
                  <c:pt idx="43">
                    <c:v>13-lut-2019</c:v>
                  </c:pt>
                  <c:pt idx="44">
                    <c:v>14-lut-2019</c:v>
                  </c:pt>
                  <c:pt idx="45">
                    <c:v>15-lut-2019</c:v>
                  </c:pt>
                  <c:pt idx="46">
                    <c:v>16-lut-2019</c:v>
                  </c:pt>
                  <c:pt idx="47">
                    <c:v>17-lut-2019</c:v>
                  </c:pt>
                  <c:pt idx="48">
                    <c:v>18-lut-2019</c:v>
                  </c:pt>
                  <c:pt idx="49">
                    <c:v>19-lut-2019</c:v>
                  </c:pt>
                  <c:pt idx="50">
                    <c:v>20-lut-2019</c:v>
                  </c:pt>
                  <c:pt idx="51">
                    <c:v>21-lut-2019</c:v>
                  </c:pt>
                  <c:pt idx="52">
                    <c:v>22-lut-2019</c:v>
                  </c:pt>
                  <c:pt idx="53">
                    <c:v>23-lut-2019</c:v>
                  </c:pt>
                  <c:pt idx="54">
                    <c:v>24-lut-2019</c:v>
                  </c:pt>
                  <c:pt idx="55">
                    <c:v>25-lut-2019</c:v>
                  </c:pt>
                  <c:pt idx="56">
                    <c:v>26-lut-2019</c:v>
                  </c:pt>
                  <c:pt idx="57">
                    <c:v>27-lut-2019</c:v>
                  </c:pt>
                  <c:pt idx="58">
                    <c:v>28-lut-2019</c:v>
                  </c:pt>
                  <c:pt idx="59">
                    <c:v>01-mar-2019</c:v>
                  </c:pt>
                  <c:pt idx="60">
                    <c:v>02-mar-2019</c:v>
                  </c:pt>
                  <c:pt idx="61">
                    <c:v>03-mar-2019</c:v>
                  </c:pt>
                  <c:pt idx="62">
                    <c:v>04-mar-2019</c:v>
                  </c:pt>
                  <c:pt idx="63">
                    <c:v>05-mar-2019</c:v>
                  </c:pt>
                  <c:pt idx="64">
                    <c:v>06-mar-2019</c:v>
                  </c:pt>
                  <c:pt idx="65">
                    <c:v>07-mar-2019</c:v>
                  </c:pt>
                  <c:pt idx="66">
                    <c:v>08-mar-2019</c:v>
                  </c:pt>
                  <c:pt idx="67">
                    <c:v>09-mar-2019</c:v>
                  </c:pt>
                  <c:pt idx="68">
                    <c:v>10-mar-2019</c:v>
                  </c:pt>
                  <c:pt idx="69">
                    <c:v>11-mar-2019</c:v>
                  </c:pt>
                  <c:pt idx="70">
                    <c:v>12-mar-2019</c:v>
                  </c:pt>
                  <c:pt idx="71">
                    <c:v>13-mar-2019</c:v>
                  </c:pt>
                  <c:pt idx="72">
                    <c:v>14-mar-2019</c:v>
                  </c:pt>
                  <c:pt idx="73">
                    <c:v>15-mar-2019</c:v>
                  </c:pt>
                  <c:pt idx="74">
                    <c:v>16-mar-2019</c:v>
                  </c:pt>
                  <c:pt idx="75">
                    <c:v>17-mar-2019</c:v>
                  </c:pt>
                  <c:pt idx="76">
                    <c:v>18-mar-2019</c:v>
                  </c:pt>
                  <c:pt idx="77">
                    <c:v>19-mar-2019</c:v>
                  </c:pt>
                  <c:pt idx="78">
                    <c:v>20-mar-2019</c:v>
                  </c:pt>
                  <c:pt idx="79">
                    <c:v>21-mar-2019</c:v>
                  </c:pt>
                  <c:pt idx="80">
                    <c:v>22-mar-2019</c:v>
                  </c:pt>
                  <c:pt idx="81">
                    <c:v>23-mar-2019</c:v>
                  </c:pt>
                  <c:pt idx="82">
                    <c:v>24-mar-2019</c:v>
                  </c:pt>
                  <c:pt idx="83">
                    <c:v>25-mar-2019</c:v>
                  </c:pt>
                  <c:pt idx="84">
                    <c:v>26-mar-2019</c:v>
                  </c:pt>
                  <c:pt idx="85">
                    <c:v>27-mar-2019</c:v>
                  </c:pt>
                  <c:pt idx="86">
                    <c:v>28-mar-2019</c:v>
                  </c:pt>
                  <c:pt idx="87">
                    <c:v>29-mar-2019</c:v>
                  </c:pt>
                  <c:pt idx="88">
                    <c:v>30-mar-2019</c:v>
                  </c:pt>
                </c:lvl>
                <c:lvl>
                  <c:pt idx="0">
                    <c:v>sty</c:v>
                  </c:pt>
                  <c:pt idx="31">
                    <c:v>lut</c:v>
                  </c:pt>
                  <c:pt idx="59">
                    <c:v>mar</c:v>
                  </c:pt>
                </c:lvl>
              </c:multiLvlStrCache>
            </c:multiLvlStrRef>
          </c:cat>
          <c:val>
            <c:numRef>
              <c:f>TotalSales!$E$5:$E$93</c:f>
              <c:numCache>
                <c:formatCode>#,##0</c:formatCode>
                <c:ptCount val="89"/>
                <c:pt idx="0">
                  <c:v>845.13799999999992</c:v>
                </c:pt>
                <c:pt idx="1">
                  <c:v>480.17999999999995</c:v>
                </c:pt>
                <c:pt idx="2">
                  <c:v>125.2072</c:v>
                </c:pt>
                <c:pt idx="3">
                  <c:v>635.84100000000001</c:v>
                </c:pt>
                <c:pt idx="4">
                  <c:v>1035.1853999999998</c:v>
                </c:pt>
                <c:pt idx="5">
                  <c:v>1294.8112000000001</c:v>
                </c:pt>
                <c:pt idx="6">
                  <c:v>390.05879999999996</c:v>
                </c:pt>
                <c:pt idx="7">
                  <c:v>2424.1988000000001</c:v>
                </c:pt>
                <c:pt idx="8">
                  <c:v>2675.7262000000001</c:v>
                </c:pt>
                <c:pt idx="9">
                  <c:v>1494.9604000000002</c:v>
                </c:pt>
                <c:pt idx="10">
                  <c:v>457.61260000000004</c:v>
                </c:pt>
                <c:pt idx="11">
                  <c:v>1457.3304000000001</c:v>
                </c:pt>
                <c:pt idx="12">
                  <c:v>609.447</c:v>
                </c:pt>
                <c:pt idx="13">
                  <c:v>1695.0248000000001</c:v>
                </c:pt>
                <c:pt idx="14">
                  <c:v>1287.3806</c:v>
                </c:pt>
                <c:pt idx="15">
                  <c:v>2564.67</c:v>
                </c:pt>
                <c:pt idx="16">
                  <c:v>653.53240000000005</c:v>
                </c:pt>
                <c:pt idx="17">
                  <c:v>1357.0862</c:v>
                </c:pt>
                <c:pt idx="18">
                  <c:v>1036.5316000000003</c:v>
                </c:pt>
                <c:pt idx="19">
                  <c:v>1716.3944000000001</c:v>
                </c:pt>
                <c:pt idx="20">
                  <c:v>703.96719999999993</c:v>
                </c:pt>
                <c:pt idx="21">
                  <c:v>403.1816</c:v>
                </c:pt>
                <c:pt idx="22">
                  <c:v>3667.4727999999996</c:v>
                </c:pt>
                <c:pt idx="23">
                  <c:v>337.11179999999996</c:v>
                </c:pt>
                <c:pt idx="24">
                  <c:v>2206.1037999999999</c:v>
                </c:pt>
                <c:pt idx="25">
                  <c:v>847.22620000000006</c:v>
                </c:pt>
                <c:pt idx="26">
                  <c:v>2062.6010000000001</c:v>
                </c:pt>
                <c:pt idx="27">
                  <c:v>1596.5401999999999</c:v>
                </c:pt>
                <c:pt idx="28">
                  <c:v>1055.0498</c:v>
                </c:pt>
                <c:pt idx="29">
                  <c:v>1824.4084</c:v>
                </c:pt>
                <c:pt idx="30">
                  <c:v>1879.7933999999998</c:v>
                </c:pt>
                <c:pt idx="31">
                  <c:v>1547.1972000000001</c:v>
                </c:pt>
                <c:pt idx="32">
                  <c:v>1526.1032000000002</c:v>
                </c:pt>
                <c:pt idx="33">
                  <c:v>1729.39</c:v>
                </c:pt>
                <c:pt idx="34">
                  <c:v>146.9478</c:v>
                </c:pt>
                <c:pt idx="35">
                  <c:v>1487.0846000000001</c:v>
                </c:pt>
                <c:pt idx="36">
                  <c:v>1414.9092000000001</c:v>
                </c:pt>
                <c:pt idx="37">
                  <c:v>2461.5108000000005</c:v>
                </c:pt>
                <c:pt idx="38">
                  <c:v>1650.42</c:v>
                </c:pt>
                <c:pt idx="39">
                  <c:v>1644.2084</c:v>
                </c:pt>
                <c:pt idx="40">
                  <c:v>1443.614</c:v>
                </c:pt>
                <c:pt idx="41">
                  <c:v>2063.4490000000001</c:v>
                </c:pt>
                <c:pt idx="42">
                  <c:v>978.75099999999998</c:v>
                </c:pt>
                <c:pt idx="43">
                  <c:v>395.6662</c:v>
                </c:pt>
                <c:pt idx="44">
                  <c:v>627.49880000000007</c:v>
                </c:pt>
                <c:pt idx="45">
                  <c:v>2415.5492000000004</c:v>
                </c:pt>
                <c:pt idx="46">
                  <c:v>1092.9024000000002</c:v>
                </c:pt>
                <c:pt idx="47">
                  <c:v>1390.5821999999998</c:v>
                </c:pt>
                <c:pt idx="48">
                  <c:v>538.36339999999996</c:v>
                </c:pt>
                <c:pt idx="49">
                  <c:v>1709.9389999999999</c:v>
                </c:pt>
                <c:pt idx="50">
                  <c:v>91.44619999999999</c:v>
                </c:pt>
                <c:pt idx="51">
                  <c:v>666.14639999999997</c:v>
                </c:pt>
                <c:pt idx="52">
                  <c:v>767.75800000000004</c:v>
                </c:pt>
                <c:pt idx="53">
                  <c:v>812.02359999999999</c:v>
                </c:pt>
                <c:pt idx="54">
                  <c:v>1450.2707999999998</c:v>
                </c:pt>
                <c:pt idx="55">
                  <c:v>507.53860000000009</c:v>
                </c:pt>
                <c:pt idx="56">
                  <c:v>218.75220000000002</c:v>
                </c:pt>
                <c:pt idx="57">
                  <c:v>1543.9323999999999</c:v>
                </c:pt>
                <c:pt idx="58">
                  <c:v>926.69440000000009</c:v>
                </c:pt>
                <c:pt idx="59">
                  <c:v>1066.9005999999999</c:v>
                </c:pt>
                <c:pt idx="60">
                  <c:v>2368.9410000000003</c:v>
                </c:pt>
                <c:pt idx="61">
                  <c:v>2246.0976000000001</c:v>
                </c:pt>
                <c:pt idx="62">
                  <c:v>869.03039999999999</c:v>
                </c:pt>
                <c:pt idx="63">
                  <c:v>2293.8294000000001</c:v>
                </c:pt>
                <c:pt idx="64">
                  <c:v>39.22</c:v>
                </c:pt>
                <c:pt idx="65">
                  <c:v>779.01519999999994</c:v>
                </c:pt>
                <c:pt idx="66">
                  <c:v>1454.2776000000001</c:v>
                </c:pt>
                <c:pt idx="67">
                  <c:v>1703.4412</c:v>
                </c:pt>
                <c:pt idx="68">
                  <c:v>1355.5598</c:v>
                </c:pt>
                <c:pt idx="69">
                  <c:v>774.04379999999992</c:v>
                </c:pt>
                <c:pt idx="70">
                  <c:v>1374.6716000000001</c:v>
                </c:pt>
                <c:pt idx="71">
                  <c:v>859.72359999999992</c:v>
                </c:pt>
                <c:pt idx="72">
                  <c:v>3481.8773999999999</c:v>
                </c:pt>
                <c:pt idx="73">
                  <c:v>553.40480000000002</c:v>
                </c:pt>
                <c:pt idx="74">
                  <c:v>1282.5788</c:v>
                </c:pt>
                <c:pt idx="75">
                  <c:v>396.99119999999994</c:v>
                </c:pt>
                <c:pt idx="76">
                  <c:v>454.47500000000002</c:v>
                </c:pt>
                <c:pt idx="77">
                  <c:v>3279.5976000000001</c:v>
                </c:pt>
                <c:pt idx="78">
                  <c:v>1415.2801999999999</c:v>
                </c:pt>
                <c:pt idx="79">
                  <c:v>364.36439999999999</c:v>
                </c:pt>
                <c:pt idx="80">
                  <c:v>0</c:v>
                </c:pt>
                <c:pt idx="81">
                  <c:v>1980.8856000000001</c:v>
                </c:pt>
                <c:pt idx="82">
                  <c:v>1502.232</c:v>
                </c:pt>
                <c:pt idx="83">
                  <c:v>1289.9245999999998</c:v>
                </c:pt>
                <c:pt idx="84">
                  <c:v>478.48400000000004</c:v>
                </c:pt>
                <c:pt idx="85">
                  <c:v>952.28279999999984</c:v>
                </c:pt>
                <c:pt idx="86">
                  <c:v>485.38459999999998</c:v>
                </c:pt>
                <c:pt idx="87">
                  <c:v>995.08560000000011</c:v>
                </c:pt>
                <c:pt idx="88">
                  <c:v>1455.7192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1361-4BA2-9870-278E257FB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768079"/>
        <c:axId val="722768559"/>
      </c:lineChart>
      <c:catAx>
        <c:axId val="72276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alpha val="7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2768559"/>
        <c:crosses val="autoZero"/>
        <c:auto val="1"/>
        <c:lblAlgn val="ctr"/>
        <c:lblOffset val="100"/>
        <c:noMultiLvlLbl val="1"/>
      </c:catAx>
      <c:valAx>
        <c:axId val="72276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alpha val="79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alpha val="79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alpha val="7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27680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alpha val="79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4C8F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5400">
        <a:schemeClr val="accent1">
          <a:alpha val="42000"/>
        </a:schemeClr>
      </a:glow>
    </a:effectLst>
  </c:spPr>
  <c:txPr>
    <a:bodyPr/>
    <a:lstStyle/>
    <a:p>
      <a:pPr>
        <a:defRPr>
          <a:solidFill>
            <a:schemeClr val="tx1">
              <a:alpha val="79000"/>
            </a:schemeClr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</xdr:colOff>
      <xdr:row>18</xdr:row>
      <xdr:rowOff>0</xdr:rowOff>
    </xdr:from>
    <xdr:to>
      <xdr:col>6</xdr:col>
      <xdr:colOff>0</xdr:colOff>
      <xdr:row>37</xdr:row>
      <xdr:rowOff>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2806D8D4-6757-4725-B3E2-0A598FAE0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8" name="Sales in first quater" descr="iuagwif&#10;">
          <a:extLst>
            <a:ext uri="{FF2B5EF4-FFF2-40B4-BE49-F238E27FC236}">
              <a16:creationId xmlns:a16="http://schemas.microsoft.com/office/drawing/2014/main" id="{F728F946-97FC-4453-B199-5490C2C04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0</xdr:colOff>
      <xdr:row>8</xdr:row>
      <xdr:rowOff>0</xdr:rowOff>
    </xdr:from>
    <xdr:to>
      <xdr:col>15</xdr:col>
      <xdr:colOff>846</xdr:colOff>
      <xdr:row>17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9" name="Date 1">
              <a:extLst>
                <a:ext uri="{FF2B5EF4-FFF2-40B4-BE49-F238E27FC236}">
                  <a16:creationId xmlns:a16="http://schemas.microsoft.com/office/drawing/2014/main" id="{B0FF206F-2E0F-46F7-8402-2CF50D2DB6BA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1266" y="1168400"/>
              <a:ext cx="8932333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Oś czasu: działa w programie Excel 2013 lub nowszym. Nie przenoś ani nie zmieniaj rozmiaru.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4478</xdr:colOff>
      <xdr:row>8</xdr:row>
      <xdr:rowOff>0</xdr:rowOff>
    </xdr:from>
    <xdr:to>
      <xdr:col>6</xdr:col>
      <xdr:colOff>0</xdr:colOff>
      <xdr:row>16</xdr:row>
      <xdr:rowOff>182879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Branch 1">
              <a:extLst>
                <a:ext uri="{FF2B5EF4-FFF2-40B4-BE49-F238E27FC236}">
                  <a16:creationId xmlns:a16="http://schemas.microsoft.com/office/drawing/2014/main" id="{37FB01C4-92DA-442C-9B71-718EDE2034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ch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27889" y="1168400"/>
              <a:ext cx="1244111" cy="1596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12</xdr:row>
      <xdr:rowOff>83820</xdr:rowOff>
    </xdr:from>
    <xdr:to>
      <xdr:col>5</xdr:col>
      <xdr:colOff>0</xdr:colOff>
      <xdr:row>17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Customer type 1">
              <a:extLst>
                <a:ext uri="{FF2B5EF4-FFF2-40B4-BE49-F238E27FC236}">
                  <a16:creationId xmlns:a16="http://schemas.microsoft.com/office/drawing/2014/main" id="{83772980-FDB6-4546-BCCA-2CB001B5D1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533" y="1997287"/>
              <a:ext cx="3073400" cy="7713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8</xdr:row>
      <xdr:rowOff>0</xdr:rowOff>
    </xdr:from>
    <xdr:to>
      <xdr:col>5</xdr:col>
      <xdr:colOff>0</xdr:colOff>
      <xdr:row>12</xdr:row>
      <xdr:rowOff>61410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Payment 1">
              <a:extLst>
                <a:ext uri="{FF2B5EF4-FFF2-40B4-BE49-F238E27FC236}">
                  <a16:creationId xmlns:a16="http://schemas.microsoft.com/office/drawing/2014/main" id="{521FBEE6-748B-4632-84B5-FCB1BA4245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ymen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533" y="1168400"/>
              <a:ext cx="3073400" cy="8064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0</xdr:col>
      <xdr:colOff>122766</xdr:colOff>
      <xdr:row>1</xdr:row>
      <xdr:rowOff>24974</xdr:rowOff>
    </xdr:from>
    <xdr:to>
      <xdr:col>14</xdr:col>
      <xdr:colOff>198966</xdr:colOff>
      <xdr:row>7</xdr:row>
      <xdr:rowOff>1</xdr:rowOff>
    </xdr:to>
    <xdr:sp macro="" textlink="">
      <xdr:nvSpPr>
        <xdr:cNvPr id="14" name="Prostokąt: zaokrąglone rogi 13">
          <a:extLst>
            <a:ext uri="{FF2B5EF4-FFF2-40B4-BE49-F238E27FC236}">
              <a16:creationId xmlns:a16="http://schemas.microsoft.com/office/drawing/2014/main" id="{37646CCE-5AC6-B704-8AAA-5A1772AD47A6}"/>
            </a:ext>
          </a:extLst>
        </xdr:cNvPr>
        <xdr:cNvSpPr/>
      </xdr:nvSpPr>
      <xdr:spPr>
        <a:xfrm>
          <a:off x="245532" y="50374"/>
          <a:ext cx="13318067" cy="1092627"/>
        </a:xfrm>
        <a:prstGeom prst="roundRect">
          <a:avLst/>
        </a:prstGeom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l-PL" sz="4800" kern="1200">
              <a:solidFill>
                <a:schemeClr val="tx1"/>
              </a:solidFill>
            </a:rPr>
            <a:t>SALES</a:t>
          </a:r>
          <a:r>
            <a:rPr lang="pl-PL" sz="4800" kern="1200" baseline="0">
              <a:solidFill>
                <a:schemeClr val="tx1"/>
              </a:solidFill>
            </a:rPr>
            <a:t> DASHBOARD</a:t>
          </a:r>
          <a:endParaRPr lang="pl-PL" sz="4800" kern="12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219636</xdr:colOff>
      <xdr:row>3</xdr:row>
      <xdr:rowOff>8965</xdr:rowOff>
    </xdr:from>
    <xdr:to>
      <xdr:col>27</xdr:col>
      <xdr:colOff>277906</xdr:colOff>
      <xdr:row>20</xdr:row>
      <xdr:rowOff>80683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7D3F9E9-D807-CBFE-6AB2-2DAD16BA3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832373</xdr:colOff>
      <xdr:row>11</xdr:row>
      <xdr:rowOff>99957</xdr:rowOff>
    </xdr:from>
    <xdr:to>
      <xdr:col>19</xdr:col>
      <xdr:colOff>143435</xdr:colOff>
      <xdr:row>31</xdr:row>
      <xdr:rowOff>8965</xdr:rowOff>
    </xdr:to>
    <xdr:graphicFrame macro="">
      <xdr:nvGraphicFramePr>
        <xdr:cNvPr id="3" name="Sales in first quater" descr="iuagwif&#10;">
          <a:extLst>
            <a:ext uri="{FF2B5EF4-FFF2-40B4-BE49-F238E27FC236}">
              <a16:creationId xmlns:a16="http://schemas.microsoft.com/office/drawing/2014/main" id="{DE9A65C7-3C4E-E2BA-837F-99F8C541B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869577</xdr:colOff>
      <xdr:row>3</xdr:row>
      <xdr:rowOff>17929</xdr:rowOff>
    </xdr:from>
    <xdr:to>
      <xdr:col>17</xdr:col>
      <xdr:colOff>197224</xdr:colOff>
      <xdr:row>11</xdr:row>
      <xdr:rowOff>26894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Date">
              <a:extLst>
                <a:ext uri="{FF2B5EF4-FFF2-40B4-BE49-F238E27FC236}">
                  <a16:creationId xmlns:a16="http://schemas.microsoft.com/office/drawing/2014/main" id="{68542F03-D09F-75B2-8D2E-B41075A3CB2B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1" y="555811"/>
              <a:ext cx="6992470" cy="14433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Oś czasu: działa w programie Excel 2013 lub nowszym. Nie przenoś ani nie zmieniaj rozmiaru.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393551</xdr:colOff>
      <xdr:row>6</xdr:row>
      <xdr:rowOff>104440</xdr:rowOff>
    </xdr:from>
    <xdr:to>
      <xdr:col>23</xdr:col>
      <xdr:colOff>393551</xdr:colOff>
      <xdr:row>10</xdr:row>
      <xdr:rowOff>53790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Branch">
              <a:extLst>
                <a:ext uri="{FF2B5EF4-FFF2-40B4-BE49-F238E27FC236}">
                  <a16:creationId xmlns:a16="http://schemas.microsoft.com/office/drawing/2014/main" id="{3CE08B64-5676-196F-6D11-DC07BA5009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c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84798" y="1180205"/>
              <a:ext cx="1828800" cy="666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259081</xdr:colOff>
      <xdr:row>6</xdr:row>
      <xdr:rowOff>14791</xdr:rowOff>
    </xdr:from>
    <xdr:to>
      <xdr:col>20</xdr:col>
      <xdr:colOff>329731</xdr:colOff>
      <xdr:row>11</xdr:row>
      <xdr:rowOff>80682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ustomer type">
              <a:extLst>
                <a:ext uri="{FF2B5EF4-FFF2-40B4-BE49-F238E27FC236}">
                  <a16:creationId xmlns:a16="http://schemas.microsoft.com/office/drawing/2014/main" id="{78E4F482-5861-4713-D695-21102267BD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21528" y="1090556"/>
              <a:ext cx="1899450" cy="9623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277010</xdr:colOff>
      <xdr:row>1</xdr:row>
      <xdr:rowOff>59616</xdr:rowOff>
    </xdr:from>
    <xdr:to>
      <xdr:col>23</xdr:col>
      <xdr:colOff>196012</xdr:colOff>
      <xdr:row>5</xdr:row>
      <xdr:rowOff>170330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ayment">
              <a:extLst>
                <a:ext uri="{FF2B5EF4-FFF2-40B4-BE49-F238E27FC236}">
                  <a16:creationId xmlns:a16="http://schemas.microsoft.com/office/drawing/2014/main" id="{EA9E30F8-96BB-57A1-CD27-3D501DCE8A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y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9457" y="238910"/>
              <a:ext cx="3576602" cy="8278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 Stoszek" refreshedDate="45610.838108101852" createdVersion="8" refreshedVersion="8" minRefreshableVersion="3" recordCount="1000" xr:uid="{9D379A14-C5D1-4C2C-BC63-9BC78AC1117E}">
  <cacheSource type="worksheet">
    <worksheetSource name="Orders"/>
  </cacheSource>
  <cacheFields count="16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Date" numFmtId="165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15"/>
    </cacheField>
    <cacheField name="City" numFmtId="0">
      <sharedItems/>
    </cacheField>
    <cacheField name="Customer type" numFmtId="0">
      <sharedItems count="2">
        <s v="Member"/>
        <s v="Normal"/>
      </sharedItems>
    </cacheField>
    <cacheField name="Gender" numFmtId="0">
      <sharedItems/>
    </cacheField>
    <cacheField name="Product line" numFmtId="0">
      <sharedItems/>
    </cacheField>
    <cacheField name="Payment" numFmtId="0">
      <sharedItems count="3">
        <s v="Ewallet"/>
        <s v="Cash"/>
        <s v="Credit card"/>
      </sharedItems>
    </cacheField>
    <cacheField name="Unit Price" numFmtId="167">
      <sharedItems containsMixedTypes="1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Cogs" numFmtId="167">
      <sharedItems containsSemiMixedTypes="0" containsString="0" containsNumber="1" minValue="10.17" maxValue="993"/>
    </cacheField>
    <cacheField name="Margin" numFmtId="1">
      <sharedItems containsSemiMixedTypes="0" containsString="0" containsNumber="1" containsInteger="1" minValue="6" maxValue="6"/>
    </cacheField>
    <cacheField name="gross income" numFmtId="167">
      <sharedItems containsSemiMixedTypes="0" containsString="0" containsNumber="1" minValue="0.61020000000000074" maxValue="59.579999999999927"/>
    </cacheField>
    <cacheField name="total" numFmtId="167">
      <sharedItems containsSemiMixedTypes="0" containsString="0" containsNumber="1" minValue="10.780200000000001" maxValue="1052.58"/>
    </cacheField>
    <cacheField name="Dni (Date)" numFmtId="0" databaseField="0">
      <fieldGroup base="2">
        <rangePr groupBy="days" startDate="2019-01-01T00:00:00" endDate="2019-03-31T00:00:00"/>
        <groupItems count="368">
          <s v="&lt;01.01.2019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31.03.2019"/>
        </groupItems>
      </fieldGroup>
    </cacheField>
    <cacheField name="Miesiące (Date)" numFmtId="0" databaseField="0">
      <fieldGroup base="2">
        <rangePr groupBy="months" startDate="2019-01-01T00:00:00" endDate="2019-03-31T00:00:00"/>
        <groupItems count="14">
          <s v="&lt;01.01.2019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1.03.2019"/>
        </groupItems>
      </fieldGroup>
    </cacheField>
  </cacheFields>
  <extLst>
    <ext xmlns:x14="http://schemas.microsoft.com/office/spreadsheetml/2009/9/main" uri="{725AE2AE-9491-48be-B2B4-4EB974FC3084}">
      <x14:pivotCacheDefinition pivotCacheId="7007688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s v="Yangon"/>
    <x v="0"/>
    <s v="Female"/>
    <s v="Health and beauty"/>
    <x v="0"/>
    <n v="74.69"/>
    <n v="7"/>
    <n v="522.82999999999993"/>
    <n v="6"/>
    <n v="31.369799999999941"/>
    <n v="554.19979999999987"/>
  </r>
  <r>
    <s v="226-31-3081"/>
    <x v="1"/>
    <x v="1"/>
    <s v="Naypyitaw"/>
    <x v="1"/>
    <s v="Female"/>
    <s v="Electronic accessories"/>
    <x v="1"/>
    <n v="15.28"/>
    <n v="5"/>
    <n v="76.399999999999991"/>
    <n v="6"/>
    <n v="4.5840000000000032"/>
    <n v="80.983999999999995"/>
  </r>
  <r>
    <s v="631-41-3108"/>
    <x v="0"/>
    <x v="2"/>
    <s v="Yangon"/>
    <x v="1"/>
    <s v="Male"/>
    <s v="Home and lifestyle"/>
    <x v="2"/>
    <n v="46.33"/>
    <n v="7"/>
    <n v="324.31"/>
    <n v="6"/>
    <n v="19.45859999999999"/>
    <n v="343.76859999999999"/>
  </r>
  <r>
    <s v="123-19-1176"/>
    <x v="0"/>
    <x v="3"/>
    <s v="Yangon"/>
    <x v="0"/>
    <s v="Male"/>
    <s v="Health and beauty"/>
    <x v="0"/>
    <n v="58.22"/>
    <n v="8"/>
    <n v="465.76"/>
    <n v="6"/>
    <n v="27.945600000000013"/>
    <n v="493.7056"/>
  </r>
  <r>
    <s v="373-73-7910"/>
    <x v="0"/>
    <x v="4"/>
    <s v="Yangon"/>
    <x v="1"/>
    <s v="Male"/>
    <s v="Sports and travel"/>
    <x v="0"/>
    <n v="86.31"/>
    <n v="7"/>
    <n v="604.17000000000007"/>
    <n v="6"/>
    <n v="36.25019999999995"/>
    <n v="640.42020000000002"/>
  </r>
  <r>
    <s v="699-14-3026"/>
    <x v="1"/>
    <x v="5"/>
    <s v="Naypyitaw"/>
    <x v="1"/>
    <s v="Male"/>
    <s v="Electronic accessories"/>
    <x v="0"/>
    <n v="85.39"/>
    <n v="7"/>
    <n v="597.73"/>
    <n v="6"/>
    <n v="35.863799999999969"/>
    <n v="633.59379999999999"/>
  </r>
  <r>
    <s v="355-53-5943"/>
    <x v="0"/>
    <x v="6"/>
    <s v="Yangon"/>
    <x v="0"/>
    <s v="Female"/>
    <s v="Electronic accessories"/>
    <x v="0"/>
    <n v="68.84"/>
    <n v="6"/>
    <n v="413.04"/>
    <n v="6"/>
    <n v="24.782399999999996"/>
    <n v="437.82240000000002"/>
  </r>
  <r>
    <s v="315-22-5665"/>
    <x v="1"/>
    <x v="7"/>
    <s v="Naypyitaw"/>
    <x v="1"/>
    <s v="Female"/>
    <s v="Home and lifestyle"/>
    <x v="0"/>
    <n v="73.56"/>
    <n v="10"/>
    <n v="735.6"/>
    <n v="6"/>
    <n v="44.135999999999967"/>
    <n v="779.73599999999999"/>
  </r>
  <r>
    <s v="665-32-9167"/>
    <x v="0"/>
    <x v="8"/>
    <s v="Yangon"/>
    <x v="0"/>
    <s v="Female"/>
    <s v="Health and beauty"/>
    <x v="2"/>
    <n v="36.26"/>
    <n v="2"/>
    <n v="72.52"/>
    <n v="6"/>
    <n v="4.3512000000000057"/>
    <n v="76.871200000000002"/>
  </r>
  <r>
    <s v="692-92-5582"/>
    <x v="2"/>
    <x v="9"/>
    <s v="Mandalay"/>
    <x v="0"/>
    <s v="Female"/>
    <s v="Food and beverages"/>
    <x v="2"/>
    <n v="54.84"/>
    <n v="3"/>
    <n v="164.52"/>
    <n v="6"/>
    <n v="9.871200000000016"/>
    <n v="174.39120000000003"/>
  </r>
  <r>
    <s v="351-62-0822"/>
    <x v="2"/>
    <x v="10"/>
    <s v="Mandalay"/>
    <x v="0"/>
    <s v="Female"/>
    <s v="Fashion accessories"/>
    <x v="0"/>
    <n v="14.48"/>
    <n v="4"/>
    <n v="57.92"/>
    <n v="6"/>
    <n v="3.475200000000001"/>
    <n v="61.395200000000003"/>
  </r>
  <r>
    <s v="529-56-3974"/>
    <x v="2"/>
    <x v="11"/>
    <s v="Mandalay"/>
    <x v="0"/>
    <s v="Male"/>
    <s v="Electronic accessories"/>
    <x v="1"/>
    <n v="25.51"/>
    <n v="4"/>
    <n v="102.04"/>
    <n v="6"/>
    <n v="6.122399999999999"/>
    <n v="108.16240000000001"/>
  </r>
  <r>
    <s v="365-64-0515"/>
    <x v="0"/>
    <x v="12"/>
    <s v="Yangon"/>
    <x v="1"/>
    <s v="Female"/>
    <s v="Electronic accessories"/>
    <x v="0"/>
    <n v="46.95"/>
    <n v="5"/>
    <n v="234.75"/>
    <n v="6"/>
    <n v="14.085000000000008"/>
    <n v="248.83500000000001"/>
  </r>
  <r>
    <s v="252-56-2699"/>
    <x v="0"/>
    <x v="13"/>
    <s v="Yangon"/>
    <x v="1"/>
    <s v="Male"/>
    <s v="Food and beverages"/>
    <x v="0"/>
    <n v="43.19"/>
    <n v="10"/>
    <n v="431.9"/>
    <n v="6"/>
    <n v="25.913999999999987"/>
    <n v="457.81399999999996"/>
  </r>
  <r>
    <s v="829-34-3910"/>
    <x v="0"/>
    <x v="14"/>
    <s v="Yangon"/>
    <x v="1"/>
    <s v="Female"/>
    <s v="Health and beauty"/>
    <x v="1"/>
    <n v="71.38"/>
    <n v="10"/>
    <n v="713.8"/>
    <n v="6"/>
    <n v="42.827999999999975"/>
    <n v="756.62799999999993"/>
  </r>
  <r>
    <s v="299-46-1805"/>
    <x v="2"/>
    <x v="15"/>
    <s v="Mandalay"/>
    <x v="0"/>
    <s v="Female"/>
    <s v="Sports and travel"/>
    <x v="1"/>
    <n v="93.72"/>
    <n v="6"/>
    <n v="562.31999999999994"/>
    <n v="6"/>
    <n v="33.739199999999983"/>
    <n v="596.05919999999992"/>
  </r>
  <r>
    <s v="656-95-9349"/>
    <x v="0"/>
    <x v="16"/>
    <s v="Yangon"/>
    <x v="0"/>
    <s v="Female"/>
    <s v="Health and beauty"/>
    <x v="2"/>
    <n v="68.930000000000007"/>
    <n v="7"/>
    <n v="482.51000000000005"/>
    <n v="6"/>
    <n v="28.950600000000009"/>
    <n v="511.46060000000006"/>
  </r>
  <r>
    <s v="765-26-6951"/>
    <x v="0"/>
    <x v="17"/>
    <s v="Yangon"/>
    <x v="1"/>
    <s v="Male"/>
    <s v="Sports and travel"/>
    <x v="2"/>
    <n v="72.61"/>
    <n v="6"/>
    <n v="435.65999999999997"/>
    <n v="6"/>
    <n v="26.139599999999973"/>
    <n v="461.79959999999994"/>
  </r>
  <r>
    <s v="329-62-1586"/>
    <x v="0"/>
    <x v="18"/>
    <s v="Yangon"/>
    <x v="1"/>
    <s v="Male"/>
    <s v="Food and beverages"/>
    <x v="2"/>
    <n v="54.67"/>
    <n v="3"/>
    <n v="164.01"/>
    <n v="6"/>
    <n v="9.8405999999999949"/>
    <n v="173.85059999999999"/>
  </r>
  <r>
    <s v="319-50-3348"/>
    <x v="2"/>
    <x v="16"/>
    <s v="Mandalay"/>
    <x v="1"/>
    <s v="Female"/>
    <s v="Home and lifestyle"/>
    <x v="0"/>
    <n v="40.299999999999997"/>
    <n v="2"/>
    <n v="80.599999999999994"/>
    <n v="6"/>
    <n v="4.8359999999999985"/>
    <n v="85.435999999999993"/>
  </r>
  <r>
    <s v="300-71-4605"/>
    <x v="1"/>
    <x v="6"/>
    <s v="Naypyitaw"/>
    <x v="0"/>
    <s v="Male"/>
    <s v="Electronic accessories"/>
    <x v="0"/>
    <n v="86.04"/>
    <n v="5"/>
    <n v="430.20000000000005"/>
    <n v="6"/>
    <n v="25.812000000000012"/>
    <n v="456.01200000000006"/>
  </r>
  <r>
    <s v="371-85-5789"/>
    <x v="2"/>
    <x v="19"/>
    <s v="Mandalay"/>
    <x v="1"/>
    <s v="Male"/>
    <s v="Health and beauty"/>
    <x v="0"/>
    <n v="87.98"/>
    <n v="3"/>
    <n v="263.94"/>
    <n v="6"/>
    <n v="15.836400000000026"/>
    <n v="279.77640000000002"/>
  </r>
  <r>
    <s v="273-16-6619"/>
    <x v="2"/>
    <x v="20"/>
    <s v="Mandalay"/>
    <x v="1"/>
    <s v="Male"/>
    <s v="Home and lifestyle"/>
    <x v="2"/>
    <n v="33.200000000000003"/>
    <n v="2"/>
    <n v="66.400000000000006"/>
    <n v="6"/>
    <n v="3.9839999999999947"/>
    <n v="70.384"/>
  </r>
  <r>
    <s v="636-48-8204"/>
    <x v="0"/>
    <x v="21"/>
    <s v="Yangon"/>
    <x v="1"/>
    <s v="Male"/>
    <s v="Electronic accessories"/>
    <x v="0"/>
    <n v="34.56"/>
    <n v="5"/>
    <n v="172.8"/>
    <n v="6"/>
    <n v="10.367999999999995"/>
    <n v="183.16800000000001"/>
  </r>
  <r>
    <s v="549-59-1358"/>
    <x v="0"/>
    <x v="22"/>
    <s v="Yangon"/>
    <x v="0"/>
    <s v="Male"/>
    <s v="Sports and travel"/>
    <x v="0"/>
    <n v="88.63"/>
    <n v="3"/>
    <n v="265.89"/>
    <n v="6"/>
    <n v="15.953399999999988"/>
    <n v="281.84339999999997"/>
  </r>
  <r>
    <s v="227-03-5010"/>
    <x v="0"/>
    <x v="23"/>
    <s v="Yangon"/>
    <x v="0"/>
    <s v="Female"/>
    <s v="Home and lifestyle"/>
    <x v="2"/>
    <n v="52.59"/>
    <n v="8"/>
    <n v="420.72"/>
    <n v="6"/>
    <n v="25.243200000000002"/>
    <n v="445.96320000000003"/>
  </r>
  <r>
    <s v="649-29-6775"/>
    <x v="2"/>
    <x v="4"/>
    <s v="Mandalay"/>
    <x v="1"/>
    <s v="Male"/>
    <s v="Fashion accessories"/>
    <x v="1"/>
    <n v="33.520000000000003"/>
    <n v="1"/>
    <n v="33.520000000000003"/>
    <n v="6"/>
    <n v="2.0112000000000023"/>
    <n v="35.531200000000005"/>
  </r>
  <r>
    <s v="189-17-4241"/>
    <x v="0"/>
    <x v="24"/>
    <s v="Yangon"/>
    <x v="1"/>
    <s v="Female"/>
    <s v="Fashion accessories"/>
    <x v="2"/>
    <n v="87.67"/>
    <n v="2"/>
    <n v="175.34"/>
    <n v="6"/>
    <n v="10.520399999999995"/>
    <n v="185.8604"/>
  </r>
  <r>
    <s v="145-94-9061"/>
    <x v="2"/>
    <x v="25"/>
    <s v="Mandalay"/>
    <x v="1"/>
    <s v="Female"/>
    <s v="Food and beverages"/>
    <x v="1"/>
    <n v="88.36"/>
    <n v="5"/>
    <n v="441.8"/>
    <n v="6"/>
    <n v="26.507999999999981"/>
    <n v="468.30799999999999"/>
  </r>
  <r>
    <s v="848-62-7243"/>
    <x v="0"/>
    <x v="20"/>
    <s v="Yangon"/>
    <x v="1"/>
    <s v="Male"/>
    <s v="Health and beauty"/>
    <x v="1"/>
    <n v="24.89"/>
    <n v="9"/>
    <n v="224.01"/>
    <n v="6"/>
    <n v="13.440599999999989"/>
    <n v="237.45059999999998"/>
  </r>
  <r>
    <s v="871-79-8483"/>
    <x v="2"/>
    <x v="6"/>
    <s v="Mandalay"/>
    <x v="1"/>
    <s v="Male"/>
    <s v="Fashion accessories"/>
    <x v="2"/>
    <n v="94.13"/>
    <n v="5"/>
    <n v="470.65"/>
    <n v="6"/>
    <n v="28.238999999999976"/>
    <n v="498.88899999999995"/>
  </r>
  <r>
    <s v="149-71-6266"/>
    <x v="2"/>
    <x v="26"/>
    <s v="Mandalay"/>
    <x v="0"/>
    <s v="Male"/>
    <s v="Sports and travel"/>
    <x v="1"/>
    <n v="78.069999999999993"/>
    <n v="9"/>
    <n v="702.62999999999988"/>
    <n v="6"/>
    <n v="42.157799999999952"/>
    <n v="744.78779999999983"/>
  </r>
  <r>
    <s v="640-49-2076"/>
    <x v="2"/>
    <x v="8"/>
    <s v="Mandalay"/>
    <x v="1"/>
    <s v="Male"/>
    <s v="Sports and travel"/>
    <x v="1"/>
    <n v="83.78"/>
    <n v="8"/>
    <n v="670.24"/>
    <n v="6"/>
    <n v="40.214399999999955"/>
    <n v="710.45439999999996"/>
  </r>
  <r>
    <s v="595-11-5460"/>
    <x v="0"/>
    <x v="20"/>
    <s v="Yangon"/>
    <x v="1"/>
    <s v="Male"/>
    <s v="Health and beauty"/>
    <x v="2"/>
    <n v="96.58"/>
    <n v="2"/>
    <n v="193.16"/>
    <n v="6"/>
    <n v="11.58959999999999"/>
    <n v="204.74959999999999"/>
  </r>
  <r>
    <s v="183-56-6882"/>
    <x v="1"/>
    <x v="10"/>
    <s v="Naypyitaw"/>
    <x v="0"/>
    <s v="Female"/>
    <s v="Food and beverages"/>
    <x v="0"/>
    <n v="99.42"/>
    <n v="4"/>
    <n v="397.68"/>
    <n v="6"/>
    <n v="23.860799999999983"/>
    <n v="421.54079999999999"/>
  </r>
  <r>
    <s v="232-16-2483"/>
    <x v="1"/>
    <x v="27"/>
    <s v="Naypyitaw"/>
    <x v="0"/>
    <s v="Female"/>
    <s v="Sports and travel"/>
    <x v="0"/>
    <n v="68.12"/>
    <n v="1"/>
    <n v="68.12"/>
    <n v="6"/>
    <n v="4.0871999999999957"/>
    <n v="72.2072"/>
  </r>
  <r>
    <s v="129-29-8530"/>
    <x v="0"/>
    <x v="24"/>
    <s v="Yangon"/>
    <x v="0"/>
    <s v="Male"/>
    <s v="Sports and travel"/>
    <x v="0"/>
    <n v="62.62"/>
    <n v="5"/>
    <n v="313.09999999999997"/>
    <n v="6"/>
    <n v="18.786000000000001"/>
    <n v="331.88599999999997"/>
  </r>
  <r>
    <s v="272-65-1806"/>
    <x v="0"/>
    <x v="15"/>
    <s v="Yangon"/>
    <x v="1"/>
    <s v="Female"/>
    <s v="Electronic accessories"/>
    <x v="0"/>
    <n v="60.88"/>
    <n v="9"/>
    <n v="547.92000000000007"/>
    <n v="6"/>
    <n v="32.87519999999995"/>
    <n v="580.79520000000002"/>
  </r>
  <r>
    <s v="333-73-7901"/>
    <x v="1"/>
    <x v="28"/>
    <s v="Naypyitaw"/>
    <x v="1"/>
    <s v="Female"/>
    <s v="Health and beauty"/>
    <x v="0"/>
    <n v="54.92"/>
    <n v="8"/>
    <n v="439.36"/>
    <n v="6"/>
    <n v="26.36160000000001"/>
    <n v="465.72160000000002"/>
  </r>
  <r>
    <s v="777-82-7220"/>
    <x v="2"/>
    <x v="2"/>
    <s v="Mandalay"/>
    <x v="0"/>
    <s v="Male"/>
    <s v="Home and lifestyle"/>
    <x v="1"/>
    <n v="30.12"/>
    <n v="8"/>
    <n v="240.96"/>
    <n v="6"/>
    <n v="14.457599999999985"/>
    <n v="255.41759999999999"/>
  </r>
  <r>
    <s v="280-35-5823"/>
    <x v="2"/>
    <x v="29"/>
    <s v="Mandalay"/>
    <x v="0"/>
    <s v="Female"/>
    <s v="Home and lifestyle"/>
    <x v="0"/>
    <n v="86.72"/>
    <n v="1"/>
    <n v="86.72"/>
    <n v="6"/>
    <n v="5.2031999999999954"/>
    <n v="91.923199999999994"/>
  </r>
  <r>
    <s v="554-53-8700"/>
    <x v="1"/>
    <x v="30"/>
    <s v="Naypyitaw"/>
    <x v="0"/>
    <s v="Male"/>
    <s v="Home and lifestyle"/>
    <x v="1"/>
    <n v="56.11"/>
    <n v="2"/>
    <n v="112.22"/>
    <n v="6"/>
    <n v="6.7331999999999965"/>
    <n v="118.9532"/>
  </r>
  <r>
    <s v="354-25-5821"/>
    <x v="2"/>
    <x v="4"/>
    <s v="Mandalay"/>
    <x v="0"/>
    <s v="Female"/>
    <s v="Sports and travel"/>
    <x v="1"/>
    <n v="69.12"/>
    <n v="6"/>
    <n v="414.72"/>
    <n v="6"/>
    <n v="24.883199999999988"/>
    <n v="439.60320000000002"/>
  </r>
  <r>
    <s v="228-96-1411"/>
    <x v="1"/>
    <x v="31"/>
    <s v="Naypyitaw"/>
    <x v="0"/>
    <s v="Female"/>
    <s v="Food and beverages"/>
    <x v="1"/>
    <n v="98.7"/>
    <n v="8"/>
    <n v="789.6"/>
    <n v="6"/>
    <n v="47.375999999999976"/>
    <n v="836.976"/>
  </r>
  <r>
    <s v="617-15-4209"/>
    <x v="1"/>
    <x v="32"/>
    <s v="Naypyitaw"/>
    <x v="0"/>
    <s v="Male"/>
    <s v="Health and beauty"/>
    <x v="1"/>
    <n v="15.37"/>
    <n v="2"/>
    <n v="30.74"/>
    <n v="6"/>
    <n v="1.8443999999999967"/>
    <n v="32.584399999999995"/>
  </r>
  <r>
    <s v="132-32-9879"/>
    <x v="2"/>
    <x v="11"/>
    <s v="Mandalay"/>
    <x v="0"/>
    <s v="Female"/>
    <s v="Electronic accessories"/>
    <x v="1"/>
    <n v="93.96"/>
    <n v="4"/>
    <n v="375.84"/>
    <n v="6"/>
    <n v="22.550400000000025"/>
    <n v="398.3904"/>
  </r>
  <r>
    <s v="370-41-7321"/>
    <x v="2"/>
    <x v="33"/>
    <s v="Mandalay"/>
    <x v="0"/>
    <s v="Male"/>
    <s v="Health and beauty"/>
    <x v="2"/>
    <n v="56.69"/>
    <n v="9"/>
    <n v="510.21"/>
    <n v="6"/>
    <n v="30.612599999999986"/>
    <n v="540.82259999999997"/>
  </r>
  <r>
    <s v="727-46-3608"/>
    <x v="2"/>
    <x v="10"/>
    <s v="Mandalay"/>
    <x v="0"/>
    <s v="Female"/>
    <s v="Food and beverages"/>
    <x v="0"/>
    <n v="20.010000000000002"/>
    <n v="9"/>
    <n v="180.09"/>
    <n v="6"/>
    <n v="10.805399999999992"/>
    <n v="190.8954"/>
  </r>
  <r>
    <s v="669-54-1719"/>
    <x v="2"/>
    <x v="34"/>
    <s v="Mandalay"/>
    <x v="0"/>
    <s v="Male"/>
    <s v="Electronic accessories"/>
    <x v="2"/>
    <n v="18.93"/>
    <n v="6"/>
    <n v="113.58"/>
    <n v="6"/>
    <n v="6.8148000000000053"/>
    <n v="120.3948"/>
  </r>
  <r>
    <s v="574-22-5561"/>
    <x v="1"/>
    <x v="35"/>
    <s v="Naypyitaw"/>
    <x v="0"/>
    <s v="Female"/>
    <s v="Fashion accessories"/>
    <x v="0"/>
    <n v="82.63"/>
    <n v="10"/>
    <n v="826.3"/>
    <n v="6"/>
    <n v="49.577999999999975"/>
    <n v="875.87799999999993"/>
  </r>
  <r>
    <s v="326-78-5178"/>
    <x v="1"/>
    <x v="36"/>
    <s v="Naypyitaw"/>
    <x v="0"/>
    <s v="Male"/>
    <s v="Food and beverages"/>
    <x v="1"/>
    <n v="91.4"/>
    <n v="7"/>
    <n v="639.80000000000007"/>
    <n v="6"/>
    <n v="38.388000000000034"/>
    <n v="678.1880000000001"/>
  </r>
  <r>
    <s v="162-48-8011"/>
    <x v="0"/>
    <x v="34"/>
    <s v="Yangon"/>
    <x v="0"/>
    <s v="Female"/>
    <s v="Food and beverages"/>
    <x v="1"/>
    <n v="44.59"/>
    <n v="5"/>
    <n v="222.95000000000002"/>
    <n v="6"/>
    <n v="13.37700000000001"/>
    <n v="236.32700000000003"/>
  </r>
  <r>
    <s v="616-24-2851"/>
    <x v="2"/>
    <x v="23"/>
    <s v="Mandalay"/>
    <x v="0"/>
    <s v="Female"/>
    <s v="Fashion accessories"/>
    <x v="0"/>
    <n v="17.87"/>
    <n v="4"/>
    <n v="71.48"/>
    <n v="6"/>
    <n v="4.2887999999999948"/>
    <n v="75.768799999999999"/>
  </r>
  <r>
    <s v="778-71-5554"/>
    <x v="1"/>
    <x v="25"/>
    <s v="Naypyitaw"/>
    <x v="0"/>
    <s v="Male"/>
    <s v="Fashion accessories"/>
    <x v="2"/>
    <n v="15.43"/>
    <n v="1"/>
    <n v="15.43"/>
    <n v="6"/>
    <n v="0.92579999999999885"/>
    <n v="16.355799999999999"/>
  </r>
  <r>
    <s v="242-55-6721"/>
    <x v="2"/>
    <x v="37"/>
    <s v="Mandalay"/>
    <x v="1"/>
    <s v="Male"/>
    <s v="Home and lifestyle"/>
    <x v="0"/>
    <n v="16.16"/>
    <n v="2"/>
    <n v="32.32"/>
    <n v="6"/>
    <n v="1.9391999999999996"/>
    <n v="34.2592"/>
  </r>
  <r>
    <s v="399-46-5918"/>
    <x v="1"/>
    <x v="38"/>
    <s v="Naypyitaw"/>
    <x v="1"/>
    <s v="Female"/>
    <s v="Electronic accessories"/>
    <x v="1"/>
    <n v="85.98"/>
    <n v="8"/>
    <n v="687.84"/>
    <n v="6"/>
    <n v="41.270399999999995"/>
    <n v="729.11040000000003"/>
  </r>
  <r>
    <s v="106-35-6779"/>
    <x v="0"/>
    <x v="39"/>
    <s v="Yangon"/>
    <x v="0"/>
    <s v="Male"/>
    <s v="Home and lifestyle"/>
    <x v="1"/>
    <n v="44.34"/>
    <n v="2"/>
    <n v="88.68"/>
    <n v="6"/>
    <n v="5.3208000000000055"/>
    <n v="94.000800000000012"/>
  </r>
  <r>
    <s v="635-40-6220"/>
    <x v="0"/>
    <x v="13"/>
    <s v="Yangon"/>
    <x v="1"/>
    <s v="Male"/>
    <s v="Health and beauty"/>
    <x v="0"/>
    <n v="89.6"/>
    <n v="8"/>
    <n v="716.8"/>
    <n v="6"/>
    <n v="43.008000000000038"/>
    <n v="759.80799999999999"/>
  </r>
  <r>
    <s v="817-48-8732"/>
    <x v="0"/>
    <x v="40"/>
    <s v="Yangon"/>
    <x v="0"/>
    <s v="Female"/>
    <s v="Home and lifestyle"/>
    <x v="1"/>
    <n v="72.349999999999994"/>
    <n v="10"/>
    <n v="723.5"/>
    <n v="6"/>
    <n v="43.409999999999968"/>
    <n v="766.91"/>
  </r>
  <r>
    <s v="120-06-4233"/>
    <x v="1"/>
    <x v="41"/>
    <s v="Naypyitaw"/>
    <x v="1"/>
    <s v="Male"/>
    <s v="Electronic accessories"/>
    <x v="1"/>
    <n v="30.61"/>
    <n v="6"/>
    <n v="183.66"/>
    <n v="6"/>
    <n v="11.019599999999997"/>
    <n v="194.67959999999999"/>
  </r>
  <r>
    <s v="285-68-5083"/>
    <x v="1"/>
    <x v="42"/>
    <s v="Naypyitaw"/>
    <x v="0"/>
    <s v="Female"/>
    <s v="Sports and travel"/>
    <x v="2"/>
    <n v="24.74"/>
    <n v="3"/>
    <n v="74.22"/>
    <n v="6"/>
    <n v="4.4531999999999954"/>
    <n v="78.673199999999994"/>
  </r>
  <r>
    <s v="803-83-5989"/>
    <x v="1"/>
    <x v="7"/>
    <s v="Naypyitaw"/>
    <x v="1"/>
    <s v="Male"/>
    <s v="Home and lifestyle"/>
    <x v="0"/>
    <n v="55.73"/>
    <n v="6"/>
    <n v="334.38"/>
    <n v="6"/>
    <n v="20.062799999999982"/>
    <n v="354.44279999999998"/>
  </r>
  <r>
    <s v="347-34-2234"/>
    <x v="2"/>
    <x v="36"/>
    <s v="Mandalay"/>
    <x v="0"/>
    <s v="Female"/>
    <s v="Sports and travel"/>
    <x v="0"/>
    <n v="55.07"/>
    <n v="9"/>
    <n v="495.63"/>
    <n v="6"/>
    <n v="29.737799999999993"/>
    <n v="525.36779999999999"/>
  </r>
  <r>
    <s v="199-75-8169"/>
    <x v="0"/>
    <x v="43"/>
    <s v="Yangon"/>
    <x v="0"/>
    <s v="Male"/>
    <s v="Sports and travel"/>
    <x v="2"/>
    <n v="15.81"/>
    <n v="10"/>
    <n v="158.1"/>
    <n v="6"/>
    <n v="9.48599999999999"/>
    <n v="167.58599999999998"/>
  </r>
  <r>
    <s v="853-23-2453"/>
    <x v="2"/>
    <x v="44"/>
    <s v="Mandalay"/>
    <x v="0"/>
    <s v="Male"/>
    <s v="Health and beauty"/>
    <x v="1"/>
    <n v="75.739999999999995"/>
    <n v="4"/>
    <n v="302.95999999999998"/>
    <n v="6"/>
    <n v="18.177599999999984"/>
    <n v="321.13759999999996"/>
  </r>
  <r>
    <s v="877-22-3308"/>
    <x v="0"/>
    <x v="45"/>
    <s v="Yangon"/>
    <x v="0"/>
    <s v="Male"/>
    <s v="Health and beauty"/>
    <x v="1"/>
    <n v="15.87"/>
    <n v="10"/>
    <n v="158.69999999999999"/>
    <n v="6"/>
    <n v="9.5219999999999914"/>
    <n v="168.22199999999998"/>
  </r>
  <r>
    <s v="838-78-4295"/>
    <x v="1"/>
    <x v="34"/>
    <s v="Naypyitaw"/>
    <x v="1"/>
    <s v="Female"/>
    <s v="Health and beauty"/>
    <x v="0"/>
    <n v="33.47"/>
    <n v="2"/>
    <n v="66.94"/>
    <n v="6"/>
    <n v="4.0164000000000044"/>
    <n v="70.956400000000002"/>
  </r>
  <r>
    <s v="109-28-2512"/>
    <x v="2"/>
    <x v="27"/>
    <s v="Mandalay"/>
    <x v="0"/>
    <s v="Female"/>
    <s v="Fashion accessories"/>
    <x v="0"/>
    <n v="97.61"/>
    <n v="6"/>
    <n v="585.66"/>
    <n v="6"/>
    <n v="35.139599999999973"/>
    <n v="620.79959999999994"/>
  </r>
  <r>
    <s v="232-11-3025"/>
    <x v="0"/>
    <x v="46"/>
    <s v="Yangon"/>
    <x v="1"/>
    <s v="Male"/>
    <s v="Sports and travel"/>
    <x v="1"/>
    <n v="78.77"/>
    <n v="10"/>
    <n v="787.69999999999993"/>
    <n v="6"/>
    <n v="47.262000000000057"/>
    <n v="834.96199999999999"/>
  </r>
  <r>
    <s v="382-03-4532"/>
    <x v="0"/>
    <x v="30"/>
    <s v="Yangon"/>
    <x v="0"/>
    <s v="Female"/>
    <s v="Health and beauty"/>
    <x v="1"/>
    <n v="18.329999999999998"/>
    <n v="1"/>
    <n v="18.329999999999998"/>
    <n v="6"/>
    <n v="1.0997999999999983"/>
    <n v="19.429799999999997"/>
  </r>
  <r>
    <s v="393-65-2792"/>
    <x v="1"/>
    <x v="47"/>
    <s v="Naypyitaw"/>
    <x v="1"/>
    <s v="Male"/>
    <s v="Food and beverages"/>
    <x v="2"/>
    <n v="89.48"/>
    <n v="10"/>
    <n v="894.80000000000007"/>
    <n v="6"/>
    <n v="53.687999999999988"/>
    <n v="948.48800000000006"/>
  </r>
  <r>
    <s v="796-12-2025"/>
    <x v="1"/>
    <x v="48"/>
    <s v="Naypyitaw"/>
    <x v="1"/>
    <s v="Male"/>
    <s v="Fashion accessories"/>
    <x v="1"/>
    <n v="62.12"/>
    <n v="10"/>
    <n v="621.19999999999993"/>
    <n v="6"/>
    <n v="37.272000000000048"/>
    <n v="658.47199999999998"/>
  </r>
  <r>
    <s v="510-95-6347"/>
    <x v="2"/>
    <x v="19"/>
    <s v="Mandalay"/>
    <x v="0"/>
    <s v="Female"/>
    <s v="Food and beverages"/>
    <x v="0"/>
    <n v="48.52"/>
    <n v="3"/>
    <n v="145.56"/>
    <n v="6"/>
    <n v="8.7335999999999956"/>
    <n v="154.2936"/>
  </r>
  <r>
    <s v="841-35-6630"/>
    <x v="1"/>
    <x v="11"/>
    <s v="Naypyitaw"/>
    <x v="1"/>
    <s v="Female"/>
    <s v="Electronic accessories"/>
    <x v="1"/>
    <n v="75.91"/>
    <n v="6"/>
    <n v="455.46"/>
    <n v="6"/>
    <n v="27.327600000000018"/>
    <n v="482.7876"/>
  </r>
  <r>
    <s v="287-21-9091"/>
    <x v="0"/>
    <x v="49"/>
    <s v="Yangon"/>
    <x v="1"/>
    <s v="Male"/>
    <s v="Home and lifestyle"/>
    <x v="0"/>
    <n v="74.67"/>
    <n v="9"/>
    <n v="672.03"/>
    <n v="6"/>
    <n v="40.321799999999939"/>
    <n v="712.35179999999991"/>
  </r>
  <r>
    <s v="732-94-0499"/>
    <x v="1"/>
    <x v="50"/>
    <s v="Naypyitaw"/>
    <x v="1"/>
    <s v="Female"/>
    <s v="Electronic accessories"/>
    <x v="2"/>
    <n v="41.65"/>
    <n v="10"/>
    <n v="416.5"/>
    <n v="6"/>
    <n v="24.990000000000009"/>
    <n v="441.49"/>
  </r>
  <r>
    <s v="263-10-3913"/>
    <x v="1"/>
    <x v="51"/>
    <s v="Naypyitaw"/>
    <x v="0"/>
    <s v="Male"/>
    <s v="Fashion accessories"/>
    <x v="2"/>
    <n v="49.04"/>
    <n v="9"/>
    <n v="441.36"/>
    <n v="6"/>
    <n v="26.481600000000014"/>
    <n v="467.84160000000003"/>
  </r>
  <r>
    <s v="381-20-0914"/>
    <x v="0"/>
    <x v="52"/>
    <s v="Yangon"/>
    <x v="0"/>
    <s v="Female"/>
    <s v="Fashion accessories"/>
    <x v="2"/>
    <n v="20.010000000000002"/>
    <n v="9"/>
    <n v="180.09"/>
    <n v="6"/>
    <n v="10.805399999999992"/>
    <n v="190.8954"/>
  </r>
  <r>
    <s v="829-49-1914"/>
    <x v="1"/>
    <x v="19"/>
    <s v="Naypyitaw"/>
    <x v="0"/>
    <s v="Female"/>
    <s v="Food and beverages"/>
    <x v="0"/>
    <n v="78.31"/>
    <n v="10"/>
    <n v="783.1"/>
    <n v="6"/>
    <n v="46.98599999999999"/>
    <n v="830.08600000000001"/>
  </r>
  <r>
    <s v="756-01-7507"/>
    <x v="1"/>
    <x v="49"/>
    <s v="Naypyitaw"/>
    <x v="1"/>
    <s v="Female"/>
    <s v="Health and beauty"/>
    <x v="1"/>
    <n v="20.38"/>
    <n v="5"/>
    <n v="101.89999999999999"/>
    <n v="6"/>
    <n v="6.1140000000000043"/>
    <n v="108.014"/>
  </r>
  <r>
    <s v="870-72-4431"/>
    <x v="1"/>
    <x v="18"/>
    <s v="Naypyitaw"/>
    <x v="1"/>
    <s v="Female"/>
    <s v="Health and beauty"/>
    <x v="2"/>
    <n v="99.19"/>
    <n v="6"/>
    <n v="595.14"/>
    <n v="6"/>
    <n v="35.708399999999983"/>
    <n v="630.84839999999997"/>
  </r>
  <r>
    <s v="847-38-7188"/>
    <x v="2"/>
    <x v="53"/>
    <s v="Mandalay"/>
    <x v="1"/>
    <s v="Female"/>
    <s v="Food and beverages"/>
    <x v="0"/>
    <n v="96.68"/>
    <n v="3"/>
    <n v="290.04000000000002"/>
    <n v="6"/>
    <n v="17.4024"/>
    <n v="307.44240000000002"/>
  </r>
  <r>
    <s v="480-63-2856"/>
    <x v="1"/>
    <x v="54"/>
    <s v="Naypyitaw"/>
    <x v="1"/>
    <s v="Male"/>
    <s v="Food and beverages"/>
    <x v="0"/>
    <n v="19.25"/>
    <n v="8"/>
    <n v="154"/>
    <n v="6"/>
    <n v="9.2400000000000091"/>
    <n v="163.24"/>
  </r>
  <r>
    <s v="787-56-0757"/>
    <x v="1"/>
    <x v="55"/>
    <s v="Naypyitaw"/>
    <x v="0"/>
    <s v="Female"/>
    <s v="Food and beverages"/>
    <x v="2"/>
    <n v="80.36"/>
    <n v="4"/>
    <n v="321.44"/>
    <n v="6"/>
    <n v="19.286400000000015"/>
    <n v="340.72640000000001"/>
  </r>
  <r>
    <s v="360-39-5055"/>
    <x v="1"/>
    <x v="11"/>
    <s v="Naypyitaw"/>
    <x v="0"/>
    <s v="Male"/>
    <s v="Sports and travel"/>
    <x v="1"/>
    <n v="48.91"/>
    <n v="5"/>
    <n v="244.54999999999998"/>
    <n v="6"/>
    <n v="14.672999999999973"/>
    <n v="259.22299999999996"/>
  </r>
  <r>
    <s v="730-50-9884"/>
    <x v="1"/>
    <x v="19"/>
    <s v="Naypyitaw"/>
    <x v="1"/>
    <s v="Female"/>
    <s v="Sports and travel"/>
    <x v="0"/>
    <n v="83.06"/>
    <n v="7"/>
    <n v="581.42000000000007"/>
    <n v="6"/>
    <n v="34.885200000000054"/>
    <n v="616.30520000000013"/>
  </r>
  <r>
    <s v="362-58-8315"/>
    <x v="1"/>
    <x v="5"/>
    <s v="Naypyitaw"/>
    <x v="1"/>
    <s v="Male"/>
    <s v="Fashion accessories"/>
    <x v="1"/>
    <n v="76.52"/>
    <n v="5"/>
    <n v="382.59999999999997"/>
    <n v="6"/>
    <n v="22.956000000000017"/>
    <n v="405.55599999999998"/>
  </r>
  <r>
    <s v="633-44-8566"/>
    <x v="0"/>
    <x v="39"/>
    <s v="Yangon"/>
    <x v="0"/>
    <s v="Male"/>
    <s v="Food and beverages"/>
    <x v="2"/>
    <n v="49.38"/>
    <n v="7"/>
    <n v="345.66"/>
    <n v="6"/>
    <n v="20.739599999999996"/>
    <n v="366.39960000000002"/>
  </r>
  <r>
    <s v="504-35-8843"/>
    <x v="0"/>
    <x v="56"/>
    <s v="Yangon"/>
    <x v="1"/>
    <s v="Male"/>
    <s v="Sports and travel"/>
    <x v="1"/>
    <n v="42.47"/>
    <n v="1"/>
    <n v="42.47"/>
    <n v="6"/>
    <n v="2.5482000000000014"/>
    <n v="45.0182"/>
  </r>
  <r>
    <s v="318-68-5053"/>
    <x v="2"/>
    <x v="33"/>
    <s v="Mandalay"/>
    <x v="1"/>
    <s v="Female"/>
    <s v="Health and beauty"/>
    <x v="1"/>
    <n v="76.989999999999995"/>
    <n v="6"/>
    <n v="461.93999999999994"/>
    <n v="6"/>
    <n v="27.716400000000021"/>
    <n v="489.65639999999996"/>
  </r>
  <r>
    <s v="565-80-5980"/>
    <x v="1"/>
    <x v="54"/>
    <s v="Naypyitaw"/>
    <x v="0"/>
    <s v="Female"/>
    <s v="Home and lifestyle"/>
    <x v="1"/>
    <n v="47.38"/>
    <n v="4"/>
    <n v="189.52"/>
    <n v="6"/>
    <n v="11.371200000000016"/>
    <n v="200.89120000000003"/>
  </r>
  <r>
    <s v="225-32-0908"/>
    <x v="1"/>
    <x v="53"/>
    <s v="Naypyitaw"/>
    <x v="1"/>
    <s v="Female"/>
    <s v="Sports and travel"/>
    <x v="0"/>
    <n v="44.86"/>
    <n v="10"/>
    <n v="448.6"/>
    <n v="6"/>
    <n v="26.915999999999997"/>
    <n v="475.51600000000002"/>
  </r>
  <r>
    <s v="873-51-0671"/>
    <x v="0"/>
    <x v="8"/>
    <s v="Yangon"/>
    <x v="0"/>
    <s v="Female"/>
    <s v="Sports and travel"/>
    <x v="0"/>
    <n v="21.98"/>
    <n v="7"/>
    <n v="153.86000000000001"/>
    <n v="6"/>
    <n v="9.2316000000000145"/>
    <n v="163.09160000000003"/>
  </r>
  <r>
    <s v="152-08-9985"/>
    <x v="2"/>
    <x v="41"/>
    <s v="Mandalay"/>
    <x v="0"/>
    <s v="Male"/>
    <s v="Health and beauty"/>
    <x v="2"/>
    <n v="64.36"/>
    <n v="9"/>
    <n v="579.24"/>
    <n v="6"/>
    <n v="34.754400000000032"/>
    <n v="613.99440000000004"/>
  </r>
  <r>
    <s v="512-91-0811"/>
    <x v="1"/>
    <x v="10"/>
    <s v="Naypyitaw"/>
    <x v="1"/>
    <s v="Male"/>
    <s v="Health and beauty"/>
    <x v="2"/>
    <n v="89.75"/>
    <n v="1"/>
    <n v="89.75"/>
    <n v="6"/>
    <n v="5.3850000000000051"/>
    <n v="95.135000000000005"/>
  </r>
  <r>
    <s v="594-34-4444"/>
    <x v="0"/>
    <x v="1"/>
    <s v="Yangon"/>
    <x v="1"/>
    <s v="Male"/>
    <s v="Electronic accessories"/>
    <x v="0"/>
    <n v="97.16"/>
    <n v="1"/>
    <n v="97.16"/>
    <n v="6"/>
    <n v="5.8295999999999992"/>
    <n v="102.9896"/>
  </r>
  <r>
    <s v="766-85-7061"/>
    <x v="2"/>
    <x v="14"/>
    <s v="Mandalay"/>
    <x v="1"/>
    <s v="Male"/>
    <s v="Health and beauty"/>
    <x v="0"/>
    <n v="87.87"/>
    <n v="10"/>
    <n v="878.7"/>
    <n v="6"/>
    <n v="52.72199999999998"/>
    <n v="931.42200000000003"/>
  </r>
  <r>
    <s v="871-39-9221"/>
    <x v="1"/>
    <x v="57"/>
    <s v="Naypyitaw"/>
    <x v="1"/>
    <s v="Female"/>
    <s v="Electronic accessories"/>
    <x v="1"/>
    <n v="12.45"/>
    <n v="6"/>
    <n v="74.699999999999989"/>
    <n v="6"/>
    <n v="4.4819999999999993"/>
    <n v="79.181999999999988"/>
  </r>
  <r>
    <s v="865-92-6136"/>
    <x v="0"/>
    <x v="28"/>
    <s v="Yangon"/>
    <x v="1"/>
    <s v="Male"/>
    <s v="Food and beverages"/>
    <x v="0"/>
    <n v="52.75"/>
    <n v="3"/>
    <n v="158.25"/>
    <n v="6"/>
    <n v="9.4950000000000045"/>
    <n v="167.745"/>
  </r>
  <r>
    <s v="733-01-9107"/>
    <x v="2"/>
    <x v="19"/>
    <s v="Mandalay"/>
    <x v="1"/>
    <s v="Male"/>
    <s v="Home and lifestyle"/>
    <x v="1"/>
    <n v="82.7"/>
    <n v="6"/>
    <n v="496.20000000000005"/>
    <n v="6"/>
    <n v="29.772000000000048"/>
    <n v="525.97200000000009"/>
  </r>
  <r>
    <s v="163-56-7055"/>
    <x v="1"/>
    <x v="58"/>
    <s v="Naypyitaw"/>
    <x v="0"/>
    <s v="Male"/>
    <s v="Fashion accessories"/>
    <x v="1"/>
    <n v="48.71"/>
    <n v="1"/>
    <n v="48.71"/>
    <n v="6"/>
    <n v="2.9226000000000028"/>
    <n v="51.632600000000004"/>
  </r>
  <r>
    <s v="189-98-2939"/>
    <x v="1"/>
    <x v="59"/>
    <s v="Naypyitaw"/>
    <x v="1"/>
    <s v="Male"/>
    <s v="Fashion accessories"/>
    <x v="1"/>
    <n v="78.55"/>
    <n v="9"/>
    <n v="706.94999999999993"/>
    <n v="6"/>
    <n v="42.41700000000003"/>
    <n v="749.36699999999996"/>
  </r>
  <r>
    <s v="551-21-3069"/>
    <x v="1"/>
    <x v="60"/>
    <s v="Naypyitaw"/>
    <x v="1"/>
    <s v="Female"/>
    <s v="Electronic accessories"/>
    <x v="1"/>
    <n v="23.07"/>
    <n v="9"/>
    <n v="207.63"/>
    <n v="6"/>
    <n v="12.457799999999992"/>
    <n v="220.08779999999999"/>
  </r>
  <r>
    <s v="212-62-1842"/>
    <x v="0"/>
    <x v="61"/>
    <s v="Yangon"/>
    <x v="1"/>
    <s v="Male"/>
    <s v="Food and beverages"/>
    <x v="1"/>
    <n v="58.26"/>
    <n v="6"/>
    <n v="349.56"/>
    <n v="6"/>
    <n v="20.973599999999976"/>
    <n v="370.53359999999998"/>
  </r>
  <r>
    <s v="716-39-1409"/>
    <x v="2"/>
    <x v="35"/>
    <s v="Mandalay"/>
    <x v="1"/>
    <s v="Male"/>
    <s v="Health and beauty"/>
    <x v="1"/>
    <n v="30.35"/>
    <n v="7"/>
    <n v="212.45000000000002"/>
    <n v="6"/>
    <n v="12.746999999999986"/>
    <n v="225.197"/>
  </r>
  <r>
    <s v="704-48-3927"/>
    <x v="0"/>
    <x v="52"/>
    <s v="Yangon"/>
    <x v="0"/>
    <s v="Male"/>
    <s v="Electronic accessories"/>
    <x v="0"/>
    <n v="88.67"/>
    <n v="10"/>
    <n v="886.7"/>
    <n v="6"/>
    <n v="53.201999999999998"/>
    <n v="939.90200000000004"/>
  </r>
  <r>
    <s v="628-34-3388"/>
    <x v="1"/>
    <x v="0"/>
    <s v="Naypyitaw"/>
    <x v="1"/>
    <s v="Male"/>
    <s v="Fashion accessories"/>
    <x v="2"/>
    <n v="27.38"/>
    <n v="6"/>
    <n v="164.28"/>
    <n v="6"/>
    <n v="9.8567999999999927"/>
    <n v="174.13679999999999"/>
  </r>
  <r>
    <s v="630-74-5166"/>
    <x v="0"/>
    <x v="23"/>
    <s v="Yangon"/>
    <x v="1"/>
    <s v="Male"/>
    <s v="Sports and travel"/>
    <x v="1"/>
    <n v="62.13"/>
    <n v="6"/>
    <n v="372.78000000000003"/>
    <n v="6"/>
    <n v="22.366800000000012"/>
    <n v="395.14680000000004"/>
  </r>
  <r>
    <s v="588-01-7461"/>
    <x v="1"/>
    <x v="62"/>
    <s v="Naypyitaw"/>
    <x v="1"/>
    <s v="Female"/>
    <s v="Food and beverages"/>
    <x v="1"/>
    <n v="33.979999999999997"/>
    <n v="9"/>
    <n v="305.82"/>
    <n v="6"/>
    <n v="18.349199999999996"/>
    <n v="324.16919999999999"/>
  </r>
  <r>
    <s v="861-77-0145"/>
    <x v="1"/>
    <x v="2"/>
    <s v="Naypyitaw"/>
    <x v="0"/>
    <s v="Male"/>
    <s v="Electronic accessories"/>
    <x v="1"/>
    <n v="81.97"/>
    <n v="10"/>
    <n v="819.7"/>
    <n v="6"/>
    <n v="49.182000000000016"/>
    <n v="868.88200000000006"/>
  </r>
  <r>
    <s v="479-26-8945"/>
    <x v="2"/>
    <x v="63"/>
    <s v="Mandalay"/>
    <x v="0"/>
    <s v="Female"/>
    <s v="Sports and travel"/>
    <x v="0"/>
    <n v="16.489999999999998"/>
    <n v="2"/>
    <n v="32.979999999999997"/>
    <n v="6"/>
    <n v="1.9787999999999997"/>
    <n v="34.958799999999997"/>
  </r>
  <r>
    <s v="210-67-5886"/>
    <x v="1"/>
    <x v="63"/>
    <s v="Naypyitaw"/>
    <x v="0"/>
    <s v="Female"/>
    <s v="Health and beauty"/>
    <x v="2"/>
    <n v="98.21"/>
    <n v="3"/>
    <n v="294.63"/>
    <n v="6"/>
    <n v="17.677799999999991"/>
    <n v="312.30779999999999"/>
  </r>
  <r>
    <s v="227-78-1148"/>
    <x v="2"/>
    <x v="42"/>
    <s v="Mandalay"/>
    <x v="1"/>
    <s v="Female"/>
    <s v="Fashion accessories"/>
    <x v="1"/>
    <n v="72.84"/>
    <n v="7"/>
    <n v="509.88"/>
    <n v="6"/>
    <n v="30.592800000000011"/>
    <n v="540.47280000000001"/>
  </r>
  <r>
    <s v="645-44-1170"/>
    <x v="0"/>
    <x v="64"/>
    <s v="Yangon"/>
    <x v="0"/>
    <s v="Male"/>
    <s v="Home and lifestyle"/>
    <x v="0"/>
    <n v="58.07"/>
    <n v="9"/>
    <n v="522.63"/>
    <n v="6"/>
    <n v="31.357799999999997"/>
    <n v="553.98779999999999"/>
  </r>
  <r>
    <s v="237-01-6122"/>
    <x v="1"/>
    <x v="60"/>
    <s v="Naypyitaw"/>
    <x v="0"/>
    <s v="Female"/>
    <s v="Home and lifestyle"/>
    <x v="2"/>
    <n v="80.790000000000006"/>
    <n v="9"/>
    <n v="727.11"/>
    <n v="6"/>
    <n v="43.626599999999939"/>
    <n v="770.73659999999995"/>
  </r>
  <r>
    <s v="225-98-1496"/>
    <x v="1"/>
    <x v="22"/>
    <s v="Naypyitaw"/>
    <x v="1"/>
    <s v="Female"/>
    <s v="Fashion accessories"/>
    <x v="2"/>
    <n v="27.02"/>
    <n v="3"/>
    <n v="81.06"/>
    <n v="6"/>
    <n v="4.8636000000000053"/>
    <n v="85.923600000000008"/>
  </r>
  <r>
    <s v="291-32-1427"/>
    <x v="2"/>
    <x v="19"/>
    <s v="Mandalay"/>
    <x v="0"/>
    <s v="Male"/>
    <s v="Fashion accessories"/>
    <x v="0"/>
    <n v="21.94"/>
    <n v="5"/>
    <n v="109.7"/>
    <n v="6"/>
    <n v="6.5820000000000078"/>
    <n v="116.28200000000001"/>
  </r>
  <r>
    <s v="659-65-8956"/>
    <x v="2"/>
    <x v="65"/>
    <s v="Mandalay"/>
    <x v="0"/>
    <s v="Male"/>
    <s v="Fashion accessories"/>
    <x v="0"/>
    <n v="51.36"/>
    <n v="1"/>
    <n v="51.36"/>
    <n v="6"/>
    <n v="3.0816000000000017"/>
    <n v="54.441600000000001"/>
  </r>
  <r>
    <s v="642-32-2990"/>
    <x v="0"/>
    <x v="30"/>
    <s v="Yangon"/>
    <x v="1"/>
    <s v="Female"/>
    <s v="Food and beverages"/>
    <x v="0"/>
    <n v="10.96"/>
    <n v="10"/>
    <n v="109.60000000000001"/>
    <n v="6"/>
    <n v="6.5760000000000076"/>
    <n v="116.17600000000002"/>
  </r>
  <r>
    <s v="378-24-2715"/>
    <x v="2"/>
    <x v="40"/>
    <s v="Mandalay"/>
    <x v="1"/>
    <s v="Male"/>
    <s v="Home and lifestyle"/>
    <x v="0"/>
    <n v="53.44"/>
    <n v="2"/>
    <n v="106.88"/>
    <n v="6"/>
    <n v="6.4128000000000043"/>
    <n v="113.2928"/>
  </r>
  <r>
    <s v="638-60-7125"/>
    <x v="0"/>
    <x v="44"/>
    <s v="Yangon"/>
    <x v="1"/>
    <s v="Female"/>
    <s v="Electronic accessories"/>
    <x v="2"/>
    <n v="99.56"/>
    <n v="8"/>
    <n v="796.48"/>
    <n v="6"/>
    <n v="47.788800000000037"/>
    <n v="844.26880000000006"/>
  </r>
  <r>
    <s v="659-36-1684"/>
    <x v="1"/>
    <x v="52"/>
    <s v="Naypyitaw"/>
    <x v="0"/>
    <s v="Male"/>
    <s v="Sports and travel"/>
    <x v="2"/>
    <n v="57.12"/>
    <n v="7"/>
    <n v="399.84"/>
    <n v="6"/>
    <n v="23.990400000000022"/>
    <n v="423.8304"/>
  </r>
  <r>
    <s v="219-22-9386"/>
    <x v="2"/>
    <x v="11"/>
    <s v="Mandalay"/>
    <x v="0"/>
    <s v="Male"/>
    <s v="Sports and travel"/>
    <x v="2"/>
    <n v="99.96"/>
    <n v="9"/>
    <n v="899.64"/>
    <n v="6"/>
    <n v="53.978399999999965"/>
    <n v="953.61839999999995"/>
  </r>
  <r>
    <s v="336-78-2147"/>
    <x v="1"/>
    <x v="45"/>
    <s v="Naypyitaw"/>
    <x v="0"/>
    <s v="Male"/>
    <s v="Home and lifestyle"/>
    <x v="2"/>
    <n v="63.91"/>
    <n v="8"/>
    <n v="511.28"/>
    <n v="6"/>
    <n v="30.676799999999957"/>
    <n v="541.95679999999993"/>
  </r>
  <r>
    <s v="268-27-6179"/>
    <x v="2"/>
    <x v="11"/>
    <s v="Mandalay"/>
    <x v="0"/>
    <s v="Female"/>
    <s v="Fashion accessories"/>
    <x v="0"/>
    <n v="56.47"/>
    <n v="8"/>
    <n v="451.76"/>
    <n v="6"/>
    <n v="27.105599999999981"/>
    <n v="478.86559999999997"/>
  </r>
  <r>
    <s v="668-90-8900"/>
    <x v="0"/>
    <x v="24"/>
    <s v="Yangon"/>
    <x v="1"/>
    <s v="Female"/>
    <s v="Home and lifestyle"/>
    <x v="2"/>
    <n v="93.69"/>
    <n v="7"/>
    <n v="655.82999999999993"/>
    <n v="6"/>
    <n v="39.349799999999959"/>
    <n v="695.17979999999989"/>
  </r>
  <r>
    <s v="870-54-3162"/>
    <x v="0"/>
    <x v="3"/>
    <s v="Yangon"/>
    <x v="1"/>
    <s v="Female"/>
    <s v="Sports and travel"/>
    <x v="1"/>
    <n v="32.25"/>
    <n v="5"/>
    <n v="161.25"/>
    <n v="6"/>
    <n v="9.6750000000000114"/>
    <n v="170.92500000000001"/>
  </r>
  <r>
    <s v="189-08-9157"/>
    <x v="1"/>
    <x v="66"/>
    <s v="Naypyitaw"/>
    <x v="1"/>
    <s v="Female"/>
    <s v="Fashion accessories"/>
    <x v="2"/>
    <n v="31.73"/>
    <n v="9"/>
    <n v="285.57"/>
    <n v="6"/>
    <n v="17.134200000000021"/>
    <n v="302.70420000000001"/>
  </r>
  <r>
    <s v="663-86-9076"/>
    <x v="1"/>
    <x v="66"/>
    <s v="Naypyitaw"/>
    <x v="0"/>
    <s v="Female"/>
    <s v="Food and beverages"/>
    <x v="0"/>
    <n v="68.540000000000006"/>
    <n v="8"/>
    <n v="548.32000000000005"/>
    <n v="6"/>
    <n v="32.899199999999951"/>
    <n v="581.2192"/>
  </r>
  <r>
    <s v="549-84-7482"/>
    <x v="2"/>
    <x v="4"/>
    <s v="Mandalay"/>
    <x v="1"/>
    <s v="Female"/>
    <s v="Sports and travel"/>
    <x v="0"/>
    <n v="90.28"/>
    <n v="9"/>
    <n v="812.52"/>
    <n v="6"/>
    <n v="48.75120000000004"/>
    <n v="861.27120000000002"/>
  </r>
  <r>
    <s v="191-10-6171"/>
    <x v="2"/>
    <x v="25"/>
    <s v="Mandalay"/>
    <x v="1"/>
    <s v="Female"/>
    <s v="Fashion accessories"/>
    <x v="1"/>
    <n v="39.619999999999997"/>
    <n v="7"/>
    <n v="277.33999999999997"/>
    <n v="6"/>
    <n v="16.6404"/>
    <n v="293.98039999999997"/>
  </r>
  <r>
    <s v="802-70-5316"/>
    <x v="0"/>
    <x v="43"/>
    <s v="Yangon"/>
    <x v="0"/>
    <s v="Female"/>
    <s v="Sports and travel"/>
    <x v="1"/>
    <n v="92.13"/>
    <n v="6"/>
    <n v="552.78"/>
    <n v="6"/>
    <n v="33.166799999999967"/>
    <n v="585.94679999999994"/>
  </r>
  <r>
    <s v="695-51-0018"/>
    <x v="2"/>
    <x v="34"/>
    <s v="Mandalay"/>
    <x v="1"/>
    <s v="Female"/>
    <s v="Sports and travel"/>
    <x v="1"/>
    <n v="34.840000000000003"/>
    <n v="4"/>
    <n v="139.36000000000001"/>
    <n v="6"/>
    <n v="8.3616000000000099"/>
    <n v="147.72160000000002"/>
  </r>
  <r>
    <s v="590-83-4591"/>
    <x v="2"/>
    <x v="21"/>
    <s v="Mandalay"/>
    <x v="0"/>
    <s v="Male"/>
    <s v="Electronic accessories"/>
    <x v="2"/>
    <n v="87.45"/>
    <n v="6"/>
    <n v="524.70000000000005"/>
    <n v="6"/>
    <n v="31.481999999999971"/>
    <n v="556.18200000000002"/>
  </r>
  <r>
    <s v="483-71-1164"/>
    <x v="1"/>
    <x v="1"/>
    <s v="Naypyitaw"/>
    <x v="1"/>
    <s v="Female"/>
    <s v="Health and beauty"/>
    <x v="0"/>
    <n v="81.3"/>
    <n v="6"/>
    <n v="487.79999999999995"/>
    <n v="6"/>
    <n v="29.268000000000029"/>
    <n v="517.06799999999998"/>
  </r>
  <r>
    <s v="597-78-7908"/>
    <x v="1"/>
    <x v="67"/>
    <s v="Naypyitaw"/>
    <x v="1"/>
    <s v="Male"/>
    <s v="Fashion accessories"/>
    <x v="1"/>
    <n v="90.22"/>
    <n v="3"/>
    <n v="270.65999999999997"/>
    <n v="6"/>
    <n v="16.239599999999996"/>
    <n v="286.89959999999996"/>
  </r>
  <r>
    <s v="700-81-1757"/>
    <x v="0"/>
    <x v="68"/>
    <s v="Yangon"/>
    <x v="1"/>
    <s v="Female"/>
    <s v="Electronic accessories"/>
    <x v="2"/>
    <n v="26.31"/>
    <n v="5"/>
    <n v="131.54999999999998"/>
    <n v="6"/>
    <n v="7.8930000000000007"/>
    <n v="139.44299999999998"/>
  </r>
  <r>
    <s v="354-39-5160"/>
    <x v="0"/>
    <x v="67"/>
    <s v="Yangon"/>
    <x v="0"/>
    <s v="Female"/>
    <s v="Home and lifestyle"/>
    <x v="1"/>
    <n v="34.42"/>
    <n v="6"/>
    <n v="206.52"/>
    <n v="6"/>
    <n v="12.391199999999998"/>
    <n v="218.91120000000001"/>
  </r>
  <r>
    <s v="241-72-9525"/>
    <x v="2"/>
    <x v="69"/>
    <s v="Mandalay"/>
    <x v="1"/>
    <s v="Male"/>
    <s v="Sports and travel"/>
    <x v="1"/>
    <n v="51.91"/>
    <n v="10"/>
    <n v="519.09999999999991"/>
    <n v="6"/>
    <n v="31.145999999999958"/>
    <n v="550.24599999999987"/>
  </r>
  <r>
    <s v="575-30-8091"/>
    <x v="0"/>
    <x v="32"/>
    <s v="Yangon"/>
    <x v="1"/>
    <s v="Male"/>
    <s v="Sports and travel"/>
    <x v="0"/>
    <n v="72.5"/>
    <n v="8"/>
    <n v="580"/>
    <n v="6"/>
    <n v="34.799999999999955"/>
    <n v="614.79999999999995"/>
  </r>
  <r>
    <s v="731-81-9469"/>
    <x v="1"/>
    <x v="54"/>
    <s v="Naypyitaw"/>
    <x v="0"/>
    <s v="Female"/>
    <s v="Sports and travel"/>
    <x v="2"/>
    <n v="89.8"/>
    <n v="10"/>
    <n v="898"/>
    <n v="6"/>
    <n v="53.879999999999995"/>
    <n v="951.88"/>
  </r>
  <r>
    <s v="280-17-4359"/>
    <x v="1"/>
    <x v="25"/>
    <s v="Naypyitaw"/>
    <x v="0"/>
    <s v="Male"/>
    <s v="Health and beauty"/>
    <x v="1"/>
    <n v="90.5"/>
    <n v="10"/>
    <n v="905"/>
    <n v="6"/>
    <n v="54.299999999999955"/>
    <n v="959.3"/>
  </r>
  <r>
    <s v="338-65-2210"/>
    <x v="1"/>
    <x v="63"/>
    <s v="Naypyitaw"/>
    <x v="0"/>
    <s v="Female"/>
    <s v="Health and beauty"/>
    <x v="1"/>
    <n v="68.599999999999994"/>
    <n v="10"/>
    <n v="686"/>
    <n v="6"/>
    <n v="41.159999999999968"/>
    <n v="727.16"/>
  </r>
  <r>
    <s v="488-25-4221"/>
    <x v="1"/>
    <x v="70"/>
    <s v="Naypyitaw"/>
    <x v="0"/>
    <s v="Female"/>
    <s v="Food and beverages"/>
    <x v="2"/>
    <n v="30.41"/>
    <n v="1"/>
    <n v="30.41"/>
    <n v="6"/>
    <n v="1.8246000000000002"/>
    <n v="32.2346"/>
  </r>
  <r>
    <s v="239-10-7476"/>
    <x v="0"/>
    <x v="18"/>
    <s v="Yangon"/>
    <x v="1"/>
    <s v="Female"/>
    <s v="Home and lifestyle"/>
    <x v="0"/>
    <n v="77.95"/>
    <n v="6"/>
    <n v="467.70000000000005"/>
    <n v="6"/>
    <n v="28.062000000000012"/>
    <n v="495.76200000000006"/>
  </r>
  <r>
    <s v="458-41-1477"/>
    <x v="1"/>
    <x v="1"/>
    <s v="Naypyitaw"/>
    <x v="1"/>
    <s v="Female"/>
    <s v="Health and beauty"/>
    <x v="2"/>
    <n v="46.26"/>
    <n v="6"/>
    <n v="277.56"/>
    <n v="6"/>
    <n v="16.653599999999983"/>
    <n v="294.21359999999999"/>
  </r>
  <r>
    <s v="685-64-1609"/>
    <x v="0"/>
    <x v="34"/>
    <s v="Yangon"/>
    <x v="0"/>
    <s v="Female"/>
    <s v="Fashion accessories"/>
    <x v="0"/>
    <n v="30.14"/>
    <n v="10"/>
    <n v="301.39999999999998"/>
    <n v="6"/>
    <n v="18.084000000000003"/>
    <n v="319.48399999999998"/>
  </r>
  <r>
    <s v="568-90-5112"/>
    <x v="1"/>
    <x v="35"/>
    <s v="Naypyitaw"/>
    <x v="1"/>
    <s v="Male"/>
    <s v="Health and beauty"/>
    <x v="2"/>
    <n v="66.14"/>
    <n v="4"/>
    <n v="264.56"/>
    <n v="6"/>
    <n v="15.87360000000001"/>
    <n v="280.43360000000001"/>
  </r>
  <r>
    <s v="262-47-2794"/>
    <x v="2"/>
    <x v="43"/>
    <s v="Mandalay"/>
    <x v="0"/>
    <s v="Male"/>
    <s v="Home and lifestyle"/>
    <x v="2"/>
    <n v="71.86"/>
    <n v="8"/>
    <n v="574.88"/>
    <n v="6"/>
    <n v="34.492799999999988"/>
    <n v="609.37279999999998"/>
  </r>
  <r>
    <s v="238-49-0436"/>
    <x v="0"/>
    <x v="39"/>
    <s v="Yangon"/>
    <x v="1"/>
    <s v="Male"/>
    <s v="Health and beauty"/>
    <x v="2"/>
    <n v="32.46"/>
    <n v="8"/>
    <n v="259.68"/>
    <n v="6"/>
    <n v="15.580800000000011"/>
    <n v="275.26080000000002"/>
  </r>
  <r>
    <s v="608-96-3517"/>
    <x v="2"/>
    <x v="28"/>
    <s v="Mandalay"/>
    <x v="0"/>
    <s v="Female"/>
    <s v="Fashion accessories"/>
    <x v="2"/>
    <n v="91.54"/>
    <n v="4"/>
    <n v="366.16"/>
    <n v="6"/>
    <n v="21.969600000000014"/>
    <n v="388.12960000000004"/>
  </r>
  <r>
    <s v="584-86-7256"/>
    <x v="1"/>
    <x v="16"/>
    <s v="Naypyitaw"/>
    <x v="0"/>
    <s v="Male"/>
    <s v="Sports and travel"/>
    <x v="2"/>
    <n v="34.56"/>
    <n v="7"/>
    <n v="241.92000000000002"/>
    <n v="6"/>
    <n v="14.515199999999993"/>
    <n v="256.43520000000001"/>
  </r>
  <r>
    <s v="746-94-0204"/>
    <x v="0"/>
    <x v="71"/>
    <s v="Yangon"/>
    <x v="1"/>
    <s v="Male"/>
    <s v="Fashion accessories"/>
    <x v="2"/>
    <n v="83.24"/>
    <n v="9"/>
    <n v="749.16"/>
    <n v="6"/>
    <n v="44.949600000000032"/>
    <n v="794.1096"/>
  </r>
  <r>
    <s v="214-17-6927"/>
    <x v="1"/>
    <x v="13"/>
    <s v="Naypyitaw"/>
    <x v="1"/>
    <s v="Female"/>
    <s v="Food and beverages"/>
    <x v="0"/>
    <n v="16.48"/>
    <n v="6"/>
    <n v="98.88"/>
    <n v="6"/>
    <n v="5.9328000000000003"/>
    <n v="104.8128"/>
  </r>
  <r>
    <s v="400-89-4171"/>
    <x v="1"/>
    <x v="26"/>
    <s v="Naypyitaw"/>
    <x v="1"/>
    <s v="Female"/>
    <s v="Sports and travel"/>
    <x v="1"/>
    <n v="80.97"/>
    <n v="8"/>
    <n v="647.76"/>
    <n v="6"/>
    <n v="38.865599999999972"/>
    <n v="686.62559999999996"/>
  </r>
  <r>
    <s v="782-95-9291"/>
    <x v="0"/>
    <x v="9"/>
    <s v="Yangon"/>
    <x v="0"/>
    <s v="Male"/>
    <s v="Food and beverages"/>
    <x v="2"/>
    <n v="92.29"/>
    <n v="5"/>
    <n v="461.45000000000005"/>
    <n v="6"/>
    <n v="27.687000000000012"/>
    <n v="489.13700000000006"/>
  </r>
  <r>
    <s v="279-74-2924"/>
    <x v="2"/>
    <x v="72"/>
    <s v="Mandalay"/>
    <x v="0"/>
    <s v="Male"/>
    <s v="Electronic accessories"/>
    <x v="1"/>
    <n v="72.17"/>
    <n v="1"/>
    <n v="72.17"/>
    <n v="6"/>
    <n v="4.3302000000000049"/>
    <n v="76.500200000000007"/>
  </r>
  <r>
    <s v="307-85-2293"/>
    <x v="2"/>
    <x v="37"/>
    <s v="Mandalay"/>
    <x v="1"/>
    <s v="Male"/>
    <s v="Home and lifestyle"/>
    <x v="0"/>
    <n v="50.28"/>
    <n v="5"/>
    <n v="251.4"/>
    <n v="6"/>
    <n v="15.083999999999975"/>
    <n v="266.48399999999998"/>
  </r>
  <r>
    <s v="743-04-1105"/>
    <x v="2"/>
    <x v="73"/>
    <s v="Mandalay"/>
    <x v="0"/>
    <s v="Male"/>
    <s v="Health and beauty"/>
    <x v="0"/>
    <n v="97.22"/>
    <n v="9"/>
    <n v="874.98"/>
    <n v="6"/>
    <n v="52.49879999999996"/>
    <n v="927.47879999999998"/>
  </r>
  <r>
    <s v="423-57-2993"/>
    <x v="2"/>
    <x v="39"/>
    <s v="Mandalay"/>
    <x v="1"/>
    <s v="Male"/>
    <s v="Sports and travel"/>
    <x v="0"/>
    <n v="93.39"/>
    <n v="6"/>
    <n v="560.34"/>
    <n v="6"/>
    <n v="33.620400000000018"/>
    <n v="593.96040000000005"/>
  </r>
  <r>
    <s v="894-41-5205"/>
    <x v="1"/>
    <x v="64"/>
    <s v="Naypyitaw"/>
    <x v="1"/>
    <s v="Female"/>
    <s v="Food and beverages"/>
    <x v="2"/>
    <n v="43.18"/>
    <n v="8"/>
    <n v="345.44"/>
    <n v="6"/>
    <n v="20.726400000000012"/>
    <n v="366.16640000000001"/>
  </r>
  <r>
    <s v="275-28-0149"/>
    <x v="0"/>
    <x v="6"/>
    <s v="Yangon"/>
    <x v="1"/>
    <s v="Male"/>
    <s v="Sports and travel"/>
    <x v="1"/>
    <n v="63.69"/>
    <n v="1"/>
    <n v="63.69"/>
    <n v="6"/>
    <n v="3.821399999999997"/>
    <n v="67.511399999999995"/>
  </r>
  <r>
    <s v="101-17-6199"/>
    <x v="0"/>
    <x v="45"/>
    <s v="Yangon"/>
    <x v="1"/>
    <s v="Male"/>
    <s v="Food and beverages"/>
    <x v="2"/>
    <n v="45.79"/>
    <n v="7"/>
    <n v="320.52999999999997"/>
    <n v="6"/>
    <n v="19.231800000000021"/>
    <n v="339.76179999999999"/>
  </r>
  <r>
    <s v="423-80-0988"/>
    <x v="1"/>
    <x v="74"/>
    <s v="Naypyitaw"/>
    <x v="1"/>
    <s v="Male"/>
    <s v="Sports and travel"/>
    <x v="0"/>
    <n v="76.400000000000006"/>
    <n v="2"/>
    <n v="152.80000000000001"/>
    <n v="6"/>
    <n v="9.1680000000000064"/>
    <n v="161.96800000000002"/>
  </r>
  <r>
    <s v="548-46-9322"/>
    <x v="2"/>
    <x v="9"/>
    <s v="Mandalay"/>
    <x v="1"/>
    <s v="Male"/>
    <s v="Food and beverages"/>
    <x v="2"/>
    <n v="39.9"/>
    <n v="10"/>
    <n v="399"/>
    <n v="6"/>
    <n v="23.939999999999998"/>
    <n v="422.94"/>
  </r>
  <r>
    <s v="505-02-0892"/>
    <x v="2"/>
    <x v="6"/>
    <s v="Mandalay"/>
    <x v="0"/>
    <s v="Male"/>
    <s v="Health and beauty"/>
    <x v="0"/>
    <n v="42.57"/>
    <n v="8"/>
    <n v="340.56"/>
    <n v="6"/>
    <n v="20.433600000000013"/>
    <n v="360.99360000000001"/>
  </r>
  <r>
    <s v="234-65-2137"/>
    <x v="1"/>
    <x v="65"/>
    <s v="Naypyitaw"/>
    <x v="1"/>
    <s v="Male"/>
    <s v="Home and lifestyle"/>
    <x v="1"/>
    <n v="95.58"/>
    <n v="10"/>
    <n v="955.8"/>
    <n v="6"/>
    <n v="57.347999999999956"/>
    <n v="1013.1479999999999"/>
  </r>
  <r>
    <s v="687-47-8271"/>
    <x v="0"/>
    <x v="4"/>
    <s v="Yangon"/>
    <x v="1"/>
    <s v="Male"/>
    <s v="Fashion accessories"/>
    <x v="2"/>
    <n v="98.98"/>
    <n v="10"/>
    <n v="989.80000000000007"/>
    <n v="6"/>
    <n v="59.388000000000034"/>
    <n v="1049.1880000000001"/>
  </r>
  <r>
    <s v="796-32-9050"/>
    <x v="0"/>
    <x v="64"/>
    <s v="Yangon"/>
    <x v="1"/>
    <s v="Male"/>
    <s v="Food and beverages"/>
    <x v="1"/>
    <n v="51.28"/>
    <n v="6"/>
    <n v="307.68"/>
    <n v="6"/>
    <n v="18.460800000000006"/>
    <n v="326.14080000000001"/>
  </r>
  <r>
    <s v="105-31-1824"/>
    <x v="0"/>
    <x v="60"/>
    <s v="Yangon"/>
    <x v="0"/>
    <s v="Male"/>
    <s v="Sports and travel"/>
    <x v="2"/>
    <n v="69.52"/>
    <n v="7"/>
    <n v="486.64"/>
    <n v="6"/>
    <n v="29.198399999999992"/>
    <n v="515.83839999999998"/>
  </r>
  <r>
    <s v="249-42-3782"/>
    <x v="0"/>
    <x v="75"/>
    <s v="Yangon"/>
    <x v="1"/>
    <s v="Male"/>
    <s v="Health and beauty"/>
    <x v="0"/>
    <n v="70.010000000000005"/>
    <n v="5"/>
    <n v="350.05"/>
    <n v="6"/>
    <n v="21.002999999999986"/>
    <n v="371.053"/>
  </r>
  <r>
    <s v="316-55-4634"/>
    <x v="2"/>
    <x v="53"/>
    <s v="Mandalay"/>
    <x v="0"/>
    <s v="Male"/>
    <s v="Food and beverages"/>
    <x v="2"/>
    <n v="80.05"/>
    <n v="5"/>
    <n v="400.25"/>
    <n v="6"/>
    <n v="24.014999999999986"/>
    <n v="424.26499999999999"/>
  </r>
  <r>
    <s v="733-33-4967"/>
    <x v="1"/>
    <x v="2"/>
    <s v="Naypyitaw"/>
    <x v="1"/>
    <s v="Male"/>
    <s v="Electronic accessories"/>
    <x v="1"/>
    <n v="20.85"/>
    <n v="8"/>
    <n v="166.8"/>
    <n v="6"/>
    <n v="10.00800000000001"/>
    <n v="176.80800000000002"/>
  </r>
  <r>
    <s v="608-27-6295"/>
    <x v="2"/>
    <x v="64"/>
    <s v="Mandalay"/>
    <x v="0"/>
    <s v="Male"/>
    <s v="Electronic accessories"/>
    <x v="2"/>
    <n v="52.89"/>
    <n v="6"/>
    <n v="317.34000000000003"/>
    <n v="6"/>
    <n v="19.040399999999977"/>
    <n v="336.38040000000001"/>
  </r>
  <r>
    <s v="414-12-7047"/>
    <x v="2"/>
    <x v="68"/>
    <s v="Mandalay"/>
    <x v="1"/>
    <s v="Male"/>
    <s v="Food and beverages"/>
    <x v="0"/>
    <n v="19.79"/>
    <n v="8"/>
    <n v="158.32"/>
    <n v="6"/>
    <n v="9.4992000000000019"/>
    <n v="167.8192"/>
  </r>
  <r>
    <s v="827-26-2100"/>
    <x v="0"/>
    <x v="76"/>
    <s v="Yangon"/>
    <x v="0"/>
    <s v="Male"/>
    <s v="Home and lifestyle"/>
    <x v="0"/>
    <n v="33.840000000000003"/>
    <n v="9"/>
    <n v="304.56000000000006"/>
    <n v="6"/>
    <n v="18.273599999999988"/>
    <n v="322.83360000000005"/>
  </r>
  <r>
    <s v="175-54-2529"/>
    <x v="0"/>
    <x v="2"/>
    <s v="Yangon"/>
    <x v="0"/>
    <s v="Male"/>
    <s v="Food and beverages"/>
    <x v="2"/>
    <n v="22.17"/>
    <n v="8"/>
    <n v="177.36"/>
    <n v="6"/>
    <n v="10.641600000000011"/>
    <n v="188.00160000000002"/>
  </r>
  <r>
    <s v="139-52-2867"/>
    <x v="1"/>
    <x v="77"/>
    <s v="Naypyitaw"/>
    <x v="1"/>
    <s v="Female"/>
    <s v="Fashion accessories"/>
    <x v="2"/>
    <n v="22.51"/>
    <n v="7"/>
    <n v="157.57000000000002"/>
    <n v="6"/>
    <n v="9.4541999999999859"/>
    <n v="167.02420000000001"/>
  </r>
  <r>
    <s v="407-63-8975"/>
    <x v="0"/>
    <x v="28"/>
    <s v="Yangon"/>
    <x v="1"/>
    <s v="Male"/>
    <s v="Food and beverages"/>
    <x v="0"/>
    <n v="73.88"/>
    <n v="6"/>
    <n v="443.28"/>
    <n v="6"/>
    <n v="26.596799999999973"/>
    <n v="469.87679999999995"/>
  </r>
  <r>
    <s v="342-65-4817"/>
    <x v="1"/>
    <x v="26"/>
    <s v="Naypyitaw"/>
    <x v="0"/>
    <s v="Male"/>
    <s v="Health and beauty"/>
    <x v="0"/>
    <n v="86.8"/>
    <n v="3"/>
    <n v="260.39999999999998"/>
    <n v="6"/>
    <n v="15.624000000000024"/>
    <n v="276.024"/>
  </r>
  <r>
    <s v="130-98-8941"/>
    <x v="1"/>
    <x v="57"/>
    <s v="Naypyitaw"/>
    <x v="1"/>
    <s v="Male"/>
    <s v="Fashion accessories"/>
    <x v="1"/>
    <n v="64.260000000000005"/>
    <n v="7"/>
    <n v="449.82000000000005"/>
    <n v="6"/>
    <n v="26.989199999999983"/>
    <n v="476.80920000000003"/>
  </r>
  <r>
    <s v="434-83-9547"/>
    <x v="1"/>
    <x v="54"/>
    <s v="Naypyitaw"/>
    <x v="0"/>
    <s v="Male"/>
    <s v="Food and beverages"/>
    <x v="1"/>
    <n v="38.47"/>
    <n v="8"/>
    <n v="307.76"/>
    <n v="6"/>
    <n v="18.465599999999995"/>
    <n v="326.22559999999999"/>
  </r>
  <r>
    <s v="851-28-6367"/>
    <x v="0"/>
    <x v="28"/>
    <s v="Yangon"/>
    <x v="0"/>
    <s v="Male"/>
    <s v="Sports and travel"/>
    <x v="0"/>
    <n v="15.5"/>
    <n v="10"/>
    <n v="155"/>
    <n v="6"/>
    <n v="9.3000000000000114"/>
    <n v="164.3"/>
  </r>
  <r>
    <s v="824-88-3614"/>
    <x v="1"/>
    <x v="25"/>
    <s v="Naypyitaw"/>
    <x v="1"/>
    <s v="Male"/>
    <s v="Health and beauty"/>
    <x v="0"/>
    <n v="34.31"/>
    <n v="8"/>
    <n v="274.48"/>
    <n v="6"/>
    <n v="16.468799999999987"/>
    <n v="290.94880000000001"/>
  </r>
  <r>
    <s v="586-25-0848"/>
    <x v="0"/>
    <x v="31"/>
    <s v="Yangon"/>
    <x v="1"/>
    <s v="Female"/>
    <s v="Sports and travel"/>
    <x v="2"/>
    <n v="12.34"/>
    <n v="7"/>
    <n v="86.38"/>
    <n v="6"/>
    <n v="5.1828000000000003"/>
    <n v="91.562799999999996"/>
  </r>
  <r>
    <s v="895-66-0685"/>
    <x v="2"/>
    <x v="19"/>
    <s v="Mandalay"/>
    <x v="0"/>
    <s v="Male"/>
    <s v="Food and beverages"/>
    <x v="0"/>
    <n v="18.079999999999998"/>
    <n v="3"/>
    <n v="54.239999999999995"/>
    <n v="6"/>
    <n v="3.2543999999999969"/>
    <n v="57.494399999999992"/>
  </r>
  <r>
    <s v="305-14-0245"/>
    <x v="2"/>
    <x v="2"/>
    <s v="Mandalay"/>
    <x v="0"/>
    <s v="Female"/>
    <s v="Home and lifestyle"/>
    <x v="0"/>
    <n v="94.49"/>
    <n v="8"/>
    <n v="755.92"/>
    <n v="6"/>
    <n v="45.355199999999968"/>
    <n v="801.27519999999993"/>
  </r>
  <r>
    <s v="732-04-5373"/>
    <x v="2"/>
    <x v="4"/>
    <s v="Mandalay"/>
    <x v="0"/>
    <s v="Male"/>
    <s v="Home and lifestyle"/>
    <x v="1"/>
    <n v="46.47"/>
    <n v="4"/>
    <n v="185.88"/>
    <n v="6"/>
    <n v="11.152800000000013"/>
    <n v="197.03280000000001"/>
  </r>
  <r>
    <s v="400-60-7251"/>
    <x v="0"/>
    <x v="34"/>
    <s v="Yangon"/>
    <x v="1"/>
    <s v="Male"/>
    <s v="Home and lifestyle"/>
    <x v="0"/>
    <n v="74.069999999999993"/>
    <n v="1"/>
    <n v="74.069999999999993"/>
    <n v="6"/>
    <n v="4.444199999999995"/>
    <n v="78.514199999999988"/>
  </r>
  <r>
    <s v="593-65-1552"/>
    <x v="1"/>
    <x v="26"/>
    <s v="Naypyitaw"/>
    <x v="1"/>
    <s v="Female"/>
    <s v="Home and lifestyle"/>
    <x v="2"/>
    <n v="69.81"/>
    <n v="4"/>
    <n v="279.24"/>
    <n v="6"/>
    <n v="16.754399999999976"/>
    <n v="295.99439999999998"/>
  </r>
  <r>
    <s v="284-34-9626"/>
    <x v="2"/>
    <x v="48"/>
    <s v="Mandalay"/>
    <x v="1"/>
    <s v="Female"/>
    <s v="Home and lifestyle"/>
    <x v="2"/>
    <n v="77.040000000000006"/>
    <n v="3"/>
    <n v="231.12"/>
    <n v="6"/>
    <n v="13.867199999999997"/>
    <n v="244.9872"/>
  </r>
  <r>
    <s v="437-58-8131"/>
    <x v="2"/>
    <x v="15"/>
    <s v="Mandalay"/>
    <x v="1"/>
    <s v="Female"/>
    <s v="Fashion accessories"/>
    <x v="0"/>
    <n v="73.52"/>
    <n v="2"/>
    <n v="147.04"/>
    <n v="6"/>
    <n v="8.8223999999999876"/>
    <n v="155.86239999999998"/>
  </r>
  <r>
    <s v="286-43-6208"/>
    <x v="1"/>
    <x v="32"/>
    <s v="Naypyitaw"/>
    <x v="1"/>
    <s v="Female"/>
    <s v="Food and beverages"/>
    <x v="1"/>
    <n v="87.8"/>
    <n v="9"/>
    <n v="790.19999999999993"/>
    <n v="6"/>
    <n v="47.412000000000035"/>
    <n v="837.61199999999997"/>
  </r>
  <r>
    <s v="641-43-2399"/>
    <x v="2"/>
    <x v="53"/>
    <s v="Mandalay"/>
    <x v="1"/>
    <s v="Male"/>
    <s v="Home and lifestyle"/>
    <x v="0"/>
    <n v="25.55"/>
    <n v="4"/>
    <n v="102.2"/>
    <n v="6"/>
    <n v="6.132000000000005"/>
    <n v="108.33200000000001"/>
  </r>
  <r>
    <s v="831-07-6050"/>
    <x v="0"/>
    <x v="35"/>
    <s v="Yangon"/>
    <x v="1"/>
    <s v="Male"/>
    <s v="Electronic accessories"/>
    <x v="2"/>
    <n v="32.71"/>
    <n v="5"/>
    <n v="163.55000000000001"/>
    <n v="6"/>
    <n v="9.8129999999999882"/>
    <n v="173.363"/>
  </r>
  <r>
    <s v="556-86-3144"/>
    <x v="1"/>
    <x v="50"/>
    <s v="Naypyitaw"/>
    <x v="0"/>
    <s v="Female"/>
    <s v="Fashion accessories"/>
    <x v="1"/>
    <n v="74.290000000000006"/>
    <n v="1"/>
    <n v="74.290000000000006"/>
    <n v="6"/>
    <n v="4.4573999999999927"/>
    <n v="78.747399999999999"/>
  </r>
  <r>
    <s v="848-24-9445"/>
    <x v="1"/>
    <x v="58"/>
    <s v="Naypyitaw"/>
    <x v="0"/>
    <s v="Male"/>
    <s v="Health and beauty"/>
    <x v="1"/>
    <n v="43.7"/>
    <n v="2"/>
    <n v="87.4"/>
    <n v="6"/>
    <n v="5.2439999999999998"/>
    <n v="92.644000000000005"/>
  </r>
  <r>
    <s v="856-22-8149"/>
    <x v="0"/>
    <x v="28"/>
    <s v="Yangon"/>
    <x v="1"/>
    <s v="Female"/>
    <s v="Home and lifestyle"/>
    <x v="0"/>
    <n v="25.29"/>
    <n v="1"/>
    <n v="25.29"/>
    <n v="6"/>
    <n v="1.5173999999999985"/>
    <n v="26.807399999999998"/>
  </r>
  <r>
    <s v="699-01-4164"/>
    <x v="1"/>
    <x v="41"/>
    <s v="Naypyitaw"/>
    <x v="1"/>
    <s v="Male"/>
    <s v="Health and beauty"/>
    <x v="2"/>
    <n v="41.5"/>
    <n v="4"/>
    <n v="166"/>
    <n v="6"/>
    <n v="9.960000000000008"/>
    <n v="175.96"/>
  </r>
  <r>
    <s v="420-11-4919"/>
    <x v="1"/>
    <x v="21"/>
    <s v="Naypyitaw"/>
    <x v="0"/>
    <s v="Female"/>
    <s v="Food and beverages"/>
    <x v="2"/>
    <n v="71.39"/>
    <n v="5"/>
    <n v="356.95"/>
    <n v="6"/>
    <n v="21.416999999999973"/>
    <n v="378.36699999999996"/>
  </r>
  <r>
    <s v="606-80-4905"/>
    <x v="1"/>
    <x v="71"/>
    <s v="Naypyitaw"/>
    <x v="0"/>
    <s v="Female"/>
    <s v="Sports and travel"/>
    <x v="2"/>
    <n v="19.149999999999999"/>
    <n v="6"/>
    <n v="114.89999999999999"/>
    <n v="6"/>
    <n v="6.8940000000000055"/>
    <n v="121.794"/>
  </r>
  <r>
    <s v="542-41-0513"/>
    <x v="2"/>
    <x v="20"/>
    <s v="Mandalay"/>
    <x v="0"/>
    <s v="Female"/>
    <s v="Electronic accessories"/>
    <x v="1"/>
    <n v="57.49"/>
    <n v="4"/>
    <n v="229.96"/>
    <n v="6"/>
    <n v="13.797599999999989"/>
    <n v="243.7576"/>
  </r>
  <r>
    <s v="426-39-2418"/>
    <x v="1"/>
    <x v="78"/>
    <s v="Naypyitaw"/>
    <x v="1"/>
    <s v="Male"/>
    <s v="Electronic accessories"/>
    <x v="1"/>
    <n v="61.41"/>
    <n v="7"/>
    <n v="429.87"/>
    <n v="6"/>
    <n v="25.79219999999998"/>
    <n v="455.66219999999998"/>
  </r>
  <r>
    <s v="875-46-5808"/>
    <x v="2"/>
    <x v="10"/>
    <s v="Mandalay"/>
    <x v="0"/>
    <s v="Male"/>
    <s v="Health and beauty"/>
    <x v="0"/>
    <n v="25.9"/>
    <n v="10"/>
    <n v="259"/>
    <n v="6"/>
    <n v="15.54000000000002"/>
    <n v="274.54000000000002"/>
  </r>
  <r>
    <s v="394-43-4238"/>
    <x v="2"/>
    <x v="42"/>
    <s v="Mandalay"/>
    <x v="0"/>
    <s v="Male"/>
    <s v="Home and lifestyle"/>
    <x v="2"/>
    <n v="17.77"/>
    <n v="5"/>
    <n v="88.85"/>
    <n v="6"/>
    <n v="5.3310000000000031"/>
    <n v="94.180999999999997"/>
  </r>
  <r>
    <s v="749-24-1565"/>
    <x v="0"/>
    <x v="75"/>
    <s v="Yangon"/>
    <x v="1"/>
    <s v="Female"/>
    <s v="Health and beauty"/>
    <x v="0"/>
    <n v="23.03"/>
    <n v="9"/>
    <n v="207.27"/>
    <n v="6"/>
    <n v="12.436200000000014"/>
    <n v="219.70620000000002"/>
  </r>
  <r>
    <s v="672-51-8681"/>
    <x v="1"/>
    <x v="72"/>
    <s v="Naypyitaw"/>
    <x v="0"/>
    <s v="Female"/>
    <s v="Electronic accessories"/>
    <x v="2"/>
    <n v="66.650000000000006"/>
    <n v="9"/>
    <n v="599.85"/>
    <n v="6"/>
    <n v="35.990999999999985"/>
    <n v="635.84100000000001"/>
  </r>
  <r>
    <s v="263-87-5680"/>
    <x v="1"/>
    <x v="79"/>
    <s v="Naypyitaw"/>
    <x v="0"/>
    <s v="Female"/>
    <s v="Home and lifestyle"/>
    <x v="0"/>
    <n v="28.53"/>
    <n v="10"/>
    <n v="285.3"/>
    <n v="6"/>
    <n v="17.117999999999995"/>
    <n v="302.41800000000001"/>
  </r>
  <r>
    <s v="573-58-9734"/>
    <x v="2"/>
    <x v="61"/>
    <s v="Mandalay"/>
    <x v="1"/>
    <s v="Female"/>
    <s v="Fashion accessories"/>
    <x v="0"/>
    <n v="30.37"/>
    <n v="3"/>
    <n v="91.11"/>
    <n v="6"/>
    <n v="5.4665999999999997"/>
    <n v="96.576599999999999"/>
  </r>
  <r>
    <s v="817-69-8206"/>
    <x v="2"/>
    <x v="22"/>
    <s v="Mandalay"/>
    <x v="1"/>
    <s v="Female"/>
    <s v="Electronic accessories"/>
    <x v="2"/>
    <n v="99.73"/>
    <n v="9"/>
    <n v="897.57"/>
    <n v="6"/>
    <n v="53.854199999999992"/>
    <n v="951.42420000000004"/>
  </r>
  <r>
    <s v="888-02-0338"/>
    <x v="0"/>
    <x v="25"/>
    <s v="Yangon"/>
    <x v="1"/>
    <s v="Male"/>
    <s v="Electronic accessories"/>
    <x v="0"/>
    <n v="26.23"/>
    <n v="9"/>
    <n v="236.07"/>
    <n v="6"/>
    <n v="14.164199999999994"/>
    <n v="250.23419999999999"/>
  </r>
  <r>
    <s v="677-11-0152"/>
    <x v="1"/>
    <x v="65"/>
    <s v="Naypyitaw"/>
    <x v="1"/>
    <s v="Female"/>
    <s v="Food and beverages"/>
    <x v="1"/>
    <n v="93.26"/>
    <n v="9"/>
    <n v="839.34"/>
    <n v="6"/>
    <n v="50.360400000000027"/>
    <n v="889.70040000000006"/>
  </r>
  <r>
    <s v="142-63-6033"/>
    <x v="2"/>
    <x v="80"/>
    <s v="Mandalay"/>
    <x v="1"/>
    <s v="Male"/>
    <s v="Home and lifestyle"/>
    <x v="0"/>
    <n v="92.36"/>
    <n v="5"/>
    <n v="461.8"/>
    <n v="6"/>
    <n v="27.708000000000027"/>
    <n v="489.50800000000004"/>
  </r>
  <r>
    <s v="656-16-1063"/>
    <x v="2"/>
    <x v="72"/>
    <s v="Mandalay"/>
    <x v="1"/>
    <s v="Male"/>
    <s v="Sports and travel"/>
    <x v="2"/>
    <n v="46.42"/>
    <n v="3"/>
    <n v="139.26"/>
    <n v="6"/>
    <n v="8.3556000000000097"/>
    <n v="147.6156"/>
  </r>
  <r>
    <s v="891-58-8335"/>
    <x v="2"/>
    <x v="16"/>
    <s v="Mandalay"/>
    <x v="0"/>
    <s v="Female"/>
    <s v="Sports and travel"/>
    <x v="1"/>
    <n v="29.61"/>
    <n v="7"/>
    <n v="207.26999999999998"/>
    <n v="6"/>
    <n v="12.436199999999985"/>
    <n v="219.70619999999997"/>
  </r>
  <r>
    <s v="802-43-8934"/>
    <x v="0"/>
    <x v="23"/>
    <s v="Yangon"/>
    <x v="1"/>
    <s v="Male"/>
    <s v="Home and lifestyle"/>
    <x v="2"/>
    <n v="18.28"/>
    <n v="1"/>
    <n v="18.28"/>
    <n v="6"/>
    <n v="1.0968000000000018"/>
    <n v="19.376800000000003"/>
  </r>
  <r>
    <s v="560-30-5617"/>
    <x v="2"/>
    <x v="62"/>
    <s v="Mandalay"/>
    <x v="1"/>
    <s v="Female"/>
    <s v="Sports and travel"/>
    <x v="1"/>
    <n v="24.77"/>
    <n v="5"/>
    <n v="123.85"/>
    <n v="6"/>
    <n v="7.4310000000000116"/>
    <n v="131.28100000000001"/>
  </r>
  <r>
    <s v="319-74-2561"/>
    <x v="0"/>
    <x v="81"/>
    <s v="Yangon"/>
    <x v="0"/>
    <s v="Female"/>
    <s v="Electronic accessories"/>
    <x v="1"/>
    <n v="94.64"/>
    <n v="3"/>
    <n v="283.92"/>
    <n v="6"/>
    <n v="17.035199999999975"/>
    <n v="300.95519999999999"/>
  </r>
  <r>
    <s v="549-03-9315"/>
    <x v="2"/>
    <x v="12"/>
    <s v="Mandalay"/>
    <x v="1"/>
    <s v="Male"/>
    <s v="Fashion accessories"/>
    <x v="0"/>
    <n v="94.87"/>
    <n v="8"/>
    <n v="758.96"/>
    <n v="6"/>
    <n v="45.537599999999998"/>
    <n v="804.49760000000003"/>
  </r>
  <r>
    <s v="790-29-1172"/>
    <x v="2"/>
    <x v="24"/>
    <s v="Mandalay"/>
    <x v="1"/>
    <s v="Female"/>
    <s v="Food and beverages"/>
    <x v="2"/>
    <n v="57.34"/>
    <n v="3"/>
    <n v="172.02"/>
    <n v="6"/>
    <n v="10.321200000000005"/>
    <n v="182.34120000000001"/>
  </r>
  <r>
    <s v="239-36-3640"/>
    <x v="2"/>
    <x v="82"/>
    <s v="Mandalay"/>
    <x v="1"/>
    <s v="Male"/>
    <s v="Electronic accessories"/>
    <x v="0"/>
    <n v="45.35"/>
    <n v="6"/>
    <n v="272.10000000000002"/>
    <n v="6"/>
    <n v="16.326000000000022"/>
    <n v="288.42600000000004"/>
  </r>
  <r>
    <s v="468-01-2051"/>
    <x v="2"/>
    <x v="43"/>
    <s v="Mandalay"/>
    <x v="1"/>
    <s v="Male"/>
    <s v="Food and beverages"/>
    <x v="0"/>
    <n v="62.08"/>
    <n v="7"/>
    <n v="434.56"/>
    <n v="6"/>
    <n v="26.073599999999999"/>
    <n v="460.6336"/>
  </r>
  <r>
    <s v="389-25-3394"/>
    <x v="1"/>
    <x v="21"/>
    <s v="Naypyitaw"/>
    <x v="1"/>
    <s v="Male"/>
    <s v="Electronic accessories"/>
    <x v="1"/>
    <n v="11.81"/>
    <n v="5"/>
    <n v="59.050000000000004"/>
    <n v="6"/>
    <n v="3.5429999999999993"/>
    <n v="62.593000000000004"/>
  </r>
  <r>
    <s v="279-62-1445"/>
    <x v="1"/>
    <x v="81"/>
    <s v="Naypyitaw"/>
    <x v="0"/>
    <s v="Female"/>
    <s v="Fashion accessories"/>
    <x v="1"/>
    <n v="12.54"/>
    <n v="1"/>
    <n v="12.54"/>
    <n v="6"/>
    <n v="0.75239999999999974"/>
    <n v="13.292399999999999"/>
  </r>
  <r>
    <s v="213-72-6612"/>
    <x v="0"/>
    <x v="80"/>
    <s v="Yangon"/>
    <x v="1"/>
    <s v="Male"/>
    <s v="Food and beverages"/>
    <x v="1"/>
    <n v="43.25"/>
    <n v="2"/>
    <n v="86.5"/>
    <n v="6"/>
    <n v="5.1899999999999977"/>
    <n v="91.69"/>
  </r>
  <r>
    <s v="746-68-6593"/>
    <x v="1"/>
    <x v="83"/>
    <s v="Naypyitaw"/>
    <x v="0"/>
    <s v="Female"/>
    <s v="Sports and travel"/>
    <x v="2"/>
    <n v="87.16"/>
    <n v="2"/>
    <n v="174.32"/>
    <n v="6"/>
    <n v="10.45920000000001"/>
    <n v="184.7792"/>
  </r>
  <r>
    <s v="836-82-5858"/>
    <x v="2"/>
    <x v="53"/>
    <s v="Mandalay"/>
    <x v="0"/>
    <s v="Male"/>
    <s v="Health and beauty"/>
    <x v="0"/>
    <n v="69.37"/>
    <n v="9"/>
    <n v="624.33000000000004"/>
    <n v="6"/>
    <n v="37.459799999999973"/>
    <n v="661.78980000000001"/>
  </r>
  <r>
    <s v="583-72-1480"/>
    <x v="1"/>
    <x v="82"/>
    <s v="Naypyitaw"/>
    <x v="0"/>
    <s v="Male"/>
    <s v="Electronic accessories"/>
    <x v="0"/>
    <n v="37.06"/>
    <n v="4"/>
    <n v="148.24"/>
    <n v="6"/>
    <n v="8.8943999999999903"/>
    <n v="157.1344"/>
  </r>
  <r>
    <s v="466-61-5506"/>
    <x v="2"/>
    <x v="84"/>
    <s v="Mandalay"/>
    <x v="0"/>
    <s v="Female"/>
    <s v="Electronic accessories"/>
    <x v="1"/>
    <n v="90.7"/>
    <n v="6"/>
    <n v="544.20000000000005"/>
    <n v="6"/>
    <n v="32.652000000000044"/>
    <n v="576.85200000000009"/>
  </r>
  <r>
    <s v="721-86-6247"/>
    <x v="0"/>
    <x v="16"/>
    <s v="Yangon"/>
    <x v="1"/>
    <s v="Female"/>
    <s v="Home and lifestyle"/>
    <x v="0"/>
    <n v="63.42"/>
    <n v="8"/>
    <n v="507.36"/>
    <n v="6"/>
    <n v="30.441599999999994"/>
    <n v="537.80160000000001"/>
  </r>
  <r>
    <s v="289-65-5721"/>
    <x v="2"/>
    <x v="53"/>
    <s v="Mandalay"/>
    <x v="1"/>
    <s v="Female"/>
    <s v="Fashion accessories"/>
    <x v="1"/>
    <n v="81.37"/>
    <n v="2"/>
    <n v="162.74"/>
    <n v="6"/>
    <n v="9.7643999999999949"/>
    <n v="172.5044"/>
  </r>
  <r>
    <s v="545-46-3100"/>
    <x v="2"/>
    <x v="41"/>
    <s v="Mandalay"/>
    <x v="0"/>
    <s v="Female"/>
    <s v="Electronic accessories"/>
    <x v="2"/>
    <n v="10.59"/>
    <n v="3"/>
    <n v="31.77"/>
    <n v="6"/>
    <n v="1.9062000000000019"/>
    <n v="33.676200000000001"/>
  </r>
  <r>
    <s v="418-02-5978"/>
    <x v="2"/>
    <x v="48"/>
    <s v="Mandalay"/>
    <x v="1"/>
    <s v="Female"/>
    <s v="Health and beauty"/>
    <x v="1"/>
    <n v="84.09"/>
    <n v="9"/>
    <n v="756.81000000000006"/>
    <n v="6"/>
    <n v="45.408599999999979"/>
    <n v="802.21860000000004"/>
  </r>
  <r>
    <s v="269-04-5750"/>
    <x v="2"/>
    <x v="81"/>
    <s v="Mandalay"/>
    <x v="0"/>
    <s v="Male"/>
    <s v="Fashion accessories"/>
    <x v="1"/>
    <n v="73.819999999999993"/>
    <n v="4"/>
    <n v="295.27999999999997"/>
    <n v="6"/>
    <n v="17.716799999999978"/>
    <n v="312.99679999999995"/>
  </r>
  <r>
    <s v="157-13-5295"/>
    <x v="0"/>
    <x v="11"/>
    <s v="Yangon"/>
    <x v="0"/>
    <s v="Male"/>
    <s v="Health and beauty"/>
    <x v="0"/>
    <n v="51.94"/>
    <n v="10"/>
    <n v="519.4"/>
    <n v="6"/>
    <n v="31.163999999999987"/>
    <n v="550.56399999999996"/>
  </r>
  <r>
    <s v="645-78-8093"/>
    <x v="0"/>
    <x v="40"/>
    <s v="Yangon"/>
    <x v="1"/>
    <s v="Female"/>
    <s v="Sports and travel"/>
    <x v="0"/>
    <n v="93.14"/>
    <n v="2"/>
    <n v="186.28"/>
    <n v="6"/>
    <n v="11.176799999999986"/>
    <n v="197.45679999999999"/>
  </r>
  <r>
    <s v="211-30-9270"/>
    <x v="1"/>
    <x v="26"/>
    <s v="Naypyitaw"/>
    <x v="1"/>
    <s v="Male"/>
    <s v="Health and beauty"/>
    <x v="2"/>
    <n v="17.41"/>
    <n v="5"/>
    <n v="87.05"/>
    <n v="6"/>
    <n v="5.222999999999999"/>
    <n v="92.272999999999996"/>
  </r>
  <r>
    <s v="755-12-3214"/>
    <x v="1"/>
    <x v="19"/>
    <s v="Naypyitaw"/>
    <x v="0"/>
    <s v="Female"/>
    <s v="Fashion accessories"/>
    <x v="2"/>
    <n v="44.22"/>
    <n v="5"/>
    <n v="221.1"/>
    <n v="6"/>
    <n v="13.265999999999991"/>
    <n v="234.36599999999999"/>
  </r>
  <r>
    <s v="346-84-3103"/>
    <x v="2"/>
    <x v="22"/>
    <s v="Mandalay"/>
    <x v="0"/>
    <s v="Female"/>
    <s v="Electronic accessories"/>
    <x v="1"/>
    <n v="13.22"/>
    <n v="5"/>
    <n v="66.100000000000009"/>
    <n v="6"/>
    <n v="3.965999999999994"/>
    <n v="70.066000000000003"/>
  </r>
  <r>
    <s v="478-06-7835"/>
    <x v="0"/>
    <x v="83"/>
    <s v="Yangon"/>
    <x v="1"/>
    <s v="Male"/>
    <s v="Fashion accessories"/>
    <x v="0"/>
    <n v="89.69"/>
    <n v="1"/>
    <n v="89.69"/>
    <n v="6"/>
    <n v="5.3813999999999993"/>
    <n v="95.071399999999997"/>
  </r>
  <r>
    <s v="540-11-4336"/>
    <x v="0"/>
    <x v="83"/>
    <s v="Yangon"/>
    <x v="1"/>
    <s v="Male"/>
    <s v="Food and beverages"/>
    <x v="2"/>
    <n v="24.94"/>
    <n v="9"/>
    <n v="224.46"/>
    <n v="6"/>
    <n v="13.467600000000004"/>
    <n v="237.92760000000001"/>
  </r>
  <r>
    <s v="448-81-5016"/>
    <x v="0"/>
    <x v="16"/>
    <s v="Yangon"/>
    <x v="1"/>
    <s v="Male"/>
    <s v="Health and beauty"/>
    <x v="2"/>
    <n v="59.77"/>
    <n v="2"/>
    <n v="119.54"/>
    <n v="6"/>
    <n v="7.1723999999999961"/>
    <n v="126.7124"/>
  </r>
  <r>
    <s v="142-72-4741"/>
    <x v="1"/>
    <x v="38"/>
    <s v="Naypyitaw"/>
    <x v="0"/>
    <s v="Male"/>
    <s v="Fashion accessories"/>
    <x v="2"/>
    <n v="93.2"/>
    <n v="2"/>
    <n v="186.4"/>
    <n v="6"/>
    <n v="11.183999999999997"/>
    <n v="197.584"/>
  </r>
  <r>
    <s v="217-58-1179"/>
    <x v="0"/>
    <x v="0"/>
    <s v="Yangon"/>
    <x v="0"/>
    <s v="Male"/>
    <s v="Home and lifestyle"/>
    <x v="1"/>
    <n v="62.65"/>
    <n v="4"/>
    <n v="250.6"/>
    <n v="6"/>
    <n v="15.035999999999973"/>
    <n v="265.63599999999997"/>
  </r>
  <r>
    <s v="376-02-8238"/>
    <x v="2"/>
    <x v="30"/>
    <s v="Mandalay"/>
    <x v="1"/>
    <s v="Male"/>
    <s v="Home and lifestyle"/>
    <x v="2"/>
    <n v="93.87"/>
    <n v="8"/>
    <n v="750.96"/>
    <n v="6"/>
    <n v="45.057599999999979"/>
    <n v="796.01760000000002"/>
  </r>
  <r>
    <s v="530-90-9855"/>
    <x v="0"/>
    <x v="17"/>
    <s v="Yangon"/>
    <x v="0"/>
    <s v="Male"/>
    <s v="Home and lifestyle"/>
    <x v="1"/>
    <n v="47.59"/>
    <n v="8"/>
    <n v="380.72"/>
    <n v="6"/>
    <n v="22.843200000000024"/>
    <n v="403.56320000000005"/>
  </r>
  <r>
    <s v="866-05-7563"/>
    <x v="2"/>
    <x v="57"/>
    <s v="Mandalay"/>
    <x v="0"/>
    <s v="Female"/>
    <s v="Electronic accessories"/>
    <x v="1"/>
    <n v="81.400000000000006"/>
    <n v="3"/>
    <n v="244.20000000000002"/>
    <n v="6"/>
    <n v="14.652000000000015"/>
    <n v="258.85200000000003"/>
  </r>
  <r>
    <s v="604-70-6476"/>
    <x v="0"/>
    <x v="54"/>
    <s v="Yangon"/>
    <x v="0"/>
    <s v="Male"/>
    <s v="Fashion accessories"/>
    <x v="0"/>
    <n v="17.940000000000001"/>
    <n v="5"/>
    <n v="89.7"/>
    <n v="6"/>
    <n v="5.382000000000005"/>
    <n v="95.082000000000008"/>
  </r>
  <r>
    <s v="799-71-1548"/>
    <x v="0"/>
    <x v="27"/>
    <s v="Yangon"/>
    <x v="0"/>
    <s v="Male"/>
    <s v="Electronic accessories"/>
    <x v="2"/>
    <n v="77.72"/>
    <n v="4"/>
    <n v="310.88"/>
    <n v="6"/>
    <n v="18.652800000000013"/>
    <n v="329.53280000000001"/>
  </r>
  <r>
    <s v="785-13-7708"/>
    <x v="2"/>
    <x v="78"/>
    <s v="Mandalay"/>
    <x v="1"/>
    <s v="Male"/>
    <s v="Food and beverages"/>
    <x v="2"/>
    <n v="73.06"/>
    <n v="7"/>
    <n v="511.42"/>
    <n v="6"/>
    <n v="30.685199999999952"/>
    <n v="542.10519999999997"/>
  </r>
  <r>
    <s v="845-51-0542"/>
    <x v="2"/>
    <x v="30"/>
    <s v="Mandalay"/>
    <x v="0"/>
    <s v="Male"/>
    <s v="Food and beverages"/>
    <x v="0"/>
    <n v="46.55"/>
    <n v="9"/>
    <n v="418.95"/>
    <n v="6"/>
    <n v="25.137"/>
    <n v="444.08699999999999"/>
  </r>
  <r>
    <s v="662-47-5456"/>
    <x v="1"/>
    <x v="85"/>
    <s v="Naypyitaw"/>
    <x v="0"/>
    <s v="Male"/>
    <s v="Fashion accessories"/>
    <x v="2"/>
    <n v="35.19"/>
    <n v="10"/>
    <n v="351.9"/>
    <n v="6"/>
    <n v="21.113999999999976"/>
    <n v="373.01399999999995"/>
  </r>
  <r>
    <s v="883-17-4236"/>
    <x v="1"/>
    <x v="22"/>
    <s v="Naypyitaw"/>
    <x v="1"/>
    <s v="Female"/>
    <s v="Sports and travel"/>
    <x v="2"/>
    <n v="14.39"/>
    <n v="2"/>
    <n v="28.78"/>
    <n v="6"/>
    <n v="1.7268000000000008"/>
    <n v="30.506800000000002"/>
  </r>
  <r>
    <s v="290-68-2984"/>
    <x v="0"/>
    <x v="32"/>
    <s v="Yangon"/>
    <x v="1"/>
    <s v="Male"/>
    <s v="Home and lifestyle"/>
    <x v="1"/>
    <n v="23.75"/>
    <n v="4"/>
    <n v="95"/>
    <n v="6"/>
    <n v="5.7000000000000028"/>
    <n v="100.7"/>
  </r>
  <r>
    <s v="704-11-6354"/>
    <x v="0"/>
    <x v="47"/>
    <s v="Yangon"/>
    <x v="0"/>
    <s v="Male"/>
    <s v="Home and lifestyle"/>
    <x v="1"/>
    <n v="58.9"/>
    <n v="8"/>
    <n v="471.2"/>
    <n v="6"/>
    <n v="28.271999999999991"/>
    <n v="499.47199999999998"/>
  </r>
  <r>
    <s v="110-48-7033"/>
    <x v="2"/>
    <x v="71"/>
    <s v="Mandalay"/>
    <x v="0"/>
    <s v="Male"/>
    <s v="Fashion accessories"/>
    <x v="1"/>
    <n v="32.619999999999997"/>
    <n v="4"/>
    <n v="130.47999999999999"/>
    <n v="6"/>
    <n v="7.8288000000000011"/>
    <n v="138.30879999999999"/>
  </r>
  <r>
    <s v="366-93-0948"/>
    <x v="0"/>
    <x v="82"/>
    <s v="Yangon"/>
    <x v="0"/>
    <s v="Male"/>
    <s v="Electronic accessories"/>
    <x v="2"/>
    <n v="66.349999999999994"/>
    <n v="1"/>
    <n v="66.349999999999994"/>
    <n v="6"/>
    <n v="3.9809999999999945"/>
    <n v="70.330999999999989"/>
  </r>
  <r>
    <s v="729-09-9681"/>
    <x v="0"/>
    <x v="63"/>
    <s v="Yangon"/>
    <x v="0"/>
    <s v="Male"/>
    <s v="Home and lifestyle"/>
    <x v="0"/>
    <n v="25.91"/>
    <n v="6"/>
    <n v="155.46"/>
    <n v="6"/>
    <n v="9.3275999999999897"/>
    <n v="164.7876"/>
  </r>
  <r>
    <s v="151-16-1484"/>
    <x v="0"/>
    <x v="77"/>
    <s v="Yangon"/>
    <x v="0"/>
    <s v="Male"/>
    <s v="Electronic accessories"/>
    <x v="0"/>
    <n v="32.25"/>
    <n v="4"/>
    <n v="129"/>
    <n v="6"/>
    <n v="7.7400000000000091"/>
    <n v="136.74"/>
  </r>
  <r>
    <s v="380-94-4661"/>
    <x v="1"/>
    <x v="13"/>
    <s v="Naypyitaw"/>
    <x v="0"/>
    <s v="Male"/>
    <s v="Electronic accessories"/>
    <x v="2"/>
    <n v="65.94"/>
    <n v="4"/>
    <n v="263.76"/>
    <n v="6"/>
    <n v="15.825600000000009"/>
    <n v="279.5856"/>
  </r>
  <r>
    <s v="850-41-9669"/>
    <x v="0"/>
    <x v="35"/>
    <s v="Yangon"/>
    <x v="1"/>
    <s v="Female"/>
    <s v="Electronic accessories"/>
    <x v="0"/>
    <n v="75.06"/>
    <n v="9"/>
    <n v="675.54"/>
    <n v="6"/>
    <n v="40.532400000000052"/>
    <n v="716.07240000000002"/>
  </r>
  <r>
    <s v="821-07-3596"/>
    <x v="1"/>
    <x v="37"/>
    <s v="Naypyitaw"/>
    <x v="1"/>
    <s v="Female"/>
    <s v="Fashion accessories"/>
    <x v="0"/>
    <n v="16.45"/>
    <n v="4"/>
    <n v="65.8"/>
    <n v="6"/>
    <n v="3.9479999999999933"/>
    <n v="69.74799999999999"/>
  </r>
  <r>
    <s v="655-85-5130"/>
    <x v="2"/>
    <x v="45"/>
    <s v="Mandalay"/>
    <x v="0"/>
    <s v="Female"/>
    <s v="Fashion accessories"/>
    <x v="1"/>
    <n v="38.299999999999997"/>
    <n v="4"/>
    <n v="153.19999999999999"/>
    <n v="6"/>
    <n v="9.1920000000000073"/>
    <n v="162.392"/>
  </r>
  <r>
    <s v="447-15-7839"/>
    <x v="0"/>
    <x v="57"/>
    <s v="Yangon"/>
    <x v="0"/>
    <s v="Female"/>
    <s v="Sports and travel"/>
    <x v="1"/>
    <n v="22.24"/>
    <n v="10"/>
    <n v="222.39999999999998"/>
    <n v="6"/>
    <n v="13.343999999999994"/>
    <n v="235.74399999999997"/>
  </r>
  <r>
    <s v="154-74-7179"/>
    <x v="2"/>
    <x v="84"/>
    <s v="Mandalay"/>
    <x v="1"/>
    <s v="Male"/>
    <s v="Sports and travel"/>
    <x v="0"/>
    <n v="54.45"/>
    <n v="1"/>
    <n v="54.45"/>
    <n v="6"/>
    <n v="3.267000000000003"/>
    <n v="57.717000000000006"/>
  </r>
  <r>
    <s v="253-12-6086"/>
    <x v="0"/>
    <x v="41"/>
    <s v="Yangon"/>
    <x v="0"/>
    <s v="Female"/>
    <s v="Sports and travel"/>
    <x v="2"/>
    <n v="98.4"/>
    <n v="7"/>
    <n v="688.80000000000007"/>
    <n v="6"/>
    <n v="41.327999999999975"/>
    <n v="730.12800000000004"/>
  </r>
  <r>
    <s v="808-65-0703"/>
    <x v="1"/>
    <x v="86"/>
    <s v="Naypyitaw"/>
    <x v="1"/>
    <s v="Male"/>
    <s v="Home and lifestyle"/>
    <x v="2"/>
    <n v="35.47"/>
    <n v="4"/>
    <n v="141.88"/>
    <n v="6"/>
    <n v="8.5127999999999986"/>
    <n v="150.39279999999999"/>
  </r>
  <r>
    <s v="571-94-0759"/>
    <x v="2"/>
    <x v="66"/>
    <s v="Mandalay"/>
    <x v="0"/>
    <s v="Female"/>
    <s v="Food and beverages"/>
    <x v="1"/>
    <n v="74.599999999999994"/>
    <n v="10"/>
    <n v="746"/>
    <n v="6"/>
    <n v="44.759999999999991"/>
    <n v="790.76"/>
  </r>
  <r>
    <s v="144-51-6085"/>
    <x v="0"/>
    <x v="0"/>
    <s v="Yangon"/>
    <x v="0"/>
    <s v="Male"/>
    <s v="Home and lifestyle"/>
    <x v="2"/>
    <n v="70.739999999999995"/>
    <n v="4"/>
    <n v="282.95999999999998"/>
    <n v="6"/>
    <n v="16.977599999999995"/>
    <n v="299.93759999999997"/>
  </r>
  <r>
    <s v="731-14-2199"/>
    <x v="0"/>
    <x v="72"/>
    <s v="Yangon"/>
    <x v="0"/>
    <s v="Female"/>
    <s v="Home and lifestyle"/>
    <x v="0"/>
    <n v="35.54"/>
    <n v="10"/>
    <n v="355.4"/>
    <n v="6"/>
    <n v="21.324000000000012"/>
    <n v="376.72399999999999"/>
  </r>
  <r>
    <s v="783-09-1637"/>
    <x v="2"/>
    <x v="43"/>
    <s v="Mandalay"/>
    <x v="1"/>
    <s v="Female"/>
    <s v="Sports and travel"/>
    <x v="0"/>
    <n v="67.430000000000007"/>
    <n v="5"/>
    <n v="337.15000000000003"/>
    <n v="6"/>
    <n v="20.228999999999985"/>
    <n v="357.37900000000002"/>
  </r>
  <r>
    <s v="687-15-1097"/>
    <x v="1"/>
    <x v="75"/>
    <s v="Naypyitaw"/>
    <x v="0"/>
    <s v="Female"/>
    <s v="Health and beauty"/>
    <x v="1"/>
    <n v="21.12"/>
    <n v="2"/>
    <n v="42.24"/>
    <n v="6"/>
    <n v="2.534399999999998"/>
    <n v="44.7744"/>
  </r>
  <r>
    <s v="126-54-1082"/>
    <x v="0"/>
    <x v="27"/>
    <s v="Yangon"/>
    <x v="0"/>
    <s v="Female"/>
    <s v="Home and lifestyle"/>
    <x v="2"/>
    <n v="21.54"/>
    <n v="9"/>
    <n v="193.85999999999999"/>
    <n v="6"/>
    <n v="11.631599999999992"/>
    <n v="205.49159999999998"/>
  </r>
  <r>
    <s v="633-91-1052"/>
    <x v="0"/>
    <x v="3"/>
    <s v="Yangon"/>
    <x v="1"/>
    <s v="Female"/>
    <s v="Home and lifestyle"/>
    <x v="1"/>
    <n v="12.03"/>
    <n v="2"/>
    <n v="24.06"/>
    <n v="6"/>
    <n v="1.4436"/>
    <n v="25.503599999999999"/>
  </r>
  <r>
    <s v="477-24-6490"/>
    <x v="2"/>
    <x v="84"/>
    <s v="Mandalay"/>
    <x v="1"/>
    <s v="Female"/>
    <s v="Health and beauty"/>
    <x v="0"/>
    <n v="99.71"/>
    <n v="6"/>
    <n v="598.26"/>
    <n v="6"/>
    <n v="35.895600000000059"/>
    <n v="634.15560000000005"/>
  </r>
  <r>
    <s v="566-19-5475"/>
    <x v="2"/>
    <x v="27"/>
    <s v="Mandalay"/>
    <x v="1"/>
    <s v="Male"/>
    <s v="Fashion accessories"/>
    <x v="1"/>
    <n v="47.97"/>
    <n v="7"/>
    <n v="335.78999999999996"/>
    <n v="6"/>
    <n v="20.147400000000005"/>
    <n v="355.93739999999997"/>
  </r>
  <r>
    <s v="526-86-8552"/>
    <x v="1"/>
    <x v="27"/>
    <s v="Naypyitaw"/>
    <x v="0"/>
    <s v="Female"/>
    <s v="Home and lifestyle"/>
    <x v="1"/>
    <n v="21.82"/>
    <n v="10"/>
    <n v="218.2"/>
    <n v="6"/>
    <n v="13.091999999999985"/>
    <n v="231.29199999999997"/>
  </r>
  <r>
    <s v="376-56-3573"/>
    <x v="1"/>
    <x v="30"/>
    <s v="Naypyitaw"/>
    <x v="1"/>
    <s v="Female"/>
    <s v="Fashion accessories"/>
    <x v="0"/>
    <n v="95.42"/>
    <n v="4"/>
    <n v="381.68"/>
    <n v="6"/>
    <n v="22.900800000000004"/>
    <n v="404.58080000000001"/>
  </r>
  <r>
    <s v="537-72-0426"/>
    <x v="1"/>
    <x v="80"/>
    <s v="Naypyitaw"/>
    <x v="0"/>
    <s v="Male"/>
    <s v="Fashion accessories"/>
    <x v="1"/>
    <n v="70.989999999999995"/>
    <n v="10"/>
    <n v="709.9"/>
    <n v="6"/>
    <n v="42.593999999999937"/>
    <n v="752.49399999999991"/>
  </r>
  <r>
    <s v="828-61-5674"/>
    <x v="0"/>
    <x v="80"/>
    <s v="Yangon"/>
    <x v="0"/>
    <s v="Male"/>
    <s v="Sports and travel"/>
    <x v="2"/>
    <n v="44.02"/>
    <n v="10"/>
    <n v="440.20000000000005"/>
    <n v="6"/>
    <n v="26.411999999999978"/>
    <n v="466.61200000000002"/>
  </r>
  <r>
    <s v="136-08-6195"/>
    <x v="0"/>
    <x v="42"/>
    <s v="Yangon"/>
    <x v="1"/>
    <s v="Female"/>
    <s v="Home and lifestyle"/>
    <x v="2"/>
    <n v="69.959999999999994"/>
    <n v="8"/>
    <n v="559.67999999999995"/>
    <n v="6"/>
    <n v="33.580799999999954"/>
    <n v="593.2607999999999"/>
  </r>
  <r>
    <s v="523-38-0215"/>
    <x v="1"/>
    <x v="43"/>
    <s v="Naypyitaw"/>
    <x v="1"/>
    <s v="Male"/>
    <s v="Home and lifestyle"/>
    <x v="2"/>
    <s v="37"/>
    <n v="1"/>
    <n v="37"/>
    <n v="6"/>
    <n v="2.2199999999999989"/>
    <n v="39.22"/>
  </r>
  <r>
    <s v="490-29-1201"/>
    <x v="0"/>
    <x v="47"/>
    <s v="Yangon"/>
    <x v="1"/>
    <s v="Female"/>
    <s v="Sports and travel"/>
    <x v="1"/>
    <n v="15.34"/>
    <n v="1"/>
    <n v="15.34"/>
    <n v="6"/>
    <n v="0.92040000000000077"/>
    <n v="16.260400000000001"/>
  </r>
  <r>
    <s v="667-92-0055"/>
    <x v="0"/>
    <x v="31"/>
    <s v="Yangon"/>
    <x v="0"/>
    <s v="Male"/>
    <s v="Health and beauty"/>
    <x v="0"/>
    <n v="99.83"/>
    <n v="6"/>
    <n v="598.98"/>
    <n v="6"/>
    <n v="35.938800000000015"/>
    <n v="634.91880000000003"/>
  </r>
  <r>
    <s v="565-17-3836"/>
    <x v="0"/>
    <x v="41"/>
    <s v="Yangon"/>
    <x v="0"/>
    <s v="Female"/>
    <s v="Health and beauty"/>
    <x v="1"/>
    <n v="47.67"/>
    <n v="4"/>
    <n v="190.68"/>
    <n v="6"/>
    <n v="11.440799999999996"/>
    <n v="202.1208"/>
  </r>
  <r>
    <s v="498-41-1961"/>
    <x v="2"/>
    <x v="9"/>
    <s v="Mandalay"/>
    <x v="1"/>
    <s v="Male"/>
    <s v="Health and beauty"/>
    <x v="1"/>
    <n v="66.680000000000007"/>
    <n v="5"/>
    <n v="333.40000000000003"/>
    <n v="6"/>
    <n v="20.004000000000019"/>
    <n v="353.40400000000005"/>
  </r>
  <r>
    <s v="593-95-4461"/>
    <x v="1"/>
    <x v="62"/>
    <s v="Naypyitaw"/>
    <x v="0"/>
    <s v="Male"/>
    <s v="Home and lifestyle"/>
    <x v="1"/>
    <n v="74.86"/>
    <n v="1"/>
    <n v="74.86"/>
    <n v="6"/>
    <n v="4.4916000000000054"/>
    <n v="79.351600000000005"/>
  </r>
  <r>
    <s v="226-71-3580"/>
    <x v="1"/>
    <x v="82"/>
    <s v="Naypyitaw"/>
    <x v="1"/>
    <s v="Female"/>
    <s v="Sports and travel"/>
    <x v="1"/>
    <n v="23.75"/>
    <n v="9"/>
    <n v="213.75"/>
    <n v="6"/>
    <n v="12.824999999999989"/>
    <n v="226.57499999999999"/>
  </r>
  <r>
    <s v="283-79-9594"/>
    <x v="2"/>
    <x v="25"/>
    <s v="Mandalay"/>
    <x v="1"/>
    <s v="Female"/>
    <s v="Food and beverages"/>
    <x v="2"/>
    <n v="48.51"/>
    <n v="7"/>
    <n v="339.57"/>
    <n v="6"/>
    <n v="20.37420000000003"/>
    <n v="359.94420000000002"/>
  </r>
  <r>
    <s v="430-60-3493"/>
    <x v="0"/>
    <x v="36"/>
    <s v="Yangon"/>
    <x v="0"/>
    <s v="Female"/>
    <s v="Home and lifestyle"/>
    <x v="1"/>
    <n v="94.88"/>
    <n v="7"/>
    <n v="664.16"/>
    <n v="6"/>
    <n v="39.849600000000009"/>
    <n v="704.00959999999998"/>
  </r>
  <r>
    <s v="139-20-0155"/>
    <x v="2"/>
    <x v="46"/>
    <s v="Mandalay"/>
    <x v="0"/>
    <s v="Male"/>
    <s v="Electronic accessories"/>
    <x v="2"/>
    <n v="40.299999999999997"/>
    <n v="10"/>
    <n v="403"/>
    <n v="6"/>
    <n v="24.180000000000007"/>
    <n v="427.18"/>
  </r>
  <r>
    <s v="558-80-4082"/>
    <x v="1"/>
    <x v="86"/>
    <s v="Naypyitaw"/>
    <x v="1"/>
    <s v="Male"/>
    <s v="Electronic accessories"/>
    <x v="0"/>
    <n v="27.85"/>
    <n v="7"/>
    <n v="194.95000000000002"/>
    <n v="6"/>
    <n v="11.697000000000003"/>
    <n v="206.64700000000002"/>
  </r>
  <r>
    <s v="278-97-7759"/>
    <x v="0"/>
    <x v="67"/>
    <s v="Yangon"/>
    <x v="0"/>
    <s v="Female"/>
    <s v="Electronic accessories"/>
    <x v="1"/>
    <n v="62.48"/>
    <n v="1"/>
    <n v="62.48"/>
    <n v="6"/>
    <n v="3.7487999999999957"/>
    <n v="66.228799999999993"/>
  </r>
  <r>
    <s v="316-68-6352"/>
    <x v="0"/>
    <x v="18"/>
    <s v="Yangon"/>
    <x v="0"/>
    <s v="Female"/>
    <s v="Food and beverages"/>
    <x v="1"/>
    <n v="36.36"/>
    <n v="2"/>
    <n v="72.72"/>
    <n v="6"/>
    <n v="4.3632000000000062"/>
    <n v="77.083200000000005"/>
  </r>
  <r>
    <s v="585-03-5943"/>
    <x v="2"/>
    <x v="45"/>
    <s v="Mandalay"/>
    <x v="1"/>
    <s v="Male"/>
    <s v="Health and beauty"/>
    <x v="0"/>
    <n v="18.11"/>
    <n v="10"/>
    <n v="181.1"/>
    <n v="6"/>
    <n v="10.866000000000014"/>
    <n v="191.96600000000001"/>
  </r>
  <r>
    <s v="211-05-0490"/>
    <x v="1"/>
    <x v="2"/>
    <s v="Naypyitaw"/>
    <x v="0"/>
    <s v="Female"/>
    <s v="Electronic accessories"/>
    <x v="1"/>
    <n v="51.92"/>
    <n v="5"/>
    <n v="259.60000000000002"/>
    <n v="6"/>
    <n v="15.576000000000022"/>
    <n v="275.17600000000004"/>
  </r>
  <r>
    <s v="727-75-6477"/>
    <x v="1"/>
    <x v="14"/>
    <s v="Naypyitaw"/>
    <x v="1"/>
    <s v="Male"/>
    <s v="Electronic accessories"/>
    <x v="1"/>
    <n v="28.84"/>
    <n v="4"/>
    <n v="115.36"/>
    <n v="6"/>
    <n v="6.921599999999998"/>
    <n v="122.2816"/>
  </r>
  <r>
    <s v="744-02-5987"/>
    <x v="0"/>
    <x v="8"/>
    <s v="Yangon"/>
    <x v="0"/>
    <s v="Male"/>
    <s v="Home and lifestyle"/>
    <x v="0"/>
    <n v="78.38"/>
    <n v="6"/>
    <n v="470.28"/>
    <n v="6"/>
    <n v="28.216799999999978"/>
    <n v="498.49679999999995"/>
  </r>
  <r>
    <s v="307-83-9164"/>
    <x v="0"/>
    <x v="25"/>
    <s v="Yangon"/>
    <x v="0"/>
    <s v="Male"/>
    <s v="Home and lifestyle"/>
    <x v="1"/>
    <n v="60.01"/>
    <n v="4"/>
    <n v="240.04"/>
    <n v="6"/>
    <n v="14.4024"/>
    <n v="254.44239999999999"/>
  </r>
  <r>
    <s v="779-06-0012"/>
    <x v="1"/>
    <x v="64"/>
    <s v="Naypyitaw"/>
    <x v="0"/>
    <s v="Female"/>
    <s v="Home and lifestyle"/>
    <x v="1"/>
    <n v="88.61"/>
    <n v="1"/>
    <n v="88.61"/>
    <n v="6"/>
    <n v="5.316599999999994"/>
    <n v="93.926599999999993"/>
  </r>
  <r>
    <s v="446-47-6729"/>
    <x v="1"/>
    <x v="56"/>
    <s v="Naypyitaw"/>
    <x v="1"/>
    <s v="Male"/>
    <s v="Fashion accessories"/>
    <x v="2"/>
    <n v="99.82"/>
    <n v="2"/>
    <n v="199.64"/>
    <n v="6"/>
    <n v="11.978399999999993"/>
    <n v="211.61839999999998"/>
  </r>
  <r>
    <s v="573-10-3877"/>
    <x v="2"/>
    <x v="41"/>
    <s v="Mandalay"/>
    <x v="0"/>
    <s v="Male"/>
    <s v="Health and beauty"/>
    <x v="2"/>
    <n v="39.01"/>
    <n v="1"/>
    <n v="39.01"/>
    <n v="6"/>
    <n v="2.340600000000002"/>
    <n v="41.3506"/>
  </r>
  <r>
    <s v="735-06-4124"/>
    <x v="1"/>
    <x v="6"/>
    <s v="Naypyitaw"/>
    <x v="1"/>
    <s v="Male"/>
    <s v="Food and beverages"/>
    <x v="1"/>
    <n v="48.61"/>
    <n v="1"/>
    <n v="48.61"/>
    <n v="6"/>
    <n v="2.9166000000000025"/>
    <n v="51.526600000000002"/>
  </r>
  <r>
    <s v="439-54-7422"/>
    <x v="0"/>
    <x v="79"/>
    <s v="Yangon"/>
    <x v="1"/>
    <s v="Female"/>
    <s v="Electronic accessories"/>
    <x v="2"/>
    <n v="51.19"/>
    <n v="4"/>
    <n v="204.76"/>
    <n v="6"/>
    <n v="12.285599999999988"/>
    <n v="217.04559999999998"/>
  </r>
  <r>
    <s v="396-90-2219"/>
    <x v="2"/>
    <x v="55"/>
    <s v="Mandalay"/>
    <x v="1"/>
    <s v="Female"/>
    <s v="Electronic accessories"/>
    <x v="1"/>
    <n v="14.96"/>
    <n v="8"/>
    <n v="119.68"/>
    <n v="6"/>
    <n v="7.180800000000005"/>
    <n v="126.86080000000001"/>
  </r>
  <r>
    <s v="411-77-0180"/>
    <x v="0"/>
    <x v="58"/>
    <s v="Yangon"/>
    <x v="0"/>
    <s v="Male"/>
    <s v="Electronic accessories"/>
    <x v="0"/>
    <n v="72.2"/>
    <n v="7"/>
    <n v="505.40000000000003"/>
    <n v="6"/>
    <n v="30.324000000000012"/>
    <n v="535.72400000000005"/>
  </r>
  <r>
    <s v="286-01-5402"/>
    <x v="0"/>
    <x v="73"/>
    <s v="Yangon"/>
    <x v="1"/>
    <s v="Female"/>
    <s v="Sports and travel"/>
    <x v="1"/>
    <n v="40.229999999999997"/>
    <n v="7"/>
    <n v="281.60999999999996"/>
    <n v="6"/>
    <n v="16.896599999999978"/>
    <n v="298.50659999999993"/>
  </r>
  <r>
    <s v="803-17-8013"/>
    <x v="0"/>
    <x v="21"/>
    <s v="Yangon"/>
    <x v="0"/>
    <s v="Female"/>
    <s v="Home and lifestyle"/>
    <x v="1"/>
    <n v="88.79"/>
    <n v="8"/>
    <n v="710.32"/>
    <n v="6"/>
    <n v="42.619199999999978"/>
    <n v="752.93920000000003"/>
  </r>
  <r>
    <s v="512-98-1403"/>
    <x v="0"/>
    <x v="76"/>
    <s v="Yangon"/>
    <x v="0"/>
    <s v="Female"/>
    <s v="Electronic accessories"/>
    <x v="0"/>
    <n v="26.48"/>
    <n v="3"/>
    <n v="79.44"/>
    <n v="6"/>
    <n v="4.7664000000000044"/>
    <n v="84.206400000000002"/>
  </r>
  <r>
    <s v="848-42-2560"/>
    <x v="0"/>
    <x v="19"/>
    <s v="Yangon"/>
    <x v="1"/>
    <s v="Female"/>
    <s v="Fashion accessories"/>
    <x v="1"/>
    <n v="81.91"/>
    <n v="2"/>
    <n v="163.82"/>
    <n v="6"/>
    <n v="9.8292000000000144"/>
    <n v="173.64920000000001"/>
  </r>
  <r>
    <s v="532-59-7201"/>
    <x v="2"/>
    <x v="82"/>
    <s v="Mandalay"/>
    <x v="0"/>
    <s v="Male"/>
    <s v="Sports and travel"/>
    <x v="1"/>
    <n v="79.930000000000007"/>
    <n v="6"/>
    <n v="479.58000000000004"/>
    <n v="6"/>
    <n v="28.774800000000027"/>
    <n v="508.35480000000007"/>
  </r>
  <r>
    <s v="181-94-6432"/>
    <x v="1"/>
    <x v="63"/>
    <s v="Naypyitaw"/>
    <x v="0"/>
    <s v="Male"/>
    <s v="Fashion accessories"/>
    <x v="0"/>
    <n v="69.33"/>
    <n v="2"/>
    <n v="138.66"/>
    <n v="6"/>
    <n v="8.3196000000000083"/>
    <n v="146.9796"/>
  </r>
  <r>
    <s v="870-76-1733"/>
    <x v="0"/>
    <x v="60"/>
    <s v="Yangon"/>
    <x v="0"/>
    <s v="Female"/>
    <s v="Food and beverages"/>
    <x v="2"/>
    <n v="14.23"/>
    <n v="5"/>
    <n v="71.150000000000006"/>
    <n v="6"/>
    <n v="4.2690000000000055"/>
    <n v="75.419000000000011"/>
  </r>
  <r>
    <s v="423-64-4619"/>
    <x v="0"/>
    <x v="37"/>
    <s v="Yangon"/>
    <x v="0"/>
    <s v="Female"/>
    <s v="Health and beauty"/>
    <x v="1"/>
    <n v="15.55"/>
    <n v="9"/>
    <n v="139.95000000000002"/>
    <n v="6"/>
    <n v="8.3969999999999914"/>
    <n v="148.34700000000001"/>
  </r>
  <r>
    <s v="227-07-4446"/>
    <x v="1"/>
    <x v="34"/>
    <s v="Naypyitaw"/>
    <x v="0"/>
    <s v="Female"/>
    <s v="Electronic accessories"/>
    <x v="1"/>
    <n v="78.13"/>
    <n v="10"/>
    <n v="781.3"/>
    <n v="6"/>
    <n v="46.878000000000043"/>
    <n v="828.178"/>
  </r>
  <r>
    <s v="174-36-3675"/>
    <x v="1"/>
    <x v="44"/>
    <s v="Naypyitaw"/>
    <x v="0"/>
    <s v="Male"/>
    <s v="Food and beverages"/>
    <x v="1"/>
    <n v="99.37"/>
    <n v="2"/>
    <n v="198.74"/>
    <n v="6"/>
    <n v="11.924399999999991"/>
    <n v="210.6644"/>
  </r>
  <r>
    <s v="428-83-5800"/>
    <x v="1"/>
    <x v="57"/>
    <s v="Naypyitaw"/>
    <x v="0"/>
    <s v="Female"/>
    <s v="Food and beverages"/>
    <x v="1"/>
    <n v="21.08"/>
    <n v="3"/>
    <n v="63.239999999999995"/>
    <n v="6"/>
    <n v="3.794399999999996"/>
    <n v="67.034399999999991"/>
  </r>
  <r>
    <s v="603-07-0961"/>
    <x v="1"/>
    <x v="8"/>
    <s v="Naypyitaw"/>
    <x v="0"/>
    <s v="Male"/>
    <s v="Electronic accessories"/>
    <x v="1"/>
    <n v="74.790000000000006"/>
    <n v="5"/>
    <n v="373.95000000000005"/>
    <n v="6"/>
    <n v="22.437000000000012"/>
    <n v="396.38700000000006"/>
  </r>
  <r>
    <s v="704-20-4138"/>
    <x v="1"/>
    <x v="16"/>
    <s v="Naypyitaw"/>
    <x v="0"/>
    <s v="Female"/>
    <s v="Health and beauty"/>
    <x v="2"/>
    <n v="29.67"/>
    <n v="7"/>
    <n v="207.69"/>
    <n v="6"/>
    <n v="12.461399999999998"/>
    <n v="220.1514"/>
  </r>
  <r>
    <s v="787-15-1757"/>
    <x v="1"/>
    <x v="67"/>
    <s v="Naypyitaw"/>
    <x v="0"/>
    <s v="Male"/>
    <s v="Health and beauty"/>
    <x v="0"/>
    <n v="44.07"/>
    <n v="4"/>
    <n v="176.28"/>
    <n v="6"/>
    <n v="10.576799999999992"/>
    <n v="186.85679999999999"/>
  </r>
  <r>
    <s v="649-11-3678"/>
    <x v="1"/>
    <x v="84"/>
    <s v="Naypyitaw"/>
    <x v="1"/>
    <s v="Female"/>
    <s v="Food and beverages"/>
    <x v="1"/>
    <n v="22.93"/>
    <n v="9"/>
    <n v="206.37"/>
    <n v="6"/>
    <n v="12.382200000000012"/>
    <n v="218.75220000000002"/>
  </r>
  <r>
    <s v="622-20-1945"/>
    <x v="1"/>
    <x v="68"/>
    <s v="Naypyitaw"/>
    <x v="1"/>
    <s v="Female"/>
    <s v="Health and beauty"/>
    <x v="1"/>
    <n v="39.42"/>
    <n v="1"/>
    <n v="39.42"/>
    <n v="6"/>
    <n v="2.3652000000000015"/>
    <n v="41.785200000000003"/>
  </r>
  <r>
    <s v="372-94-8041"/>
    <x v="0"/>
    <x v="42"/>
    <s v="Yangon"/>
    <x v="1"/>
    <s v="Male"/>
    <s v="Health and beauty"/>
    <x v="0"/>
    <n v="15.26"/>
    <n v="6"/>
    <n v="91.56"/>
    <n v="6"/>
    <n v="5.4936000000000007"/>
    <n v="97.053600000000003"/>
  </r>
  <r>
    <s v="563-91-7120"/>
    <x v="0"/>
    <x v="1"/>
    <s v="Yangon"/>
    <x v="1"/>
    <s v="Female"/>
    <s v="Fashion accessories"/>
    <x v="1"/>
    <n v="61.77"/>
    <n v="5"/>
    <n v="308.85000000000002"/>
    <n v="6"/>
    <n v="18.531000000000006"/>
    <n v="327.38100000000003"/>
  </r>
  <r>
    <s v="746-54-5508"/>
    <x v="0"/>
    <x v="29"/>
    <s v="Yangon"/>
    <x v="1"/>
    <s v="Male"/>
    <s v="Home and lifestyle"/>
    <x v="2"/>
    <n v="21.52"/>
    <n v="6"/>
    <n v="129.12"/>
    <n v="6"/>
    <n v="7.7471999999999923"/>
    <n v="136.8672"/>
  </r>
  <r>
    <s v="276-54-0879"/>
    <x v="2"/>
    <x v="41"/>
    <s v="Mandalay"/>
    <x v="1"/>
    <s v="Male"/>
    <s v="Sports and travel"/>
    <x v="0"/>
    <n v="97.74"/>
    <n v="4"/>
    <n v="390.96"/>
    <n v="6"/>
    <n v="23.457600000000014"/>
    <n v="414.41759999999999"/>
  </r>
  <r>
    <s v="815-11-1168"/>
    <x v="0"/>
    <x v="11"/>
    <s v="Yangon"/>
    <x v="0"/>
    <s v="Male"/>
    <s v="Food and beverages"/>
    <x v="1"/>
    <n v="99.78"/>
    <n v="5"/>
    <n v="498.9"/>
    <n v="6"/>
    <n v="29.933999999999969"/>
    <n v="528.83399999999995"/>
  </r>
  <r>
    <s v="719-76-3868"/>
    <x v="1"/>
    <x v="41"/>
    <s v="Naypyitaw"/>
    <x v="0"/>
    <s v="Male"/>
    <s v="Food and beverages"/>
    <x v="1"/>
    <n v="94.26"/>
    <n v="4"/>
    <n v="377.04"/>
    <n v="6"/>
    <n v="22.622400000000027"/>
    <n v="399.66240000000005"/>
  </r>
  <r>
    <s v="730-61-8757"/>
    <x v="2"/>
    <x v="25"/>
    <s v="Mandalay"/>
    <x v="0"/>
    <s v="Male"/>
    <s v="Health and beauty"/>
    <x v="2"/>
    <n v="51.13"/>
    <n v="4"/>
    <n v="204.52"/>
    <n v="6"/>
    <n v="12.271199999999993"/>
    <n v="216.7912"/>
  </r>
  <r>
    <s v="340-66-0321"/>
    <x v="0"/>
    <x v="5"/>
    <s v="Yangon"/>
    <x v="0"/>
    <s v="Male"/>
    <s v="Electronic accessories"/>
    <x v="1"/>
    <n v="36.36"/>
    <n v="4"/>
    <n v="145.44"/>
    <n v="6"/>
    <n v="8.7264000000000124"/>
    <n v="154.16640000000001"/>
  </r>
  <r>
    <s v="868-81-1752"/>
    <x v="2"/>
    <x v="13"/>
    <s v="Mandalay"/>
    <x v="1"/>
    <s v="Male"/>
    <s v="Home and lifestyle"/>
    <x v="1"/>
    <n v="22.02"/>
    <n v="9"/>
    <n v="198.18"/>
    <n v="6"/>
    <n v="11.890800000000013"/>
    <n v="210.07080000000002"/>
  </r>
  <r>
    <s v="634-97-8956"/>
    <x v="0"/>
    <x v="21"/>
    <s v="Yangon"/>
    <x v="1"/>
    <s v="Male"/>
    <s v="Food and beverages"/>
    <x v="2"/>
    <n v="32.9"/>
    <n v="3"/>
    <n v="98.699999999999989"/>
    <n v="6"/>
    <n v="5.921999999999997"/>
    <n v="104.62199999999999"/>
  </r>
  <r>
    <s v="566-71-1091"/>
    <x v="0"/>
    <x v="36"/>
    <s v="Yangon"/>
    <x v="1"/>
    <s v="Male"/>
    <s v="Fashion accessories"/>
    <x v="1"/>
    <n v="77.02"/>
    <n v="5"/>
    <n v="385.09999999999997"/>
    <n v="6"/>
    <n v="23.105999999999995"/>
    <n v="408.20599999999996"/>
  </r>
  <r>
    <s v="442-48-3607"/>
    <x v="0"/>
    <x v="86"/>
    <s v="Yangon"/>
    <x v="0"/>
    <s v="Male"/>
    <s v="Food and beverages"/>
    <x v="2"/>
    <n v="23.48"/>
    <n v="2"/>
    <n v="46.96"/>
    <n v="6"/>
    <n v="2.8175999999999988"/>
    <n v="49.7776"/>
  </r>
  <r>
    <s v="835-16-0096"/>
    <x v="1"/>
    <x v="62"/>
    <s v="Naypyitaw"/>
    <x v="0"/>
    <s v="Male"/>
    <s v="Sports and travel"/>
    <x v="0"/>
    <n v="14.7"/>
    <n v="5"/>
    <n v="73.5"/>
    <n v="6"/>
    <n v="4.4099999999999966"/>
    <n v="77.91"/>
  </r>
  <r>
    <s v="527-09-6272"/>
    <x v="0"/>
    <x v="76"/>
    <s v="Yangon"/>
    <x v="0"/>
    <s v="Female"/>
    <s v="Electronic accessories"/>
    <x v="2"/>
    <n v="28.45"/>
    <n v="5"/>
    <n v="142.25"/>
    <n v="6"/>
    <n v="8.5349999999999966"/>
    <n v="150.785"/>
  </r>
  <r>
    <s v="898-04-2717"/>
    <x v="0"/>
    <x v="35"/>
    <s v="Yangon"/>
    <x v="1"/>
    <s v="Male"/>
    <s v="Fashion accessories"/>
    <x v="0"/>
    <n v="76.400000000000006"/>
    <n v="9"/>
    <n v="687.6"/>
    <n v="6"/>
    <n v="41.255999999999972"/>
    <n v="728.85599999999999"/>
  </r>
  <r>
    <s v="692-27-8933"/>
    <x v="2"/>
    <x v="7"/>
    <s v="Mandalay"/>
    <x v="1"/>
    <s v="Female"/>
    <s v="Sports and travel"/>
    <x v="1"/>
    <n v="57.95"/>
    <n v="6"/>
    <n v="347.70000000000005"/>
    <n v="6"/>
    <n v="20.862000000000023"/>
    <n v="368.56200000000007"/>
  </r>
  <r>
    <s v="633-09-3463"/>
    <x v="1"/>
    <x v="61"/>
    <s v="Naypyitaw"/>
    <x v="1"/>
    <s v="Female"/>
    <s v="Electronic accessories"/>
    <x v="2"/>
    <n v="47.65"/>
    <n v="3"/>
    <n v="142.94999999999999"/>
    <n v="6"/>
    <n v="8.5769999999999982"/>
    <n v="151.52699999999999"/>
  </r>
  <r>
    <s v="374-17-3652"/>
    <x v="2"/>
    <x v="63"/>
    <s v="Mandalay"/>
    <x v="0"/>
    <s v="Female"/>
    <s v="Food and beverages"/>
    <x v="2"/>
    <n v="42.82"/>
    <n v="9"/>
    <n v="385.38"/>
    <n v="6"/>
    <n v="23.122799999999984"/>
    <n v="408.50279999999998"/>
  </r>
  <r>
    <s v="378-07-7001"/>
    <x v="2"/>
    <x v="34"/>
    <s v="Mandalay"/>
    <x v="0"/>
    <s v="Male"/>
    <s v="Electronic accessories"/>
    <x v="2"/>
    <n v="48.09"/>
    <n v="3"/>
    <n v="144.27000000000001"/>
    <n v="6"/>
    <n v="8.6562000000000126"/>
    <n v="152.92620000000002"/>
  </r>
  <r>
    <s v="433-75-6987"/>
    <x v="2"/>
    <x v="19"/>
    <s v="Mandalay"/>
    <x v="0"/>
    <s v="Female"/>
    <s v="Health and beauty"/>
    <x v="0"/>
    <n v="55.97"/>
    <n v="7"/>
    <n v="391.78999999999996"/>
    <n v="6"/>
    <n v="23.507400000000018"/>
    <n v="415.29739999999998"/>
  </r>
  <r>
    <s v="873-95-4984"/>
    <x v="2"/>
    <x v="42"/>
    <s v="Mandalay"/>
    <x v="0"/>
    <s v="Female"/>
    <s v="Health and beauty"/>
    <x v="1"/>
    <n v="76.900000000000006"/>
    <n v="7"/>
    <n v="538.30000000000007"/>
    <n v="6"/>
    <n v="32.298000000000002"/>
    <n v="570.59800000000007"/>
  </r>
  <r>
    <s v="416-13-5917"/>
    <x v="1"/>
    <x v="74"/>
    <s v="Naypyitaw"/>
    <x v="1"/>
    <s v="Female"/>
    <s v="Food and beverages"/>
    <x v="0"/>
    <n v="97.03"/>
    <n v="5"/>
    <n v="485.15"/>
    <n v="6"/>
    <n v="29.109000000000037"/>
    <n v="514.25900000000001"/>
  </r>
  <r>
    <s v="150-89-8043"/>
    <x v="0"/>
    <x v="44"/>
    <s v="Yangon"/>
    <x v="1"/>
    <s v="Male"/>
    <s v="Sports and travel"/>
    <x v="1"/>
    <n v="44.65"/>
    <n v="3"/>
    <n v="133.94999999999999"/>
    <n v="6"/>
    <n v="8.0370000000000061"/>
    <n v="141.98699999999999"/>
  </r>
  <r>
    <s v="135-84-8019"/>
    <x v="0"/>
    <x v="33"/>
    <s v="Yangon"/>
    <x v="1"/>
    <s v="Female"/>
    <s v="Fashion accessories"/>
    <x v="0"/>
    <n v="77.930000000000007"/>
    <n v="9"/>
    <n v="701.37000000000012"/>
    <n v="6"/>
    <n v="42.082200000000057"/>
    <n v="743.45220000000018"/>
  </r>
  <r>
    <s v="441-94-7118"/>
    <x v="0"/>
    <x v="87"/>
    <s v="Yangon"/>
    <x v="0"/>
    <s v="Male"/>
    <s v="Electronic accessories"/>
    <x v="1"/>
    <n v="71.95"/>
    <n v="1"/>
    <n v="71.95"/>
    <n v="6"/>
    <n v="4.3169999999999931"/>
    <n v="76.266999999999996"/>
  </r>
  <r>
    <s v="725-96-3778"/>
    <x v="1"/>
    <x v="40"/>
    <s v="Naypyitaw"/>
    <x v="0"/>
    <s v="Female"/>
    <s v="Home and lifestyle"/>
    <x v="1"/>
    <n v="89.25"/>
    <n v="8"/>
    <n v="714"/>
    <n v="6"/>
    <n v="42.840000000000032"/>
    <n v="756.84"/>
  </r>
  <r>
    <s v="531-80-1784"/>
    <x v="0"/>
    <x v="61"/>
    <s v="Yangon"/>
    <x v="1"/>
    <s v="Male"/>
    <s v="Electronic accessories"/>
    <x v="1"/>
    <n v="26.02"/>
    <n v="7"/>
    <n v="182.14"/>
    <n v="6"/>
    <n v="10.928400000000011"/>
    <n v="193.0684"/>
  </r>
  <r>
    <s v="400-45-1220"/>
    <x v="2"/>
    <x v="33"/>
    <s v="Mandalay"/>
    <x v="1"/>
    <s v="Female"/>
    <s v="Health and beauty"/>
    <x v="2"/>
    <n v="13.5"/>
    <n v="10"/>
    <n v="135"/>
    <n v="6"/>
    <n v="8.0999999999999943"/>
    <n v="143.1"/>
  </r>
  <r>
    <s v="860-79-0874"/>
    <x v="1"/>
    <x v="42"/>
    <s v="Naypyitaw"/>
    <x v="0"/>
    <s v="Female"/>
    <s v="Fashion accessories"/>
    <x v="2"/>
    <n v="99.3"/>
    <n v="10"/>
    <n v="993"/>
    <n v="6"/>
    <n v="59.579999999999927"/>
    <n v="1052.58"/>
  </r>
  <r>
    <s v="834-61-8124"/>
    <x v="0"/>
    <x v="53"/>
    <s v="Yangon"/>
    <x v="1"/>
    <s v="Male"/>
    <s v="Electronic accessories"/>
    <x v="1"/>
    <n v="51.69"/>
    <n v="7"/>
    <n v="361.83"/>
    <n v="6"/>
    <n v="21.70980000000003"/>
    <n v="383.53980000000001"/>
  </r>
  <r>
    <s v="115-99-4379"/>
    <x v="2"/>
    <x v="86"/>
    <s v="Mandalay"/>
    <x v="0"/>
    <s v="Female"/>
    <s v="Fashion accessories"/>
    <x v="2"/>
    <n v="54.73"/>
    <n v="7"/>
    <n v="383.10999999999996"/>
    <n v="6"/>
    <n v="22.98660000000001"/>
    <n v="406.09659999999997"/>
  </r>
  <r>
    <s v="565-67-6697"/>
    <x v="2"/>
    <x v="22"/>
    <s v="Mandalay"/>
    <x v="0"/>
    <s v="Male"/>
    <s v="Home and lifestyle"/>
    <x v="1"/>
    <s v="27"/>
    <n v="9"/>
    <n v="243"/>
    <n v="6"/>
    <n v="14.579999999999984"/>
    <n v="257.58"/>
  </r>
  <r>
    <s v="320-49-6392"/>
    <x v="1"/>
    <x v="31"/>
    <s v="Naypyitaw"/>
    <x v="1"/>
    <s v="Female"/>
    <s v="Electronic accessories"/>
    <x v="1"/>
    <n v="30.24"/>
    <n v="1"/>
    <n v="30.24"/>
    <n v="6"/>
    <n v="1.8144000000000027"/>
    <n v="32.054400000000001"/>
  </r>
  <r>
    <s v="889-04-9723"/>
    <x v="2"/>
    <x v="27"/>
    <s v="Mandalay"/>
    <x v="0"/>
    <s v="Female"/>
    <s v="Food and beverages"/>
    <x v="2"/>
    <n v="89.14"/>
    <n v="4"/>
    <n v="356.56"/>
    <n v="6"/>
    <n v="21.393599999999992"/>
    <n v="377.95359999999999"/>
  </r>
  <r>
    <s v="632-90-0281"/>
    <x v="1"/>
    <x v="1"/>
    <s v="Naypyitaw"/>
    <x v="1"/>
    <s v="Female"/>
    <s v="Fashion accessories"/>
    <x v="2"/>
    <n v="37.549999999999997"/>
    <n v="10"/>
    <n v="375.5"/>
    <n v="6"/>
    <n v="22.529999999999973"/>
    <n v="398.03"/>
  </r>
  <r>
    <s v="554-42-2417"/>
    <x v="1"/>
    <x v="51"/>
    <s v="Naypyitaw"/>
    <x v="1"/>
    <s v="Female"/>
    <s v="Sports and travel"/>
    <x v="1"/>
    <n v="95.44"/>
    <n v="10"/>
    <n v="954.4"/>
    <n v="6"/>
    <n v="57.26400000000001"/>
    <n v="1011.664"/>
  </r>
  <r>
    <s v="453-63-6187"/>
    <x v="2"/>
    <x v="59"/>
    <s v="Mandalay"/>
    <x v="1"/>
    <s v="Male"/>
    <s v="Electronic accessories"/>
    <x v="0"/>
    <n v="27.5"/>
    <n v="3"/>
    <n v="82.5"/>
    <n v="6"/>
    <n v="4.9500000000000028"/>
    <n v="87.45"/>
  </r>
  <r>
    <s v="578-80-7669"/>
    <x v="2"/>
    <x v="32"/>
    <s v="Mandalay"/>
    <x v="1"/>
    <s v="Male"/>
    <s v="Sports and travel"/>
    <x v="1"/>
    <n v="74.97"/>
    <n v="1"/>
    <n v="74.97"/>
    <n v="6"/>
    <n v="4.4981999999999971"/>
    <n v="79.468199999999996"/>
  </r>
  <r>
    <s v="612-36-5536"/>
    <x v="0"/>
    <x v="21"/>
    <s v="Yangon"/>
    <x v="0"/>
    <s v="Male"/>
    <s v="Food and beverages"/>
    <x v="2"/>
    <n v="80.959999999999994"/>
    <n v="8"/>
    <n v="647.67999999999995"/>
    <n v="6"/>
    <n v="38.86080000000004"/>
    <n v="686.54079999999999"/>
  </r>
  <r>
    <s v="605-72-4132"/>
    <x v="1"/>
    <x v="33"/>
    <s v="Naypyitaw"/>
    <x v="1"/>
    <s v="Female"/>
    <s v="Food and beverages"/>
    <x v="1"/>
    <n v="94.47"/>
    <n v="8"/>
    <n v="755.76"/>
    <n v="6"/>
    <n v="45.34559999999999"/>
    <n v="801.10559999999998"/>
  </r>
  <r>
    <s v="471-41-2823"/>
    <x v="1"/>
    <x v="37"/>
    <s v="Naypyitaw"/>
    <x v="1"/>
    <s v="Male"/>
    <s v="Food and beverages"/>
    <x v="0"/>
    <n v="99.79"/>
    <n v="2"/>
    <n v="199.58"/>
    <n v="6"/>
    <n v="11.974799999999988"/>
    <n v="211.5548"/>
  </r>
  <r>
    <s v="462-67-9126"/>
    <x v="0"/>
    <x v="18"/>
    <s v="Yangon"/>
    <x v="1"/>
    <s v="Male"/>
    <s v="Home and lifestyle"/>
    <x v="1"/>
    <n v="73.22"/>
    <n v="6"/>
    <n v="439.32"/>
    <n v="6"/>
    <n v="26.359199999999987"/>
    <n v="465.67919999999998"/>
  </r>
  <r>
    <s v="272-27-9238"/>
    <x v="1"/>
    <x v="88"/>
    <s v="Naypyitaw"/>
    <x v="1"/>
    <s v="Female"/>
    <s v="Food and beverages"/>
    <x v="1"/>
    <n v="41.24"/>
    <n v="4"/>
    <n v="164.96"/>
    <n v="6"/>
    <n v="9.8976000000000113"/>
    <n v="174.85760000000002"/>
  </r>
  <r>
    <s v="834-25-9262"/>
    <x v="1"/>
    <x v="47"/>
    <s v="Naypyitaw"/>
    <x v="1"/>
    <s v="Female"/>
    <s v="Fashion accessories"/>
    <x v="1"/>
    <n v="81.680000000000007"/>
    <n v="4"/>
    <n v="326.72000000000003"/>
    <n v="6"/>
    <n v="19.603200000000015"/>
    <n v="346.32320000000004"/>
  </r>
  <r>
    <s v="122-61-9553"/>
    <x v="1"/>
    <x v="86"/>
    <s v="Naypyitaw"/>
    <x v="1"/>
    <s v="Female"/>
    <s v="Electronic accessories"/>
    <x v="1"/>
    <n v="51.32"/>
    <n v="9"/>
    <n v="461.88"/>
    <n v="6"/>
    <n v="27.712800000000016"/>
    <n v="489.59280000000001"/>
  </r>
  <r>
    <s v="468-88-0009"/>
    <x v="0"/>
    <x v="62"/>
    <s v="Yangon"/>
    <x v="0"/>
    <s v="Male"/>
    <s v="Home and lifestyle"/>
    <x v="1"/>
    <n v="65.94"/>
    <n v="4"/>
    <n v="263.76"/>
    <n v="6"/>
    <n v="15.825600000000009"/>
    <n v="279.5856"/>
  </r>
  <r>
    <s v="613-59-9758"/>
    <x v="1"/>
    <x v="3"/>
    <s v="Naypyitaw"/>
    <x v="1"/>
    <s v="Female"/>
    <s v="Sports and travel"/>
    <x v="1"/>
    <n v="14.36"/>
    <n v="10"/>
    <n v="143.6"/>
    <n v="6"/>
    <n v="8.6160000000000139"/>
    <n v="152.21600000000001"/>
  </r>
  <r>
    <s v="254-31-0042"/>
    <x v="0"/>
    <x v="43"/>
    <s v="Yangon"/>
    <x v="0"/>
    <s v="Male"/>
    <s v="Electronic accessories"/>
    <x v="2"/>
    <n v="21.5"/>
    <n v="9"/>
    <n v="193.5"/>
    <n v="6"/>
    <n v="11.610000000000014"/>
    <n v="205.11"/>
  </r>
  <r>
    <s v="201-86-2184"/>
    <x v="2"/>
    <x v="30"/>
    <s v="Mandalay"/>
    <x v="0"/>
    <s v="Female"/>
    <s v="Electronic accessories"/>
    <x v="1"/>
    <n v="26.26"/>
    <n v="7"/>
    <n v="183.82000000000002"/>
    <n v="6"/>
    <n v="11.029200000000003"/>
    <n v="194.84920000000002"/>
  </r>
  <r>
    <s v="261-12-8671"/>
    <x v="2"/>
    <x v="25"/>
    <s v="Mandalay"/>
    <x v="1"/>
    <s v="Female"/>
    <s v="Fashion accessories"/>
    <x v="2"/>
    <n v="60.96"/>
    <n v="2"/>
    <n v="121.92"/>
    <n v="6"/>
    <n v="7.3151999999999902"/>
    <n v="129.23519999999999"/>
  </r>
  <r>
    <s v="730-70-9830"/>
    <x v="1"/>
    <x v="86"/>
    <s v="Naypyitaw"/>
    <x v="1"/>
    <s v="Female"/>
    <s v="Home and lifestyle"/>
    <x v="0"/>
    <n v="70.11"/>
    <n v="6"/>
    <n v="420.65999999999997"/>
    <n v="6"/>
    <n v="25.239599999999996"/>
    <n v="445.89959999999996"/>
  </r>
  <r>
    <s v="382-25-8917"/>
    <x v="1"/>
    <x v="71"/>
    <s v="Naypyitaw"/>
    <x v="1"/>
    <s v="Male"/>
    <s v="Fashion accessories"/>
    <x v="1"/>
    <n v="42.08"/>
    <n v="6"/>
    <n v="252.48"/>
    <n v="6"/>
    <n v="15.148800000000023"/>
    <n v="267.62880000000001"/>
  </r>
  <r>
    <s v="422-29-8786"/>
    <x v="0"/>
    <x v="75"/>
    <s v="Yangon"/>
    <x v="1"/>
    <s v="Female"/>
    <s v="Home and lifestyle"/>
    <x v="2"/>
    <n v="67.09"/>
    <n v="5"/>
    <n v="335.45000000000005"/>
    <n v="6"/>
    <n v="20.12700000000001"/>
    <n v="355.57700000000006"/>
  </r>
  <r>
    <s v="667-23-5919"/>
    <x v="0"/>
    <x v="78"/>
    <s v="Yangon"/>
    <x v="0"/>
    <s v="Female"/>
    <s v="Fashion accessories"/>
    <x v="0"/>
    <n v="96.7"/>
    <n v="5"/>
    <n v="483.5"/>
    <n v="6"/>
    <n v="29.009999999999991"/>
    <n v="512.51"/>
  </r>
  <r>
    <s v="843-01-4703"/>
    <x v="2"/>
    <x v="0"/>
    <s v="Mandalay"/>
    <x v="0"/>
    <s v="Female"/>
    <s v="Home and lifestyle"/>
    <x v="2"/>
    <n v="35.380000000000003"/>
    <n v="9"/>
    <n v="318.42"/>
    <n v="6"/>
    <n v="19.105200000000025"/>
    <n v="337.52520000000004"/>
  </r>
  <r>
    <s v="743-88-1662"/>
    <x v="1"/>
    <x v="70"/>
    <s v="Naypyitaw"/>
    <x v="1"/>
    <s v="Male"/>
    <s v="Sports and travel"/>
    <x v="0"/>
    <n v="95.49"/>
    <n v="7"/>
    <n v="668.43"/>
    <n v="6"/>
    <n v="40.105800000000045"/>
    <n v="708.53579999999999"/>
  </r>
  <r>
    <s v="595-86-2894"/>
    <x v="1"/>
    <x v="10"/>
    <s v="Naypyitaw"/>
    <x v="0"/>
    <s v="Male"/>
    <s v="Fashion accessories"/>
    <x v="0"/>
    <n v="96.98"/>
    <n v="4"/>
    <n v="387.92"/>
    <n v="6"/>
    <n v="23.275199999999984"/>
    <n v="411.1952"/>
  </r>
  <r>
    <s v="182-69-8360"/>
    <x v="2"/>
    <x v="74"/>
    <s v="Mandalay"/>
    <x v="1"/>
    <s v="Female"/>
    <s v="Electronic accessories"/>
    <x v="2"/>
    <n v="23.65"/>
    <n v="4"/>
    <n v="94.6"/>
    <n v="6"/>
    <n v="5.6760000000000019"/>
    <n v="100.276"/>
  </r>
  <r>
    <s v="289-15-7034"/>
    <x v="0"/>
    <x v="83"/>
    <s v="Yangon"/>
    <x v="0"/>
    <s v="Male"/>
    <s v="Sports and travel"/>
    <x v="2"/>
    <n v="82.33"/>
    <n v="4"/>
    <n v="329.32"/>
    <n v="6"/>
    <n v="19.759200000000021"/>
    <n v="349.07920000000001"/>
  </r>
  <r>
    <s v="462-78-5240"/>
    <x v="1"/>
    <x v="35"/>
    <s v="Naypyitaw"/>
    <x v="1"/>
    <s v="Female"/>
    <s v="Electronic accessories"/>
    <x v="1"/>
    <n v="26.61"/>
    <n v="2"/>
    <n v="53.22"/>
    <n v="6"/>
    <n v="3.1931999999999974"/>
    <n v="56.413199999999996"/>
  </r>
  <r>
    <s v="868-52-7573"/>
    <x v="2"/>
    <x v="78"/>
    <s v="Mandalay"/>
    <x v="1"/>
    <s v="Female"/>
    <s v="Food and beverages"/>
    <x v="1"/>
    <n v="99.69"/>
    <n v="5"/>
    <n v="498.45"/>
    <n v="6"/>
    <n v="29.906999999999982"/>
    <n v="528.35699999999997"/>
  </r>
  <r>
    <s v="153-58-4872"/>
    <x v="1"/>
    <x v="59"/>
    <s v="Naypyitaw"/>
    <x v="0"/>
    <s v="Female"/>
    <s v="Food and beverages"/>
    <x v="0"/>
    <n v="74.89"/>
    <n v="4"/>
    <n v="299.56"/>
    <n v="6"/>
    <n v="17.973599999999976"/>
    <n v="317.53359999999998"/>
  </r>
  <r>
    <s v="662-72-2873"/>
    <x v="0"/>
    <x v="47"/>
    <s v="Yangon"/>
    <x v="1"/>
    <s v="Female"/>
    <s v="Food and beverages"/>
    <x v="0"/>
    <n v="40.94"/>
    <n v="5"/>
    <n v="204.7"/>
    <n v="6"/>
    <n v="12.282000000000011"/>
    <n v="216.982"/>
  </r>
  <r>
    <s v="525-88-7307"/>
    <x v="2"/>
    <x v="82"/>
    <s v="Mandalay"/>
    <x v="0"/>
    <s v="Male"/>
    <s v="Sports and travel"/>
    <x v="1"/>
    <n v="75.819999999999993"/>
    <n v="1"/>
    <n v="75.819999999999993"/>
    <n v="6"/>
    <n v="4.549199999999999"/>
    <n v="80.369199999999992"/>
  </r>
  <r>
    <s v="689-16-9784"/>
    <x v="1"/>
    <x v="16"/>
    <s v="Naypyitaw"/>
    <x v="1"/>
    <s v="Male"/>
    <s v="Food and beverages"/>
    <x v="1"/>
    <n v="46.77"/>
    <n v="6"/>
    <n v="280.62"/>
    <n v="6"/>
    <n v="16.837199999999996"/>
    <n v="297.4572"/>
  </r>
  <r>
    <s v="725-56-0833"/>
    <x v="0"/>
    <x v="9"/>
    <s v="Yangon"/>
    <x v="1"/>
    <s v="Female"/>
    <s v="Health and beauty"/>
    <x v="2"/>
    <n v="32.32"/>
    <n v="10"/>
    <n v="323.2"/>
    <n v="6"/>
    <n v="19.391999999999996"/>
    <n v="342.59199999999998"/>
  </r>
  <r>
    <s v="394-41-0748"/>
    <x v="1"/>
    <x v="3"/>
    <s v="Naypyitaw"/>
    <x v="0"/>
    <s v="Female"/>
    <s v="Fashion accessories"/>
    <x v="0"/>
    <n v="54.07"/>
    <n v="9"/>
    <n v="486.63"/>
    <n v="6"/>
    <n v="29.197800000000029"/>
    <n v="515.82780000000002"/>
  </r>
  <r>
    <s v="596-42-3999"/>
    <x v="2"/>
    <x v="24"/>
    <s v="Mandalay"/>
    <x v="1"/>
    <s v="Male"/>
    <s v="Food and beverages"/>
    <x v="2"/>
    <n v="18.22"/>
    <n v="7"/>
    <n v="127.53999999999999"/>
    <n v="6"/>
    <n v="7.6524000000000001"/>
    <n v="135.19239999999999"/>
  </r>
  <r>
    <s v="541-89-9860"/>
    <x v="1"/>
    <x v="42"/>
    <s v="Naypyitaw"/>
    <x v="0"/>
    <s v="Female"/>
    <s v="Fashion accessories"/>
    <x v="1"/>
    <n v="80.48"/>
    <n v="3"/>
    <n v="241.44"/>
    <n v="6"/>
    <n v="14.486400000000003"/>
    <n v="255.9264"/>
  </r>
  <r>
    <s v="173-82-9529"/>
    <x v="2"/>
    <x v="53"/>
    <s v="Mandalay"/>
    <x v="1"/>
    <s v="Female"/>
    <s v="Fashion accessories"/>
    <x v="1"/>
    <n v="37.950000000000003"/>
    <n v="10"/>
    <n v="379.5"/>
    <n v="6"/>
    <n v="22.769999999999982"/>
    <n v="402.27"/>
  </r>
  <r>
    <s v="563-36-9814"/>
    <x v="0"/>
    <x v="77"/>
    <s v="Yangon"/>
    <x v="0"/>
    <s v="Male"/>
    <s v="Electronic accessories"/>
    <x v="0"/>
    <n v="76.819999999999993"/>
    <n v="1"/>
    <n v="76.819999999999993"/>
    <n v="6"/>
    <n v="4.6092000000000013"/>
    <n v="81.429199999999994"/>
  </r>
  <r>
    <s v="308-47-4913"/>
    <x v="0"/>
    <x v="11"/>
    <s v="Yangon"/>
    <x v="0"/>
    <s v="Female"/>
    <s v="Sports and travel"/>
    <x v="2"/>
    <n v="52.26"/>
    <n v="10"/>
    <n v="522.6"/>
    <n v="6"/>
    <n v="31.355999999999995"/>
    <n v="553.95600000000002"/>
  </r>
  <r>
    <s v="885-17-6250"/>
    <x v="0"/>
    <x v="43"/>
    <s v="Yangon"/>
    <x v="1"/>
    <s v="Female"/>
    <s v="Health and beauty"/>
    <x v="0"/>
    <n v="79.739999999999995"/>
    <n v="1"/>
    <n v="79.739999999999995"/>
    <n v="6"/>
    <n v="4.7844000000000051"/>
    <n v="84.5244"/>
  </r>
  <r>
    <s v="726-27-2396"/>
    <x v="0"/>
    <x v="46"/>
    <s v="Yangon"/>
    <x v="1"/>
    <s v="Female"/>
    <s v="Health and beauty"/>
    <x v="0"/>
    <n v="77.5"/>
    <n v="5"/>
    <n v="387.5"/>
    <n v="6"/>
    <n v="23.25"/>
    <n v="410.75"/>
  </r>
  <r>
    <s v="316-01-3952"/>
    <x v="0"/>
    <x v="45"/>
    <s v="Yangon"/>
    <x v="1"/>
    <s v="Female"/>
    <s v="Food and beverages"/>
    <x v="0"/>
    <n v="54.27"/>
    <n v="5"/>
    <n v="271.35000000000002"/>
    <n v="6"/>
    <n v="16.281000000000006"/>
    <n v="287.63100000000003"/>
  </r>
  <r>
    <s v="760-54-1821"/>
    <x v="2"/>
    <x v="20"/>
    <s v="Mandalay"/>
    <x v="1"/>
    <s v="Male"/>
    <s v="Home and lifestyle"/>
    <x v="1"/>
    <n v="13.59"/>
    <n v="9"/>
    <n v="122.31"/>
    <n v="6"/>
    <n v="7.3386000000000138"/>
    <n v="129.64860000000002"/>
  </r>
  <r>
    <s v="793-10-3222"/>
    <x v="2"/>
    <x v="19"/>
    <s v="Mandalay"/>
    <x v="0"/>
    <s v="Female"/>
    <s v="Health and beauty"/>
    <x v="2"/>
    <n v="41.06"/>
    <n v="6"/>
    <n v="246.36"/>
    <n v="6"/>
    <n v="14.781600000000026"/>
    <n v="261.14160000000004"/>
  </r>
  <r>
    <s v="346-12-3257"/>
    <x v="2"/>
    <x v="31"/>
    <s v="Mandalay"/>
    <x v="0"/>
    <s v="Male"/>
    <s v="Electronic accessories"/>
    <x v="1"/>
    <n v="19.239999999999998"/>
    <n v="9"/>
    <n v="173.16"/>
    <n v="6"/>
    <n v="10.389600000000002"/>
    <n v="183.5496"/>
  </r>
  <r>
    <s v="110-05-6330"/>
    <x v="1"/>
    <x v="5"/>
    <s v="Naypyitaw"/>
    <x v="1"/>
    <s v="Female"/>
    <s v="Food and beverages"/>
    <x v="2"/>
    <n v="39.43"/>
    <n v="6"/>
    <n v="236.57999999999998"/>
    <n v="6"/>
    <n v="14.194799999999987"/>
    <n v="250.77479999999997"/>
  </r>
  <r>
    <s v="651-61-0874"/>
    <x v="1"/>
    <x v="41"/>
    <s v="Naypyitaw"/>
    <x v="1"/>
    <s v="Male"/>
    <s v="Home and lifestyle"/>
    <x v="2"/>
    <n v="46.22"/>
    <n v="4"/>
    <n v="184.88"/>
    <n v="6"/>
    <n v="11.092800000000011"/>
    <n v="195.97280000000001"/>
  </r>
  <r>
    <s v="236-86-3015"/>
    <x v="1"/>
    <x v="87"/>
    <s v="Naypyitaw"/>
    <x v="0"/>
    <s v="Male"/>
    <s v="Home and lifestyle"/>
    <x v="0"/>
    <n v="13.98"/>
    <n v="1"/>
    <n v="13.98"/>
    <n v="6"/>
    <n v="0.8387999999999991"/>
    <n v="14.8188"/>
  </r>
  <r>
    <s v="831-64-0259"/>
    <x v="2"/>
    <x v="70"/>
    <s v="Mandalay"/>
    <x v="1"/>
    <s v="Female"/>
    <s v="Fashion accessories"/>
    <x v="0"/>
    <n v="39.75"/>
    <n v="5"/>
    <n v="198.75"/>
    <n v="6"/>
    <n v="11.925000000000011"/>
    <n v="210.67500000000001"/>
  </r>
  <r>
    <s v="587-03-7455"/>
    <x v="1"/>
    <x v="69"/>
    <s v="Naypyitaw"/>
    <x v="0"/>
    <s v="Female"/>
    <s v="Fashion accessories"/>
    <x v="0"/>
    <n v="97.79"/>
    <n v="7"/>
    <n v="684.53000000000009"/>
    <n v="6"/>
    <n v="41.071800000000053"/>
    <n v="725.60180000000014"/>
  </r>
  <r>
    <s v="882-40-4577"/>
    <x v="0"/>
    <x v="64"/>
    <s v="Yangon"/>
    <x v="0"/>
    <s v="Male"/>
    <s v="Sports and travel"/>
    <x v="2"/>
    <n v="67.260000000000005"/>
    <n v="4"/>
    <n v="269.04000000000002"/>
    <n v="6"/>
    <n v="16.142400000000009"/>
    <n v="285.18240000000003"/>
  </r>
  <r>
    <s v="732-67-5346"/>
    <x v="0"/>
    <x v="83"/>
    <s v="Yangon"/>
    <x v="1"/>
    <s v="Male"/>
    <s v="Food and beverages"/>
    <x v="2"/>
    <n v="13.79"/>
    <n v="5"/>
    <n v="68.949999999999989"/>
    <n v="6"/>
    <n v="4.1370000000000005"/>
    <n v="73.086999999999989"/>
  </r>
  <r>
    <s v="725-32-9708"/>
    <x v="2"/>
    <x v="72"/>
    <s v="Mandalay"/>
    <x v="0"/>
    <s v="Female"/>
    <s v="Fashion accessories"/>
    <x v="1"/>
    <n v="68.709999999999994"/>
    <n v="4"/>
    <n v="274.83999999999997"/>
    <n v="6"/>
    <n v="16.490400000000022"/>
    <n v="291.3304"/>
  </r>
  <r>
    <s v="256-08-8343"/>
    <x v="0"/>
    <x v="31"/>
    <s v="Yangon"/>
    <x v="1"/>
    <s v="Female"/>
    <s v="Home and lifestyle"/>
    <x v="0"/>
    <n v="56.53"/>
    <n v="4"/>
    <n v="226.12"/>
    <n v="6"/>
    <n v="13.567200000000014"/>
    <n v="239.68720000000002"/>
  </r>
  <r>
    <s v="372-26-1506"/>
    <x v="1"/>
    <x v="26"/>
    <s v="Naypyitaw"/>
    <x v="1"/>
    <s v="Female"/>
    <s v="Fashion accessories"/>
    <x v="0"/>
    <n v="23.82"/>
    <n v="5"/>
    <n v="119.1"/>
    <n v="6"/>
    <n v="7.1460000000000008"/>
    <n v="126.246"/>
  </r>
  <r>
    <s v="244-08-0162"/>
    <x v="2"/>
    <x v="56"/>
    <s v="Mandalay"/>
    <x v="1"/>
    <s v="Female"/>
    <s v="Health and beauty"/>
    <x v="1"/>
    <n v="34.21"/>
    <n v="10"/>
    <n v="342.1"/>
    <n v="6"/>
    <n v="20.52600000000001"/>
    <n v="362.62600000000003"/>
  </r>
  <r>
    <s v="569-71-4390"/>
    <x v="2"/>
    <x v="25"/>
    <s v="Mandalay"/>
    <x v="1"/>
    <s v="Male"/>
    <s v="Sports and travel"/>
    <x v="0"/>
    <n v="21.87"/>
    <n v="2"/>
    <n v="43.74"/>
    <n v="6"/>
    <n v="2.6244000000000014"/>
    <n v="46.364400000000003"/>
  </r>
  <r>
    <s v="132-23-6451"/>
    <x v="0"/>
    <x v="72"/>
    <s v="Yangon"/>
    <x v="0"/>
    <s v="Male"/>
    <s v="Health and beauty"/>
    <x v="1"/>
    <n v="20.97"/>
    <n v="5"/>
    <n v="104.85"/>
    <n v="6"/>
    <n v="6.2909999999999968"/>
    <n v="111.14099999999999"/>
  </r>
  <r>
    <s v="696-90-2548"/>
    <x v="0"/>
    <x v="24"/>
    <s v="Yangon"/>
    <x v="1"/>
    <s v="Male"/>
    <s v="Sports and travel"/>
    <x v="0"/>
    <n v="25.84"/>
    <n v="3"/>
    <n v="77.52"/>
    <n v="6"/>
    <n v="4.6512000000000029"/>
    <n v="82.171199999999999"/>
  </r>
  <r>
    <s v="472-15-9636"/>
    <x v="0"/>
    <x v="23"/>
    <s v="Yangon"/>
    <x v="1"/>
    <s v="Male"/>
    <s v="Home and lifestyle"/>
    <x v="0"/>
    <n v="50.93"/>
    <n v="8"/>
    <n v="407.44"/>
    <n v="6"/>
    <n v="24.446399999999983"/>
    <n v="431.88639999999998"/>
  </r>
  <r>
    <s v="268-03-6164"/>
    <x v="2"/>
    <x v="25"/>
    <s v="Mandalay"/>
    <x v="1"/>
    <s v="Male"/>
    <s v="Health and beauty"/>
    <x v="0"/>
    <n v="96.11"/>
    <n v="1"/>
    <n v="96.11"/>
    <n v="6"/>
    <n v="5.7665999999999968"/>
    <n v="101.8766"/>
  </r>
  <r>
    <s v="750-57-9686"/>
    <x v="1"/>
    <x v="66"/>
    <s v="Naypyitaw"/>
    <x v="1"/>
    <s v="Female"/>
    <s v="Home and lifestyle"/>
    <x v="2"/>
    <n v="45.38"/>
    <n v="4"/>
    <n v="181.52"/>
    <n v="6"/>
    <n v="10.891199999999998"/>
    <n v="192.41120000000001"/>
  </r>
  <r>
    <s v="186-09-3669"/>
    <x v="1"/>
    <x v="49"/>
    <s v="Naypyitaw"/>
    <x v="0"/>
    <s v="Female"/>
    <s v="Health and beauty"/>
    <x v="0"/>
    <n v="81.510000000000005"/>
    <n v="1"/>
    <n v="81.510000000000005"/>
    <n v="6"/>
    <n v="4.8906000000000063"/>
    <n v="86.400600000000011"/>
  </r>
  <r>
    <s v="848-07-1692"/>
    <x v="2"/>
    <x v="52"/>
    <s v="Mandalay"/>
    <x v="1"/>
    <s v="Female"/>
    <s v="Health and beauty"/>
    <x v="0"/>
    <n v="57.22"/>
    <n v="2"/>
    <n v="114.44"/>
    <n v="6"/>
    <n v="6.8663999999999987"/>
    <n v="121.3064"/>
  </r>
  <r>
    <s v="745-71-3520"/>
    <x v="0"/>
    <x v="87"/>
    <s v="Yangon"/>
    <x v="0"/>
    <s v="Female"/>
    <s v="Electronic accessories"/>
    <x v="1"/>
    <n v="25.22"/>
    <n v="7"/>
    <n v="176.54"/>
    <n v="6"/>
    <n v="10.592399999999998"/>
    <n v="187.13239999999999"/>
  </r>
  <r>
    <s v="266-76-6436"/>
    <x v="1"/>
    <x v="61"/>
    <s v="Naypyitaw"/>
    <x v="0"/>
    <s v="Female"/>
    <s v="Food and beverages"/>
    <x v="0"/>
    <n v="38.6"/>
    <n v="3"/>
    <n v="115.80000000000001"/>
    <n v="6"/>
    <n v="6.9480000000000075"/>
    <n v="122.74800000000002"/>
  </r>
  <r>
    <s v="740-22-2500"/>
    <x v="1"/>
    <x v="54"/>
    <s v="Naypyitaw"/>
    <x v="1"/>
    <s v="Female"/>
    <s v="Electronic accessories"/>
    <x v="1"/>
    <n v="84.05"/>
    <n v="3"/>
    <n v="252.14999999999998"/>
    <n v="6"/>
    <n v="15.129000000000019"/>
    <n v="267.279"/>
  </r>
  <r>
    <s v="271-88-8734"/>
    <x v="1"/>
    <x v="4"/>
    <s v="Naypyitaw"/>
    <x v="0"/>
    <s v="Female"/>
    <s v="Fashion accessories"/>
    <x v="2"/>
    <n v="97.21"/>
    <n v="10"/>
    <n v="972.09999999999991"/>
    <n v="6"/>
    <n v="58.326000000000022"/>
    <n v="1030.4259999999999"/>
  </r>
  <r>
    <s v="301-81-8610"/>
    <x v="2"/>
    <x v="35"/>
    <s v="Mandalay"/>
    <x v="0"/>
    <s v="Male"/>
    <s v="Fashion accessories"/>
    <x v="2"/>
    <n v="25.42"/>
    <n v="8"/>
    <n v="203.36"/>
    <n v="6"/>
    <n v="12.201600000000013"/>
    <n v="215.56160000000003"/>
  </r>
  <r>
    <s v="489-64-4354"/>
    <x v="1"/>
    <x v="11"/>
    <s v="Naypyitaw"/>
    <x v="1"/>
    <s v="Male"/>
    <s v="Fashion accessories"/>
    <x v="1"/>
    <n v="16.28"/>
    <n v="1"/>
    <n v="16.28"/>
    <n v="6"/>
    <n v="0.97680000000000078"/>
    <n v="17.256800000000002"/>
  </r>
  <r>
    <s v="198-84-7132"/>
    <x v="2"/>
    <x v="56"/>
    <s v="Mandalay"/>
    <x v="0"/>
    <s v="Male"/>
    <s v="Fashion accessories"/>
    <x v="1"/>
    <n v="40.61"/>
    <n v="9"/>
    <n v="365.49"/>
    <n v="6"/>
    <n v="21.929399999999987"/>
    <n v="387.4194"/>
  </r>
  <r>
    <s v="269-10-8440"/>
    <x v="0"/>
    <x v="18"/>
    <s v="Yangon"/>
    <x v="0"/>
    <s v="Male"/>
    <s v="Health and beauty"/>
    <x v="1"/>
    <n v="53.17"/>
    <n v="7"/>
    <n v="372.19"/>
    <n v="6"/>
    <n v="22.331399999999974"/>
    <n v="394.52139999999997"/>
  </r>
  <r>
    <s v="650-98-6268"/>
    <x v="2"/>
    <x v="80"/>
    <s v="Mandalay"/>
    <x v="0"/>
    <s v="Female"/>
    <s v="Food and beverages"/>
    <x v="2"/>
    <n v="20.87"/>
    <n v="3"/>
    <n v="62.61"/>
    <n v="6"/>
    <n v="3.7566000000000059"/>
    <n v="66.366600000000005"/>
  </r>
  <r>
    <s v="741-73-3559"/>
    <x v="2"/>
    <x v="33"/>
    <s v="Mandalay"/>
    <x v="1"/>
    <s v="Male"/>
    <s v="Sports and travel"/>
    <x v="1"/>
    <n v="67.27"/>
    <n v="5"/>
    <n v="336.34999999999997"/>
    <n v="6"/>
    <n v="20.180999999999983"/>
    <n v="356.53099999999995"/>
  </r>
  <r>
    <s v="325-77-6186"/>
    <x v="0"/>
    <x v="1"/>
    <s v="Yangon"/>
    <x v="0"/>
    <s v="Female"/>
    <s v="Home and lifestyle"/>
    <x v="0"/>
    <n v="90.65"/>
    <n v="10"/>
    <n v="906.5"/>
    <n v="6"/>
    <n v="54.389999999999986"/>
    <n v="960.89"/>
  </r>
  <r>
    <s v="286-75-7818"/>
    <x v="2"/>
    <x v="82"/>
    <s v="Mandalay"/>
    <x v="1"/>
    <s v="Male"/>
    <s v="Fashion accessories"/>
    <x v="2"/>
    <n v="69.08"/>
    <n v="2"/>
    <n v="138.16"/>
    <n v="6"/>
    <n v="8.2896000000000072"/>
    <n v="146.4496"/>
  </r>
  <r>
    <s v="574-57-9721"/>
    <x v="1"/>
    <x v="1"/>
    <s v="Naypyitaw"/>
    <x v="1"/>
    <s v="Male"/>
    <s v="Food and beverages"/>
    <x v="0"/>
    <n v="43.27"/>
    <n v="2"/>
    <n v="86.54"/>
    <n v="6"/>
    <n v="5.1924000000000063"/>
    <n v="91.732400000000013"/>
  </r>
  <r>
    <s v="459-50-7686"/>
    <x v="0"/>
    <x v="50"/>
    <s v="Yangon"/>
    <x v="1"/>
    <s v="Female"/>
    <s v="Electronic accessories"/>
    <x v="0"/>
    <n v="23.46"/>
    <n v="6"/>
    <n v="140.76"/>
    <n v="6"/>
    <n v="8.4456000000000131"/>
    <n v="149.2056"/>
  </r>
  <r>
    <s v="616-87-0016"/>
    <x v="2"/>
    <x v="11"/>
    <s v="Mandalay"/>
    <x v="1"/>
    <s v="Male"/>
    <s v="Fashion accessories"/>
    <x v="2"/>
    <n v="95.54"/>
    <n v="7"/>
    <n v="668.78000000000009"/>
    <n v="6"/>
    <n v="40.126800000000003"/>
    <n v="708.90680000000009"/>
  </r>
  <r>
    <s v="837-55-7229"/>
    <x v="2"/>
    <x v="70"/>
    <s v="Mandalay"/>
    <x v="1"/>
    <s v="Female"/>
    <s v="Fashion accessories"/>
    <x v="2"/>
    <n v="47.44"/>
    <n v="1"/>
    <n v="47.44"/>
    <n v="6"/>
    <n v="2.8464000000000027"/>
    <n v="50.2864"/>
  </r>
  <r>
    <s v="751-69-0068"/>
    <x v="1"/>
    <x v="35"/>
    <s v="Naypyitaw"/>
    <x v="1"/>
    <s v="Male"/>
    <s v="Sports and travel"/>
    <x v="0"/>
    <n v="99.24"/>
    <n v="9"/>
    <n v="893.16"/>
    <n v="6"/>
    <n v="53.589600000000019"/>
    <n v="946.74959999999999"/>
  </r>
  <r>
    <s v="257-73-1380"/>
    <x v="1"/>
    <x v="40"/>
    <s v="Naypyitaw"/>
    <x v="0"/>
    <s v="Male"/>
    <s v="Sports and travel"/>
    <x v="0"/>
    <n v="82.93"/>
    <n v="4"/>
    <n v="331.72"/>
    <n v="6"/>
    <n v="19.903200000000027"/>
    <n v="351.62320000000005"/>
  </r>
  <r>
    <s v="345-08-4992"/>
    <x v="0"/>
    <x v="1"/>
    <s v="Yangon"/>
    <x v="1"/>
    <s v="Male"/>
    <s v="Home and lifestyle"/>
    <x v="2"/>
    <n v="33.99"/>
    <n v="6"/>
    <n v="203.94"/>
    <n v="6"/>
    <n v="12.236400000000003"/>
    <n v="216.1764"/>
  </r>
  <r>
    <s v="549-96-4200"/>
    <x v="1"/>
    <x v="1"/>
    <s v="Naypyitaw"/>
    <x v="0"/>
    <s v="Male"/>
    <s v="Food and beverages"/>
    <x v="0"/>
    <n v="17.04"/>
    <n v="4"/>
    <n v="68.16"/>
    <n v="6"/>
    <n v="4.0896000000000043"/>
    <n v="72.249600000000001"/>
  </r>
  <r>
    <s v="810-60-6344"/>
    <x v="1"/>
    <x v="13"/>
    <s v="Naypyitaw"/>
    <x v="1"/>
    <s v="Female"/>
    <s v="Electronic accessories"/>
    <x v="2"/>
    <n v="40.86"/>
    <n v="8"/>
    <n v="326.88"/>
    <n v="6"/>
    <n v="19.612799999999993"/>
    <n v="346.49279999999999"/>
  </r>
  <r>
    <s v="450-28-2866"/>
    <x v="1"/>
    <x v="15"/>
    <s v="Naypyitaw"/>
    <x v="0"/>
    <s v="Male"/>
    <s v="Food and beverages"/>
    <x v="1"/>
    <n v="17.440000000000001"/>
    <n v="5"/>
    <n v="87.2"/>
    <n v="6"/>
    <n v="5.2319999999999993"/>
    <n v="92.432000000000002"/>
  </r>
  <r>
    <s v="394-30-3170"/>
    <x v="2"/>
    <x v="23"/>
    <s v="Mandalay"/>
    <x v="0"/>
    <s v="Female"/>
    <s v="Sports and travel"/>
    <x v="2"/>
    <n v="88.43"/>
    <n v="8"/>
    <n v="707.44"/>
    <n v="6"/>
    <n v="42.44640000000004"/>
    <n v="749.88640000000009"/>
  </r>
  <r>
    <s v="138-17-5109"/>
    <x v="0"/>
    <x v="15"/>
    <s v="Yangon"/>
    <x v="0"/>
    <s v="Female"/>
    <s v="Home and lifestyle"/>
    <x v="2"/>
    <n v="89.21"/>
    <n v="9"/>
    <n v="802.89"/>
    <n v="6"/>
    <n v="48.173400000000015"/>
    <n v="851.0634"/>
  </r>
  <r>
    <s v="192-98-7397"/>
    <x v="1"/>
    <x v="66"/>
    <s v="Naypyitaw"/>
    <x v="1"/>
    <s v="Male"/>
    <s v="Fashion accessories"/>
    <x v="0"/>
    <n v="12.78"/>
    <n v="1"/>
    <n v="12.78"/>
    <n v="6"/>
    <n v="0.76679999999999993"/>
    <n v="13.546799999999999"/>
  </r>
  <r>
    <s v="301-11-9629"/>
    <x v="0"/>
    <x v="15"/>
    <s v="Yangon"/>
    <x v="1"/>
    <s v="Female"/>
    <s v="Sports and travel"/>
    <x v="1"/>
    <n v="19.100000000000001"/>
    <n v="7"/>
    <n v="133.70000000000002"/>
    <n v="6"/>
    <n v="8.0219999999999914"/>
    <n v="141.72200000000001"/>
  </r>
  <r>
    <s v="390-80-5128"/>
    <x v="2"/>
    <x v="26"/>
    <s v="Mandalay"/>
    <x v="0"/>
    <s v="Female"/>
    <s v="Health and beauty"/>
    <x v="2"/>
    <n v="19.149999999999999"/>
    <n v="1"/>
    <n v="19.149999999999999"/>
    <n v="6"/>
    <n v="1.1490000000000009"/>
    <n v="20.298999999999999"/>
  </r>
  <r>
    <s v="235-46-8343"/>
    <x v="1"/>
    <x v="44"/>
    <s v="Naypyitaw"/>
    <x v="0"/>
    <s v="Male"/>
    <s v="Food and beverages"/>
    <x v="2"/>
    <n v="27.66"/>
    <n v="10"/>
    <n v="276.60000000000002"/>
    <n v="6"/>
    <n v="16.596000000000004"/>
    <n v="293.19600000000003"/>
  </r>
  <r>
    <s v="453-12-7053"/>
    <x v="1"/>
    <x v="24"/>
    <s v="Naypyitaw"/>
    <x v="1"/>
    <s v="Male"/>
    <s v="Fashion accessories"/>
    <x v="2"/>
    <n v="45.74"/>
    <n v="3"/>
    <n v="137.22"/>
    <n v="6"/>
    <n v="8.2332000000000107"/>
    <n v="145.45320000000001"/>
  </r>
  <r>
    <s v="296-11-7041"/>
    <x v="2"/>
    <x v="52"/>
    <s v="Mandalay"/>
    <x v="0"/>
    <s v="Female"/>
    <s v="Health and beauty"/>
    <x v="2"/>
    <n v="27.07"/>
    <n v="1"/>
    <n v="27.07"/>
    <n v="6"/>
    <n v="1.6242000000000019"/>
    <n v="28.694200000000002"/>
  </r>
  <r>
    <s v="449-27-2918"/>
    <x v="2"/>
    <x v="58"/>
    <s v="Mandalay"/>
    <x v="0"/>
    <s v="Female"/>
    <s v="Sports and travel"/>
    <x v="2"/>
    <n v="39.119999999999997"/>
    <n v="1"/>
    <n v="39.119999999999997"/>
    <n v="6"/>
    <n v="2.3472000000000008"/>
    <n v="41.467199999999998"/>
  </r>
  <r>
    <s v="891-01-7034"/>
    <x v="2"/>
    <x v="17"/>
    <s v="Mandalay"/>
    <x v="1"/>
    <s v="Female"/>
    <s v="Electronic accessories"/>
    <x v="1"/>
    <n v="74.709999999999994"/>
    <n v="6"/>
    <n v="448.26"/>
    <n v="6"/>
    <n v="26.895600000000002"/>
    <n v="475.15559999999999"/>
  </r>
  <r>
    <s v="744-09-5786"/>
    <x v="2"/>
    <x v="56"/>
    <s v="Mandalay"/>
    <x v="1"/>
    <s v="Male"/>
    <s v="Electronic accessories"/>
    <x v="1"/>
    <n v="22.01"/>
    <n v="6"/>
    <n v="132.06"/>
    <n v="6"/>
    <n v="7.9235999999999933"/>
    <n v="139.9836"/>
  </r>
  <r>
    <s v="727-17-0390"/>
    <x v="0"/>
    <x v="32"/>
    <s v="Yangon"/>
    <x v="1"/>
    <s v="Female"/>
    <s v="Food and beverages"/>
    <x v="0"/>
    <n v="63.61"/>
    <n v="5"/>
    <n v="318.05"/>
    <n v="6"/>
    <n v="19.083000000000027"/>
    <n v="337.13300000000004"/>
  </r>
  <r>
    <s v="568-88-3448"/>
    <x v="0"/>
    <x v="2"/>
    <s v="Yangon"/>
    <x v="1"/>
    <s v="Male"/>
    <s v="Health and beauty"/>
    <x v="0"/>
    <s v="25"/>
    <n v="1"/>
    <n v="25"/>
    <n v="6"/>
    <n v="1.5"/>
    <n v="26.5"/>
  </r>
  <r>
    <s v="187-83-5490"/>
    <x v="0"/>
    <x v="82"/>
    <s v="Yangon"/>
    <x v="0"/>
    <s v="Male"/>
    <s v="Electronic accessories"/>
    <x v="1"/>
    <n v="20.77"/>
    <n v="4"/>
    <n v="83.08"/>
    <n v="6"/>
    <n v="4.9847999999999928"/>
    <n v="88.064799999999991"/>
  </r>
  <r>
    <s v="767-54-1907"/>
    <x v="2"/>
    <x v="77"/>
    <s v="Mandalay"/>
    <x v="0"/>
    <s v="Female"/>
    <s v="Fashion accessories"/>
    <x v="1"/>
    <n v="29.56"/>
    <n v="5"/>
    <n v="147.79999999999998"/>
    <n v="6"/>
    <n v="8.867999999999995"/>
    <n v="156.66799999999998"/>
  </r>
  <r>
    <s v="710-46-4433"/>
    <x v="2"/>
    <x v="42"/>
    <s v="Mandalay"/>
    <x v="0"/>
    <s v="Female"/>
    <s v="Food and beverages"/>
    <x v="2"/>
    <n v="77.400000000000006"/>
    <n v="9"/>
    <n v="696.6"/>
    <n v="6"/>
    <n v="41.796000000000049"/>
    <n v="738.39600000000007"/>
  </r>
  <r>
    <s v="533-33-5337"/>
    <x v="2"/>
    <x v="13"/>
    <s v="Mandalay"/>
    <x v="1"/>
    <s v="Male"/>
    <s v="Electronic accessories"/>
    <x v="1"/>
    <n v="79.39"/>
    <n v="10"/>
    <n v="793.9"/>
    <n v="6"/>
    <n v="47.634000000000015"/>
    <n v="841.53399999999999"/>
  </r>
  <r>
    <s v="325-90-8763"/>
    <x v="1"/>
    <x v="3"/>
    <s v="Naypyitaw"/>
    <x v="0"/>
    <s v="Female"/>
    <s v="Electronic accessories"/>
    <x v="1"/>
    <n v="46.57"/>
    <n v="10"/>
    <n v="465.7"/>
    <n v="6"/>
    <n v="27.942000000000007"/>
    <n v="493.642"/>
  </r>
  <r>
    <s v="729-46-7422"/>
    <x v="1"/>
    <x v="55"/>
    <s v="Naypyitaw"/>
    <x v="1"/>
    <s v="Male"/>
    <s v="Food and beverages"/>
    <x v="2"/>
    <n v="35.89"/>
    <n v="1"/>
    <n v="35.89"/>
    <n v="6"/>
    <n v="2.1533999999999978"/>
    <n v="38.043399999999998"/>
  </r>
  <r>
    <s v="639-76-1242"/>
    <x v="1"/>
    <x v="36"/>
    <s v="Naypyitaw"/>
    <x v="1"/>
    <s v="Male"/>
    <s v="Food and beverages"/>
    <x v="1"/>
    <n v="40.520000000000003"/>
    <n v="5"/>
    <n v="202.60000000000002"/>
    <n v="6"/>
    <n v="12.156000000000006"/>
    <n v="214.75600000000003"/>
  </r>
  <r>
    <s v="234-03-4040"/>
    <x v="2"/>
    <x v="2"/>
    <s v="Mandalay"/>
    <x v="0"/>
    <s v="Female"/>
    <s v="Food and beverages"/>
    <x v="2"/>
    <n v="73.05"/>
    <n v="10"/>
    <n v="730.5"/>
    <n v="6"/>
    <n v="43.830000000000041"/>
    <n v="774.33"/>
  </r>
  <r>
    <s v="326-71-2155"/>
    <x v="1"/>
    <x v="36"/>
    <s v="Naypyitaw"/>
    <x v="1"/>
    <s v="Female"/>
    <s v="Sports and travel"/>
    <x v="1"/>
    <n v="73.95"/>
    <n v="4"/>
    <n v="295.8"/>
    <n v="6"/>
    <n v="17.74799999999999"/>
    <n v="313.548"/>
  </r>
  <r>
    <s v="320-32-8842"/>
    <x v="1"/>
    <x v="85"/>
    <s v="Naypyitaw"/>
    <x v="0"/>
    <s v="Female"/>
    <s v="Food and beverages"/>
    <x v="1"/>
    <n v="22.62"/>
    <n v="1"/>
    <n v="22.62"/>
    <n v="6"/>
    <n v="1.3571999999999989"/>
    <n v="23.9772"/>
  </r>
  <r>
    <s v="470-32-9057"/>
    <x v="0"/>
    <x v="61"/>
    <s v="Yangon"/>
    <x v="0"/>
    <s v="Male"/>
    <s v="Food and beverages"/>
    <x v="2"/>
    <n v="51.34"/>
    <n v="5"/>
    <n v="256.70000000000005"/>
    <n v="6"/>
    <n v="15.401999999999987"/>
    <n v="272.10200000000003"/>
  </r>
  <r>
    <s v="878-30-2331"/>
    <x v="1"/>
    <x v="22"/>
    <s v="Naypyitaw"/>
    <x v="0"/>
    <s v="Female"/>
    <s v="Sports and travel"/>
    <x v="2"/>
    <n v="54.55"/>
    <n v="10"/>
    <n v="545.5"/>
    <n v="6"/>
    <n v="32.730000000000018"/>
    <n v="578.23"/>
  </r>
  <r>
    <s v="440-59-5691"/>
    <x v="1"/>
    <x v="4"/>
    <s v="Naypyitaw"/>
    <x v="0"/>
    <s v="Female"/>
    <s v="Health and beauty"/>
    <x v="2"/>
    <n v="37.15"/>
    <n v="7"/>
    <n v="260.05"/>
    <n v="6"/>
    <n v="15.603000000000009"/>
    <n v="275.65300000000002"/>
  </r>
  <r>
    <s v="554-53-3790"/>
    <x v="2"/>
    <x v="23"/>
    <s v="Mandalay"/>
    <x v="1"/>
    <s v="Male"/>
    <s v="Sports and travel"/>
    <x v="1"/>
    <n v="37.020000000000003"/>
    <n v="6"/>
    <n v="222.12"/>
    <n v="6"/>
    <n v="13.327200000000005"/>
    <n v="235.44720000000001"/>
  </r>
  <r>
    <s v="746-19-0921"/>
    <x v="1"/>
    <x v="57"/>
    <s v="Naypyitaw"/>
    <x v="1"/>
    <s v="Male"/>
    <s v="Food and beverages"/>
    <x v="0"/>
    <n v="21.58"/>
    <n v="1"/>
    <n v="21.58"/>
    <n v="6"/>
    <n v="1.2947999999999986"/>
    <n v="22.874799999999997"/>
  </r>
  <r>
    <s v="233-34-0817"/>
    <x v="1"/>
    <x v="42"/>
    <s v="Naypyitaw"/>
    <x v="0"/>
    <s v="Female"/>
    <s v="Electronic accessories"/>
    <x v="1"/>
    <n v="98.84"/>
    <n v="1"/>
    <n v="98.84"/>
    <n v="6"/>
    <n v="5.9304000000000059"/>
    <n v="104.77040000000001"/>
  </r>
  <r>
    <s v="767-05-1286"/>
    <x v="1"/>
    <x v="54"/>
    <s v="Naypyitaw"/>
    <x v="0"/>
    <s v="Female"/>
    <s v="Home and lifestyle"/>
    <x v="0"/>
    <n v="83.77"/>
    <n v="6"/>
    <n v="502.62"/>
    <n v="6"/>
    <n v="30.157199999999989"/>
    <n v="532.77719999999999"/>
  </r>
  <r>
    <s v="340-21-9136"/>
    <x v="0"/>
    <x v="25"/>
    <s v="Yangon"/>
    <x v="0"/>
    <s v="Female"/>
    <s v="Sports and travel"/>
    <x v="1"/>
    <n v="40.049999999999997"/>
    <n v="4"/>
    <n v="160.19999999999999"/>
    <n v="6"/>
    <n v="9.6119999999999948"/>
    <n v="169.81199999999998"/>
  </r>
  <r>
    <s v="405-31-3305"/>
    <x v="0"/>
    <x v="30"/>
    <s v="Yangon"/>
    <x v="0"/>
    <s v="Male"/>
    <s v="Fashion accessories"/>
    <x v="2"/>
    <n v="43.13"/>
    <n v="10"/>
    <n v="431.3"/>
    <n v="6"/>
    <n v="25.877999999999986"/>
    <n v="457.178"/>
  </r>
  <r>
    <s v="731-59-7531"/>
    <x v="2"/>
    <x v="73"/>
    <s v="Mandalay"/>
    <x v="0"/>
    <s v="Male"/>
    <s v="Health and beauty"/>
    <x v="1"/>
    <n v="72.569999999999993"/>
    <n v="8"/>
    <n v="580.55999999999995"/>
    <n v="6"/>
    <n v="34.833600000000047"/>
    <n v="615.39359999999999"/>
  </r>
  <r>
    <s v="676-39-6028"/>
    <x v="0"/>
    <x v="73"/>
    <s v="Yangon"/>
    <x v="0"/>
    <s v="Female"/>
    <s v="Electronic accessories"/>
    <x v="1"/>
    <n v="64.44"/>
    <n v="5"/>
    <n v="322.2"/>
    <n v="6"/>
    <n v="19.331999999999994"/>
    <n v="341.53199999999998"/>
  </r>
  <r>
    <s v="502-05-1910"/>
    <x v="0"/>
    <x v="6"/>
    <s v="Yangon"/>
    <x v="1"/>
    <s v="Male"/>
    <s v="Health and beauty"/>
    <x v="2"/>
    <n v="65.180000000000007"/>
    <n v="3"/>
    <n v="195.54000000000002"/>
    <n v="6"/>
    <n v="11.732400000000013"/>
    <n v="207.27240000000003"/>
  </r>
  <r>
    <s v="485-30-8700"/>
    <x v="0"/>
    <x v="79"/>
    <s v="Yangon"/>
    <x v="1"/>
    <s v="Female"/>
    <s v="Sports and travel"/>
    <x v="2"/>
    <n v="33.26"/>
    <n v="5"/>
    <n v="166.29999999999998"/>
    <n v="6"/>
    <n v="9.9780000000000086"/>
    <n v="176.27799999999999"/>
  </r>
  <r>
    <s v="598-47-9715"/>
    <x v="1"/>
    <x v="37"/>
    <s v="Naypyitaw"/>
    <x v="1"/>
    <s v="Male"/>
    <s v="Electronic accessories"/>
    <x v="0"/>
    <n v="84.07"/>
    <n v="4"/>
    <n v="336.28"/>
    <n v="6"/>
    <n v="20.176800000000014"/>
    <n v="356.45679999999999"/>
  </r>
  <r>
    <s v="701-69-8742"/>
    <x v="2"/>
    <x v="32"/>
    <s v="Mandalay"/>
    <x v="1"/>
    <s v="Male"/>
    <s v="Sports and travel"/>
    <x v="0"/>
    <n v="34.369999999999997"/>
    <n v="10"/>
    <n v="343.7"/>
    <n v="6"/>
    <n v="20.622000000000014"/>
    <n v="364.322"/>
  </r>
  <r>
    <s v="575-67-1508"/>
    <x v="0"/>
    <x v="71"/>
    <s v="Yangon"/>
    <x v="1"/>
    <s v="Male"/>
    <s v="Electronic accessories"/>
    <x v="0"/>
    <n v="38.6"/>
    <n v="1"/>
    <n v="38.6"/>
    <n v="6"/>
    <n v="2.3160000000000025"/>
    <n v="40.916000000000004"/>
  </r>
  <r>
    <s v="541-08-3113"/>
    <x v="1"/>
    <x v="30"/>
    <s v="Naypyitaw"/>
    <x v="1"/>
    <s v="Male"/>
    <s v="Food and beverages"/>
    <x v="1"/>
    <n v="65.97"/>
    <n v="8"/>
    <n v="527.76"/>
    <n v="6"/>
    <n v="31.66560000000004"/>
    <n v="559.42560000000003"/>
  </r>
  <r>
    <s v="246-11-3901"/>
    <x v="1"/>
    <x v="42"/>
    <s v="Naypyitaw"/>
    <x v="1"/>
    <s v="Female"/>
    <s v="Electronic accessories"/>
    <x v="1"/>
    <n v="32.799999999999997"/>
    <n v="10"/>
    <n v="328"/>
    <n v="6"/>
    <n v="19.680000000000007"/>
    <n v="347.68"/>
  </r>
  <r>
    <s v="674-15-9296"/>
    <x v="0"/>
    <x v="66"/>
    <s v="Yangon"/>
    <x v="1"/>
    <s v="Male"/>
    <s v="Sports and travel"/>
    <x v="0"/>
    <n v="37.14"/>
    <n v="5"/>
    <n v="185.7"/>
    <n v="6"/>
    <n v="11.141999999999996"/>
    <n v="196.84199999999998"/>
  </r>
  <r>
    <s v="305-18-3552"/>
    <x v="2"/>
    <x v="12"/>
    <s v="Mandalay"/>
    <x v="0"/>
    <s v="Male"/>
    <s v="Home and lifestyle"/>
    <x v="1"/>
    <n v="60.38"/>
    <n v="10"/>
    <n v="603.80000000000007"/>
    <n v="6"/>
    <n v="36.227999999999952"/>
    <n v="640.02800000000002"/>
  </r>
  <r>
    <s v="493-65-6248"/>
    <x v="1"/>
    <x v="17"/>
    <s v="Naypyitaw"/>
    <x v="0"/>
    <s v="Female"/>
    <s v="Sports and travel"/>
    <x v="2"/>
    <n v="36.979999999999997"/>
    <n v="10"/>
    <n v="369.79999999999995"/>
    <n v="6"/>
    <n v="22.187999999999988"/>
    <n v="391.98799999999994"/>
  </r>
  <r>
    <s v="438-01-4015"/>
    <x v="2"/>
    <x v="76"/>
    <s v="Mandalay"/>
    <x v="0"/>
    <s v="Female"/>
    <s v="Sports and travel"/>
    <x v="0"/>
    <n v="49.49"/>
    <n v="4"/>
    <n v="197.96"/>
    <n v="6"/>
    <n v="11.877600000000001"/>
    <n v="209.83760000000001"/>
  </r>
  <r>
    <s v="709-58-4068"/>
    <x v="2"/>
    <x v="38"/>
    <s v="Mandalay"/>
    <x v="1"/>
    <s v="Female"/>
    <s v="Fashion accessories"/>
    <x v="1"/>
    <n v="41.09"/>
    <n v="10"/>
    <n v="410.90000000000003"/>
    <n v="6"/>
    <n v="24.653999999999996"/>
    <n v="435.55400000000003"/>
  </r>
  <r>
    <s v="795-49-7276"/>
    <x v="0"/>
    <x v="28"/>
    <s v="Yangon"/>
    <x v="1"/>
    <s v="Male"/>
    <s v="Fashion accessories"/>
    <x v="0"/>
    <n v="37.15"/>
    <n v="4"/>
    <n v="148.6"/>
    <n v="6"/>
    <n v="8.9159999999999968"/>
    <n v="157.51599999999999"/>
  </r>
  <r>
    <s v="556-72-8512"/>
    <x v="1"/>
    <x v="74"/>
    <s v="Naypyitaw"/>
    <x v="1"/>
    <s v="Male"/>
    <s v="Home and lifestyle"/>
    <x v="1"/>
    <n v="22.96"/>
    <n v="1"/>
    <n v="22.96"/>
    <n v="6"/>
    <n v="1.377600000000001"/>
    <n v="24.337600000000002"/>
  </r>
  <r>
    <s v="627-95-3243"/>
    <x v="2"/>
    <x v="87"/>
    <s v="Mandalay"/>
    <x v="0"/>
    <s v="Female"/>
    <s v="Home and lifestyle"/>
    <x v="0"/>
    <n v="77.680000000000007"/>
    <n v="9"/>
    <n v="699.12000000000012"/>
    <n v="6"/>
    <n v="41.947200000000066"/>
    <n v="741.06720000000018"/>
  </r>
  <r>
    <s v="686-41-0932"/>
    <x v="2"/>
    <x v="45"/>
    <s v="Mandalay"/>
    <x v="1"/>
    <s v="Female"/>
    <s v="Fashion accessories"/>
    <x v="0"/>
    <n v="34.700000000000003"/>
    <n v="2"/>
    <n v="69.400000000000006"/>
    <n v="6"/>
    <n v="4.1640000000000015"/>
    <n v="73.564000000000007"/>
  </r>
  <r>
    <s v="510-09-5628"/>
    <x v="0"/>
    <x v="20"/>
    <s v="Yangon"/>
    <x v="0"/>
    <s v="Female"/>
    <s v="Fashion accessories"/>
    <x v="2"/>
    <n v="19.66"/>
    <n v="10"/>
    <n v="196.6"/>
    <n v="6"/>
    <n v="11.795999999999992"/>
    <n v="208.39599999999999"/>
  </r>
  <r>
    <s v="608-04-3797"/>
    <x v="2"/>
    <x v="19"/>
    <s v="Mandalay"/>
    <x v="0"/>
    <s v="Female"/>
    <s v="Health and beauty"/>
    <x v="0"/>
    <n v="25.32"/>
    <n v="8"/>
    <n v="202.56"/>
    <n v="6"/>
    <n v="12.153600000000012"/>
    <n v="214.71360000000001"/>
  </r>
  <r>
    <s v="148-82-2527"/>
    <x v="1"/>
    <x v="19"/>
    <s v="Naypyitaw"/>
    <x v="0"/>
    <s v="Female"/>
    <s v="Home and lifestyle"/>
    <x v="2"/>
    <n v="12.12"/>
    <n v="10"/>
    <n v="121.19999999999999"/>
    <n v="6"/>
    <n v="7.2719999999999914"/>
    <n v="128.47199999999998"/>
  </r>
  <r>
    <s v="437-53-3084"/>
    <x v="2"/>
    <x v="84"/>
    <s v="Mandalay"/>
    <x v="1"/>
    <s v="Male"/>
    <s v="Fashion accessories"/>
    <x v="0"/>
    <n v="99.89"/>
    <n v="2"/>
    <n v="199.78"/>
    <n v="6"/>
    <n v="11.986799999999988"/>
    <n v="211.76679999999999"/>
  </r>
  <r>
    <s v="632-32-4574"/>
    <x v="2"/>
    <x v="80"/>
    <s v="Mandalay"/>
    <x v="1"/>
    <s v="Male"/>
    <s v="Sports and travel"/>
    <x v="1"/>
    <n v="75.92"/>
    <n v="8"/>
    <n v="607.36"/>
    <n v="6"/>
    <n v="36.441599999999994"/>
    <n v="643.80160000000001"/>
  </r>
  <r>
    <s v="556-97-7101"/>
    <x v="1"/>
    <x v="17"/>
    <s v="Naypyitaw"/>
    <x v="1"/>
    <s v="Female"/>
    <s v="Electronic accessories"/>
    <x v="1"/>
    <n v="63.22"/>
    <n v="2"/>
    <n v="126.44"/>
    <n v="6"/>
    <n v="7.5863999999999976"/>
    <n v="134.0264"/>
  </r>
  <r>
    <s v="862-59-8517"/>
    <x v="1"/>
    <x v="3"/>
    <s v="Naypyitaw"/>
    <x v="1"/>
    <s v="Female"/>
    <s v="Food and beverages"/>
    <x v="1"/>
    <n v="90.24"/>
    <n v="6"/>
    <n v="541.43999999999994"/>
    <n v="6"/>
    <n v="32.486400000000003"/>
    <n v="573.92639999999994"/>
  </r>
  <r>
    <s v="401-18-8016"/>
    <x v="2"/>
    <x v="18"/>
    <s v="Mandalay"/>
    <x v="0"/>
    <s v="Female"/>
    <s v="Sports and travel"/>
    <x v="1"/>
    <n v="98.13"/>
    <n v="1"/>
    <n v="98.13"/>
    <n v="6"/>
    <n v="5.8877999999999986"/>
    <n v="104.01779999999999"/>
  </r>
  <r>
    <s v="420-18-8989"/>
    <x v="0"/>
    <x v="30"/>
    <s v="Yangon"/>
    <x v="0"/>
    <s v="Female"/>
    <s v="Sports and travel"/>
    <x v="1"/>
    <n v="51.52"/>
    <n v="8"/>
    <n v="412.16"/>
    <n v="6"/>
    <n v="24.729600000000005"/>
    <n v="436.88960000000003"/>
  </r>
  <r>
    <s v="277-63-2961"/>
    <x v="2"/>
    <x v="36"/>
    <s v="Mandalay"/>
    <x v="0"/>
    <s v="Male"/>
    <s v="Sports and travel"/>
    <x v="2"/>
    <n v="73.97"/>
    <n v="1"/>
    <n v="73.97"/>
    <n v="6"/>
    <n v="4.4381999999999948"/>
    <n v="78.408199999999994"/>
  </r>
  <r>
    <s v="573-98-8548"/>
    <x v="1"/>
    <x v="0"/>
    <s v="Naypyitaw"/>
    <x v="0"/>
    <s v="Female"/>
    <s v="Fashion accessories"/>
    <x v="0"/>
    <n v="31.9"/>
    <n v="1"/>
    <n v="31.9"/>
    <n v="6"/>
    <n v="1.9140000000000015"/>
    <n v="33.814"/>
  </r>
  <r>
    <s v="620-02-2046"/>
    <x v="1"/>
    <x v="3"/>
    <s v="Naypyitaw"/>
    <x v="1"/>
    <s v="Male"/>
    <s v="Home and lifestyle"/>
    <x v="0"/>
    <n v="69.400000000000006"/>
    <n v="2"/>
    <n v="138.80000000000001"/>
    <n v="6"/>
    <n v="8.328000000000003"/>
    <n v="147.12800000000001"/>
  </r>
  <r>
    <s v="282-35-2475"/>
    <x v="2"/>
    <x v="5"/>
    <s v="Mandalay"/>
    <x v="1"/>
    <s v="Female"/>
    <s v="Sports and travel"/>
    <x v="1"/>
    <n v="93.31"/>
    <n v="2"/>
    <n v="186.62"/>
    <n v="6"/>
    <n v="11.197200000000009"/>
    <n v="197.81720000000001"/>
  </r>
  <r>
    <s v="511-54-3087"/>
    <x v="2"/>
    <x v="6"/>
    <s v="Mandalay"/>
    <x v="1"/>
    <s v="Male"/>
    <s v="Sports and travel"/>
    <x v="2"/>
    <n v="88.45"/>
    <n v="1"/>
    <n v="88.45"/>
    <n v="6"/>
    <n v="5.3070000000000022"/>
    <n v="93.757000000000005"/>
  </r>
  <r>
    <s v="726-29-6793"/>
    <x v="0"/>
    <x v="26"/>
    <s v="Yangon"/>
    <x v="0"/>
    <s v="Male"/>
    <s v="Electronic accessories"/>
    <x v="0"/>
    <n v="24.18"/>
    <n v="8"/>
    <n v="193.44"/>
    <n v="6"/>
    <n v="11.606400000000008"/>
    <n v="205.04640000000001"/>
  </r>
  <r>
    <s v="387-49-4215"/>
    <x v="2"/>
    <x v="66"/>
    <s v="Mandalay"/>
    <x v="0"/>
    <s v="Female"/>
    <s v="Sports and travel"/>
    <x v="1"/>
    <n v="48.5"/>
    <n v="3"/>
    <n v="145.5"/>
    <n v="6"/>
    <n v="8.7299999999999898"/>
    <n v="154.22999999999999"/>
  </r>
  <r>
    <s v="862-17-9201"/>
    <x v="2"/>
    <x v="71"/>
    <s v="Mandalay"/>
    <x v="1"/>
    <s v="Female"/>
    <s v="Food and beverages"/>
    <x v="2"/>
    <n v="84.05"/>
    <n v="6"/>
    <n v="504.29999999999995"/>
    <n v="6"/>
    <n v="30.258000000000038"/>
    <n v="534.55799999999999"/>
  </r>
  <r>
    <s v="291-21-5991"/>
    <x v="2"/>
    <x v="14"/>
    <s v="Mandalay"/>
    <x v="0"/>
    <s v="Male"/>
    <s v="Health and beauty"/>
    <x v="1"/>
    <n v="61.29"/>
    <n v="5"/>
    <n v="306.45"/>
    <n v="6"/>
    <n v="18.387"/>
    <n v="324.83699999999999"/>
  </r>
  <r>
    <s v="602-80-9671"/>
    <x v="1"/>
    <x v="57"/>
    <s v="Naypyitaw"/>
    <x v="0"/>
    <s v="Female"/>
    <s v="Home and lifestyle"/>
    <x v="2"/>
    <n v="15.95"/>
    <n v="6"/>
    <n v="95.699999999999989"/>
    <n v="6"/>
    <n v="5.7420000000000044"/>
    <n v="101.44199999999999"/>
  </r>
  <r>
    <s v="347-72-6115"/>
    <x v="2"/>
    <x v="65"/>
    <s v="Mandalay"/>
    <x v="0"/>
    <s v="Female"/>
    <s v="Sports and travel"/>
    <x v="2"/>
    <n v="90.74"/>
    <n v="7"/>
    <n v="635.17999999999995"/>
    <n v="6"/>
    <n v="38.11080000000004"/>
    <n v="673.29079999999999"/>
  </r>
  <r>
    <s v="209-61-0206"/>
    <x v="0"/>
    <x v="0"/>
    <s v="Yangon"/>
    <x v="1"/>
    <s v="Female"/>
    <s v="Home and lifestyle"/>
    <x v="0"/>
    <n v="42.91"/>
    <n v="5"/>
    <n v="214.54999999999998"/>
    <n v="6"/>
    <n v="12.87299999999999"/>
    <n v="227.42299999999997"/>
  </r>
  <r>
    <s v="595-27-4851"/>
    <x v="0"/>
    <x v="3"/>
    <s v="Yangon"/>
    <x v="1"/>
    <s v="Female"/>
    <s v="Fashion accessories"/>
    <x v="0"/>
    <n v="54.28"/>
    <n v="7"/>
    <n v="379.96000000000004"/>
    <n v="6"/>
    <n v="22.797599999999989"/>
    <n v="402.75760000000002"/>
  </r>
  <r>
    <s v="189-52-0236"/>
    <x v="0"/>
    <x v="86"/>
    <s v="Yangon"/>
    <x v="1"/>
    <s v="Male"/>
    <s v="Electronic accessories"/>
    <x v="1"/>
    <n v="99.55"/>
    <n v="7"/>
    <n v="696.85"/>
    <n v="6"/>
    <n v="41.811000000000035"/>
    <n v="738.66100000000006"/>
  </r>
  <r>
    <s v="503-07-0930"/>
    <x v="1"/>
    <x v="55"/>
    <s v="Naypyitaw"/>
    <x v="0"/>
    <s v="Male"/>
    <s v="Sports and travel"/>
    <x v="2"/>
    <n v="58.39"/>
    <n v="7"/>
    <n v="408.73"/>
    <n v="6"/>
    <n v="24.523799999999994"/>
    <n v="433.25380000000001"/>
  </r>
  <r>
    <s v="413-20-6708"/>
    <x v="1"/>
    <x v="79"/>
    <s v="Naypyitaw"/>
    <x v="0"/>
    <s v="Female"/>
    <s v="Fashion accessories"/>
    <x v="0"/>
    <n v="51.47"/>
    <n v="1"/>
    <n v="51.47"/>
    <n v="6"/>
    <n v="3.0882000000000005"/>
    <n v="54.558199999999999"/>
  </r>
  <r>
    <s v="425-85-2085"/>
    <x v="2"/>
    <x v="14"/>
    <s v="Mandalay"/>
    <x v="0"/>
    <s v="Male"/>
    <s v="Health and beauty"/>
    <x v="0"/>
    <n v="54.86"/>
    <n v="5"/>
    <n v="274.3"/>
    <n v="6"/>
    <n v="16.458000000000027"/>
    <n v="290.75800000000004"/>
  </r>
  <r>
    <s v="521-18-7827"/>
    <x v="1"/>
    <x v="49"/>
    <s v="Naypyitaw"/>
    <x v="0"/>
    <s v="Male"/>
    <s v="Home and lifestyle"/>
    <x v="2"/>
    <n v="39.39"/>
    <n v="5"/>
    <n v="196.95"/>
    <n v="6"/>
    <n v="11.817000000000007"/>
    <n v="208.767"/>
  </r>
  <r>
    <s v="220-28-1851"/>
    <x v="0"/>
    <x v="59"/>
    <s v="Yangon"/>
    <x v="1"/>
    <s v="Male"/>
    <s v="Home and lifestyle"/>
    <x v="0"/>
    <n v="34.729999999999997"/>
    <n v="2"/>
    <n v="69.459999999999994"/>
    <n v="6"/>
    <n v="4.1676000000000073"/>
    <n v="73.627600000000001"/>
  </r>
  <r>
    <s v="600-38-9738"/>
    <x v="1"/>
    <x v="29"/>
    <s v="Naypyitaw"/>
    <x v="0"/>
    <s v="Male"/>
    <s v="Sports and travel"/>
    <x v="2"/>
    <n v="71.92"/>
    <n v="5"/>
    <n v="359.6"/>
    <n v="6"/>
    <n v="21.576000000000022"/>
    <n v="381.17600000000004"/>
  </r>
  <r>
    <s v="734-91-1155"/>
    <x v="2"/>
    <x v="58"/>
    <s v="Mandalay"/>
    <x v="1"/>
    <s v="Female"/>
    <s v="Electronic accessories"/>
    <x v="2"/>
    <n v="45.71"/>
    <n v="3"/>
    <n v="137.13"/>
    <n v="6"/>
    <n v="8.227800000000002"/>
    <n v="145.3578"/>
  </r>
  <r>
    <s v="451-28-5717"/>
    <x v="1"/>
    <x v="80"/>
    <s v="Naypyitaw"/>
    <x v="0"/>
    <s v="Female"/>
    <s v="Home and lifestyle"/>
    <x v="1"/>
    <n v="83.17"/>
    <n v="6"/>
    <n v="499.02"/>
    <n v="6"/>
    <n v="29.941199999999981"/>
    <n v="528.96119999999996"/>
  </r>
  <r>
    <s v="609-81-8548"/>
    <x v="0"/>
    <x v="10"/>
    <s v="Yangon"/>
    <x v="0"/>
    <s v="Female"/>
    <s v="Home and lifestyle"/>
    <x v="2"/>
    <n v="37.44"/>
    <n v="6"/>
    <n v="224.64"/>
    <n v="6"/>
    <n v="13.478399999999993"/>
    <n v="238.11839999999998"/>
  </r>
  <r>
    <s v="133-14-7229"/>
    <x v="1"/>
    <x v="17"/>
    <s v="Naypyitaw"/>
    <x v="1"/>
    <s v="Male"/>
    <s v="Health and beauty"/>
    <x v="1"/>
    <n v="62.87"/>
    <n v="2"/>
    <n v="125.74"/>
    <n v="6"/>
    <n v="7.5444000000000102"/>
    <n v="133.28440000000001"/>
  </r>
  <r>
    <s v="534-01-4457"/>
    <x v="0"/>
    <x v="3"/>
    <s v="Yangon"/>
    <x v="1"/>
    <s v="Male"/>
    <s v="Food and beverages"/>
    <x v="2"/>
    <n v="81.709999999999994"/>
    <n v="6"/>
    <n v="490.26"/>
    <n v="6"/>
    <n v="29.41560000000004"/>
    <n v="519.67560000000003"/>
  </r>
  <r>
    <s v="719-89-8991"/>
    <x v="0"/>
    <x v="6"/>
    <s v="Yangon"/>
    <x v="0"/>
    <s v="Female"/>
    <s v="Sports and travel"/>
    <x v="0"/>
    <n v="91.41"/>
    <n v="5"/>
    <n v="457.04999999999995"/>
    <n v="6"/>
    <n v="27.423000000000002"/>
    <n v="484.47299999999996"/>
  </r>
  <r>
    <s v="286-62-6248"/>
    <x v="2"/>
    <x v="65"/>
    <s v="Mandalay"/>
    <x v="1"/>
    <s v="Male"/>
    <s v="Fashion accessories"/>
    <x v="2"/>
    <n v="39.21"/>
    <n v="4"/>
    <n v="156.84"/>
    <n v="6"/>
    <n v="9.4104000000000099"/>
    <n v="166.25040000000001"/>
  </r>
  <r>
    <s v="339-38-9982"/>
    <x v="2"/>
    <x v="50"/>
    <s v="Mandalay"/>
    <x v="0"/>
    <s v="Male"/>
    <s v="Fashion accessories"/>
    <x v="0"/>
    <n v="59.86"/>
    <n v="2"/>
    <n v="119.72"/>
    <n v="6"/>
    <n v="7.1831999999999994"/>
    <n v="126.9032"/>
  </r>
  <r>
    <s v="827-44-5872"/>
    <x v="2"/>
    <x v="13"/>
    <s v="Mandalay"/>
    <x v="0"/>
    <s v="Female"/>
    <s v="Food and beverages"/>
    <x v="2"/>
    <n v="54.36"/>
    <n v="10"/>
    <n v="543.6"/>
    <n v="6"/>
    <n v="32.615999999999985"/>
    <n v="576.21600000000001"/>
  </r>
  <r>
    <s v="827-77-7633"/>
    <x v="0"/>
    <x v="21"/>
    <s v="Yangon"/>
    <x v="1"/>
    <s v="Male"/>
    <s v="Sports and travel"/>
    <x v="1"/>
    <n v="98.09"/>
    <n v="9"/>
    <n v="882.81000000000006"/>
    <n v="6"/>
    <n v="52.968600000000038"/>
    <n v="935.7786000000001"/>
  </r>
  <r>
    <s v="287-83-1405"/>
    <x v="0"/>
    <x v="12"/>
    <s v="Yangon"/>
    <x v="1"/>
    <s v="Male"/>
    <s v="Health and beauty"/>
    <x v="0"/>
    <n v="25.43"/>
    <n v="6"/>
    <n v="152.57999999999998"/>
    <n v="6"/>
    <n v="9.1547999999999945"/>
    <n v="161.73479999999998"/>
  </r>
  <r>
    <s v="435-13-4908"/>
    <x v="0"/>
    <x v="46"/>
    <s v="Yangon"/>
    <x v="0"/>
    <s v="Male"/>
    <s v="Fashion accessories"/>
    <x v="2"/>
    <n v="86.68"/>
    <n v="8"/>
    <n v="693.44"/>
    <n v="6"/>
    <n v="41.606400000000008"/>
    <n v="735.04640000000006"/>
  </r>
  <r>
    <s v="857-67-9057"/>
    <x v="2"/>
    <x v="10"/>
    <s v="Mandalay"/>
    <x v="1"/>
    <s v="Male"/>
    <s v="Electronic accessories"/>
    <x v="0"/>
    <n v="22.95"/>
    <n v="10"/>
    <n v="229.5"/>
    <n v="6"/>
    <n v="13.77000000000001"/>
    <n v="243.27"/>
  </r>
  <r>
    <s v="236-27-1144"/>
    <x v="1"/>
    <x v="58"/>
    <s v="Naypyitaw"/>
    <x v="1"/>
    <s v="Female"/>
    <s v="Food and beverages"/>
    <x v="0"/>
    <n v="16.309999999999999"/>
    <n v="9"/>
    <n v="146.79"/>
    <n v="6"/>
    <n v="8.8074000000000012"/>
    <n v="155.59739999999999"/>
  </r>
  <r>
    <s v="892-05-6689"/>
    <x v="0"/>
    <x v="16"/>
    <s v="Yangon"/>
    <x v="1"/>
    <s v="Female"/>
    <s v="Home and lifestyle"/>
    <x v="0"/>
    <n v="28.32"/>
    <n v="5"/>
    <n v="141.6"/>
    <n v="6"/>
    <n v="8.4960000000000093"/>
    <n v="150.096"/>
  </r>
  <r>
    <s v="583-41-4548"/>
    <x v="1"/>
    <x v="13"/>
    <s v="Naypyitaw"/>
    <x v="1"/>
    <s v="Male"/>
    <s v="Home and lifestyle"/>
    <x v="0"/>
    <n v="16.670000000000002"/>
    <n v="7"/>
    <n v="116.69000000000001"/>
    <n v="6"/>
    <n v="7.0014000000000038"/>
    <n v="123.69140000000002"/>
  </r>
  <r>
    <s v="339-12-4827"/>
    <x v="2"/>
    <x v="0"/>
    <s v="Mandalay"/>
    <x v="0"/>
    <s v="Female"/>
    <s v="Fashion accessories"/>
    <x v="2"/>
    <n v="73.959999999999994"/>
    <n v="1"/>
    <n v="73.959999999999994"/>
    <n v="6"/>
    <n v="4.4376000000000033"/>
    <n v="78.397599999999997"/>
  </r>
  <r>
    <s v="643-38-7867"/>
    <x v="0"/>
    <x v="37"/>
    <s v="Yangon"/>
    <x v="1"/>
    <s v="Male"/>
    <s v="Home and lifestyle"/>
    <x v="0"/>
    <n v="97.94"/>
    <n v="1"/>
    <n v="97.94"/>
    <n v="6"/>
    <n v="5.8764000000000038"/>
    <n v="103.8164"/>
  </r>
  <r>
    <s v="308-81-0538"/>
    <x v="0"/>
    <x v="6"/>
    <s v="Yangon"/>
    <x v="1"/>
    <s v="Female"/>
    <s v="Fashion accessories"/>
    <x v="2"/>
    <n v="73.05"/>
    <n v="4"/>
    <n v="292.2"/>
    <n v="6"/>
    <n v="17.531999999999982"/>
    <n v="309.73199999999997"/>
  </r>
  <r>
    <s v="358-88-9262"/>
    <x v="1"/>
    <x v="60"/>
    <s v="Naypyitaw"/>
    <x v="0"/>
    <s v="Female"/>
    <s v="Food and beverages"/>
    <x v="0"/>
    <n v="87.48"/>
    <n v="6"/>
    <n v="524.88"/>
    <n v="6"/>
    <n v="31.492799999999988"/>
    <n v="556.37279999999998"/>
  </r>
  <r>
    <s v="460-35-4390"/>
    <x v="0"/>
    <x v="49"/>
    <s v="Yangon"/>
    <x v="1"/>
    <s v="Male"/>
    <s v="Home and lifestyle"/>
    <x v="0"/>
    <n v="30.68"/>
    <n v="3"/>
    <n v="92.039999999999992"/>
    <n v="6"/>
    <n v="5.5224000000000046"/>
    <n v="97.562399999999997"/>
  </r>
  <r>
    <s v="343-87-0864"/>
    <x v="1"/>
    <x v="75"/>
    <s v="Naypyitaw"/>
    <x v="0"/>
    <s v="Male"/>
    <s v="Health and beauty"/>
    <x v="2"/>
    <n v="75.88"/>
    <n v="1"/>
    <n v="75.88"/>
    <n v="6"/>
    <n v="4.5528000000000048"/>
    <n v="80.4328"/>
  </r>
  <r>
    <s v="173-50-1108"/>
    <x v="2"/>
    <x v="77"/>
    <s v="Mandalay"/>
    <x v="0"/>
    <s v="Female"/>
    <s v="Sports and travel"/>
    <x v="2"/>
    <n v="20.18"/>
    <n v="4"/>
    <n v="80.72"/>
    <n v="6"/>
    <n v="4.843199999999996"/>
    <n v="85.563199999999995"/>
  </r>
  <r>
    <s v="243-47-2663"/>
    <x v="1"/>
    <x v="26"/>
    <s v="Naypyitaw"/>
    <x v="0"/>
    <s v="Male"/>
    <s v="Electronic accessories"/>
    <x v="2"/>
    <n v="18.77"/>
    <n v="6"/>
    <n v="112.62"/>
    <n v="6"/>
    <n v="6.7571999999999974"/>
    <n v="119.3772"/>
  </r>
  <r>
    <s v="841-18-8232"/>
    <x v="2"/>
    <x v="0"/>
    <s v="Mandalay"/>
    <x v="1"/>
    <s v="Female"/>
    <s v="Food and beverages"/>
    <x v="2"/>
    <n v="71.2"/>
    <n v="1"/>
    <n v="71.2"/>
    <n v="6"/>
    <n v="4.2720000000000056"/>
    <n v="75.472000000000008"/>
  </r>
  <r>
    <s v="701-23-5550"/>
    <x v="2"/>
    <x v="35"/>
    <s v="Mandalay"/>
    <x v="0"/>
    <s v="Male"/>
    <s v="Home and lifestyle"/>
    <x v="0"/>
    <n v="38.81"/>
    <n v="4"/>
    <n v="155.24"/>
    <n v="6"/>
    <n v="9.3144000000000062"/>
    <n v="164.55440000000002"/>
  </r>
  <r>
    <s v="647-50-1224"/>
    <x v="0"/>
    <x v="52"/>
    <s v="Yangon"/>
    <x v="1"/>
    <s v="Female"/>
    <s v="Fashion accessories"/>
    <x v="0"/>
    <n v="29.42"/>
    <n v="10"/>
    <n v="294.20000000000005"/>
    <n v="6"/>
    <n v="17.651999999999987"/>
    <n v="311.85200000000003"/>
  </r>
  <r>
    <s v="541-48-8554"/>
    <x v="0"/>
    <x v="27"/>
    <s v="Yangon"/>
    <x v="1"/>
    <s v="Male"/>
    <s v="Sports and travel"/>
    <x v="2"/>
    <n v="60.95"/>
    <n v="9"/>
    <n v="548.55000000000007"/>
    <n v="6"/>
    <n v="32.913000000000011"/>
    <n v="581.46300000000008"/>
  </r>
  <r>
    <s v="539-21-7227"/>
    <x v="2"/>
    <x v="53"/>
    <s v="Mandalay"/>
    <x v="1"/>
    <s v="Female"/>
    <s v="Sports and travel"/>
    <x v="1"/>
    <n v="51.54"/>
    <n v="5"/>
    <n v="257.7"/>
    <n v="6"/>
    <n v="15.461999999999989"/>
    <n v="273.16199999999998"/>
  </r>
  <r>
    <s v="213-32-1216"/>
    <x v="0"/>
    <x v="54"/>
    <s v="Yangon"/>
    <x v="1"/>
    <s v="Female"/>
    <s v="Electronic accessories"/>
    <x v="1"/>
    <n v="66.06"/>
    <n v="6"/>
    <n v="396.36"/>
    <n v="6"/>
    <n v="23.781600000000026"/>
    <n v="420.14160000000004"/>
  </r>
  <r>
    <s v="747-58-7183"/>
    <x v="2"/>
    <x v="57"/>
    <s v="Mandalay"/>
    <x v="1"/>
    <s v="Male"/>
    <s v="Fashion accessories"/>
    <x v="0"/>
    <n v="57.27"/>
    <n v="3"/>
    <n v="171.81"/>
    <n v="6"/>
    <n v="10.308600000000013"/>
    <n v="182.11860000000001"/>
  </r>
  <r>
    <s v="582-52-8065"/>
    <x v="2"/>
    <x v="70"/>
    <s v="Mandalay"/>
    <x v="1"/>
    <s v="Female"/>
    <s v="Fashion accessories"/>
    <x v="1"/>
    <n v="54.31"/>
    <n v="9"/>
    <n v="488.79"/>
    <n v="6"/>
    <n v="29.327399999999955"/>
    <n v="518.11739999999998"/>
  </r>
  <r>
    <s v="210-57-1719"/>
    <x v="2"/>
    <x v="63"/>
    <s v="Mandalay"/>
    <x v="1"/>
    <s v="Female"/>
    <s v="Health and beauty"/>
    <x v="1"/>
    <n v="58.24"/>
    <n v="9"/>
    <n v="524.16"/>
    <n v="6"/>
    <n v="31.449600000000032"/>
    <n v="555.6096"/>
  </r>
  <r>
    <s v="399-69-4630"/>
    <x v="1"/>
    <x v="37"/>
    <s v="Naypyitaw"/>
    <x v="1"/>
    <s v="Male"/>
    <s v="Electronic accessories"/>
    <x v="2"/>
    <n v="22.21"/>
    <n v="6"/>
    <n v="133.26"/>
    <n v="6"/>
    <n v="7.995599999999996"/>
    <n v="141.25559999999999"/>
  </r>
  <r>
    <s v="134-75-2619"/>
    <x v="0"/>
    <x v="5"/>
    <s v="Yangon"/>
    <x v="0"/>
    <s v="Male"/>
    <s v="Electronic accessories"/>
    <x v="1"/>
    <n v="19.32"/>
    <n v="7"/>
    <n v="135.24"/>
    <n v="6"/>
    <n v="8.1143999999999892"/>
    <n v="143.3544"/>
  </r>
  <r>
    <s v="356-44-8813"/>
    <x v="2"/>
    <x v="40"/>
    <s v="Mandalay"/>
    <x v="1"/>
    <s v="Male"/>
    <s v="Home and lifestyle"/>
    <x v="2"/>
    <n v="37.479999999999997"/>
    <n v="3"/>
    <n v="112.44"/>
    <n v="6"/>
    <n v="6.7463999999999942"/>
    <n v="119.18639999999999"/>
  </r>
  <r>
    <s v="198-66-9832"/>
    <x v="2"/>
    <x v="87"/>
    <s v="Mandalay"/>
    <x v="0"/>
    <s v="Female"/>
    <s v="Fashion accessories"/>
    <x v="1"/>
    <n v="72.040000000000006"/>
    <n v="2"/>
    <n v="144.08000000000001"/>
    <n v="6"/>
    <n v="8.6448000000000036"/>
    <n v="152.72480000000002"/>
  </r>
  <r>
    <s v="283-26-5248"/>
    <x v="1"/>
    <x v="74"/>
    <s v="Naypyitaw"/>
    <x v="0"/>
    <s v="Female"/>
    <s v="Food and beverages"/>
    <x v="0"/>
    <n v="98.52"/>
    <n v="10"/>
    <n v="985.19999999999993"/>
    <n v="6"/>
    <n v="59.111999999999966"/>
    <n v="1044.3119999999999"/>
  </r>
  <r>
    <s v="712-39-0363"/>
    <x v="0"/>
    <x v="56"/>
    <s v="Yangon"/>
    <x v="0"/>
    <s v="Male"/>
    <s v="Food and beverages"/>
    <x v="0"/>
    <n v="41.66"/>
    <n v="6"/>
    <n v="249.95999999999998"/>
    <n v="6"/>
    <n v="14.997599999999977"/>
    <n v="264.95759999999996"/>
  </r>
  <r>
    <s v="218-59-9410"/>
    <x v="0"/>
    <x v="14"/>
    <s v="Yangon"/>
    <x v="0"/>
    <s v="Female"/>
    <s v="Home and lifestyle"/>
    <x v="0"/>
    <n v="72.42"/>
    <n v="3"/>
    <n v="217.26"/>
    <n v="6"/>
    <n v="13.035599999999988"/>
    <n v="230.29559999999998"/>
  </r>
  <r>
    <s v="174-75-0888"/>
    <x v="2"/>
    <x v="86"/>
    <s v="Mandalay"/>
    <x v="1"/>
    <s v="Male"/>
    <s v="Electronic accessories"/>
    <x v="1"/>
    <n v="21.58"/>
    <n v="9"/>
    <n v="194.21999999999997"/>
    <n v="6"/>
    <n v="11.653199999999998"/>
    <n v="205.87319999999997"/>
  </r>
  <r>
    <s v="866-99-7614"/>
    <x v="1"/>
    <x v="48"/>
    <s v="Naypyitaw"/>
    <x v="1"/>
    <s v="Male"/>
    <s v="Food and beverages"/>
    <x v="2"/>
    <n v="89.2"/>
    <n v="10"/>
    <n v="892"/>
    <n v="6"/>
    <n v="53.519999999999982"/>
    <n v="945.52"/>
  </r>
  <r>
    <s v="134-54-4720"/>
    <x v="2"/>
    <x v="74"/>
    <s v="Mandalay"/>
    <x v="1"/>
    <s v="Female"/>
    <s v="Electronic accessories"/>
    <x v="0"/>
    <n v="42.42"/>
    <n v="8"/>
    <n v="339.36"/>
    <n v="6"/>
    <n v="20.36160000000001"/>
    <n v="359.72160000000002"/>
  </r>
  <r>
    <s v="760-90-2357"/>
    <x v="0"/>
    <x v="80"/>
    <s v="Yangon"/>
    <x v="0"/>
    <s v="Male"/>
    <s v="Electronic accessories"/>
    <x v="0"/>
    <n v="74.510000000000005"/>
    <n v="6"/>
    <n v="447.06000000000006"/>
    <n v="6"/>
    <n v="26.823599999999999"/>
    <n v="473.88360000000006"/>
  </r>
  <r>
    <s v="514-37-2845"/>
    <x v="2"/>
    <x v="80"/>
    <s v="Mandalay"/>
    <x v="1"/>
    <s v="Male"/>
    <s v="Fashion accessories"/>
    <x v="1"/>
    <n v="99.25"/>
    <n v="2"/>
    <n v="198.5"/>
    <n v="6"/>
    <n v="11.909999999999997"/>
    <n v="210.41"/>
  </r>
  <r>
    <s v="698-98-5964"/>
    <x v="0"/>
    <x v="29"/>
    <s v="Yangon"/>
    <x v="1"/>
    <s v="Female"/>
    <s v="Food and beverages"/>
    <x v="2"/>
    <n v="81.209999999999994"/>
    <n v="10"/>
    <n v="812.09999999999991"/>
    <n v="6"/>
    <n v="48.725999999999999"/>
    <n v="860.82599999999991"/>
  </r>
  <r>
    <s v="718-57-9773"/>
    <x v="1"/>
    <x v="36"/>
    <s v="Naypyitaw"/>
    <x v="1"/>
    <s v="Female"/>
    <s v="Sports and travel"/>
    <x v="2"/>
    <n v="49.33"/>
    <n v="10"/>
    <n v="493.29999999999995"/>
    <n v="6"/>
    <n v="29.597999999999956"/>
    <n v="522.89799999999991"/>
  </r>
  <r>
    <s v="651-88-7328"/>
    <x v="0"/>
    <x v="17"/>
    <s v="Yangon"/>
    <x v="1"/>
    <s v="Female"/>
    <s v="Fashion accessories"/>
    <x v="1"/>
    <n v="65.739999999999995"/>
    <n v="9"/>
    <n v="591.66"/>
    <n v="6"/>
    <n v="35.499599999999987"/>
    <n v="627.15959999999995"/>
  </r>
  <r>
    <s v="241-11-2261"/>
    <x v="2"/>
    <x v="8"/>
    <s v="Mandalay"/>
    <x v="1"/>
    <s v="Female"/>
    <s v="Fashion accessories"/>
    <x v="2"/>
    <n v="79.86"/>
    <n v="7"/>
    <n v="559.02"/>
    <n v="6"/>
    <n v="33.541200000000003"/>
    <n v="592.56119999999999"/>
  </r>
  <r>
    <s v="408-26-9866"/>
    <x v="1"/>
    <x v="22"/>
    <s v="Naypyitaw"/>
    <x v="1"/>
    <s v="Female"/>
    <s v="Sports and travel"/>
    <x v="0"/>
    <n v="73.98"/>
    <n v="7"/>
    <n v="517.86"/>
    <n v="6"/>
    <n v="31.071599999999989"/>
    <n v="548.9316"/>
  </r>
  <r>
    <s v="834-83-1826"/>
    <x v="2"/>
    <x v="6"/>
    <s v="Mandalay"/>
    <x v="0"/>
    <s v="Female"/>
    <s v="Home and lifestyle"/>
    <x v="2"/>
    <n v="82.04"/>
    <n v="5"/>
    <n v="410.20000000000005"/>
    <n v="6"/>
    <n v="24.612000000000023"/>
    <n v="434.81200000000007"/>
  </r>
  <r>
    <s v="343-61-3544"/>
    <x v="2"/>
    <x v="71"/>
    <s v="Mandalay"/>
    <x v="0"/>
    <s v="Male"/>
    <s v="Sports and travel"/>
    <x v="1"/>
    <n v="26.67"/>
    <n v="10"/>
    <n v="266.70000000000005"/>
    <n v="6"/>
    <n v="16.00200000000001"/>
    <n v="282.70200000000006"/>
  </r>
  <r>
    <s v="239-48-4278"/>
    <x v="0"/>
    <x v="24"/>
    <s v="Yangon"/>
    <x v="0"/>
    <s v="Male"/>
    <s v="Food and beverages"/>
    <x v="0"/>
    <n v="10.130000000000001"/>
    <n v="7"/>
    <n v="70.910000000000011"/>
    <n v="6"/>
    <n v="4.2545999999999964"/>
    <n v="75.164600000000007"/>
  </r>
  <r>
    <s v="355-34-6244"/>
    <x v="2"/>
    <x v="50"/>
    <s v="Mandalay"/>
    <x v="1"/>
    <s v="Male"/>
    <s v="Food and beverages"/>
    <x v="2"/>
    <n v="72.39"/>
    <n v="2"/>
    <n v="144.78"/>
    <n v="6"/>
    <n v="8.6868000000000052"/>
    <n v="153.46680000000001"/>
  </r>
  <r>
    <s v="550-84-8664"/>
    <x v="0"/>
    <x v="23"/>
    <s v="Yangon"/>
    <x v="1"/>
    <s v="Male"/>
    <s v="Sports and travel"/>
    <x v="2"/>
    <n v="85.91"/>
    <n v="5"/>
    <n v="429.54999999999995"/>
    <n v="6"/>
    <n v="25.773000000000025"/>
    <n v="455.32299999999998"/>
  </r>
  <r>
    <s v="339-96-8318"/>
    <x v="2"/>
    <x v="59"/>
    <s v="Mandalay"/>
    <x v="0"/>
    <s v="Male"/>
    <s v="Fashion accessories"/>
    <x v="0"/>
    <n v="81.31"/>
    <n v="7"/>
    <n v="569.17000000000007"/>
    <n v="6"/>
    <n v="34.150200000000041"/>
    <n v="603.32020000000011"/>
  </r>
  <r>
    <s v="458-61-0011"/>
    <x v="2"/>
    <x v="9"/>
    <s v="Mandalay"/>
    <x v="1"/>
    <s v="Male"/>
    <s v="Food and beverages"/>
    <x v="1"/>
    <n v="60.3"/>
    <n v="4"/>
    <n v="241.2"/>
    <n v="6"/>
    <n v="14.472000000000008"/>
    <n v="255.672"/>
  </r>
  <r>
    <s v="592-34-6155"/>
    <x v="1"/>
    <x v="78"/>
    <s v="Naypyitaw"/>
    <x v="1"/>
    <s v="Male"/>
    <s v="Food and beverages"/>
    <x v="0"/>
    <n v="31.77"/>
    <n v="4"/>
    <n v="127.08"/>
    <n v="6"/>
    <n v="7.6248000000000076"/>
    <n v="134.70480000000001"/>
  </r>
  <r>
    <s v="797-88-0493"/>
    <x v="0"/>
    <x v="58"/>
    <s v="Yangon"/>
    <x v="1"/>
    <s v="Female"/>
    <s v="Health and beauty"/>
    <x v="1"/>
    <n v="64.27"/>
    <n v="4"/>
    <n v="257.08"/>
    <n v="6"/>
    <n v="15.424800000000005"/>
    <n v="272.50479999999999"/>
  </r>
  <r>
    <s v="207-73-1363"/>
    <x v="2"/>
    <x v="59"/>
    <s v="Mandalay"/>
    <x v="1"/>
    <s v="Male"/>
    <s v="Health and beauty"/>
    <x v="0"/>
    <n v="69.510000000000005"/>
    <n v="2"/>
    <n v="139.02000000000001"/>
    <n v="6"/>
    <n v="8.3411999999999864"/>
    <n v="147.3612"/>
  </r>
  <r>
    <s v="390-31-6381"/>
    <x v="1"/>
    <x v="27"/>
    <s v="Naypyitaw"/>
    <x v="1"/>
    <s v="Male"/>
    <s v="Food and beverages"/>
    <x v="1"/>
    <n v="27.22"/>
    <n v="3"/>
    <n v="81.66"/>
    <n v="6"/>
    <n v="4.8995999999999924"/>
    <n v="86.559599999999989"/>
  </r>
  <r>
    <s v="443-82-0585"/>
    <x v="0"/>
    <x v="60"/>
    <s v="Yangon"/>
    <x v="0"/>
    <s v="Female"/>
    <s v="Health and beauty"/>
    <x v="1"/>
    <n v="77.680000000000007"/>
    <n v="4"/>
    <n v="310.72000000000003"/>
    <n v="6"/>
    <n v="18.643199999999979"/>
    <n v="329.36320000000001"/>
  </r>
  <r>
    <s v="339-18-7061"/>
    <x v="1"/>
    <x v="77"/>
    <s v="Naypyitaw"/>
    <x v="0"/>
    <s v="Female"/>
    <s v="Fashion accessories"/>
    <x v="2"/>
    <n v="92.98"/>
    <n v="2"/>
    <n v="185.96"/>
    <n v="6"/>
    <n v="11.157600000000002"/>
    <n v="197.11760000000001"/>
  </r>
  <r>
    <s v="359-90-3665"/>
    <x v="2"/>
    <x v="78"/>
    <s v="Mandalay"/>
    <x v="0"/>
    <s v="Female"/>
    <s v="Fashion accessories"/>
    <x v="2"/>
    <n v="18.079999999999998"/>
    <n v="4"/>
    <n v="72.319999999999993"/>
    <n v="6"/>
    <n v="4.3392000000000053"/>
    <n v="76.659199999999998"/>
  </r>
  <r>
    <s v="375-72-3056"/>
    <x v="2"/>
    <x v="64"/>
    <s v="Mandalay"/>
    <x v="1"/>
    <s v="Male"/>
    <s v="Sports and travel"/>
    <x v="0"/>
    <n v="63.06"/>
    <n v="3"/>
    <n v="189.18"/>
    <n v="6"/>
    <n v="11.350799999999992"/>
    <n v="200.5308"/>
  </r>
  <r>
    <s v="127-47-6963"/>
    <x v="0"/>
    <x v="11"/>
    <s v="Yangon"/>
    <x v="1"/>
    <s v="Male"/>
    <s v="Health and beauty"/>
    <x v="2"/>
    <n v="51.71"/>
    <n v="4"/>
    <n v="206.84"/>
    <n v="6"/>
    <n v="12.41040000000001"/>
    <n v="219.25040000000001"/>
  </r>
  <r>
    <s v="278-86-2735"/>
    <x v="0"/>
    <x v="39"/>
    <s v="Yangon"/>
    <x v="1"/>
    <s v="Female"/>
    <s v="Food and beverages"/>
    <x v="1"/>
    <n v="52.34"/>
    <n v="3"/>
    <n v="157.02000000000001"/>
    <n v="6"/>
    <n v="9.4211999999999989"/>
    <n v="166.44120000000001"/>
  </r>
  <r>
    <s v="695-28-6250"/>
    <x v="0"/>
    <x v="87"/>
    <s v="Yangon"/>
    <x v="1"/>
    <s v="Female"/>
    <s v="Sports and travel"/>
    <x v="0"/>
    <n v="43.06"/>
    <n v="5"/>
    <n v="215.3"/>
    <n v="6"/>
    <n v="12.918000000000006"/>
    <n v="228.21800000000002"/>
  </r>
  <r>
    <s v="379-17-6588"/>
    <x v="1"/>
    <x v="86"/>
    <s v="Naypyitaw"/>
    <x v="1"/>
    <s v="Male"/>
    <s v="Fashion accessories"/>
    <x v="1"/>
    <n v="59.61"/>
    <n v="10"/>
    <n v="596.1"/>
    <n v="6"/>
    <n v="35.765999999999963"/>
    <n v="631.86599999999999"/>
  </r>
  <r>
    <s v="227-50-3718"/>
    <x v="0"/>
    <x v="31"/>
    <s v="Yangon"/>
    <x v="1"/>
    <s v="Male"/>
    <s v="Health and beauty"/>
    <x v="1"/>
    <n v="14.62"/>
    <n v="5"/>
    <n v="73.099999999999994"/>
    <n v="6"/>
    <n v="4.3859999999999957"/>
    <n v="77.48599999999999"/>
  </r>
  <r>
    <s v="302-15-2162"/>
    <x v="1"/>
    <x v="2"/>
    <s v="Naypyitaw"/>
    <x v="0"/>
    <s v="Male"/>
    <s v="Health and beauty"/>
    <x v="2"/>
    <n v="46.53"/>
    <n v="6"/>
    <n v="279.18"/>
    <n v="6"/>
    <n v="16.75079999999997"/>
    <n v="295.93079999999998"/>
  </r>
  <r>
    <s v="788-07-8452"/>
    <x v="1"/>
    <x v="3"/>
    <s v="Naypyitaw"/>
    <x v="0"/>
    <s v="Female"/>
    <s v="Home and lifestyle"/>
    <x v="0"/>
    <n v="24.24"/>
    <n v="7"/>
    <n v="169.67999999999998"/>
    <n v="6"/>
    <n v="10.180800000000005"/>
    <n v="179.86079999999998"/>
  </r>
  <r>
    <s v="560-49-6611"/>
    <x v="0"/>
    <x v="13"/>
    <s v="Yangon"/>
    <x v="0"/>
    <s v="Female"/>
    <s v="Sports and travel"/>
    <x v="1"/>
    <n v="45.58"/>
    <n v="1"/>
    <n v="45.58"/>
    <n v="6"/>
    <n v="2.7347999999999999"/>
    <n v="48.314799999999998"/>
  </r>
  <r>
    <s v="880-35-0356"/>
    <x v="0"/>
    <x v="63"/>
    <s v="Yangon"/>
    <x v="0"/>
    <s v="Female"/>
    <s v="Sports and travel"/>
    <x v="0"/>
    <n v="75.2"/>
    <n v="3"/>
    <n v="225.60000000000002"/>
    <n v="6"/>
    <n v="13.536000000000001"/>
    <n v="239.13600000000002"/>
  </r>
  <r>
    <s v="585-11-6748"/>
    <x v="2"/>
    <x v="20"/>
    <s v="Mandalay"/>
    <x v="0"/>
    <s v="Male"/>
    <s v="Sports and travel"/>
    <x v="1"/>
    <n v="96.8"/>
    <n v="3"/>
    <n v="290.39999999999998"/>
    <n v="6"/>
    <n v="17.423999999999978"/>
    <n v="307.82399999999996"/>
  </r>
  <r>
    <s v="470-31-3286"/>
    <x v="2"/>
    <x v="59"/>
    <s v="Mandalay"/>
    <x v="1"/>
    <s v="Male"/>
    <s v="Health and beauty"/>
    <x v="2"/>
    <n v="14.82"/>
    <n v="3"/>
    <n v="44.46"/>
    <n v="6"/>
    <n v="2.6676000000000002"/>
    <n v="47.127600000000001"/>
  </r>
  <r>
    <s v="152-68-2907"/>
    <x v="0"/>
    <x v="42"/>
    <s v="Yangon"/>
    <x v="1"/>
    <s v="Male"/>
    <s v="Food and beverages"/>
    <x v="2"/>
    <n v="52.2"/>
    <n v="3"/>
    <n v="156.60000000000002"/>
    <n v="6"/>
    <n v="9.396000000000015"/>
    <n v="165.99600000000004"/>
  </r>
  <r>
    <s v="123-35-4896"/>
    <x v="1"/>
    <x v="21"/>
    <s v="Naypyitaw"/>
    <x v="1"/>
    <s v="Female"/>
    <s v="Sports and travel"/>
    <x v="0"/>
    <n v="46.66"/>
    <n v="9"/>
    <n v="419.93999999999994"/>
    <n v="6"/>
    <n v="25.196399999999983"/>
    <n v="445.13639999999992"/>
  </r>
  <r>
    <s v="258-69-7810"/>
    <x v="1"/>
    <x v="53"/>
    <s v="Naypyitaw"/>
    <x v="1"/>
    <s v="Female"/>
    <s v="Fashion accessories"/>
    <x v="1"/>
    <n v="36.85"/>
    <n v="5"/>
    <n v="184.25"/>
    <n v="6"/>
    <n v="11.055000000000007"/>
    <n v="195.30500000000001"/>
  </r>
  <r>
    <s v="334-64-2006"/>
    <x v="0"/>
    <x v="62"/>
    <s v="Yangon"/>
    <x v="0"/>
    <s v="Female"/>
    <s v="Home and lifestyle"/>
    <x v="0"/>
    <n v="70.319999999999993"/>
    <n v="2"/>
    <n v="140.63999999999999"/>
    <n v="6"/>
    <n v="8.4384000000000015"/>
    <n v="149.07839999999999"/>
  </r>
  <r>
    <s v="219-61-4139"/>
    <x v="1"/>
    <x v="54"/>
    <s v="Naypyitaw"/>
    <x v="1"/>
    <s v="Male"/>
    <s v="Electronic accessories"/>
    <x v="0"/>
    <n v="83.08"/>
    <n v="1"/>
    <n v="83.08"/>
    <n v="6"/>
    <n v="4.9847999999999928"/>
    <n v="88.064799999999991"/>
  </r>
  <r>
    <s v="881-41-7302"/>
    <x v="1"/>
    <x v="53"/>
    <s v="Naypyitaw"/>
    <x v="1"/>
    <s v="Female"/>
    <s v="Fashion accessories"/>
    <x v="2"/>
    <n v="64.989999999999995"/>
    <n v="1"/>
    <n v="64.989999999999995"/>
    <n v="6"/>
    <n v="3.8994"/>
    <n v="68.889399999999995"/>
  </r>
  <r>
    <s v="373-09-4567"/>
    <x v="1"/>
    <x v="86"/>
    <s v="Naypyitaw"/>
    <x v="1"/>
    <s v="Male"/>
    <s v="Food and beverages"/>
    <x v="0"/>
    <n v="77.56"/>
    <n v="10"/>
    <n v="775.6"/>
    <n v="6"/>
    <n v="46.535999999999945"/>
    <n v="822.13599999999997"/>
  </r>
  <r>
    <s v="642-30-6693"/>
    <x v="2"/>
    <x v="85"/>
    <s v="Mandalay"/>
    <x v="1"/>
    <s v="Female"/>
    <s v="Sports and travel"/>
    <x v="0"/>
    <n v="54.51"/>
    <n v="6"/>
    <n v="327.06"/>
    <n v="6"/>
    <n v="19.62360000000001"/>
    <n v="346.68360000000001"/>
  </r>
  <r>
    <s v="484-22-8230"/>
    <x v="1"/>
    <x v="66"/>
    <s v="Naypyitaw"/>
    <x v="0"/>
    <s v="Female"/>
    <s v="Fashion accessories"/>
    <x v="1"/>
    <n v="51.89"/>
    <n v="7"/>
    <n v="363.23"/>
    <n v="6"/>
    <n v="21.793799999999976"/>
    <n v="385.02379999999999"/>
  </r>
  <r>
    <s v="830-58-2383"/>
    <x v="2"/>
    <x v="4"/>
    <s v="Mandalay"/>
    <x v="1"/>
    <s v="Male"/>
    <s v="Home and lifestyle"/>
    <x v="1"/>
    <n v="31.75"/>
    <n v="4"/>
    <n v="127"/>
    <n v="6"/>
    <n v="7.6200000000000045"/>
    <n v="134.62"/>
  </r>
  <r>
    <s v="559-98-9873"/>
    <x v="0"/>
    <x v="34"/>
    <s v="Yangon"/>
    <x v="0"/>
    <s v="Female"/>
    <s v="Fashion accessories"/>
    <x v="0"/>
    <n v="53.65"/>
    <n v="7"/>
    <n v="375.55"/>
    <n v="6"/>
    <n v="22.533000000000015"/>
    <n v="398.08300000000003"/>
  </r>
  <r>
    <s v="544-32-5024"/>
    <x v="1"/>
    <x v="61"/>
    <s v="Naypyitaw"/>
    <x v="0"/>
    <s v="Female"/>
    <s v="Food and beverages"/>
    <x v="2"/>
    <n v="49.79"/>
    <n v="4"/>
    <n v="199.16"/>
    <n v="6"/>
    <n v="11.949600000000004"/>
    <n v="211.1096"/>
  </r>
  <r>
    <s v="318-12-0304"/>
    <x v="0"/>
    <x v="54"/>
    <s v="Yangon"/>
    <x v="1"/>
    <s v="Male"/>
    <s v="Fashion accessories"/>
    <x v="0"/>
    <n v="30.61"/>
    <n v="1"/>
    <n v="30.61"/>
    <n v="6"/>
    <n v="1.8365999999999971"/>
    <n v="32.446599999999997"/>
  </r>
  <r>
    <s v="349-97-8902"/>
    <x v="2"/>
    <x v="29"/>
    <s v="Mandalay"/>
    <x v="0"/>
    <s v="Male"/>
    <s v="Food and beverages"/>
    <x v="0"/>
    <n v="57.89"/>
    <n v="2"/>
    <n v="115.78"/>
    <n v="6"/>
    <n v="6.9467999999999961"/>
    <n v="122.7268"/>
  </r>
  <r>
    <s v="421-95-9805"/>
    <x v="0"/>
    <x v="13"/>
    <s v="Yangon"/>
    <x v="1"/>
    <s v="Female"/>
    <s v="Electronic accessories"/>
    <x v="2"/>
    <n v="28.96"/>
    <n v="1"/>
    <n v="28.96"/>
    <n v="6"/>
    <n v="1.7376000000000005"/>
    <n v="30.697600000000001"/>
  </r>
  <r>
    <s v="277-35-5865"/>
    <x v="1"/>
    <x v="11"/>
    <s v="Naypyitaw"/>
    <x v="0"/>
    <s v="Female"/>
    <s v="Food and beverages"/>
    <x v="1"/>
    <n v="98.97"/>
    <n v="9"/>
    <n v="890.73"/>
    <n v="6"/>
    <n v="53.44380000000001"/>
    <n v="944.17380000000003"/>
  </r>
  <r>
    <s v="789-23-8625"/>
    <x v="2"/>
    <x v="46"/>
    <s v="Mandalay"/>
    <x v="0"/>
    <s v="Male"/>
    <s v="Fashion accessories"/>
    <x v="1"/>
    <n v="93.22"/>
    <n v="3"/>
    <n v="279.65999999999997"/>
    <n v="6"/>
    <n v="16.779600000000016"/>
    <n v="296.43959999999998"/>
  </r>
  <r>
    <s v="284-54-4231"/>
    <x v="1"/>
    <x v="64"/>
    <s v="Naypyitaw"/>
    <x v="0"/>
    <s v="Male"/>
    <s v="Sports and travel"/>
    <x v="2"/>
    <n v="80.930000000000007"/>
    <n v="1"/>
    <n v="80.930000000000007"/>
    <n v="6"/>
    <n v="4.8558000000000021"/>
    <n v="85.785800000000009"/>
  </r>
  <r>
    <s v="443-59-0061"/>
    <x v="0"/>
    <x v="36"/>
    <s v="Yangon"/>
    <x v="0"/>
    <s v="Male"/>
    <s v="Food and beverages"/>
    <x v="0"/>
    <n v="67.45"/>
    <n v="10"/>
    <n v="674.5"/>
    <n v="6"/>
    <n v="40.470000000000027"/>
    <n v="714.97"/>
  </r>
  <r>
    <s v="509-29-3912"/>
    <x v="0"/>
    <x v="80"/>
    <s v="Yangon"/>
    <x v="0"/>
    <s v="Female"/>
    <s v="Sports and travel"/>
    <x v="0"/>
    <n v="38.72"/>
    <n v="9"/>
    <n v="348.48"/>
    <n v="6"/>
    <n v="20.908799999999985"/>
    <n v="369.3888"/>
  </r>
  <r>
    <s v="327-40-9673"/>
    <x v="2"/>
    <x v="50"/>
    <s v="Mandalay"/>
    <x v="0"/>
    <s v="Male"/>
    <s v="Sports and travel"/>
    <x v="1"/>
    <n v="72.599999999999994"/>
    <n v="6"/>
    <n v="435.59999999999997"/>
    <n v="6"/>
    <n v="26.136000000000024"/>
    <n v="461.73599999999999"/>
  </r>
  <r>
    <s v="840-19-2096"/>
    <x v="1"/>
    <x v="86"/>
    <s v="Naypyitaw"/>
    <x v="0"/>
    <s v="Male"/>
    <s v="Electronic accessories"/>
    <x v="0"/>
    <n v="87.91"/>
    <n v="5"/>
    <n v="439.54999999999995"/>
    <n v="6"/>
    <n v="26.37299999999999"/>
    <n v="465.92299999999994"/>
  </r>
  <r>
    <s v="828-46-6863"/>
    <x v="0"/>
    <x v="54"/>
    <s v="Yangon"/>
    <x v="0"/>
    <s v="Male"/>
    <s v="Food and beverages"/>
    <x v="2"/>
    <n v="98.53"/>
    <n v="6"/>
    <n v="591.18000000000006"/>
    <n v="6"/>
    <n v="35.470800000000054"/>
    <n v="626.65080000000012"/>
  </r>
  <r>
    <s v="641-96-3695"/>
    <x v="1"/>
    <x v="13"/>
    <s v="Naypyitaw"/>
    <x v="0"/>
    <s v="Female"/>
    <s v="Fashion accessories"/>
    <x v="0"/>
    <n v="43.46"/>
    <n v="6"/>
    <n v="260.76"/>
    <n v="6"/>
    <n v="15.645600000000002"/>
    <n v="276.40559999999999"/>
  </r>
  <r>
    <s v="420-97-3340"/>
    <x v="0"/>
    <x v="61"/>
    <s v="Yangon"/>
    <x v="1"/>
    <s v="Female"/>
    <s v="Food and beverages"/>
    <x v="2"/>
    <n v="71.680000000000007"/>
    <n v="3"/>
    <n v="215.04000000000002"/>
    <n v="6"/>
    <n v="12.9024"/>
    <n v="227.94240000000002"/>
  </r>
  <r>
    <s v="436-54-4512"/>
    <x v="0"/>
    <x v="80"/>
    <s v="Yangon"/>
    <x v="0"/>
    <s v="Female"/>
    <s v="Food and beverages"/>
    <x v="1"/>
    <n v="91.61"/>
    <n v="1"/>
    <n v="91.61"/>
    <n v="6"/>
    <n v="5.4966000000000008"/>
    <n v="97.1066"/>
  </r>
  <r>
    <s v="670-79-6321"/>
    <x v="2"/>
    <x v="29"/>
    <s v="Mandalay"/>
    <x v="0"/>
    <s v="Female"/>
    <s v="Home and lifestyle"/>
    <x v="2"/>
    <n v="94.59"/>
    <n v="7"/>
    <n v="662.13"/>
    <n v="6"/>
    <n v="39.727800000000002"/>
    <n v="701.8578"/>
  </r>
  <r>
    <s v="852-62-7105"/>
    <x v="2"/>
    <x v="52"/>
    <s v="Mandalay"/>
    <x v="1"/>
    <s v="Female"/>
    <s v="Fashion accessories"/>
    <x v="2"/>
    <n v="83.25"/>
    <n v="10"/>
    <n v="832.5"/>
    <n v="6"/>
    <n v="49.950000000000045"/>
    <n v="882.45"/>
  </r>
  <r>
    <s v="598-06-7312"/>
    <x v="2"/>
    <x v="69"/>
    <s v="Mandalay"/>
    <x v="0"/>
    <s v="Male"/>
    <s v="Fashion accessories"/>
    <x v="1"/>
    <n v="91.35"/>
    <n v="1"/>
    <n v="91.35"/>
    <n v="6"/>
    <n v="5.4809999999999945"/>
    <n v="96.830999999999989"/>
  </r>
  <r>
    <s v="135-13-8269"/>
    <x v="2"/>
    <x v="53"/>
    <s v="Mandalay"/>
    <x v="0"/>
    <s v="Female"/>
    <s v="Food and beverages"/>
    <x v="1"/>
    <n v="78.88"/>
    <n v="2"/>
    <n v="157.76"/>
    <n v="6"/>
    <n v="9.4655999999999949"/>
    <n v="167.22559999999999"/>
  </r>
  <r>
    <s v="816-57-2053"/>
    <x v="0"/>
    <x v="11"/>
    <s v="Yangon"/>
    <x v="1"/>
    <s v="Male"/>
    <s v="Sports and travel"/>
    <x v="0"/>
    <n v="60.87"/>
    <n v="2"/>
    <n v="121.74"/>
    <n v="6"/>
    <n v="7.3044000000000011"/>
    <n v="129.0444"/>
  </r>
  <r>
    <s v="628-90-8624"/>
    <x v="2"/>
    <x v="86"/>
    <s v="Mandalay"/>
    <x v="0"/>
    <s v="Male"/>
    <s v="Health and beauty"/>
    <x v="1"/>
    <n v="82.58"/>
    <n v="10"/>
    <n v="825.8"/>
    <n v="6"/>
    <n v="49.548000000000002"/>
    <n v="875.34799999999996"/>
  </r>
  <r>
    <s v="856-66-2701"/>
    <x v="0"/>
    <x v="25"/>
    <s v="Yangon"/>
    <x v="0"/>
    <s v="Male"/>
    <s v="Home and lifestyle"/>
    <x v="0"/>
    <n v="53.3"/>
    <n v="3"/>
    <n v="159.89999999999998"/>
    <n v="6"/>
    <n v="9.5939999999999941"/>
    <n v="169.49399999999997"/>
  </r>
  <r>
    <s v="308-39-1707"/>
    <x v="0"/>
    <x v="53"/>
    <s v="Yangon"/>
    <x v="1"/>
    <s v="Female"/>
    <s v="Fashion accessories"/>
    <x v="2"/>
    <n v="12.09"/>
    <n v="1"/>
    <n v="12.09"/>
    <n v="6"/>
    <n v="0.72540000000000049"/>
    <n v="12.8154"/>
  </r>
  <r>
    <s v="149-61-1929"/>
    <x v="0"/>
    <x v="64"/>
    <s v="Yangon"/>
    <x v="1"/>
    <s v="Male"/>
    <s v="Sports and travel"/>
    <x v="2"/>
    <n v="64.19"/>
    <n v="10"/>
    <n v="641.9"/>
    <n v="6"/>
    <n v="38.51400000000001"/>
    <n v="680.41399999999999"/>
  </r>
  <r>
    <s v="655-07-2265"/>
    <x v="0"/>
    <x v="19"/>
    <s v="Yangon"/>
    <x v="1"/>
    <s v="Male"/>
    <s v="Electronic accessories"/>
    <x v="0"/>
    <n v="78.31"/>
    <n v="3"/>
    <n v="234.93"/>
    <n v="6"/>
    <n v="14.095799999999997"/>
    <n v="249.0258"/>
  </r>
  <r>
    <s v="589-02-8023"/>
    <x v="0"/>
    <x v="15"/>
    <s v="Yangon"/>
    <x v="0"/>
    <s v="Male"/>
    <s v="Food and beverages"/>
    <x v="2"/>
    <n v="83.77"/>
    <n v="2"/>
    <n v="167.54"/>
    <n v="6"/>
    <n v="10.052400000000006"/>
    <n v="177.5924"/>
  </r>
  <r>
    <s v="420-04-7590"/>
    <x v="2"/>
    <x v="79"/>
    <s v="Mandalay"/>
    <x v="1"/>
    <s v="Male"/>
    <s v="Home and lifestyle"/>
    <x v="0"/>
    <n v="99.7"/>
    <n v="3"/>
    <n v="299.10000000000002"/>
    <n v="6"/>
    <n v="17.946000000000026"/>
    <n v="317.04600000000005"/>
  </r>
  <r>
    <s v="182-88-2763"/>
    <x v="2"/>
    <x v="80"/>
    <s v="Mandalay"/>
    <x v="0"/>
    <s v="Male"/>
    <s v="Food and beverages"/>
    <x v="2"/>
    <n v="79.91"/>
    <n v="3"/>
    <n v="239.73"/>
    <n v="6"/>
    <n v="14.383800000000008"/>
    <n v="254.1138"/>
  </r>
  <r>
    <s v="188-55-0967"/>
    <x v="2"/>
    <x v="15"/>
    <s v="Mandalay"/>
    <x v="0"/>
    <s v="Male"/>
    <s v="Health and beauty"/>
    <x v="2"/>
    <n v="66.47"/>
    <n v="10"/>
    <n v="664.7"/>
    <n v="6"/>
    <n v="39.882000000000062"/>
    <n v="704.58200000000011"/>
  </r>
  <r>
    <s v="610-46-4100"/>
    <x v="0"/>
    <x v="2"/>
    <s v="Yangon"/>
    <x v="1"/>
    <s v="Male"/>
    <s v="Health and beauty"/>
    <x v="2"/>
    <n v="28.95"/>
    <n v="7"/>
    <n v="202.65"/>
    <n v="6"/>
    <n v="12.158999999999992"/>
    <n v="214.809"/>
  </r>
  <r>
    <s v="318-81-2368"/>
    <x v="1"/>
    <x v="35"/>
    <s v="Naypyitaw"/>
    <x v="1"/>
    <s v="Female"/>
    <s v="Electronic accessories"/>
    <x v="1"/>
    <n v="46.2"/>
    <n v="1"/>
    <n v="46.2"/>
    <n v="6"/>
    <n v="2.7719999999999985"/>
    <n v="48.972000000000001"/>
  </r>
  <r>
    <s v="364-33-8584"/>
    <x v="2"/>
    <x v="1"/>
    <s v="Mandalay"/>
    <x v="0"/>
    <s v="Female"/>
    <s v="Food and beverages"/>
    <x v="1"/>
    <n v="17.63"/>
    <n v="5"/>
    <n v="88.149999999999991"/>
    <n v="6"/>
    <n v="5.2890000000000015"/>
    <n v="93.438999999999993"/>
  </r>
  <r>
    <s v="665-63-9737"/>
    <x v="2"/>
    <x v="33"/>
    <s v="Mandalay"/>
    <x v="1"/>
    <s v="Male"/>
    <s v="Fashion accessories"/>
    <x v="0"/>
    <n v="52.42"/>
    <n v="3"/>
    <n v="157.26"/>
    <n v="6"/>
    <n v="9.4355999999999938"/>
    <n v="166.69559999999998"/>
  </r>
  <r>
    <s v="695-09-5146"/>
    <x v="2"/>
    <x v="55"/>
    <s v="Mandalay"/>
    <x v="0"/>
    <s v="Female"/>
    <s v="Food and beverages"/>
    <x v="0"/>
    <n v="98.79"/>
    <n v="3"/>
    <n v="296.37"/>
    <n v="6"/>
    <n v="17.782199999999989"/>
    <n v="314.15219999999999"/>
  </r>
  <r>
    <s v="155-45-3814"/>
    <x v="1"/>
    <x v="35"/>
    <s v="Naypyitaw"/>
    <x v="0"/>
    <s v="Female"/>
    <s v="Electronic accessories"/>
    <x v="0"/>
    <n v="88.55"/>
    <n v="8"/>
    <n v="708.4"/>
    <n v="6"/>
    <n v="42.504000000000019"/>
    <n v="750.904"/>
  </r>
  <r>
    <s v="794-32-2436"/>
    <x v="2"/>
    <x v="39"/>
    <s v="Mandalay"/>
    <x v="0"/>
    <s v="Male"/>
    <s v="Electronic accessories"/>
    <x v="0"/>
    <n v="55.67"/>
    <n v="2"/>
    <n v="111.34"/>
    <n v="6"/>
    <n v="6.6804000000000059"/>
    <n v="118.02040000000001"/>
  </r>
  <r>
    <s v="131-15-8856"/>
    <x v="1"/>
    <x v="73"/>
    <s v="Naypyitaw"/>
    <x v="0"/>
    <s v="Female"/>
    <s v="Food and beverages"/>
    <x v="2"/>
    <n v="72.52"/>
    <n v="8"/>
    <n v="580.16"/>
    <n v="6"/>
    <n v="34.809600000000046"/>
    <n v="614.96960000000001"/>
  </r>
  <r>
    <s v="273-84-2164"/>
    <x v="1"/>
    <x v="69"/>
    <s v="Naypyitaw"/>
    <x v="0"/>
    <s v="Male"/>
    <s v="Electronic accessories"/>
    <x v="0"/>
    <n v="12.05"/>
    <n v="5"/>
    <n v="60.25"/>
    <n v="6"/>
    <n v="3.615000000000002"/>
    <n v="63.865000000000002"/>
  </r>
  <r>
    <s v="706-36-6154"/>
    <x v="0"/>
    <x v="68"/>
    <s v="Yangon"/>
    <x v="0"/>
    <s v="Male"/>
    <s v="Home and lifestyle"/>
    <x v="0"/>
    <n v="19.36"/>
    <n v="9"/>
    <n v="174.24"/>
    <n v="6"/>
    <n v="10.454399999999993"/>
    <n v="184.6944"/>
  </r>
  <r>
    <s v="778-89-7974"/>
    <x v="1"/>
    <x v="73"/>
    <s v="Naypyitaw"/>
    <x v="1"/>
    <s v="Male"/>
    <s v="Health and beauty"/>
    <x v="1"/>
    <n v="70.209999999999994"/>
    <n v="6"/>
    <n v="421.26"/>
    <n v="6"/>
    <n v="25.275599999999997"/>
    <n v="446.53559999999999"/>
  </r>
  <r>
    <s v="574-31-8277"/>
    <x v="2"/>
    <x v="80"/>
    <s v="Mandalay"/>
    <x v="0"/>
    <s v="Male"/>
    <s v="Fashion accessories"/>
    <x v="1"/>
    <n v="33.630000000000003"/>
    <n v="1"/>
    <n v="33.630000000000003"/>
    <n v="6"/>
    <n v="2.0178000000000011"/>
    <n v="35.647800000000004"/>
  </r>
  <r>
    <s v="859-71-0933"/>
    <x v="1"/>
    <x v="65"/>
    <s v="Naypyitaw"/>
    <x v="0"/>
    <s v="Female"/>
    <s v="Sports and travel"/>
    <x v="1"/>
    <n v="15.49"/>
    <n v="2"/>
    <n v="30.98"/>
    <n v="6"/>
    <n v="1.8587999999999987"/>
    <n v="32.838799999999999"/>
  </r>
  <r>
    <s v="740-11-5257"/>
    <x v="1"/>
    <x v="7"/>
    <s v="Naypyitaw"/>
    <x v="1"/>
    <s v="Male"/>
    <s v="Electronic accessories"/>
    <x v="1"/>
    <n v="24.74"/>
    <n v="10"/>
    <n v="247.39999999999998"/>
    <n v="6"/>
    <n v="14.843999999999994"/>
    <n v="262.24399999999997"/>
  </r>
  <r>
    <s v="369-82-2676"/>
    <x v="2"/>
    <x v="15"/>
    <s v="Mandalay"/>
    <x v="1"/>
    <s v="Male"/>
    <s v="Electronic accessories"/>
    <x v="0"/>
    <n v="75.66"/>
    <n v="5"/>
    <n v="378.29999999999995"/>
    <n v="6"/>
    <n v="22.697999999999979"/>
    <n v="400.99799999999993"/>
  </r>
  <r>
    <s v="563-47-4072"/>
    <x v="2"/>
    <x v="49"/>
    <s v="Mandalay"/>
    <x v="1"/>
    <s v="Female"/>
    <s v="Health and beauty"/>
    <x v="1"/>
    <n v="55.81"/>
    <n v="6"/>
    <n v="334.86"/>
    <n v="6"/>
    <n v="20.091599999999971"/>
    <n v="354.95159999999998"/>
  </r>
  <r>
    <s v="742-04-5161"/>
    <x v="0"/>
    <x v="36"/>
    <s v="Yangon"/>
    <x v="0"/>
    <s v="Male"/>
    <s v="Home and lifestyle"/>
    <x v="1"/>
    <n v="72.78"/>
    <n v="10"/>
    <n v="727.8"/>
    <n v="6"/>
    <n v="43.668000000000006"/>
    <n v="771.46799999999996"/>
  </r>
  <r>
    <s v="149-15-7606"/>
    <x v="2"/>
    <x v="43"/>
    <s v="Mandalay"/>
    <x v="0"/>
    <s v="Male"/>
    <s v="Sports and travel"/>
    <x v="0"/>
    <n v="37.32"/>
    <n v="9"/>
    <n v="335.88"/>
    <n v="6"/>
    <n v="20.152800000000013"/>
    <n v="356.03280000000001"/>
  </r>
  <r>
    <s v="133-77-3154"/>
    <x v="2"/>
    <x v="69"/>
    <s v="Mandalay"/>
    <x v="0"/>
    <s v="Male"/>
    <s v="Fashion accessories"/>
    <x v="2"/>
    <n v="60.18"/>
    <n v="4"/>
    <n v="240.72"/>
    <n v="6"/>
    <n v="14.44319999999999"/>
    <n v="255.16319999999999"/>
  </r>
  <r>
    <s v="169-52-4504"/>
    <x v="0"/>
    <x v="86"/>
    <s v="Yangon"/>
    <x v="1"/>
    <s v="Female"/>
    <s v="Electronic accessories"/>
    <x v="2"/>
    <n v="15.69"/>
    <n v="3"/>
    <n v="47.07"/>
    <n v="6"/>
    <n v="2.8241999999999976"/>
    <n v="49.894199999999998"/>
  </r>
  <r>
    <s v="250-81-7186"/>
    <x v="1"/>
    <x v="33"/>
    <s v="Naypyitaw"/>
    <x v="1"/>
    <s v="Female"/>
    <s v="Electronic accessories"/>
    <x v="2"/>
    <n v="99.69"/>
    <n v="1"/>
    <n v="99.69"/>
    <n v="6"/>
    <n v="5.9813999999999936"/>
    <n v="105.67139999999999"/>
  </r>
  <r>
    <s v="562-12-5430"/>
    <x v="0"/>
    <x v="68"/>
    <s v="Yangon"/>
    <x v="0"/>
    <s v="Female"/>
    <s v="Fashion accessories"/>
    <x v="0"/>
    <n v="88.15"/>
    <n v="3"/>
    <n v="264.45000000000005"/>
    <n v="6"/>
    <n v="15.867000000000019"/>
    <n v="280.31700000000006"/>
  </r>
  <r>
    <s v="816-72-8853"/>
    <x v="0"/>
    <x v="71"/>
    <s v="Yangon"/>
    <x v="0"/>
    <s v="Female"/>
    <s v="Sports and travel"/>
    <x v="1"/>
    <n v="27.93"/>
    <n v="5"/>
    <n v="139.65"/>
    <n v="6"/>
    <n v="8.3789999999999907"/>
    <n v="148.029"/>
  </r>
  <r>
    <s v="491-38-3499"/>
    <x v="0"/>
    <x v="84"/>
    <s v="Yangon"/>
    <x v="0"/>
    <s v="Male"/>
    <s v="Fashion accessories"/>
    <x v="2"/>
    <n v="55.45"/>
    <n v="1"/>
    <n v="55.45"/>
    <n v="6"/>
    <n v="3.3269999999999982"/>
    <n v="58.777000000000001"/>
  </r>
  <r>
    <s v="322-02-2271"/>
    <x v="2"/>
    <x v="36"/>
    <s v="Mandalay"/>
    <x v="1"/>
    <s v="Female"/>
    <s v="Sports and travel"/>
    <x v="1"/>
    <n v="42.97"/>
    <n v="3"/>
    <n v="128.91"/>
    <n v="6"/>
    <n v="7.7346000000000004"/>
    <n v="136.6446"/>
  </r>
  <r>
    <s v="842-29-4695"/>
    <x v="1"/>
    <x v="65"/>
    <s v="Naypyitaw"/>
    <x v="0"/>
    <s v="Male"/>
    <s v="Sports and travel"/>
    <x v="2"/>
    <n v="17.14"/>
    <n v="7"/>
    <n v="119.98"/>
    <n v="6"/>
    <n v="7.1988000000000056"/>
    <n v="127.17880000000001"/>
  </r>
  <r>
    <s v="725-67-2480"/>
    <x v="2"/>
    <x v="62"/>
    <s v="Mandalay"/>
    <x v="0"/>
    <s v="Female"/>
    <s v="Fashion accessories"/>
    <x v="2"/>
    <n v="58.75"/>
    <n v="6"/>
    <n v="352.5"/>
    <n v="6"/>
    <n v="21.149999999999977"/>
    <n v="373.65"/>
  </r>
  <r>
    <s v="641-51-2661"/>
    <x v="1"/>
    <x v="12"/>
    <s v="Naypyitaw"/>
    <x v="0"/>
    <s v="Female"/>
    <s v="Food and beverages"/>
    <x v="2"/>
    <n v="87.1"/>
    <n v="10"/>
    <n v="871"/>
    <n v="6"/>
    <n v="52.259999999999991"/>
    <n v="923.26"/>
  </r>
  <r>
    <s v="714-02-3114"/>
    <x v="1"/>
    <x v="81"/>
    <s v="Naypyitaw"/>
    <x v="1"/>
    <s v="Female"/>
    <s v="Sports and travel"/>
    <x v="1"/>
    <n v="98.8"/>
    <n v="2"/>
    <n v="197.6"/>
    <n v="6"/>
    <n v="11.855999999999995"/>
    <n v="209.45599999999999"/>
  </r>
  <r>
    <s v="518-17-2983"/>
    <x v="0"/>
    <x v="87"/>
    <s v="Yangon"/>
    <x v="1"/>
    <s v="Female"/>
    <s v="Fashion accessories"/>
    <x v="0"/>
    <n v="48.63"/>
    <n v="4"/>
    <n v="194.52"/>
    <n v="6"/>
    <n v="11.671199999999999"/>
    <n v="206.19120000000001"/>
  </r>
  <r>
    <s v="779-42-2410"/>
    <x v="2"/>
    <x v="9"/>
    <s v="Mandalay"/>
    <x v="0"/>
    <s v="Male"/>
    <s v="Food and beverages"/>
    <x v="0"/>
    <n v="57.74"/>
    <n v="3"/>
    <n v="173.22"/>
    <n v="6"/>
    <n v="10.393200000000007"/>
    <n v="183.61320000000001"/>
  </r>
  <r>
    <s v="190-14-3147"/>
    <x v="2"/>
    <x v="55"/>
    <s v="Mandalay"/>
    <x v="1"/>
    <s v="Female"/>
    <s v="Health and beauty"/>
    <x v="0"/>
    <n v="17.97"/>
    <n v="4"/>
    <n v="71.88"/>
    <n v="6"/>
    <n v="4.3127999999999957"/>
    <n v="76.192799999999991"/>
  </r>
  <r>
    <s v="408-66-6712"/>
    <x v="1"/>
    <x v="69"/>
    <s v="Naypyitaw"/>
    <x v="0"/>
    <s v="Female"/>
    <s v="Health and beauty"/>
    <x v="0"/>
    <n v="47.71"/>
    <n v="6"/>
    <n v="286.26"/>
    <n v="6"/>
    <n v="17.175599999999974"/>
    <n v="303.43559999999997"/>
  </r>
  <r>
    <s v="679-22-6530"/>
    <x v="2"/>
    <x v="29"/>
    <s v="Mandalay"/>
    <x v="1"/>
    <s v="Female"/>
    <s v="Sports and travel"/>
    <x v="2"/>
    <n v="40.619999999999997"/>
    <n v="2"/>
    <n v="81.239999999999995"/>
    <n v="6"/>
    <n v="4.8743999999999943"/>
    <n v="86.114399999999989"/>
  </r>
  <r>
    <s v="588-47-8641"/>
    <x v="0"/>
    <x v="78"/>
    <s v="Yangon"/>
    <x v="0"/>
    <s v="Male"/>
    <s v="Fashion accessories"/>
    <x v="0"/>
    <n v="56.04"/>
    <n v="10"/>
    <n v="560.4"/>
    <n v="6"/>
    <n v="33.624000000000024"/>
    <n v="594.024"/>
  </r>
  <r>
    <s v="642-61-4706"/>
    <x v="2"/>
    <x v="73"/>
    <s v="Mandalay"/>
    <x v="0"/>
    <s v="Male"/>
    <s v="Food and beverages"/>
    <x v="1"/>
    <n v="93.4"/>
    <n v="2"/>
    <n v="186.8"/>
    <n v="6"/>
    <n v="11.207999999999998"/>
    <n v="198.00800000000001"/>
  </r>
  <r>
    <s v="576-31-4774"/>
    <x v="2"/>
    <x v="22"/>
    <s v="Mandalay"/>
    <x v="1"/>
    <s v="Female"/>
    <s v="Health and beauty"/>
    <x v="0"/>
    <n v="73.41"/>
    <n v="3"/>
    <n v="220.23"/>
    <n v="6"/>
    <n v="13.213799999999992"/>
    <n v="233.44379999999998"/>
  </r>
  <r>
    <s v="556-41-6224"/>
    <x v="1"/>
    <x v="42"/>
    <s v="Naypyitaw"/>
    <x v="1"/>
    <s v="Male"/>
    <s v="Health and beauty"/>
    <x v="2"/>
    <n v="33.64"/>
    <n v="8"/>
    <n v="269.12"/>
    <n v="6"/>
    <n v="16.147199999999998"/>
    <n v="285.2672"/>
  </r>
  <r>
    <s v="811-03-8790"/>
    <x v="0"/>
    <x v="59"/>
    <s v="Yangon"/>
    <x v="1"/>
    <s v="Female"/>
    <s v="Electronic accessories"/>
    <x v="2"/>
    <n v="45.48"/>
    <n v="10"/>
    <n v="454.79999999999995"/>
    <n v="6"/>
    <n v="27.288000000000011"/>
    <n v="482.08799999999997"/>
  </r>
  <r>
    <s v="242-11-3142"/>
    <x v="2"/>
    <x v="7"/>
    <s v="Mandalay"/>
    <x v="0"/>
    <s v="Male"/>
    <s v="Fashion accessories"/>
    <x v="1"/>
    <n v="83.77"/>
    <n v="2"/>
    <n v="167.54"/>
    <n v="6"/>
    <n v="10.052400000000006"/>
    <n v="177.5924"/>
  </r>
  <r>
    <s v="752-23-3760"/>
    <x v="2"/>
    <x v="88"/>
    <s v="Mandalay"/>
    <x v="0"/>
    <s v="Female"/>
    <s v="Sports and travel"/>
    <x v="2"/>
    <n v="64.08"/>
    <n v="7"/>
    <n v="448.56"/>
    <n v="6"/>
    <n v="26.913600000000031"/>
    <n v="475.47360000000003"/>
  </r>
  <r>
    <s v="274-05-5470"/>
    <x v="0"/>
    <x v="55"/>
    <s v="Yangon"/>
    <x v="0"/>
    <s v="Female"/>
    <s v="Food and beverages"/>
    <x v="1"/>
    <n v="73.47"/>
    <n v="4"/>
    <n v="293.88"/>
    <n v="6"/>
    <n v="17.632799999999975"/>
    <n v="311.51279999999997"/>
  </r>
  <r>
    <s v="648-94-3045"/>
    <x v="1"/>
    <x v="13"/>
    <s v="Naypyitaw"/>
    <x v="1"/>
    <s v="Male"/>
    <s v="Health and beauty"/>
    <x v="0"/>
    <n v="58.95"/>
    <n v="10"/>
    <n v="589.5"/>
    <n v="6"/>
    <n v="35.370000000000005"/>
    <n v="624.87"/>
  </r>
  <r>
    <s v="130-67-4723"/>
    <x v="0"/>
    <x v="83"/>
    <s v="Yangon"/>
    <x v="0"/>
    <s v="Male"/>
    <s v="Food and beverages"/>
    <x v="0"/>
    <n v="48.5"/>
    <n v="6"/>
    <n v="291"/>
    <n v="6"/>
    <n v="17.45999999999998"/>
    <n v="308.45999999999998"/>
  </r>
  <r>
    <s v="528-87-5606"/>
    <x v="2"/>
    <x v="12"/>
    <s v="Mandalay"/>
    <x v="0"/>
    <s v="Female"/>
    <s v="Electronic accessories"/>
    <x v="1"/>
    <n v="39.479999999999997"/>
    <n v="1"/>
    <n v="39.479999999999997"/>
    <n v="6"/>
    <n v="2.3688000000000002"/>
    <n v="41.848799999999997"/>
  </r>
  <r>
    <s v="320-85-2052"/>
    <x v="2"/>
    <x v="78"/>
    <s v="Mandalay"/>
    <x v="1"/>
    <s v="Female"/>
    <s v="Sports and travel"/>
    <x v="2"/>
    <n v="34.81"/>
    <n v="1"/>
    <n v="34.81"/>
    <n v="6"/>
    <n v="2.0885999999999996"/>
    <n v="36.898600000000002"/>
  </r>
  <r>
    <s v="370-96-0655"/>
    <x v="1"/>
    <x v="51"/>
    <s v="Naypyitaw"/>
    <x v="1"/>
    <s v="Female"/>
    <s v="Fashion accessories"/>
    <x v="0"/>
    <n v="49.32"/>
    <n v="6"/>
    <n v="295.92"/>
    <n v="6"/>
    <n v="17.755200000000002"/>
    <n v="313.67520000000002"/>
  </r>
  <r>
    <s v="105-10-6182"/>
    <x v="0"/>
    <x v="33"/>
    <s v="Yangon"/>
    <x v="0"/>
    <s v="Male"/>
    <s v="Fashion accessories"/>
    <x v="0"/>
    <n v="21.48"/>
    <n v="2"/>
    <n v="42.96"/>
    <n v="6"/>
    <n v="2.5775999999999968"/>
    <n v="45.537599999999998"/>
  </r>
  <r>
    <s v="510-79-0415"/>
    <x v="2"/>
    <x v="46"/>
    <s v="Mandalay"/>
    <x v="0"/>
    <s v="Female"/>
    <s v="Sports and travel"/>
    <x v="0"/>
    <n v="23.08"/>
    <n v="6"/>
    <n v="138.47999999999999"/>
    <n v="6"/>
    <n v="8.3087999999999909"/>
    <n v="146.78879999999998"/>
  </r>
  <r>
    <s v="241-96-5076"/>
    <x v="2"/>
    <x v="66"/>
    <s v="Mandalay"/>
    <x v="0"/>
    <s v="Female"/>
    <s v="Home and lifestyle"/>
    <x v="2"/>
    <n v="49.1"/>
    <n v="2"/>
    <n v="98.2"/>
    <n v="6"/>
    <n v="5.8919999999999959"/>
    <n v="104.092"/>
  </r>
  <r>
    <s v="767-97-4650"/>
    <x v="2"/>
    <x v="66"/>
    <s v="Mandalay"/>
    <x v="0"/>
    <s v="Female"/>
    <s v="Sports and travel"/>
    <x v="2"/>
    <n v="64.83"/>
    <n v="2"/>
    <n v="129.66"/>
    <n v="6"/>
    <n v="7.7795999999999879"/>
    <n v="137.43959999999998"/>
  </r>
  <r>
    <s v="648-83-1321"/>
    <x v="0"/>
    <x v="65"/>
    <s v="Yangon"/>
    <x v="0"/>
    <s v="Male"/>
    <s v="Home and lifestyle"/>
    <x v="1"/>
    <n v="63.56"/>
    <n v="10"/>
    <n v="635.6"/>
    <n v="6"/>
    <n v="38.135999999999967"/>
    <n v="673.73599999999999"/>
  </r>
  <r>
    <s v="173-57-2300"/>
    <x v="1"/>
    <x v="45"/>
    <s v="Naypyitaw"/>
    <x v="0"/>
    <s v="Male"/>
    <s v="Sports and travel"/>
    <x v="1"/>
    <n v="72.88"/>
    <n v="2"/>
    <n v="145.76"/>
    <n v="6"/>
    <n v="8.745599999999996"/>
    <n v="154.50559999999999"/>
  </r>
  <r>
    <s v="305-03-2383"/>
    <x v="0"/>
    <x v="42"/>
    <s v="Yangon"/>
    <x v="1"/>
    <s v="Female"/>
    <s v="Food and beverages"/>
    <x v="1"/>
    <n v="67.099999999999994"/>
    <n v="3"/>
    <n v="201.29999999999998"/>
    <n v="6"/>
    <n v="12.078000000000003"/>
    <n v="213.37799999999999"/>
  </r>
  <r>
    <s v="394-55-6384"/>
    <x v="1"/>
    <x v="25"/>
    <s v="Naypyitaw"/>
    <x v="0"/>
    <s v="Female"/>
    <s v="Sports and travel"/>
    <x v="1"/>
    <n v="70.19"/>
    <n v="9"/>
    <n v="631.71"/>
    <n v="6"/>
    <n v="37.902600000000007"/>
    <n v="669.61260000000004"/>
  </r>
  <r>
    <s v="266-20-6657"/>
    <x v="1"/>
    <x v="41"/>
    <s v="Naypyitaw"/>
    <x v="0"/>
    <s v="Male"/>
    <s v="Food and beverages"/>
    <x v="0"/>
    <n v="55.04"/>
    <n v="7"/>
    <n v="385.28"/>
    <n v="6"/>
    <n v="23.116800000000012"/>
    <n v="408.39679999999998"/>
  </r>
  <r>
    <s v="689-05-1884"/>
    <x v="0"/>
    <x v="31"/>
    <s v="Yangon"/>
    <x v="0"/>
    <s v="Male"/>
    <s v="Health and beauty"/>
    <x v="1"/>
    <n v="48.63"/>
    <n v="10"/>
    <n v="486.3"/>
    <n v="6"/>
    <n v="29.178000000000054"/>
    <n v="515.47800000000007"/>
  </r>
  <r>
    <s v="196-01-2849"/>
    <x v="1"/>
    <x v="34"/>
    <s v="Naypyitaw"/>
    <x v="0"/>
    <s v="Female"/>
    <s v="Fashion accessories"/>
    <x v="1"/>
    <n v="73.38"/>
    <n v="7"/>
    <n v="513.66"/>
    <n v="6"/>
    <n v="30.819600000000037"/>
    <n v="544.4796"/>
  </r>
  <r>
    <s v="372-62-5264"/>
    <x v="1"/>
    <x v="65"/>
    <s v="Naypyitaw"/>
    <x v="1"/>
    <s v="Female"/>
    <s v="Food and beverages"/>
    <x v="1"/>
    <n v="52.6"/>
    <n v="9"/>
    <n v="473.40000000000003"/>
    <n v="6"/>
    <n v="28.403999999999996"/>
    <n v="501.80400000000003"/>
  </r>
  <r>
    <s v="800-09-8606"/>
    <x v="0"/>
    <x v="71"/>
    <s v="Yangon"/>
    <x v="0"/>
    <s v="Female"/>
    <s v="Home and lifestyle"/>
    <x v="1"/>
    <n v="87.37"/>
    <n v="5"/>
    <n v="436.85"/>
    <n v="6"/>
    <n v="26.211000000000013"/>
    <n v="463.06100000000004"/>
  </r>
  <r>
    <s v="182-52-7000"/>
    <x v="0"/>
    <x v="17"/>
    <s v="Yangon"/>
    <x v="0"/>
    <s v="Female"/>
    <s v="Sports and travel"/>
    <x v="0"/>
    <n v="27.04"/>
    <n v="4"/>
    <n v="108.16"/>
    <n v="6"/>
    <n v="6.4895999999999958"/>
    <n v="114.64959999999999"/>
  </r>
  <r>
    <s v="826-58-8051"/>
    <x v="2"/>
    <x v="47"/>
    <s v="Mandalay"/>
    <x v="1"/>
    <s v="Male"/>
    <s v="Home and lifestyle"/>
    <x v="0"/>
    <n v="62.19"/>
    <n v="4"/>
    <n v="248.76"/>
    <n v="6"/>
    <n v="14.925599999999974"/>
    <n v="263.68559999999997"/>
  </r>
  <r>
    <s v="868-06-0466"/>
    <x v="0"/>
    <x v="88"/>
    <s v="Yangon"/>
    <x v="0"/>
    <s v="Male"/>
    <s v="Electronic accessories"/>
    <x v="2"/>
    <n v="69.58"/>
    <n v="9"/>
    <n v="626.22"/>
    <n v="6"/>
    <n v="37.573200000000043"/>
    <n v="663.79320000000007"/>
  </r>
  <r>
    <s v="751-41-9720"/>
    <x v="1"/>
    <x v="52"/>
    <s v="Naypyitaw"/>
    <x v="1"/>
    <s v="Male"/>
    <s v="Home and lifestyle"/>
    <x v="0"/>
    <n v="97.5"/>
    <n v="10"/>
    <n v="975"/>
    <n v="6"/>
    <n v="58.5"/>
    <n v="1033.5"/>
  </r>
  <r>
    <s v="626-43-7888"/>
    <x v="1"/>
    <x v="13"/>
    <s v="Naypyitaw"/>
    <x v="1"/>
    <s v="Female"/>
    <s v="Fashion accessories"/>
    <x v="0"/>
    <n v="60.41"/>
    <n v="8"/>
    <n v="483.28"/>
    <n v="6"/>
    <n v="28.996800000000007"/>
    <n v="512.27679999999998"/>
  </r>
  <r>
    <s v="176-64-7711"/>
    <x v="2"/>
    <x v="39"/>
    <s v="Mandalay"/>
    <x v="1"/>
    <s v="Male"/>
    <s v="Food and beverages"/>
    <x v="2"/>
    <n v="32.32"/>
    <n v="3"/>
    <n v="96.960000000000008"/>
    <n v="6"/>
    <n v="5.8175999999999988"/>
    <n v="102.77760000000001"/>
  </r>
  <r>
    <s v="191-29-0321"/>
    <x v="2"/>
    <x v="33"/>
    <s v="Mandalay"/>
    <x v="0"/>
    <s v="Female"/>
    <s v="Fashion accessories"/>
    <x v="2"/>
    <n v="19.77"/>
    <n v="10"/>
    <n v="197.7"/>
    <n v="6"/>
    <n v="11.861999999999995"/>
    <n v="209.56199999999998"/>
  </r>
  <r>
    <s v="729-06-2010"/>
    <x v="2"/>
    <x v="47"/>
    <s v="Mandalay"/>
    <x v="0"/>
    <s v="Male"/>
    <s v="Health and beauty"/>
    <x v="1"/>
    <n v="80.47"/>
    <n v="9"/>
    <n v="724.23"/>
    <n v="6"/>
    <n v="43.453800000000001"/>
    <n v="767.68380000000002"/>
  </r>
  <r>
    <s v="640-48-5028"/>
    <x v="2"/>
    <x v="22"/>
    <s v="Mandalay"/>
    <x v="0"/>
    <s v="Female"/>
    <s v="Home and lifestyle"/>
    <x v="1"/>
    <n v="88.39"/>
    <n v="9"/>
    <n v="795.51"/>
    <n v="6"/>
    <n v="47.730599999999981"/>
    <n v="843.24059999999997"/>
  </r>
  <r>
    <s v="186-79-9562"/>
    <x v="2"/>
    <x v="14"/>
    <s v="Mandalay"/>
    <x v="1"/>
    <s v="Male"/>
    <s v="Health and beauty"/>
    <x v="1"/>
    <n v="71.77"/>
    <n v="7"/>
    <n v="502.39"/>
    <n v="6"/>
    <n v="30.143400000000042"/>
    <n v="532.53340000000003"/>
  </r>
  <r>
    <s v="834-45-5519"/>
    <x v="2"/>
    <x v="82"/>
    <s v="Mandalay"/>
    <x v="1"/>
    <s v="Female"/>
    <s v="Electronic accessories"/>
    <x v="0"/>
    <s v="43"/>
    <n v="4"/>
    <n v="172"/>
    <n v="6"/>
    <n v="10.319999999999993"/>
    <n v="182.32"/>
  </r>
  <r>
    <s v="162-65-8559"/>
    <x v="1"/>
    <x v="18"/>
    <s v="Naypyitaw"/>
    <x v="0"/>
    <s v="Male"/>
    <s v="Food and beverages"/>
    <x v="1"/>
    <n v="68.98"/>
    <n v="1"/>
    <n v="68.98"/>
    <n v="6"/>
    <n v="4.1388000000000034"/>
    <n v="73.118800000000007"/>
  </r>
  <r>
    <s v="760-27-5490"/>
    <x v="1"/>
    <x v="40"/>
    <s v="Naypyitaw"/>
    <x v="1"/>
    <s v="Male"/>
    <s v="Fashion accessories"/>
    <x v="0"/>
    <n v="15.62"/>
    <n v="8"/>
    <n v="124.96"/>
    <n v="6"/>
    <n v="7.4975999999999914"/>
    <n v="132.45759999999999"/>
  </r>
  <r>
    <s v="445-30-9252"/>
    <x v="0"/>
    <x v="29"/>
    <s v="Yangon"/>
    <x v="1"/>
    <s v="Male"/>
    <s v="Sports and travel"/>
    <x v="0"/>
    <n v="25.7"/>
    <n v="3"/>
    <n v="77.099999999999994"/>
    <n v="6"/>
    <n v="4.6260000000000048"/>
    <n v="81.725999999999999"/>
  </r>
  <r>
    <s v="786-94-2700"/>
    <x v="0"/>
    <x v="38"/>
    <s v="Yangon"/>
    <x v="0"/>
    <s v="Male"/>
    <s v="Food and beverages"/>
    <x v="1"/>
    <n v="80.62"/>
    <n v="6"/>
    <n v="483.72"/>
    <n v="6"/>
    <n v="29.023199999999974"/>
    <n v="512.7432"/>
  </r>
  <r>
    <s v="728-88-7867"/>
    <x v="1"/>
    <x v="35"/>
    <s v="Naypyitaw"/>
    <x v="0"/>
    <s v="Female"/>
    <s v="Home and lifestyle"/>
    <x v="0"/>
    <n v="75.53"/>
    <n v="4"/>
    <n v="302.12"/>
    <n v="6"/>
    <n v="18.127200000000016"/>
    <n v="320.24720000000002"/>
  </r>
  <r>
    <s v="183-21-3799"/>
    <x v="1"/>
    <x v="88"/>
    <s v="Naypyitaw"/>
    <x v="1"/>
    <s v="Female"/>
    <s v="Electronic accessories"/>
    <x v="0"/>
    <n v="77.63"/>
    <n v="9"/>
    <n v="698.67"/>
    <n v="6"/>
    <n v="41.920200000000023"/>
    <n v="740.59019999999998"/>
  </r>
  <r>
    <s v="268-20-3585"/>
    <x v="1"/>
    <x v="87"/>
    <s v="Naypyitaw"/>
    <x v="1"/>
    <s v="Female"/>
    <s v="Health and beauty"/>
    <x v="0"/>
    <n v="13.85"/>
    <n v="9"/>
    <n v="124.64999999999999"/>
    <n v="6"/>
    <n v="7.4789999999999992"/>
    <n v="132.12899999999999"/>
  </r>
  <r>
    <s v="735-32-9839"/>
    <x v="1"/>
    <x v="82"/>
    <s v="Naypyitaw"/>
    <x v="0"/>
    <s v="Male"/>
    <s v="Fashion accessories"/>
    <x v="0"/>
    <n v="98.7"/>
    <n v="8"/>
    <n v="789.6"/>
    <n v="6"/>
    <n v="47.375999999999976"/>
    <n v="836.976"/>
  </r>
  <r>
    <s v="258-92-7466"/>
    <x v="0"/>
    <x v="10"/>
    <s v="Yangon"/>
    <x v="1"/>
    <s v="Female"/>
    <s v="Health and beauty"/>
    <x v="2"/>
    <n v="35.68"/>
    <n v="5"/>
    <n v="178.4"/>
    <n v="6"/>
    <n v="10.704000000000008"/>
    <n v="189.10400000000001"/>
  </r>
  <r>
    <s v="857-16-3520"/>
    <x v="0"/>
    <x v="61"/>
    <s v="Yangon"/>
    <x v="0"/>
    <s v="Female"/>
    <s v="Fashion accessories"/>
    <x v="0"/>
    <n v="71.459999999999994"/>
    <n v="7"/>
    <n v="500.21999999999997"/>
    <n v="6"/>
    <n v="30.01320000000004"/>
    <n v="530.23320000000001"/>
  </r>
  <r>
    <s v="482-17-1179"/>
    <x v="0"/>
    <x v="64"/>
    <s v="Yangon"/>
    <x v="0"/>
    <s v="Male"/>
    <s v="Electronic accessories"/>
    <x v="2"/>
    <n v="11.94"/>
    <n v="3"/>
    <n v="35.82"/>
    <n v="6"/>
    <n v="2.1492000000000004"/>
    <n v="37.969200000000001"/>
  </r>
  <r>
    <s v="788-21-5741"/>
    <x v="0"/>
    <x v="21"/>
    <s v="Yangon"/>
    <x v="1"/>
    <s v="Male"/>
    <s v="Fashion accessories"/>
    <x v="2"/>
    <n v="45.38"/>
    <n v="3"/>
    <n v="136.14000000000001"/>
    <n v="6"/>
    <n v="8.1683999999999912"/>
    <n v="144.30840000000001"/>
  </r>
  <r>
    <s v="821-14-9046"/>
    <x v="2"/>
    <x v="68"/>
    <s v="Mandalay"/>
    <x v="0"/>
    <s v="Female"/>
    <s v="Fashion accessories"/>
    <x v="2"/>
    <n v="17.48"/>
    <n v="6"/>
    <n v="104.88"/>
    <n v="6"/>
    <n v="6.2927999999999997"/>
    <n v="111.1728"/>
  </r>
  <r>
    <s v="418-05-0656"/>
    <x v="2"/>
    <x v="30"/>
    <s v="Mandalay"/>
    <x v="1"/>
    <s v="Female"/>
    <s v="Fashion accessories"/>
    <x v="1"/>
    <n v="25.56"/>
    <n v="7"/>
    <n v="178.92"/>
    <n v="6"/>
    <n v="10.735199999999992"/>
    <n v="189.65519999999998"/>
  </r>
  <r>
    <s v="678-79-0726"/>
    <x v="1"/>
    <x v="68"/>
    <s v="Naypyitaw"/>
    <x v="0"/>
    <s v="Female"/>
    <s v="Sports and travel"/>
    <x v="1"/>
    <n v="90.63"/>
    <n v="9"/>
    <n v="815.67"/>
    <n v="6"/>
    <n v="48.940200000000004"/>
    <n v="864.61019999999996"/>
  </r>
  <r>
    <s v="776-68-1096"/>
    <x v="2"/>
    <x v="79"/>
    <s v="Mandalay"/>
    <x v="1"/>
    <s v="Male"/>
    <s v="Home and lifestyle"/>
    <x v="2"/>
    <n v="44.12"/>
    <n v="3"/>
    <n v="132.35999999999999"/>
    <n v="6"/>
    <n v="7.941599999999994"/>
    <n v="140.30159999999998"/>
  </r>
  <r>
    <s v="592-46-1692"/>
    <x v="1"/>
    <x v="83"/>
    <s v="Naypyitaw"/>
    <x v="0"/>
    <s v="Female"/>
    <s v="Food and beverages"/>
    <x v="1"/>
    <n v="36.770000000000003"/>
    <n v="7"/>
    <n v="257.39000000000004"/>
    <n v="6"/>
    <n v="15.443399999999997"/>
    <n v="272.83340000000004"/>
  </r>
  <r>
    <s v="434-35-9162"/>
    <x v="2"/>
    <x v="87"/>
    <s v="Mandalay"/>
    <x v="0"/>
    <s v="Male"/>
    <s v="Food and beverages"/>
    <x v="0"/>
    <n v="23.34"/>
    <n v="4"/>
    <n v="93.36"/>
    <n v="6"/>
    <n v="5.6016000000000048"/>
    <n v="98.961600000000004"/>
  </r>
  <r>
    <s v="149-14-0304"/>
    <x v="1"/>
    <x v="10"/>
    <s v="Naypyitaw"/>
    <x v="0"/>
    <s v="Female"/>
    <s v="Health and beauty"/>
    <x v="1"/>
    <n v="28.5"/>
    <n v="8"/>
    <n v="228"/>
    <n v="6"/>
    <n v="13.680000000000007"/>
    <n v="241.68"/>
  </r>
  <r>
    <s v="442-44-6497"/>
    <x v="1"/>
    <x v="66"/>
    <s v="Naypyitaw"/>
    <x v="0"/>
    <s v="Male"/>
    <s v="Home and lifestyle"/>
    <x v="2"/>
    <n v="55.57"/>
    <n v="3"/>
    <n v="166.71"/>
    <n v="6"/>
    <n v="10.002600000000001"/>
    <n v="176.71260000000001"/>
  </r>
  <r>
    <s v="174-64-0215"/>
    <x v="2"/>
    <x v="19"/>
    <s v="Mandalay"/>
    <x v="1"/>
    <s v="Male"/>
    <s v="Sports and travel"/>
    <x v="2"/>
    <n v="69.739999999999995"/>
    <n v="10"/>
    <n v="697.4"/>
    <n v="6"/>
    <n v="41.843999999999937"/>
    <n v="739.24399999999991"/>
  </r>
  <r>
    <s v="210-74-9613"/>
    <x v="1"/>
    <x v="32"/>
    <s v="Naypyitaw"/>
    <x v="1"/>
    <s v="Male"/>
    <s v="Fashion accessories"/>
    <x v="0"/>
    <n v="97.26"/>
    <n v="4"/>
    <n v="389.04"/>
    <n v="6"/>
    <n v="23.342399999999998"/>
    <n v="412.38240000000002"/>
  </r>
  <r>
    <s v="299-29-0180"/>
    <x v="2"/>
    <x v="11"/>
    <s v="Mandalay"/>
    <x v="0"/>
    <s v="Female"/>
    <s v="Home and lifestyle"/>
    <x v="1"/>
    <n v="52.18"/>
    <n v="7"/>
    <n v="365.26"/>
    <n v="6"/>
    <n v="21.915599999999984"/>
    <n v="387.17559999999997"/>
  </r>
  <r>
    <s v="247-11-2470"/>
    <x v="0"/>
    <x v="59"/>
    <s v="Yangon"/>
    <x v="0"/>
    <s v="Female"/>
    <s v="Fashion accessories"/>
    <x v="2"/>
    <n v="22.32"/>
    <n v="4"/>
    <n v="89.28"/>
    <n v="6"/>
    <n v="5.3568000000000069"/>
    <n v="94.636800000000008"/>
  </r>
  <r>
    <s v="635-28-5728"/>
    <x v="0"/>
    <x v="38"/>
    <s v="Yangon"/>
    <x v="1"/>
    <s v="Male"/>
    <s v="Health and beauty"/>
    <x v="0"/>
    <s v="56"/>
    <n v="3"/>
    <n v="168"/>
    <n v="6"/>
    <n v="10.080000000000013"/>
    <n v="178.08"/>
  </r>
  <r>
    <s v="756-49-0168"/>
    <x v="0"/>
    <x v="4"/>
    <s v="Yangon"/>
    <x v="0"/>
    <s v="Male"/>
    <s v="Fashion accessories"/>
    <x v="0"/>
    <n v="19.7"/>
    <n v="1"/>
    <n v="19.7"/>
    <n v="6"/>
    <n v="1.1819999999999986"/>
    <n v="20.881999999999998"/>
  </r>
  <r>
    <s v="438-23-1242"/>
    <x v="2"/>
    <x v="46"/>
    <s v="Mandalay"/>
    <x v="1"/>
    <s v="Male"/>
    <s v="Electronic accessories"/>
    <x v="0"/>
    <n v="75.88"/>
    <n v="7"/>
    <n v="531.16"/>
    <n v="6"/>
    <n v="31.869599999999991"/>
    <n v="563.02959999999996"/>
  </r>
  <r>
    <s v="238-45-6950"/>
    <x v="2"/>
    <x v="59"/>
    <s v="Mandalay"/>
    <x v="0"/>
    <s v="Male"/>
    <s v="Food and beverages"/>
    <x v="0"/>
    <n v="53.72"/>
    <n v="1"/>
    <n v="53.72"/>
    <n v="6"/>
    <n v="3.2231999999999985"/>
    <n v="56.943199999999997"/>
  </r>
  <r>
    <s v="607-65-2441"/>
    <x v="1"/>
    <x v="24"/>
    <s v="Naypyitaw"/>
    <x v="0"/>
    <s v="Male"/>
    <s v="Health and beauty"/>
    <x v="2"/>
    <n v="81.95"/>
    <n v="10"/>
    <n v="819.5"/>
    <n v="6"/>
    <n v="49.169999999999959"/>
    <n v="868.67"/>
  </r>
  <r>
    <s v="386-27-7606"/>
    <x v="1"/>
    <x v="28"/>
    <s v="Naypyitaw"/>
    <x v="0"/>
    <s v="Female"/>
    <s v="Home and lifestyle"/>
    <x v="2"/>
    <n v="81.2"/>
    <n v="7"/>
    <n v="568.4"/>
    <n v="6"/>
    <n v="34.104000000000042"/>
    <n v="602.50400000000002"/>
  </r>
  <r>
    <s v="137-63-5492"/>
    <x v="1"/>
    <x v="71"/>
    <s v="Naypyitaw"/>
    <x v="1"/>
    <s v="Male"/>
    <s v="Electronic accessories"/>
    <x v="0"/>
    <n v="58.76"/>
    <n v="10"/>
    <n v="587.6"/>
    <n v="6"/>
    <n v="35.255999999999972"/>
    <n v="622.85599999999999"/>
  </r>
  <r>
    <s v="197-77-7132"/>
    <x v="2"/>
    <x v="52"/>
    <s v="Mandalay"/>
    <x v="0"/>
    <s v="Male"/>
    <s v="Electronic accessories"/>
    <x v="0"/>
    <n v="91.56"/>
    <n v="8"/>
    <n v="732.48"/>
    <n v="6"/>
    <n v="43.948800000000006"/>
    <n v="776.42880000000002"/>
  </r>
  <r>
    <s v="805-86-0265"/>
    <x v="0"/>
    <x v="80"/>
    <s v="Yangon"/>
    <x v="1"/>
    <s v="Male"/>
    <s v="Home and lifestyle"/>
    <x v="1"/>
    <n v="93.96"/>
    <n v="9"/>
    <n v="845.64"/>
    <n v="6"/>
    <n v="50.738399999999956"/>
    <n v="896.37839999999994"/>
  </r>
  <r>
    <s v="733-29-1227"/>
    <x v="1"/>
    <x v="28"/>
    <s v="Naypyitaw"/>
    <x v="1"/>
    <s v="Male"/>
    <s v="Home and lifestyle"/>
    <x v="1"/>
    <n v="55.61"/>
    <n v="7"/>
    <n v="389.27"/>
    <n v="6"/>
    <n v="23.356200000000001"/>
    <n v="412.62619999999998"/>
  </r>
  <r>
    <s v="451-73-2711"/>
    <x v="1"/>
    <x v="78"/>
    <s v="Naypyitaw"/>
    <x v="1"/>
    <s v="Male"/>
    <s v="Food and beverages"/>
    <x v="0"/>
    <n v="84.83"/>
    <n v="1"/>
    <n v="84.83"/>
    <n v="6"/>
    <n v="5.0897999999999968"/>
    <n v="89.919799999999995"/>
  </r>
  <r>
    <s v="373-14-0504"/>
    <x v="0"/>
    <x v="12"/>
    <s v="Yangon"/>
    <x v="0"/>
    <s v="Female"/>
    <s v="Sports and travel"/>
    <x v="0"/>
    <n v="71.63"/>
    <n v="2"/>
    <n v="143.26"/>
    <n v="6"/>
    <n v="8.5955999999999904"/>
    <n v="151.85559999999998"/>
  </r>
  <r>
    <s v="546-80-2899"/>
    <x v="0"/>
    <x v="9"/>
    <s v="Yangon"/>
    <x v="0"/>
    <s v="Male"/>
    <s v="Home and lifestyle"/>
    <x v="0"/>
    <n v="37.69"/>
    <n v="2"/>
    <n v="75.38"/>
    <n v="6"/>
    <n v="4.5228000000000037"/>
    <n v="79.902799999999999"/>
  </r>
  <r>
    <s v="345-68-9016"/>
    <x v="1"/>
    <x v="56"/>
    <s v="Naypyitaw"/>
    <x v="0"/>
    <s v="Female"/>
    <s v="Sports and travel"/>
    <x v="2"/>
    <n v="31.67"/>
    <n v="8"/>
    <n v="253.36"/>
    <n v="6"/>
    <n v="15.201599999999985"/>
    <n v="268.5616"/>
  </r>
  <r>
    <s v="390-17-5806"/>
    <x v="1"/>
    <x v="30"/>
    <s v="Naypyitaw"/>
    <x v="0"/>
    <s v="Female"/>
    <s v="Food and beverages"/>
    <x v="1"/>
    <n v="38.42"/>
    <n v="1"/>
    <n v="38.42"/>
    <n v="6"/>
    <n v="2.3051999999999992"/>
    <n v="40.725200000000001"/>
  </r>
  <r>
    <s v="457-13-1708"/>
    <x v="2"/>
    <x v="66"/>
    <s v="Mandalay"/>
    <x v="0"/>
    <s v="Male"/>
    <s v="Fashion accessories"/>
    <x v="2"/>
    <n v="65.23"/>
    <n v="10"/>
    <n v="652.30000000000007"/>
    <n v="6"/>
    <n v="39.138000000000034"/>
    <n v="691.4380000000001"/>
  </r>
  <r>
    <s v="664-14-2882"/>
    <x v="1"/>
    <x v="74"/>
    <s v="Naypyitaw"/>
    <x v="0"/>
    <s v="Female"/>
    <s v="Home and lifestyle"/>
    <x v="2"/>
    <n v="10.53"/>
    <n v="5"/>
    <n v="52.65"/>
    <n v="6"/>
    <n v="3.1589999999999989"/>
    <n v="55.808999999999997"/>
  </r>
  <r>
    <s v="487-79-6868"/>
    <x v="2"/>
    <x v="58"/>
    <s v="Mandalay"/>
    <x v="0"/>
    <s v="Female"/>
    <s v="Home and lifestyle"/>
    <x v="2"/>
    <n v="12.29"/>
    <n v="9"/>
    <n v="110.60999999999999"/>
    <n v="6"/>
    <n v="6.6366000000000014"/>
    <n v="117.24659999999999"/>
  </r>
  <r>
    <s v="314-23-4520"/>
    <x v="1"/>
    <x v="15"/>
    <s v="Naypyitaw"/>
    <x v="0"/>
    <s v="Male"/>
    <s v="Health and beauty"/>
    <x v="1"/>
    <n v="81.23"/>
    <n v="7"/>
    <n v="568.61"/>
    <n v="6"/>
    <n v="34.116599999999949"/>
    <n v="602.72659999999996"/>
  </r>
  <r>
    <s v="210-30-7976"/>
    <x v="2"/>
    <x v="86"/>
    <s v="Mandalay"/>
    <x v="0"/>
    <s v="Female"/>
    <s v="Fashion accessories"/>
    <x v="0"/>
    <n v="22.32"/>
    <n v="4"/>
    <n v="89.28"/>
    <n v="6"/>
    <n v="5.3568000000000069"/>
    <n v="94.636800000000008"/>
  </r>
  <r>
    <s v="585-86-8361"/>
    <x v="0"/>
    <x v="36"/>
    <s v="Yangon"/>
    <x v="1"/>
    <s v="Female"/>
    <s v="Food and beverages"/>
    <x v="2"/>
    <n v="27.28"/>
    <n v="5"/>
    <n v="136.4"/>
    <n v="6"/>
    <n v="8.1839999999999975"/>
    <n v="144.584"/>
  </r>
  <r>
    <s v="807-14-7833"/>
    <x v="0"/>
    <x v="70"/>
    <s v="Yangon"/>
    <x v="0"/>
    <s v="Female"/>
    <s v="Electronic accessories"/>
    <x v="0"/>
    <n v="17.420000000000002"/>
    <n v="10"/>
    <n v="174.20000000000002"/>
    <n v="6"/>
    <n v="10.451999999999998"/>
    <n v="184.65200000000002"/>
  </r>
  <r>
    <s v="775-72-1988"/>
    <x v="2"/>
    <x v="46"/>
    <s v="Mandalay"/>
    <x v="1"/>
    <s v="Male"/>
    <s v="Home and lifestyle"/>
    <x v="0"/>
    <n v="73.28"/>
    <n v="5"/>
    <n v="366.4"/>
    <n v="6"/>
    <n v="21.98399999999998"/>
    <n v="388.38399999999996"/>
  </r>
  <r>
    <s v="288-38-3758"/>
    <x v="1"/>
    <x v="25"/>
    <s v="Naypyitaw"/>
    <x v="0"/>
    <s v="Female"/>
    <s v="Fashion accessories"/>
    <x v="0"/>
    <n v="84.87"/>
    <n v="3"/>
    <n v="254.61"/>
    <n v="6"/>
    <n v="15.276599999999974"/>
    <n v="269.88659999999999"/>
  </r>
  <r>
    <s v="652-43-6591"/>
    <x v="0"/>
    <x v="11"/>
    <s v="Yangon"/>
    <x v="1"/>
    <s v="Female"/>
    <s v="Fashion accessories"/>
    <x v="2"/>
    <n v="97.29"/>
    <n v="8"/>
    <n v="778.32"/>
    <n v="6"/>
    <n v="46.699200000000019"/>
    <n v="825.01920000000007"/>
  </r>
  <r>
    <s v="785-96-0615"/>
    <x v="2"/>
    <x v="21"/>
    <s v="Mandalay"/>
    <x v="0"/>
    <s v="Female"/>
    <s v="Electronic accessories"/>
    <x v="0"/>
    <n v="35.74"/>
    <n v="8"/>
    <n v="285.92"/>
    <n v="6"/>
    <n v="17.155199999999979"/>
    <n v="303.0752"/>
  </r>
  <r>
    <s v="406-46-7107"/>
    <x v="0"/>
    <x v="83"/>
    <s v="Yangon"/>
    <x v="1"/>
    <s v="Female"/>
    <s v="Home and lifestyle"/>
    <x v="1"/>
    <n v="96.52"/>
    <n v="6"/>
    <n v="579.12"/>
    <n v="6"/>
    <n v="34.747200000000021"/>
    <n v="613.86720000000003"/>
  </r>
  <r>
    <s v="250-17-5703"/>
    <x v="0"/>
    <x v="33"/>
    <s v="Yangon"/>
    <x v="0"/>
    <s v="Male"/>
    <s v="Food and beverages"/>
    <x v="0"/>
    <n v="18.850000000000001"/>
    <n v="10"/>
    <n v="188.5"/>
    <n v="6"/>
    <n v="11.310000000000002"/>
    <n v="199.81"/>
  </r>
  <r>
    <s v="156-95-3964"/>
    <x v="0"/>
    <x v="5"/>
    <s v="Yangon"/>
    <x v="1"/>
    <s v="Female"/>
    <s v="Food and beverages"/>
    <x v="0"/>
    <n v="55.39"/>
    <n v="4"/>
    <n v="221.56"/>
    <n v="6"/>
    <n v="13.293599999999998"/>
    <n v="234.8536"/>
  </r>
  <r>
    <s v="842-40-8179"/>
    <x v="2"/>
    <x v="48"/>
    <s v="Mandalay"/>
    <x v="0"/>
    <s v="Female"/>
    <s v="Food and beverages"/>
    <x v="2"/>
    <n v="77.2"/>
    <n v="10"/>
    <n v="772"/>
    <n v="6"/>
    <n v="46.32000000000005"/>
    <n v="818.32"/>
  </r>
  <r>
    <s v="525-09-8450"/>
    <x v="2"/>
    <x v="82"/>
    <s v="Mandalay"/>
    <x v="1"/>
    <s v="Male"/>
    <s v="Electronic accessories"/>
    <x v="2"/>
    <n v="72.13"/>
    <n v="10"/>
    <n v="721.3"/>
    <n v="6"/>
    <n v="43.27800000000002"/>
    <n v="764.57799999999997"/>
  </r>
  <r>
    <s v="410-67-1709"/>
    <x v="0"/>
    <x v="40"/>
    <s v="Yangon"/>
    <x v="0"/>
    <s v="Female"/>
    <s v="Fashion accessories"/>
    <x v="0"/>
    <n v="63.88"/>
    <n v="8"/>
    <n v="511.04"/>
    <n v="6"/>
    <n v="30.662399999999991"/>
    <n v="541.70240000000001"/>
  </r>
  <r>
    <s v="587-73-4862"/>
    <x v="0"/>
    <x v="58"/>
    <s v="Yangon"/>
    <x v="0"/>
    <s v="Female"/>
    <s v="Health and beauty"/>
    <x v="0"/>
    <n v="10.69"/>
    <n v="5"/>
    <n v="53.449999999999996"/>
    <n v="6"/>
    <n v="3.2070000000000007"/>
    <n v="56.656999999999996"/>
  </r>
  <r>
    <s v="787-87-2010"/>
    <x v="0"/>
    <x v="40"/>
    <s v="Yangon"/>
    <x v="0"/>
    <s v="Male"/>
    <s v="Health and beauty"/>
    <x v="2"/>
    <n v="55.5"/>
    <n v="4"/>
    <n v="222"/>
    <n v="6"/>
    <n v="13.319999999999993"/>
    <n v="235.32"/>
  </r>
  <r>
    <s v="593-14-4239"/>
    <x v="2"/>
    <x v="19"/>
    <s v="Mandalay"/>
    <x v="1"/>
    <s v="Female"/>
    <s v="Home and lifestyle"/>
    <x v="0"/>
    <n v="95.46"/>
    <n v="8"/>
    <n v="763.68"/>
    <n v="6"/>
    <n v="45.820799999999963"/>
    <n v="809.50079999999991"/>
  </r>
  <r>
    <s v="801-88-0346"/>
    <x v="1"/>
    <x v="0"/>
    <s v="Naypyitaw"/>
    <x v="1"/>
    <s v="Female"/>
    <s v="Fashion accessories"/>
    <x v="2"/>
    <n v="76.06"/>
    <n v="3"/>
    <n v="228.18"/>
    <n v="6"/>
    <n v="13.690799999999996"/>
    <n v="241.8708"/>
  </r>
  <r>
    <s v="388-76-2555"/>
    <x v="2"/>
    <x v="77"/>
    <s v="Mandalay"/>
    <x v="1"/>
    <s v="Male"/>
    <s v="Sports and travel"/>
    <x v="1"/>
    <n v="13.69"/>
    <n v="6"/>
    <n v="82.14"/>
    <n v="6"/>
    <n v="4.9283999999999963"/>
    <n v="87.068399999999997"/>
  </r>
  <r>
    <s v="711-31-1234"/>
    <x v="2"/>
    <x v="32"/>
    <s v="Mandalay"/>
    <x v="1"/>
    <s v="Female"/>
    <s v="Electronic accessories"/>
    <x v="1"/>
    <n v="95.64"/>
    <n v="4"/>
    <n v="382.56"/>
    <n v="6"/>
    <n v="22.953599999999994"/>
    <n v="405.5136"/>
  </r>
  <r>
    <s v="886-54-6089"/>
    <x v="0"/>
    <x v="15"/>
    <s v="Yangon"/>
    <x v="1"/>
    <s v="Female"/>
    <s v="Home and lifestyle"/>
    <x v="1"/>
    <n v="11.43"/>
    <n v="6"/>
    <n v="68.58"/>
    <n v="6"/>
    <n v="4.1148000000000025"/>
    <n v="72.694800000000001"/>
  </r>
  <r>
    <s v="707-32-7409"/>
    <x v="2"/>
    <x v="84"/>
    <s v="Mandalay"/>
    <x v="0"/>
    <s v="Female"/>
    <s v="Sports and travel"/>
    <x v="0"/>
    <n v="95.54"/>
    <n v="4"/>
    <n v="382.16"/>
    <n v="6"/>
    <n v="22.929599999999994"/>
    <n v="405.08960000000002"/>
  </r>
  <r>
    <s v="759-98-4285"/>
    <x v="1"/>
    <x v="33"/>
    <s v="Naypyitaw"/>
    <x v="0"/>
    <s v="Female"/>
    <s v="Health and beauty"/>
    <x v="2"/>
    <n v="85.87"/>
    <n v="7"/>
    <n v="601.09"/>
    <n v="6"/>
    <n v="36.065399999999954"/>
    <n v="637.15539999999999"/>
  </r>
  <r>
    <s v="201-63-8275"/>
    <x v="1"/>
    <x v="21"/>
    <s v="Naypyitaw"/>
    <x v="0"/>
    <s v="Female"/>
    <s v="Sports and travel"/>
    <x v="0"/>
    <n v="67.989999999999995"/>
    <n v="7"/>
    <n v="475.92999999999995"/>
    <n v="6"/>
    <n v="28.555799999999977"/>
    <n v="504.48579999999993"/>
  </r>
  <r>
    <s v="471-06-8611"/>
    <x v="1"/>
    <x v="10"/>
    <s v="Naypyitaw"/>
    <x v="1"/>
    <s v="Female"/>
    <s v="Food and beverages"/>
    <x v="2"/>
    <n v="52.42"/>
    <n v="1"/>
    <n v="52.42"/>
    <n v="6"/>
    <n v="3.1452000000000027"/>
    <n v="55.565200000000004"/>
  </r>
  <r>
    <s v="200-16-5952"/>
    <x v="1"/>
    <x v="29"/>
    <s v="Naypyitaw"/>
    <x v="0"/>
    <s v="Male"/>
    <s v="Food and beverages"/>
    <x v="1"/>
    <n v="65.650000000000006"/>
    <n v="2"/>
    <n v="131.30000000000001"/>
    <n v="6"/>
    <n v="7.8780000000000143"/>
    <n v="139.17800000000003"/>
  </r>
  <r>
    <s v="120-54-2248"/>
    <x v="2"/>
    <x v="49"/>
    <s v="Mandalay"/>
    <x v="1"/>
    <s v="Female"/>
    <s v="Food and beverages"/>
    <x v="2"/>
    <n v="28.86"/>
    <n v="5"/>
    <n v="144.30000000000001"/>
    <n v="6"/>
    <n v="8.6580000000000155"/>
    <n v="152.95800000000003"/>
  </r>
  <r>
    <s v="102-77-2261"/>
    <x v="1"/>
    <x v="19"/>
    <s v="Naypyitaw"/>
    <x v="0"/>
    <s v="Male"/>
    <s v="Health and beauty"/>
    <x v="2"/>
    <n v="65.31"/>
    <n v="7"/>
    <n v="457.17"/>
    <n v="6"/>
    <n v="27.430200000000013"/>
    <n v="484.60020000000003"/>
  </r>
  <r>
    <s v="875-31-8302"/>
    <x v="2"/>
    <x v="75"/>
    <s v="Mandalay"/>
    <x v="1"/>
    <s v="Male"/>
    <s v="Sports and travel"/>
    <x v="1"/>
    <n v="93.38"/>
    <n v="1"/>
    <n v="93.38"/>
    <n v="6"/>
    <n v="5.602800000000002"/>
    <n v="98.982799999999997"/>
  </r>
  <r>
    <s v="102-06-2002"/>
    <x v="1"/>
    <x v="80"/>
    <s v="Naypyitaw"/>
    <x v="0"/>
    <s v="Male"/>
    <s v="Sports and travel"/>
    <x v="1"/>
    <n v="25.25"/>
    <n v="5"/>
    <n v="126.25"/>
    <n v="6"/>
    <n v="7.5749999999999886"/>
    <n v="133.82499999999999"/>
  </r>
  <r>
    <s v="457-94-0464"/>
    <x v="2"/>
    <x v="82"/>
    <s v="Mandalay"/>
    <x v="0"/>
    <s v="Male"/>
    <s v="Electronic accessories"/>
    <x v="0"/>
    <n v="87.87"/>
    <n v="9"/>
    <n v="790.83"/>
    <n v="6"/>
    <n v="47.449799999999982"/>
    <n v="838.27980000000002"/>
  </r>
  <r>
    <s v="629-42-4133"/>
    <x v="1"/>
    <x v="88"/>
    <s v="Naypyitaw"/>
    <x v="1"/>
    <s v="Male"/>
    <s v="Health and beauty"/>
    <x v="1"/>
    <n v="21.8"/>
    <n v="8"/>
    <n v="174.4"/>
    <n v="6"/>
    <n v="10.463999999999999"/>
    <n v="184.864"/>
  </r>
  <r>
    <s v="534-53-3526"/>
    <x v="0"/>
    <x v="48"/>
    <s v="Yangon"/>
    <x v="1"/>
    <s v="Female"/>
    <s v="Sports and travel"/>
    <x v="0"/>
    <n v="94.76"/>
    <n v="4"/>
    <n v="379.04"/>
    <n v="6"/>
    <n v="22.742400000000032"/>
    <n v="401.78240000000005"/>
  </r>
  <r>
    <s v="307-04-2070"/>
    <x v="0"/>
    <x v="63"/>
    <s v="Yangon"/>
    <x v="0"/>
    <s v="Female"/>
    <s v="Fashion accessories"/>
    <x v="2"/>
    <n v="30.62"/>
    <n v="1"/>
    <n v="30.62"/>
    <n v="6"/>
    <n v="1.8371999999999993"/>
    <n v="32.4572"/>
  </r>
  <r>
    <s v="468-99-7231"/>
    <x v="1"/>
    <x v="2"/>
    <s v="Naypyitaw"/>
    <x v="1"/>
    <s v="Female"/>
    <s v="Home and lifestyle"/>
    <x v="1"/>
    <n v="44.01"/>
    <n v="8"/>
    <n v="352.08"/>
    <n v="6"/>
    <n v="21.124799999999993"/>
    <n v="373.20479999999998"/>
  </r>
  <r>
    <s v="516-77-6464"/>
    <x v="1"/>
    <x v="7"/>
    <s v="Naypyitaw"/>
    <x v="0"/>
    <s v="Female"/>
    <s v="Health and beauty"/>
    <x v="0"/>
    <n v="10.16"/>
    <n v="5"/>
    <n v="50.8"/>
    <n v="6"/>
    <n v="3.0480000000000018"/>
    <n v="53.847999999999999"/>
  </r>
  <r>
    <s v="404-91-5964"/>
    <x v="0"/>
    <x v="87"/>
    <s v="Yangon"/>
    <x v="1"/>
    <s v="Male"/>
    <s v="Electronic accessories"/>
    <x v="2"/>
    <n v="74.58"/>
    <n v="7"/>
    <n v="522.05999999999995"/>
    <n v="6"/>
    <n v="31.323599999999942"/>
    <n v="553.38359999999989"/>
  </r>
  <r>
    <s v="886-77-9084"/>
    <x v="1"/>
    <x v="88"/>
    <s v="Naypyitaw"/>
    <x v="1"/>
    <s v="Male"/>
    <s v="Electronic accessories"/>
    <x v="0"/>
    <n v="71.89"/>
    <n v="8"/>
    <n v="575.12"/>
    <n v="6"/>
    <n v="34.507200000000012"/>
    <n v="609.62720000000002"/>
  </r>
  <r>
    <s v="790-38-4466"/>
    <x v="1"/>
    <x v="54"/>
    <s v="Naypyitaw"/>
    <x v="1"/>
    <s v="Female"/>
    <s v="Health and beauty"/>
    <x v="2"/>
    <n v="10.99"/>
    <n v="5"/>
    <n v="54.95"/>
    <n v="6"/>
    <n v="3.296999999999997"/>
    <n v="58.247"/>
  </r>
  <r>
    <s v="704-10-4056"/>
    <x v="1"/>
    <x v="78"/>
    <s v="Naypyitaw"/>
    <x v="0"/>
    <s v="Male"/>
    <s v="Health and beauty"/>
    <x v="2"/>
    <n v="60.47"/>
    <n v="3"/>
    <n v="181.41"/>
    <n v="6"/>
    <n v="10.884600000000006"/>
    <n v="192.2946"/>
  </r>
  <r>
    <s v="497-37-6538"/>
    <x v="0"/>
    <x v="29"/>
    <s v="Yangon"/>
    <x v="1"/>
    <s v="Male"/>
    <s v="Sports and travel"/>
    <x v="0"/>
    <n v="58.91"/>
    <n v="7"/>
    <n v="412.37"/>
    <n v="6"/>
    <n v="24.742200000000025"/>
    <n v="437.11220000000003"/>
  </r>
  <r>
    <s v="651-96-5970"/>
    <x v="0"/>
    <x v="2"/>
    <s v="Yangon"/>
    <x v="1"/>
    <s v="Male"/>
    <s v="Fashion accessories"/>
    <x v="2"/>
    <n v="46.41"/>
    <n v="1"/>
    <n v="46.41"/>
    <n v="6"/>
    <n v="2.7845999999999975"/>
    <n v="49.194599999999994"/>
  </r>
  <r>
    <s v="400-80-4065"/>
    <x v="1"/>
    <x v="42"/>
    <s v="Naypyitaw"/>
    <x v="0"/>
    <s v="Male"/>
    <s v="Health and beauty"/>
    <x v="2"/>
    <n v="68.55"/>
    <n v="4"/>
    <n v="274.2"/>
    <n v="6"/>
    <n v="16.451999999999998"/>
    <n v="290.65199999999999"/>
  </r>
  <r>
    <s v="744-16-7898"/>
    <x v="2"/>
    <x v="15"/>
    <s v="Mandalay"/>
    <x v="1"/>
    <s v="Female"/>
    <s v="Home and lifestyle"/>
    <x v="2"/>
    <n v="97.37"/>
    <n v="10"/>
    <n v="973.7"/>
    <n v="6"/>
    <n v="58.422000000000025"/>
    <n v="1032.1220000000001"/>
  </r>
  <r>
    <s v="263-12-5321"/>
    <x v="0"/>
    <x v="33"/>
    <s v="Yangon"/>
    <x v="0"/>
    <s v="Male"/>
    <s v="Electronic accessories"/>
    <x v="2"/>
    <n v="92.6"/>
    <n v="7"/>
    <n v="648.19999999999993"/>
    <n v="6"/>
    <n v="38.891999999999939"/>
    <n v="687.09199999999987"/>
  </r>
  <r>
    <s v="702-72-0487"/>
    <x v="0"/>
    <x v="84"/>
    <s v="Yangon"/>
    <x v="1"/>
    <s v="Female"/>
    <s v="Electronic accessories"/>
    <x v="2"/>
    <n v="46.61"/>
    <n v="2"/>
    <n v="93.22"/>
    <n v="6"/>
    <n v="5.593199999999996"/>
    <n v="98.813199999999995"/>
  </r>
  <r>
    <s v="605-83-1050"/>
    <x v="2"/>
    <x v="20"/>
    <s v="Mandalay"/>
    <x v="1"/>
    <s v="Male"/>
    <s v="Fashion accessories"/>
    <x v="0"/>
    <n v="27.18"/>
    <n v="2"/>
    <n v="54.36"/>
    <n v="6"/>
    <n v="3.2616000000000014"/>
    <n v="57.621600000000001"/>
  </r>
  <r>
    <s v="443-60-9639"/>
    <x v="1"/>
    <x v="46"/>
    <s v="Naypyitaw"/>
    <x v="0"/>
    <s v="Female"/>
    <s v="Home and lifestyle"/>
    <x v="1"/>
    <n v="60.87"/>
    <n v="1"/>
    <n v="60.87"/>
    <n v="6"/>
    <n v="3.6522000000000006"/>
    <n v="64.522199999999998"/>
  </r>
  <r>
    <s v="864-24-7918"/>
    <x v="0"/>
    <x v="70"/>
    <s v="Yangon"/>
    <x v="0"/>
    <s v="Female"/>
    <s v="Sports and travel"/>
    <x v="1"/>
    <n v="24.49"/>
    <n v="10"/>
    <n v="244.89999999999998"/>
    <n v="6"/>
    <n v="14.694000000000017"/>
    <n v="259.59399999999999"/>
  </r>
  <r>
    <s v="359-94-5395"/>
    <x v="2"/>
    <x v="20"/>
    <s v="Mandalay"/>
    <x v="1"/>
    <s v="Male"/>
    <s v="Health and beauty"/>
    <x v="2"/>
    <n v="92.78"/>
    <n v="1"/>
    <n v="92.78"/>
    <n v="6"/>
    <n v="5.5668000000000006"/>
    <n v="98.346800000000002"/>
  </r>
  <r>
    <s v="401-09-4232"/>
    <x v="1"/>
    <x v="48"/>
    <s v="Naypyitaw"/>
    <x v="0"/>
    <s v="Male"/>
    <s v="Home and lifestyle"/>
    <x v="0"/>
    <n v="86.69"/>
    <n v="5"/>
    <n v="433.45"/>
    <n v="6"/>
    <n v="26.007000000000005"/>
    <n v="459.45699999999999"/>
  </r>
  <r>
    <s v="751-15-6198"/>
    <x v="2"/>
    <x v="52"/>
    <s v="Mandalay"/>
    <x v="1"/>
    <s v="Male"/>
    <s v="Sports and travel"/>
    <x v="0"/>
    <n v="23.01"/>
    <n v="6"/>
    <n v="138.06"/>
    <n v="6"/>
    <n v="8.283600000000007"/>
    <n v="146.34360000000001"/>
  </r>
  <r>
    <s v="324-41-6833"/>
    <x v="1"/>
    <x v="2"/>
    <s v="Naypyitaw"/>
    <x v="0"/>
    <s v="Female"/>
    <s v="Electronic accessories"/>
    <x v="0"/>
    <n v="30.2"/>
    <n v="8"/>
    <n v="241.6"/>
    <n v="6"/>
    <n v="14.496000000000009"/>
    <n v="256.096"/>
  </r>
  <r>
    <s v="474-33-8305"/>
    <x v="1"/>
    <x v="28"/>
    <s v="Naypyitaw"/>
    <x v="0"/>
    <s v="Male"/>
    <s v="Fashion accessories"/>
    <x v="0"/>
    <n v="67.39"/>
    <n v="7"/>
    <n v="471.73"/>
    <n v="6"/>
    <n v="28.303800000000024"/>
    <n v="500.03380000000004"/>
  </r>
  <r>
    <s v="759-29-9521"/>
    <x v="0"/>
    <x v="31"/>
    <s v="Yangon"/>
    <x v="0"/>
    <s v="Female"/>
    <s v="Fashion accessories"/>
    <x v="1"/>
    <n v="48.96"/>
    <n v="9"/>
    <n v="440.64"/>
    <n v="6"/>
    <n v="26.438400000000001"/>
    <n v="467.07839999999999"/>
  </r>
  <r>
    <s v="831-81-6575"/>
    <x v="2"/>
    <x v="55"/>
    <s v="Mandalay"/>
    <x v="0"/>
    <s v="Female"/>
    <s v="Electronic accessories"/>
    <x v="1"/>
    <n v="75.59"/>
    <n v="9"/>
    <n v="680.31000000000006"/>
    <n v="6"/>
    <n v="40.818599999999947"/>
    <n v="721.12860000000001"/>
  </r>
  <r>
    <s v="220-68-6701"/>
    <x v="0"/>
    <x v="85"/>
    <s v="Yangon"/>
    <x v="1"/>
    <s v="Female"/>
    <s v="Home and lifestyle"/>
    <x v="1"/>
    <n v="77.47"/>
    <n v="4"/>
    <n v="309.88"/>
    <n v="6"/>
    <n v="18.592800000000011"/>
    <n v="328.47280000000001"/>
  </r>
  <r>
    <s v="618-34-8551"/>
    <x v="0"/>
    <x v="65"/>
    <s v="Yangon"/>
    <x v="1"/>
    <s v="Female"/>
    <s v="Sports and travel"/>
    <x v="2"/>
    <n v="93.18"/>
    <n v="2"/>
    <n v="186.36"/>
    <n v="6"/>
    <n v="11.181600000000003"/>
    <n v="197.54160000000002"/>
  </r>
  <r>
    <s v="257-60-7754"/>
    <x v="0"/>
    <x v="66"/>
    <s v="Yangon"/>
    <x v="1"/>
    <s v="Female"/>
    <s v="Electronic accessories"/>
    <x v="1"/>
    <n v="50.23"/>
    <n v="4"/>
    <n v="200.92"/>
    <n v="6"/>
    <n v="12.055199999999985"/>
    <n v="212.97519999999997"/>
  </r>
  <r>
    <s v="559-61-5987"/>
    <x v="2"/>
    <x v="78"/>
    <s v="Mandalay"/>
    <x v="1"/>
    <s v="Female"/>
    <s v="Health and beauty"/>
    <x v="1"/>
    <n v="17.75"/>
    <n v="1"/>
    <n v="17.75"/>
    <n v="6"/>
    <n v="1.0650000000000013"/>
    <n v="18.815000000000001"/>
  </r>
  <r>
    <s v="189-55-2313"/>
    <x v="1"/>
    <x v="82"/>
    <s v="Naypyitaw"/>
    <x v="1"/>
    <s v="Female"/>
    <s v="Fashion accessories"/>
    <x v="0"/>
    <n v="62.18"/>
    <n v="10"/>
    <n v="621.79999999999995"/>
    <n v="6"/>
    <n v="37.307999999999993"/>
    <n v="659.10799999999995"/>
  </r>
  <r>
    <s v="565-91-4567"/>
    <x v="2"/>
    <x v="20"/>
    <s v="Mandalay"/>
    <x v="1"/>
    <s v="Male"/>
    <s v="Health and beauty"/>
    <x v="0"/>
    <n v="10.75"/>
    <n v="8"/>
    <n v="86"/>
    <n v="6"/>
    <n v="5.1599999999999966"/>
    <n v="91.16"/>
  </r>
  <r>
    <s v="380-60-5336"/>
    <x v="0"/>
    <x v="7"/>
    <s v="Yangon"/>
    <x v="1"/>
    <s v="Female"/>
    <s v="Electronic accessories"/>
    <x v="2"/>
    <n v="40.26"/>
    <n v="10"/>
    <n v="402.59999999999997"/>
    <n v="6"/>
    <n v="24.156000000000006"/>
    <n v="426.75599999999997"/>
  </r>
  <r>
    <s v="815-04-6282"/>
    <x v="1"/>
    <x v="4"/>
    <s v="Naypyitaw"/>
    <x v="0"/>
    <s v="Female"/>
    <s v="Sports and travel"/>
    <x v="2"/>
    <n v="64.97"/>
    <n v="5"/>
    <n v="324.85000000000002"/>
    <n v="6"/>
    <n v="19.490999999999985"/>
    <n v="344.34100000000001"/>
  </r>
  <r>
    <s v="674-56-6360"/>
    <x v="0"/>
    <x v="23"/>
    <s v="Yangon"/>
    <x v="1"/>
    <s v="Male"/>
    <s v="Electronic accessories"/>
    <x v="1"/>
    <n v="95.15"/>
    <n v="1"/>
    <n v="95.15"/>
    <n v="6"/>
    <n v="5.7090000000000032"/>
    <n v="100.85900000000001"/>
  </r>
  <r>
    <s v="778-34-2523"/>
    <x v="0"/>
    <x v="46"/>
    <s v="Yangon"/>
    <x v="0"/>
    <s v="Female"/>
    <s v="Electronic accessories"/>
    <x v="1"/>
    <n v="48.62"/>
    <n v="8"/>
    <n v="388.96"/>
    <n v="6"/>
    <n v="23.337600000000009"/>
    <n v="412.29759999999999"/>
  </r>
  <r>
    <s v="499-27-7781"/>
    <x v="2"/>
    <x v="86"/>
    <s v="Mandalay"/>
    <x v="1"/>
    <s v="Female"/>
    <s v="Food and beverages"/>
    <x v="0"/>
    <n v="53.21"/>
    <n v="8"/>
    <n v="425.68"/>
    <n v="6"/>
    <n v="25.54079999999999"/>
    <n v="451.2208"/>
  </r>
  <r>
    <s v="477-59-2456"/>
    <x v="1"/>
    <x v="54"/>
    <s v="Naypyitaw"/>
    <x v="1"/>
    <s v="Female"/>
    <s v="Fashion accessories"/>
    <x v="1"/>
    <n v="45.44"/>
    <n v="7"/>
    <n v="318.08"/>
    <n v="6"/>
    <n v="19.08480000000003"/>
    <n v="337.16480000000001"/>
  </r>
  <r>
    <s v="832-51-6761"/>
    <x v="0"/>
    <x v="64"/>
    <s v="Yangon"/>
    <x v="1"/>
    <s v="Male"/>
    <s v="Food and beverages"/>
    <x v="0"/>
    <n v="33.880000000000003"/>
    <n v="8"/>
    <n v="271.04000000000002"/>
    <n v="6"/>
    <n v="16.262400000000014"/>
    <n v="287.30240000000003"/>
  </r>
  <r>
    <s v="869-11-3082"/>
    <x v="2"/>
    <x v="3"/>
    <s v="Mandalay"/>
    <x v="0"/>
    <s v="Male"/>
    <s v="Health and beauty"/>
    <x v="2"/>
    <n v="96.16"/>
    <n v="4"/>
    <n v="384.64"/>
    <n v="6"/>
    <n v="23.078399999999988"/>
    <n v="407.71839999999997"/>
  </r>
  <r>
    <s v="190-59-3964"/>
    <x v="2"/>
    <x v="36"/>
    <s v="Mandalay"/>
    <x v="0"/>
    <s v="Male"/>
    <s v="Food and beverages"/>
    <x v="2"/>
    <n v="47.16"/>
    <n v="5"/>
    <n v="235.79999999999998"/>
    <n v="6"/>
    <n v="14.147999999999996"/>
    <n v="249.94799999999998"/>
  </r>
  <r>
    <s v="366-43-6862"/>
    <x v="2"/>
    <x v="5"/>
    <s v="Mandalay"/>
    <x v="1"/>
    <s v="Male"/>
    <s v="Electronic accessories"/>
    <x v="0"/>
    <n v="52.89"/>
    <n v="4"/>
    <n v="211.56"/>
    <n v="6"/>
    <n v="12.693600000000004"/>
    <n v="224.25360000000001"/>
  </r>
  <r>
    <s v="186-43-8965"/>
    <x v="0"/>
    <x v="7"/>
    <s v="Yangon"/>
    <x v="0"/>
    <s v="Female"/>
    <s v="Home and lifestyle"/>
    <x v="2"/>
    <n v="47.68"/>
    <n v="2"/>
    <n v="95.36"/>
    <n v="6"/>
    <n v="5.7215999999999951"/>
    <n v="101.08159999999999"/>
  </r>
  <r>
    <s v="784-21-9238"/>
    <x v="1"/>
    <x v="13"/>
    <s v="Naypyitaw"/>
    <x v="0"/>
    <s v="Male"/>
    <s v="Sports and travel"/>
    <x v="1"/>
    <n v="10.17"/>
    <n v="1"/>
    <n v="10.17"/>
    <n v="6"/>
    <n v="0.61020000000000074"/>
    <n v="10.780200000000001"/>
  </r>
  <r>
    <s v="276-75-6884"/>
    <x v="0"/>
    <x v="31"/>
    <s v="Yangon"/>
    <x v="1"/>
    <s v="Female"/>
    <s v="Health and beauty"/>
    <x v="1"/>
    <n v="68.709999999999994"/>
    <n v="3"/>
    <n v="206.13"/>
    <n v="6"/>
    <n v="12.367799999999988"/>
    <n v="218.49779999999998"/>
  </r>
  <r>
    <s v="109-86-4363"/>
    <x v="2"/>
    <x v="44"/>
    <s v="Mandalay"/>
    <x v="0"/>
    <s v="Female"/>
    <s v="Sports and travel"/>
    <x v="2"/>
    <n v="60.08"/>
    <n v="7"/>
    <n v="420.56"/>
    <n v="6"/>
    <n v="25.233600000000024"/>
    <n v="445.79360000000003"/>
  </r>
  <r>
    <s v="569-76-2760"/>
    <x v="0"/>
    <x v="71"/>
    <s v="Yangon"/>
    <x v="0"/>
    <s v="Female"/>
    <s v="Sports and travel"/>
    <x v="2"/>
    <n v="22.01"/>
    <n v="4"/>
    <n v="88.04"/>
    <n v="6"/>
    <n v="5.2823999999999955"/>
    <n v="93.322400000000002"/>
  </r>
  <r>
    <s v="222-42-0244"/>
    <x v="2"/>
    <x v="26"/>
    <s v="Mandalay"/>
    <x v="0"/>
    <s v="Female"/>
    <s v="Health and beauty"/>
    <x v="2"/>
    <n v="72.11"/>
    <n v="9"/>
    <n v="648.99"/>
    <n v="6"/>
    <n v="38.939399999999978"/>
    <n v="687.92939999999999"/>
  </r>
  <r>
    <s v="760-53-9233"/>
    <x v="0"/>
    <x v="58"/>
    <s v="Yangon"/>
    <x v="0"/>
    <s v="Male"/>
    <s v="Fashion accessories"/>
    <x v="2"/>
    <n v="41.28"/>
    <n v="3"/>
    <n v="123.84"/>
    <n v="6"/>
    <n v="7.4303999999999917"/>
    <n v="131.2704"/>
  </r>
  <r>
    <s v="538-22-0304"/>
    <x v="1"/>
    <x v="62"/>
    <s v="Naypyitaw"/>
    <x v="1"/>
    <s v="Male"/>
    <s v="Electronic accessories"/>
    <x v="1"/>
    <n v="64.95"/>
    <n v="10"/>
    <n v="649.5"/>
    <n v="6"/>
    <n v="38.970000000000027"/>
    <n v="688.47"/>
  </r>
  <r>
    <s v="416-17-9926"/>
    <x v="0"/>
    <x v="17"/>
    <s v="Yangon"/>
    <x v="0"/>
    <s v="Female"/>
    <s v="Electronic accessories"/>
    <x v="2"/>
    <n v="74.22"/>
    <n v="10"/>
    <n v="742.2"/>
    <n v="6"/>
    <n v="44.532000000000039"/>
    <n v="786.73200000000008"/>
  </r>
  <r>
    <s v="237-44-6163"/>
    <x v="0"/>
    <x v="46"/>
    <s v="Yangon"/>
    <x v="1"/>
    <s v="Male"/>
    <s v="Electronic accessories"/>
    <x v="1"/>
    <n v="10.56"/>
    <n v="8"/>
    <n v="84.48"/>
    <n v="6"/>
    <n v="5.068799999999996"/>
    <n v="89.5488"/>
  </r>
  <r>
    <s v="636-17-0325"/>
    <x v="2"/>
    <x v="6"/>
    <s v="Mandalay"/>
    <x v="1"/>
    <s v="Male"/>
    <s v="Health and beauty"/>
    <x v="1"/>
    <n v="62.57"/>
    <n v="4"/>
    <n v="250.28"/>
    <n v="6"/>
    <n v="15.016800000000018"/>
    <n v="265.29680000000002"/>
  </r>
  <r>
    <s v="343-75-9322"/>
    <x v="2"/>
    <x v="51"/>
    <s v="Mandalay"/>
    <x v="0"/>
    <s v="Female"/>
    <s v="Sports and travel"/>
    <x v="1"/>
    <n v="11.85"/>
    <n v="8"/>
    <n v="94.8"/>
    <n v="6"/>
    <n v="5.6880000000000024"/>
    <n v="100.488"/>
  </r>
  <r>
    <s v="528-14-9470"/>
    <x v="0"/>
    <x v="44"/>
    <s v="Yangon"/>
    <x v="0"/>
    <s v="Male"/>
    <s v="Health and beauty"/>
    <x v="0"/>
    <n v="91.3"/>
    <n v="1"/>
    <n v="91.3"/>
    <n v="6"/>
    <n v="5.4779999999999944"/>
    <n v="96.777999999999992"/>
  </r>
  <r>
    <s v="427-45-9297"/>
    <x v="2"/>
    <x v="41"/>
    <s v="Mandalay"/>
    <x v="0"/>
    <s v="Female"/>
    <s v="Home and lifestyle"/>
    <x v="0"/>
    <n v="40.729999999999997"/>
    <n v="7"/>
    <n v="285.10999999999996"/>
    <n v="6"/>
    <n v="17.106600000000014"/>
    <n v="302.21659999999997"/>
  </r>
  <r>
    <s v="807-34-3742"/>
    <x v="0"/>
    <x v="58"/>
    <s v="Yangon"/>
    <x v="1"/>
    <s v="Male"/>
    <s v="Fashion accessories"/>
    <x v="1"/>
    <n v="52.38"/>
    <n v="1"/>
    <n v="52.38"/>
    <n v="6"/>
    <n v="3.1428000000000011"/>
    <n v="55.522800000000004"/>
  </r>
  <r>
    <s v="288-62-1085"/>
    <x v="0"/>
    <x v="51"/>
    <s v="Yangon"/>
    <x v="0"/>
    <s v="Male"/>
    <s v="Fashion accessories"/>
    <x v="0"/>
    <n v="38.54"/>
    <n v="5"/>
    <n v="192.7"/>
    <n v="6"/>
    <n v="11.562000000000012"/>
    <n v="204.262"/>
  </r>
  <r>
    <s v="670-71-7306"/>
    <x v="2"/>
    <x v="56"/>
    <s v="Mandalay"/>
    <x v="1"/>
    <s v="Male"/>
    <s v="Sports and travel"/>
    <x v="2"/>
    <n v="44.63"/>
    <n v="6"/>
    <n v="267.78000000000003"/>
    <n v="6"/>
    <n v="16.066800000000001"/>
    <n v="283.84680000000003"/>
  </r>
  <r>
    <s v="660-29-7083"/>
    <x v="1"/>
    <x v="15"/>
    <s v="Naypyitaw"/>
    <x v="1"/>
    <s v="Male"/>
    <s v="Electronic accessories"/>
    <x v="1"/>
    <n v="55.87"/>
    <n v="10"/>
    <n v="558.69999999999993"/>
    <n v="6"/>
    <n v="33.522000000000048"/>
    <n v="592.22199999999998"/>
  </r>
  <r>
    <s v="271-77-8740"/>
    <x v="1"/>
    <x v="17"/>
    <s v="Naypyitaw"/>
    <x v="0"/>
    <s v="Female"/>
    <s v="Sports and travel"/>
    <x v="0"/>
    <n v="29.22"/>
    <n v="6"/>
    <n v="175.32"/>
    <n v="6"/>
    <n v="10.519200000000012"/>
    <n v="185.83920000000001"/>
  </r>
  <r>
    <s v="497-36-0989"/>
    <x v="0"/>
    <x v="42"/>
    <s v="Yangon"/>
    <x v="1"/>
    <s v="Male"/>
    <s v="Fashion accessories"/>
    <x v="1"/>
    <n v="51.94"/>
    <n v="3"/>
    <n v="155.82"/>
    <n v="6"/>
    <n v="9.3491999999999962"/>
    <n v="165.16919999999999"/>
  </r>
  <r>
    <s v="291-59-1384"/>
    <x v="2"/>
    <x v="38"/>
    <s v="Mandalay"/>
    <x v="1"/>
    <s v="Male"/>
    <s v="Electronic accessories"/>
    <x v="1"/>
    <n v="60.3"/>
    <n v="1"/>
    <n v="60.3"/>
    <n v="6"/>
    <n v="3.6180000000000021"/>
    <n v="63.917999999999999"/>
  </r>
  <r>
    <s v="860-73-6466"/>
    <x v="0"/>
    <x v="22"/>
    <s v="Yangon"/>
    <x v="0"/>
    <s v="Female"/>
    <s v="Sports and travel"/>
    <x v="2"/>
    <n v="39.47"/>
    <n v="2"/>
    <n v="78.94"/>
    <n v="6"/>
    <n v="4.7364000000000033"/>
    <n v="83.676400000000001"/>
  </r>
  <r>
    <s v="549-23-9016"/>
    <x v="1"/>
    <x v="77"/>
    <s v="Naypyitaw"/>
    <x v="0"/>
    <s v="Female"/>
    <s v="Food and beverages"/>
    <x v="2"/>
    <n v="14.87"/>
    <n v="2"/>
    <n v="29.74"/>
    <n v="6"/>
    <n v="1.7844000000000015"/>
    <n v="31.5244"/>
  </r>
  <r>
    <s v="896-34-0956"/>
    <x v="0"/>
    <x v="53"/>
    <s v="Yangon"/>
    <x v="1"/>
    <s v="Male"/>
    <s v="Fashion accessories"/>
    <x v="1"/>
    <n v="21.32"/>
    <n v="1"/>
    <n v="21.32"/>
    <n v="6"/>
    <n v="1.2791999999999994"/>
    <n v="22.5992"/>
  </r>
  <r>
    <s v="804-38-3935"/>
    <x v="0"/>
    <x v="74"/>
    <s v="Yangon"/>
    <x v="0"/>
    <s v="Male"/>
    <s v="Electronic accessories"/>
    <x v="2"/>
    <n v="93.78"/>
    <n v="3"/>
    <n v="281.34000000000003"/>
    <n v="6"/>
    <n v="16.880400000000009"/>
    <n v="298.22040000000004"/>
  </r>
  <r>
    <s v="585-90-0249"/>
    <x v="0"/>
    <x v="3"/>
    <s v="Yangon"/>
    <x v="0"/>
    <s v="Male"/>
    <s v="Electronic accessories"/>
    <x v="0"/>
    <n v="73.260000000000005"/>
    <n v="1"/>
    <n v="73.260000000000005"/>
    <n v="6"/>
    <n v="4.3956000000000017"/>
    <n v="77.655600000000007"/>
  </r>
  <r>
    <s v="862-29-5914"/>
    <x v="1"/>
    <x v="74"/>
    <s v="Naypyitaw"/>
    <x v="1"/>
    <s v="Female"/>
    <s v="Sports and travel"/>
    <x v="2"/>
    <n v="22.38"/>
    <n v="1"/>
    <n v="22.38"/>
    <n v="6"/>
    <n v="1.3428000000000004"/>
    <n v="23.722799999999999"/>
  </r>
  <r>
    <s v="845-94-6841"/>
    <x v="1"/>
    <x v="66"/>
    <s v="Naypyitaw"/>
    <x v="0"/>
    <s v="Female"/>
    <s v="Food and beverages"/>
    <x v="1"/>
    <n v="72.88"/>
    <n v="9"/>
    <n v="655.92"/>
    <n v="6"/>
    <n v="39.355199999999968"/>
    <n v="695.27519999999993"/>
  </r>
  <r>
    <s v="125-45-2293"/>
    <x v="0"/>
    <x v="64"/>
    <s v="Yangon"/>
    <x v="1"/>
    <s v="Female"/>
    <s v="Fashion accessories"/>
    <x v="1"/>
    <n v="99.1"/>
    <n v="6"/>
    <n v="594.59999999999991"/>
    <n v="6"/>
    <n v="35.676000000000045"/>
    <n v="630.27599999999995"/>
  </r>
  <r>
    <s v="843-73-4724"/>
    <x v="0"/>
    <x v="25"/>
    <s v="Yangon"/>
    <x v="1"/>
    <s v="Male"/>
    <s v="Fashion accessories"/>
    <x v="1"/>
    <n v="74.099999999999994"/>
    <n v="1"/>
    <n v="74.099999999999994"/>
    <n v="6"/>
    <n v="4.445999999999998"/>
    <n v="78.545999999999992"/>
  </r>
  <r>
    <s v="409-33-9708"/>
    <x v="0"/>
    <x v="88"/>
    <s v="Yangon"/>
    <x v="1"/>
    <s v="Female"/>
    <s v="Fashion accessories"/>
    <x v="0"/>
    <n v="98.48"/>
    <n v="2"/>
    <n v="196.96"/>
    <n v="6"/>
    <n v="11.817599999999999"/>
    <n v="208.77760000000001"/>
  </r>
  <r>
    <s v="658-66-3967"/>
    <x v="1"/>
    <x v="78"/>
    <s v="Naypyitaw"/>
    <x v="1"/>
    <s v="Male"/>
    <s v="Health and beauty"/>
    <x v="0"/>
    <n v="53.19"/>
    <n v="7"/>
    <n v="372.33"/>
    <n v="6"/>
    <n v="22.339800000000025"/>
    <n v="394.66980000000001"/>
  </r>
  <r>
    <s v="866-70-2814"/>
    <x v="2"/>
    <x v="6"/>
    <s v="Mandalay"/>
    <x v="1"/>
    <s v="Female"/>
    <s v="Electronic accessories"/>
    <x v="0"/>
    <n v="52.79"/>
    <n v="10"/>
    <n v="527.9"/>
    <n v="6"/>
    <n v="31.673999999999978"/>
    <n v="559.57399999999996"/>
  </r>
  <r>
    <s v="160-22-2687"/>
    <x v="0"/>
    <x v="54"/>
    <s v="Yangon"/>
    <x v="0"/>
    <s v="Female"/>
    <s v="Health and beauty"/>
    <x v="0"/>
    <n v="95.95"/>
    <n v="5"/>
    <n v="479.75"/>
    <n v="6"/>
    <n v="28.785000000000025"/>
    <n v="508.53500000000003"/>
  </r>
  <r>
    <s v="895-03-6665"/>
    <x v="2"/>
    <x v="69"/>
    <s v="Mandalay"/>
    <x v="1"/>
    <s v="Female"/>
    <s v="Fashion accessories"/>
    <x v="1"/>
    <n v="36.51"/>
    <n v="9"/>
    <n v="328.59"/>
    <n v="6"/>
    <n v="19.715399999999988"/>
    <n v="348.30539999999996"/>
  </r>
  <r>
    <s v="770-42-8960"/>
    <x v="2"/>
    <x v="17"/>
    <s v="Mandalay"/>
    <x v="1"/>
    <s v="Male"/>
    <s v="Food and beverages"/>
    <x v="1"/>
    <n v="21.12"/>
    <n v="8"/>
    <n v="168.96"/>
    <n v="6"/>
    <n v="10.137599999999992"/>
    <n v="179.0976"/>
  </r>
  <r>
    <s v="748-45-2862"/>
    <x v="0"/>
    <x v="37"/>
    <s v="Yangon"/>
    <x v="0"/>
    <s v="Female"/>
    <s v="Home and lifestyle"/>
    <x v="1"/>
    <n v="28.31"/>
    <n v="4"/>
    <n v="113.24"/>
    <n v="6"/>
    <n v="6.794399999999996"/>
    <n v="120.03439999999999"/>
  </r>
  <r>
    <s v="234-36-2483"/>
    <x v="2"/>
    <x v="42"/>
    <s v="Mandalay"/>
    <x v="1"/>
    <s v="Male"/>
    <s v="Health and beauty"/>
    <x v="1"/>
    <n v="57.59"/>
    <n v="6"/>
    <n v="345.54"/>
    <n v="6"/>
    <n v="20.732399999999984"/>
    <n v="366.2724"/>
  </r>
  <r>
    <s v="316-66-3011"/>
    <x v="0"/>
    <x v="54"/>
    <s v="Yangon"/>
    <x v="0"/>
    <s v="Female"/>
    <s v="Food and beverages"/>
    <x v="1"/>
    <n v="47.63"/>
    <n v="9"/>
    <n v="428.67"/>
    <n v="6"/>
    <n v="25.720199999999977"/>
    <n v="454.39019999999999"/>
  </r>
  <r>
    <s v="848-95-6252"/>
    <x v="1"/>
    <x v="9"/>
    <s v="Naypyitaw"/>
    <x v="0"/>
    <s v="Female"/>
    <s v="Home and lifestyle"/>
    <x v="0"/>
    <n v="86.27"/>
    <n v="1"/>
    <n v="86.27"/>
    <n v="6"/>
    <n v="5.1761999999999944"/>
    <n v="91.44619999999999"/>
  </r>
  <r>
    <s v="840-76-5966"/>
    <x v="0"/>
    <x v="66"/>
    <s v="Yangon"/>
    <x v="0"/>
    <s v="Male"/>
    <s v="Sports and travel"/>
    <x v="0"/>
    <n v="12.76"/>
    <n v="2"/>
    <n v="25.52"/>
    <n v="6"/>
    <n v="1.5312000000000019"/>
    <n v="27.051200000000001"/>
  </r>
  <r>
    <s v="152-03-4217"/>
    <x v="2"/>
    <x v="85"/>
    <s v="Mandalay"/>
    <x v="1"/>
    <s v="Female"/>
    <s v="Home and lifestyle"/>
    <x v="2"/>
    <n v="11.28"/>
    <n v="9"/>
    <n v="101.52"/>
    <n v="6"/>
    <n v="6.0912000000000006"/>
    <n v="107.6112"/>
  </r>
  <r>
    <s v="533-66-5566"/>
    <x v="2"/>
    <x v="52"/>
    <s v="Mandalay"/>
    <x v="1"/>
    <s v="Female"/>
    <s v="Home and lifestyle"/>
    <x v="1"/>
    <n v="51.07"/>
    <n v="7"/>
    <n v="357.49"/>
    <n v="6"/>
    <n v="21.449400000000026"/>
    <n v="378.93940000000003"/>
  </r>
  <r>
    <s v="124-31-1458"/>
    <x v="0"/>
    <x v="66"/>
    <s v="Yangon"/>
    <x v="0"/>
    <s v="Female"/>
    <s v="Electronic accessories"/>
    <x v="1"/>
    <n v="79.59"/>
    <n v="3"/>
    <n v="238.77"/>
    <n v="6"/>
    <n v="14.3262"/>
    <n v="253.09620000000001"/>
  </r>
  <r>
    <s v="176-78-1170"/>
    <x v="1"/>
    <x v="53"/>
    <s v="Naypyitaw"/>
    <x v="0"/>
    <s v="Male"/>
    <s v="Health and beauty"/>
    <x v="0"/>
    <n v="33.81"/>
    <n v="3"/>
    <n v="101.43"/>
    <n v="6"/>
    <n v="6.0858000000000061"/>
    <n v="107.51580000000001"/>
  </r>
  <r>
    <s v="361-59-0574"/>
    <x v="2"/>
    <x v="20"/>
    <s v="Mandalay"/>
    <x v="0"/>
    <s v="Male"/>
    <s v="Sports and travel"/>
    <x v="2"/>
    <n v="90.53"/>
    <n v="8"/>
    <n v="724.24"/>
    <n v="6"/>
    <n v="43.454399999999964"/>
    <n v="767.69439999999997"/>
  </r>
  <r>
    <s v="101-81-4070"/>
    <x v="1"/>
    <x v="29"/>
    <s v="Naypyitaw"/>
    <x v="0"/>
    <s v="Female"/>
    <s v="Health and beauty"/>
    <x v="0"/>
    <n v="62.82"/>
    <n v="2"/>
    <n v="125.64"/>
    <n v="6"/>
    <n v="7.53840000000001"/>
    <n v="133.17840000000001"/>
  </r>
  <r>
    <s v="631-34-1880"/>
    <x v="1"/>
    <x v="66"/>
    <s v="Naypyitaw"/>
    <x v="0"/>
    <s v="Male"/>
    <s v="Food and beverages"/>
    <x v="2"/>
    <n v="24.31"/>
    <n v="3"/>
    <n v="72.929999999999993"/>
    <n v="6"/>
    <n v="4.3757999999999981"/>
    <n v="77.305799999999991"/>
  </r>
  <r>
    <s v="852-82-2749"/>
    <x v="0"/>
    <x v="47"/>
    <s v="Yangon"/>
    <x v="1"/>
    <s v="Male"/>
    <s v="Sports and travel"/>
    <x v="0"/>
    <n v="64.59"/>
    <n v="4"/>
    <n v="258.36"/>
    <n v="6"/>
    <n v="15.501599999999996"/>
    <n v="273.86160000000001"/>
  </r>
  <r>
    <s v="873-14-6353"/>
    <x v="0"/>
    <x v="69"/>
    <s v="Yangon"/>
    <x v="0"/>
    <s v="Male"/>
    <s v="Food and beverages"/>
    <x v="2"/>
    <n v="24.82"/>
    <n v="7"/>
    <n v="173.74"/>
    <n v="6"/>
    <n v="10.424399999999991"/>
    <n v="184.1644"/>
  </r>
  <r>
    <s v="584-66-4073"/>
    <x v="1"/>
    <x v="45"/>
    <s v="Naypyitaw"/>
    <x v="1"/>
    <s v="Male"/>
    <s v="Fashion accessories"/>
    <x v="0"/>
    <n v="56.5"/>
    <n v="1"/>
    <n v="56.5"/>
    <n v="6"/>
    <n v="3.3900000000000006"/>
    <n v="59.89"/>
  </r>
  <r>
    <s v="544-55-9589"/>
    <x v="2"/>
    <x v="26"/>
    <s v="Mandalay"/>
    <x v="0"/>
    <s v="Female"/>
    <s v="Electronic accessories"/>
    <x v="1"/>
    <n v="21.43"/>
    <n v="10"/>
    <n v="214.3"/>
    <n v="6"/>
    <n v="12.858000000000004"/>
    <n v="227.15800000000002"/>
  </r>
  <r>
    <s v="166-19-2553"/>
    <x v="0"/>
    <x v="68"/>
    <s v="Yangon"/>
    <x v="0"/>
    <s v="Male"/>
    <s v="Sports and travel"/>
    <x v="1"/>
    <n v="89.06"/>
    <n v="6"/>
    <n v="534.36"/>
    <n v="6"/>
    <n v="32.061599999999999"/>
    <n v="566.42160000000001"/>
  </r>
  <r>
    <s v="737-88-5876"/>
    <x v="0"/>
    <x v="35"/>
    <s v="Yangon"/>
    <x v="0"/>
    <s v="Male"/>
    <s v="Home and lifestyle"/>
    <x v="2"/>
    <n v="23.29"/>
    <n v="4"/>
    <n v="93.16"/>
    <n v="6"/>
    <n v="5.5896000000000043"/>
    <n v="98.749600000000001"/>
  </r>
  <r>
    <s v="154-87-7367"/>
    <x v="1"/>
    <x v="20"/>
    <s v="Naypyitaw"/>
    <x v="1"/>
    <s v="Male"/>
    <s v="Home and lifestyle"/>
    <x v="0"/>
    <n v="65.260000000000005"/>
    <n v="8"/>
    <n v="522.08000000000004"/>
    <n v="6"/>
    <n v="31.324799999999982"/>
    <n v="553.40480000000002"/>
  </r>
  <r>
    <s v="885-56-0389"/>
    <x v="1"/>
    <x v="12"/>
    <s v="Naypyitaw"/>
    <x v="0"/>
    <s v="Male"/>
    <s v="Fashion accessories"/>
    <x v="1"/>
    <n v="52.35"/>
    <n v="1"/>
    <n v="52.35"/>
    <n v="6"/>
    <n v="3.1409999999999982"/>
    <n v="55.491"/>
  </r>
  <r>
    <s v="608-05-3804"/>
    <x v="2"/>
    <x v="6"/>
    <s v="Mandalay"/>
    <x v="0"/>
    <s v="Male"/>
    <s v="Electronic accessories"/>
    <x v="1"/>
    <n v="39.75"/>
    <n v="1"/>
    <n v="39.75"/>
    <n v="6"/>
    <n v="2.384999999999998"/>
    <n v="42.134999999999998"/>
  </r>
  <r>
    <s v="448-61-3783"/>
    <x v="0"/>
    <x v="76"/>
    <s v="Yangon"/>
    <x v="1"/>
    <s v="Female"/>
    <s v="Electronic accessories"/>
    <x v="2"/>
    <n v="90.02"/>
    <n v="8"/>
    <n v="720.16"/>
    <n v="6"/>
    <n v="43.209600000000023"/>
    <n v="763.36959999999999"/>
  </r>
  <r>
    <s v="761-49-0439"/>
    <x v="2"/>
    <x v="64"/>
    <s v="Mandalay"/>
    <x v="0"/>
    <s v="Female"/>
    <s v="Electronic accessories"/>
    <x v="0"/>
    <n v="12.1"/>
    <n v="8"/>
    <n v="96.8"/>
    <n v="6"/>
    <n v="5.8080000000000069"/>
    <n v="102.608"/>
  </r>
  <r>
    <s v="490-95-0021"/>
    <x v="2"/>
    <x v="66"/>
    <s v="Mandalay"/>
    <x v="0"/>
    <s v="Female"/>
    <s v="Food and beverages"/>
    <x v="0"/>
    <n v="33.21"/>
    <n v="10"/>
    <n v="332.1"/>
    <n v="6"/>
    <n v="19.925999999999988"/>
    <n v="352.02600000000001"/>
  </r>
  <r>
    <s v="115-38-7388"/>
    <x v="1"/>
    <x v="73"/>
    <s v="Naypyitaw"/>
    <x v="0"/>
    <s v="Female"/>
    <s v="Fashion accessories"/>
    <x v="2"/>
    <n v="10.18"/>
    <n v="8"/>
    <n v="81.44"/>
    <n v="6"/>
    <n v="4.8863999999999947"/>
    <n v="86.326399999999992"/>
  </r>
  <r>
    <s v="311-13-6971"/>
    <x v="2"/>
    <x v="9"/>
    <s v="Mandalay"/>
    <x v="0"/>
    <s v="Male"/>
    <s v="Sports and travel"/>
    <x v="2"/>
    <n v="31.99"/>
    <n v="10"/>
    <n v="319.89999999999998"/>
    <n v="6"/>
    <n v="19.194000000000017"/>
    <n v="339.09399999999999"/>
  </r>
  <r>
    <s v="291-55-6563"/>
    <x v="0"/>
    <x v="73"/>
    <s v="Yangon"/>
    <x v="0"/>
    <s v="Female"/>
    <s v="Home and lifestyle"/>
    <x v="0"/>
    <n v="34.42"/>
    <n v="6"/>
    <n v="206.52"/>
    <n v="6"/>
    <n v="12.391199999999998"/>
    <n v="218.91120000000001"/>
  </r>
  <r>
    <s v="548-48-3156"/>
    <x v="0"/>
    <x v="35"/>
    <s v="Yangon"/>
    <x v="0"/>
    <s v="Female"/>
    <s v="Food and beverages"/>
    <x v="1"/>
    <n v="83.34"/>
    <n v="2"/>
    <n v="166.68"/>
    <n v="6"/>
    <n v="10.000799999999998"/>
    <n v="176.6808"/>
  </r>
  <r>
    <s v="460-93-5834"/>
    <x v="0"/>
    <x v="50"/>
    <s v="Yangon"/>
    <x v="1"/>
    <s v="Male"/>
    <s v="Sports and travel"/>
    <x v="1"/>
    <n v="45.58"/>
    <n v="7"/>
    <n v="319.06"/>
    <n v="6"/>
    <n v="19.143599999999992"/>
    <n v="338.20359999999999"/>
  </r>
  <r>
    <s v="325-89-4209"/>
    <x v="0"/>
    <x v="63"/>
    <s v="Yangon"/>
    <x v="0"/>
    <s v="Male"/>
    <s v="Food and beverages"/>
    <x v="0"/>
    <n v="87.9"/>
    <n v="1"/>
    <n v="87.9"/>
    <n v="6"/>
    <n v="5.2740000000000009"/>
    <n v="93.174000000000007"/>
  </r>
  <r>
    <s v="884-80-6021"/>
    <x v="0"/>
    <x v="28"/>
    <s v="Yangon"/>
    <x v="0"/>
    <s v="Female"/>
    <s v="Electronic accessories"/>
    <x v="0"/>
    <n v="73.47"/>
    <n v="10"/>
    <n v="734.7"/>
    <n v="6"/>
    <n v="44.081999999999994"/>
    <n v="778.78200000000004"/>
  </r>
  <r>
    <s v="137-74-8729"/>
    <x v="1"/>
    <x v="45"/>
    <s v="Naypyitaw"/>
    <x v="1"/>
    <s v="Female"/>
    <s v="Fashion accessories"/>
    <x v="0"/>
    <n v="12.19"/>
    <n v="8"/>
    <n v="97.52"/>
    <n v="6"/>
    <n v="5.8512000000000057"/>
    <n v="103.3712"/>
  </r>
  <r>
    <s v="880-46-5796"/>
    <x v="0"/>
    <x v="85"/>
    <s v="Yangon"/>
    <x v="0"/>
    <s v="Male"/>
    <s v="Sports and travel"/>
    <x v="0"/>
    <n v="76.92"/>
    <n v="10"/>
    <n v="769.2"/>
    <n v="6"/>
    <n v="46.152000000000044"/>
    <n v="815.35200000000009"/>
  </r>
  <r>
    <s v="389-70-2397"/>
    <x v="1"/>
    <x v="81"/>
    <s v="Naypyitaw"/>
    <x v="1"/>
    <s v="Female"/>
    <s v="Health and beauty"/>
    <x v="1"/>
    <n v="83.66"/>
    <n v="5"/>
    <n v="418.29999999999995"/>
    <n v="6"/>
    <n v="25.098000000000013"/>
    <n v="443.39799999999997"/>
  </r>
  <r>
    <s v="114-35-5271"/>
    <x v="2"/>
    <x v="13"/>
    <s v="Mandalay"/>
    <x v="1"/>
    <s v="Female"/>
    <s v="Electronic accessories"/>
    <x v="1"/>
    <n v="57.91"/>
    <n v="8"/>
    <n v="463.28"/>
    <n v="6"/>
    <n v="27.796800000000019"/>
    <n v="491.07679999999999"/>
  </r>
  <r>
    <s v="607-76-6216"/>
    <x v="1"/>
    <x v="22"/>
    <s v="Naypyitaw"/>
    <x v="0"/>
    <s v="Female"/>
    <s v="Fashion accessories"/>
    <x v="2"/>
    <n v="92.49"/>
    <n v="5"/>
    <n v="462.45"/>
    <n v="6"/>
    <n v="27.747000000000014"/>
    <n v="490.197"/>
  </r>
  <r>
    <s v="715-20-1673"/>
    <x v="2"/>
    <x v="43"/>
    <s v="Mandalay"/>
    <x v="1"/>
    <s v="Male"/>
    <s v="Electronic accessories"/>
    <x v="1"/>
    <n v="28.38"/>
    <n v="5"/>
    <n v="141.9"/>
    <n v="6"/>
    <n v="8.51400000000001"/>
    <n v="150.41400000000002"/>
  </r>
  <r>
    <s v="811-35-1094"/>
    <x v="2"/>
    <x v="10"/>
    <s v="Mandalay"/>
    <x v="0"/>
    <s v="Male"/>
    <s v="Electronic accessories"/>
    <x v="2"/>
    <n v="50.45"/>
    <n v="6"/>
    <n v="302.70000000000005"/>
    <n v="6"/>
    <n v="18.161999999999978"/>
    <n v="320.86200000000002"/>
  </r>
  <r>
    <s v="699-88-1972"/>
    <x v="2"/>
    <x v="26"/>
    <s v="Mandalay"/>
    <x v="1"/>
    <s v="Male"/>
    <s v="Health and beauty"/>
    <x v="2"/>
    <n v="99.16"/>
    <n v="8"/>
    <n v="793.28"/>
    <n v="6"/>
    <n v="47.59680000000003"/>
    <n v="840.8768"/>
  </r>
  <r>
    <s v="781-84-8059"/>
    <x v="1"/>
    <x v="68"/>
    <s v="Naypyitaw"/>
    <x v="1"/>
    <s v="Male"/>
    <s v="Fashion accessories"/>
    <x v="0"/>
    <n v="60.74"/>
    <n v="7"/>
    <n v="425.18"/>
    <n v="6"/>
    <n v="25.510800000000017"/>
    <n v="450.69080000000002"/>
  </r>
  <r>
    <s v="409-49-6995"/>
    <x v="1"/>
    <x v="63"/>
    <s v="Naypyitaw"/>
    <x v="0"/>
    <s v="Female"/>
    <s v="Food and beverages"/>
    <x v="1"/>
    <n v="47.27"/>
    <n v="6"/>
    <n v="283.62"/>
    <n v="6"/>
    <n v="17.017200000000003"/>
    <n v="300.63720000000001"/>
  </r>
  <r>
    <s v="725-54-0677"/>
    <x v="1"/>
    <x v="22"/>
    <s v="Naypyitaw"/>
    <x v="0"/>
    <s v="Male"/>
    <s v="Health and beauty"/>
    <x v="1"/>
    <n v="85.6"/>
    <n v="7"/>
    <n v="599.19999999999993"/>
    <n v="6"/>
    <n v="35.951999999999998"/>
    <n v="635.15199999999993"/>
  </r>
  <r>
    <s v="146-09-5432"/>
    <x v="0"/>
    <x v="57"/>
    <s v="Yangon"/>
    <x v="0"/>
    <s v="Male"/>
    <s v="Food and beverages"/>
    <x v="0"/>
    <n v="35.04"/>
    <n v="9"/>
    <n v="315.36"/>
    <n v="6"/>
    <n v="18.921600000000012"/>
    <n v="334.28160000000003"/>
  </r>
  <r>
    <s v="377-79-7592"/>
    <x v="1"/>
    <x v="78"/>
    <s v="Naypyitaw"/>
    <x v="0"/>
    <s v="Female"/>
    <s v="Electronic accessories"/>
    <x v="2"/>
    <n v="44.84"/>
    <n v="9"/>
    <n v="403.56000000000006"/>
    <n v="6"/>
    <n v="24.213599999999985"/>
    <n v="427.77360000000004"/>
  </r>
  <r>
    <s v="509-10-0516"/>
    <x v="2"/>
    <x v="57"/>
    <s v="Mandalay"/>
    <x v="1"/>
    <s v="Male"/>
    <s v="Home and lifestyle"/>
    <x v="0"/>
    <n v="45.97"/>
    <n v="4"/>
    <n v="183.88"/>
    <n v="6"/>
    <n v="11.032800000000009"/>
    <n v="194.9128"/>
  </r>
  <r>
    <s v="595-94-9924"/>
    <x v="0"/>
    <x v="58"/>
    <s v="Yangon"/>
    <x v="0"/>
    <s v="Female"/>
    <s v="Health and beauty"/>
    <x v="2"/>
    <n v="27.73"/>
    <n v="5"/>
    <n v="138.65"/>
    <n v="6"/>
    <n v="8.3189999999999884"/>
    <n v="146.96899999999999"/>
  </r>
  <r>
    <s v="865-41-9075"/>
    <x v="0"/>
    <x v="26"/>
    <s v="Yangon"/>
    <x v="1"/>
    <s v="Male"/>
    <s v="Food and beverages"/>
    <x v="1"/>
    <n v="11.53"/>
    <n v="7"/>
    <n v="80.709999999999994"/>
    <n v="6"/>
    <n v="4.8426000000000045"/>
    <n v="85.552599999999998"/>
  </r>
  <r>
    <s v="545-07-8534"/>
    <x v="1"/>
    <x v="44"/>
    <s v="Naypyitaw"/>
    <x v="1"/>
    <s v="Female"/>
    <s v="Health and beauty"/>
    <x v="0"/>
    <n v="58.32"/>
    <n v="2"/>
    <n v="116.64"/>
    <n v="6"/>
    <n v="6.9984000000000037"/>
    <n v="123.6384"/>
  </r>
  <r>
    <s v="118-62-1812"/>
    <x v="1"/>
    <x v="62"/>
    <s v="Naypyitaw"/>
    <x v="0"/>
    <s v="Female"/>
    <s v="Home and lifestyle"/>
    <x v="1"/>
    <n v="78.38"/>
    <n v="4"/>
    <n v="313.52"/>
    <n v="6"/>
    <n v="18.811199999999985"/>
    <n v="332.33119999999997"/>
  </r>
  <r>
    <s v="450-42-3339"/>
    <x v="1"/>
    <x v="57"/>
    <s v="Naypyitaw"/>
    <x v="1"/>
    <s v="Male"/>
    <s v="Health and beauty"/>
    <x v="2"/>
    <n v="84.61"/>
    <n v="10"/>
    <n v="846.1"/>
    <n v="6"/>
    <n v="50.765999999999963"/>
    <n v="896.86599999999999"/>
  </r>
  <r>
    <s v="851-98-3555"/>
    <x v="2"/>
    <x v="62"/>
    <s v="Mandalay"/>
    <x v="1"/>
    <s v="Female"/>
    <s v="Health and beauty"/>
    <x v="2"/>
    <n v="82.88"/>
    <n v="5"/>
    <n v="414.4"/>
    <n v="6"/>
    <n v="24.863999999999976"/>
    <n v="439.26399999999995"/>
  </r>
  <r>
    <s v="186-71-5196"/>
    <x v="0"/>
    <x v="39"/>
    <s v="Yangon"/>
    <x v="0"/>
    <s v="Female"/>
    <s v="Food and beverages"/>
    <x v="0"/>
    <n v="79.540000000000006"/>
    <n v="2"/>
    <n v="159.08000000000001"/>
    <n v="6"/>
    <n v="9.5448000000000093"/>
    <n v="168.62480000000002"/>
  </r>
  <r>
    <s v="624-01-8356"/>
    <x v="2"/>
    <x v="3"/>
    <s v="Mandalay"/>
    <x v="1"/>
    <s v="Female"/>
    <s v="Home and lifestyle"/>
    <x v="2"/>
    <n v="49.01"/>
    <n v="10"/>
    <n v="490.09999999999997"/>
    <n v="6"/>
    <n v="29.406000000000006"/>
    <n v="519.50599999999997"/>
  </r>
  <r>
    <s v="313-66-9943"/>
    <x v="2"/>
    <x v="39"/>
    <s v="Mandalay"/>
    <x v="0"/>
    <s v="Female"/>
    <s v="Food and beverages"/>
    <x v="2"/>
    <n v="29.15"/>
    <n v="3"/>
    <n v="87.449999999999989"/>
    <n v="6"/>
    <n v="5.2469999999999999"/>
    <n v="92.696999999999989"/>
  </r>
  <r>
    <s v="151-27-8496"/>
    <x v="1"/>
    <x v="64"/>
    <s v="Naypyitaw"/>
    <x v="1"/>
    <s v="Female"/>
    <s v="Electronic accessories"/>
    <x v="0"/>
    <n v="56.13"/>
    <n v="4"/>
    <n v="224.52"/>
    <n v="6"/>
    <n v="13.47120000000001"/>
    <n v="237.99120000000002"/>
  </r>
  <r>
    <s v="453-33-6436"/>
    <x v="0"/>
    <x v="13"/>
    <s v="Yangon"/>
    <x v="1"/>
    <s v="Female"/>
    <s v="Home and lifestyle"/>
    <x v="1"/>
    <n v="93.12"/>
    <n v="8"/>
    <n v="744.96"/>
    <n v="6"/>
    <n v="44.697599999999966"/>
    <n v="789.6576"/>
  </r>
  <r>
    <s v="522-57-8364"/>
    <x v="0"/>
    <x v="82"/>
    <s v="Yangon"/>
    <x v="0"/>
    <s v="Male"/>
    <s v="Fashion accessories"/>
    <x v="0"/>
    <n v="51.34"/>
    <n v="8"/>
    <n v="410.72"/>
    <n v="6"/>
    <n v="24.643199999999979"/>
    <n v="435.36320000000001"/>
  </r>
  <r>
    <s v="459-45-2396"/>
    <x v="0"/>
    <x v="6"/>
    <s v="Yangon"/>
    <x v="0"/>
    <s v="Female"/>
    <s v="Food and beverages"/>
    <x v="1"/>
    <n v="99.6"/>
    <n v="3"/>
    <n v="298.79999999999995"/>
    <n v="6"/>
    <n v="17.927999999999997"/>
    <n v="316.72799999999995"/>
  </r>
  <r>
    <s v="717-96-4189"/>
    <x v="1"/>
    <x v="30"/>
    <s v="Naypyitaw"/>
    <x v="1"/>
    <s v="Female"/>
    <s v="Electronic accessories"/>
    <x v="1"/>
    <n v="35.49"/>
    <n v="6"/>
    <n v="212.94"/>
    <n v="6"/>
    <n v="12.776399999999995"/>
    <n v="225.71639999999999"/>
  </r>
  <r>
    <s v="722-13-2115"/>
    <x v="1"/>
    <x v="86"/>
    <s v="Naypyitaw"/>
    <x v="0"/>
    <s v="Male"/>
    <s v="Sports and travel"/>
    <x v="2"/>
    <n v="42.85"/>
    <n v="1"/>
    <n v="42.85"/>
    <n v="6"/>
    <n v="2.570999999999998"/>
    <n v="45.420999999999999"/>
  </r>
  <r>
    <s v="749-81-8133"/>
    <x v="0"/>
    <x v="16"/>
    <s v="Yangon"/>
    <x v="1"/>
    <s v="Female"/>
    <s v="Fashion accessories"/>
    <x v="1"/>
    <n v="94.67"/>
    <n v="4"/>
    <n v="378.68"/>
    <n v="6"/>
    <n v="22.720799999999997"/>
    <n v="401.4008"/>
  </r>
  <r>
    <s v="777-67-2495"/>
    <x v="2"/>
    <x v="70"/>
    <s v="Mandalay"/>
    <x v="1"/>
    <s v="Male"/>
    <s v="Home and lifestyle"/>
    <x v="0"/>
    <n v="68.97"/>
    <n v="3"/>
    <n v="206.91"/>
    <n v="6"/>
    <n v="12.414600000000007"/>
    <n v="219.3246"/>
  </r>
  <r>
    <s v="636-98-3364"/>
    <x v="2"/>
    <x v="22"/>
    <s v="Mandalay"/>
    <x v="0"/>
    <s v="Female"/>
    <s v="Electronic accessories"/>
    <x v="0"/>
    <n v="26.26"/>
    <n v="3"/>
    <n v="78.78"/>
    <n v="6"/>
    <n v="4.7267999999999972"/>
    <n v="83.506799999999998"/>
  </r>
  <r>
    <s v="246-55-6923"/>
    <x v="1"/>
    <x v="24"/>
    <s v="Naypyitaw"/>
    <x v="0"/>
    <s v="Female"/>
    <s v="Home and lifestyle"/>
    <x v="2"/>
    <n v="35.79"/>
    <n v="9"/>
    <n v="322.11"/>
    <n v="6"/>
    <n v="19.326599999999985"/>
    <n v="341.4366"/>
  </r>
  <r>
    <s v="181-82-6255"/>
    <x v="2"/>
    <x v="4"/>
    <s v="Mandalay"/>
    <x v="1"/>
    <s v="Female"/>
    <s v="Home and lifestyle"/>
    <x v="1"/>
    <n v="16.37"/>
    <n v="6"/>
    <n v="98.22"/>
    <n v="6"/>
    <n v="5.8931999999999931"/>
    <n v="104.11319999999999"/>
  </r>
  <r>
    <s v="838-02-1821"/>
    <x v="1"/>
    <x v="70"/>
    <s v="Naypyitaw"/>
    <x v="0"/>
    <s v="Female"/>
    <s v="Home and lifestyle"/>
    <x v="2"/>
    <n v="12.73"/>
    <n v="2"/>
    <n v="25.46"/>
    <n v="6"/>
    <n v="1.5275999999999996"/>
    <n v="26.9876"/>
  </r>
  <r>
    <s v="887-42-0517"/>
    <x v="1"/>
    <x v="8"/>
    <s v="Naypyitaw"/>
    <x v="1"/>
    <s v="Female"/>
    <s v="Sports and travel"/>
    <x v="2"/>
    <n v="83.14"/>
    <n v="7"/>
    <n v="581.98"/>
    <n v="6"/>
    <n v="34.918800000000033"/>
    <n v="616.89880000000005"/>
  </r>
  <r>
    <s v="457-12-0244"/>
    <x v="1"/>
    <x v="86"/>
    <s v="Naypyitaw"/>
    <x v="0"/>
    <s v="Female"/>
    <s v="Sports and travel"/>
    <x v="0"/>
    <n v="35.22"/>
    <n v="6"/>
    <n v="211.32"/>
    <n v="6"/>
    <n v="12.679200000000009"/>
    <n v="223.9992"/>
  </r>
  <r>
    <s v="226-34-0034"/>
    <x v="2"/>
    <x v="8"/>
    <s v="Mandalay"/>
    <x v="1"/>
    <s v="Female"/>
    <s v="Electronic accessories"/>
    <x v="0"/>
    <n v="13.78"/>
    <n v="4"/>
    <n v="55.12"/>
    <n v="6"/>
    <n v="3.3072000000000017"/>
    <n v="58.427199999999999"/>
  </r>
  <r>
    <s v="321-49-7382"/>
    <x v="2"/>
    <x v="42"/>
    <s v="Mandalay"/>
    <x v="0"/>
    <s v="Male"/>
    <s v="Sports and travel"/>
    <x v="2"/>
    <n v="88.31"/>
    <n v="1"/>
    <n v="88.31"/>
    <n v="6"/>
    <n v="5.2985999999999933"/>
    <n v="93.608599999999996"/>
  </r>
  <r>
    <s v="397-25-8725"/>
    <x v="0"/>
    <x v="50"/>
    <s v="Yangon"/>
    <x v="0"/>
    <s v="Female"/>
    <s v="Health and beauty"/>
    <x v="2"/>
    <n v="39.619999999999997"/>
    <n v="9"/>
    <n v="356.58"/>
    <n v="6"/>
    <n v="21.394799999999975"/>
    <n v="377.97479999999996"/>
  </r>
  <r>
    <s v="431-66-2305"/>
    <x v="2"/>
    <x v="42"/>
    <s v="Mandalay"/>
    <x v="1"/>
    <s v="Female"/>
    <s v="Electronic accessories"/>
    <x v="2"/>
    <n v="88.25"/>
    <n v="9"/>
    <n v="794.25"/>
    <n v="6"/>
    <n v="47.654999999999973"/>
    <n v="841.90499999999997"/>
  </r>
  <r>
    <s v="825-94-5922"/>
    <x v="2"/>
    <x v="22"/>
    <s v="Mandalay"/>
    <x v="1"/>
    <s v="Male"/>
    <s v="Sports and travel"/>
    <x v="0"/>
    <n v="25.31"/>
    <n v="2"/>
    <n v="50.62"/>
    <n v="6"/>
    <n v="3.0371999999999986"/>
    <n v="53.657199999999996"/>
  </r>
  <r>
    <s v="641-62-7288"/>
    <x v="2"/>
    <x v="62"/>
    <s v="Mandalay"/>
    <x v="1"/>
    <s v="Male"/>
    <s v="Home and lifestyle"/>
    <x v="0"/>
    <n v="99.92"/>
    <n v="6"/>
    <n v="599.52"/>
    <n v="6"/>
    <n v="35.971199999999953"/>
    <n v="635.49119999999994"/>
  </r>
  <r>
    <s v="756-93-1854"/>
    <x v="1"/>
    <x v="30"/>
    <s v="Naypyitaw"/>
    <x v="0"/>
    <s v="Female"/>
    <s v="Fashion accessories"/>
    <x v="2"/>
    <n v="83.35"/>
    <n v="2"/>
    <n v="166.7"/>
    <n v="6"/>
    <n v="10.00200000000001"/>
    <n v="176.702"/>
  </r>
  <r>
    <s v="243-55-8457"/>
    <x v="0"/>
    <x v="33"/>
    <s v="Yangon"/>
    <x v="1"/>
    <s v="Female"/>
    <s v="Food and beverages"/>
    <x v="0"/>
    <n v="74.44"/>
    <n v="10"/>
    <n v="744.4"/>
    <n v="6"/>
    <n v="44.663999999999987"/>
    <n v="789.06399999999996"/>
  </r>
  <r>
    <s v="458-10-8612"/>
    <x v="1"/>
    <x v="40"/>
    <s v="Naypyitaw"/>
    <x v="1"/>
    <s v="Male"/>
    <s v="Health and beauty"/>
    <x v="0"/>
    <n v="64.08"/>
    <n v="7"/>
    <n v="448.56"/>
    <n v="6"/>
    <n v="26.913600000000031"/>
    <n v="475.47360000000003"/>
  </r>
  <r>
    <s v="501-61-1753"/>
    <x v="2"/>
    <x v="75"/>
    <s v="Mandalay"/>
    <x v="1"/>
    <s v="Female"/>
    <s v="Home and lifestyle"/>
    <x v="0"/>
    <n v="63.15"/>
    <n v="6"/>
    <n v="378.9"/>
    <n v="6"/>
    <n v="22.73399999999998"/>
    <n v="401.63399999999996"/>
  </r>
  <r>
    <s v="235-06-8510"/>
    <x v="1"/>
    <x v="46"/>
    <s v="Naypyitaw"/>
    <x v="0"/>
    <s v="Male"/>
    <s v="Home and lifestyle"/>
    <x v="0"/>
    <n v="85.72"/>
    <n v="3"/>
    <n v="257.15999999999997"/>
    <n v="6"/>
    <n v="15.429599999999994"/>
    <n v="272.58959999999996"/>
  </r>
  <r>
    <s v="433-08-7822"/>
    <x v="1"/>
    <x v="0"/>
    <s v="Naypyitaw"/>
    <x v="1"/>
    <s v="Female"/>
    <s v="Health and beauty"/>
    <x v="0"/>
    <n v="78.89"/>
    <n v="7"/>
    <n v="552.23"/>
    <n v="6"/>
    <n v="33.133799999999951"/>
    <n v="585.36379999999997"/>
  </r>
  <r>
    <s v="361-85-2571"/>
    <x v="0"/>
    <x v="73"/>
    <s v="Yangon"/>
    <x v="1"/>
    <s v="Female"/>
    <s v="Sports and travel"/>
    <x v="1"/>
    <n v="89.48"/>
    <n v="5"/>
    <n v="447.40000000000003"/>
    <n v="6"/>
    <n v="26.843999999999994"/>
    <n v="474.24400000000003"/>
  </r>
  <r>
    <s v="131-70-8179"/>
    <x v="0"/>
    <x v="21"/>
    <s v="Yangon"/>
    <x v="0"/>
    <s v="Female"/>
    <s v="Health and beauty"/>
    <x v="1"/>
    <n v="92.09"/>
    <n v="3"/>
    <n v="276.27"/>
    <n v="6"/>
    <n v="16.576199999999972"/>
    <n v="292.84619999999995"/>
  </r>
  <r>
    <s v="500-02-2261"/>
    <x v="1"/>
    <x v="76"/>
    <s v="Naypyitaw"/>
    <x v="1"/>
    <s v="Female"/>
    <s v="Food and beverages"/>
    <x v="0"/>
    <n v="57.29"/>
    <n v="6"/>
    <n v="343.74"/>
    <n v="6"/>
    <n v="20.62439999999998"/>
    <n v="364.36439999999999"/>
  </r>
  <r>
    <s v="720-72-2436"/>
    <x v="0"/>
    <x v="22"/>
    <s v="Yangon"/>
    <x v="1"/>
    <s v="Male"/>
    <s v="Food and beverages"/>
    <x v="0"/>
    <n v="66.52"/>
    <n v="4"/>
    <n v="266.08"/>
    <n v="6"/>
    <n v="15.964800000000025"/>
    <n v="282.04480000000001"/>
  </r>
  <r>
    <s v="702-83-5291"/>
    <x v="1"/>
    <x v="39"/>
    <s v="Naypyitaw"/>
    <x v="0"/>
    <s v="Male"/>
    <s v="Fashion accessories"/>
    <x v="1"/>
    <n v="99.82"/>
    <n v="9"/>
    <n v="898.37999999999988"/>
    <n v="6"/>
    <n v="53.902799999999957"/>
    <n v="952.28279999999984"/>
  </r>
  <r>
    <s v="809-69-9497"/>
    <x v="0"/>
    <x v="64"/>
    <s v="Yangon"/>
    <x v="1"/>
    <s v="Female"/>
    <s v="Home and lifestyle"/>
    <x v="0"/>
    <n v="45.68"/>
    <n v="10"/>
    <n v="456.8"/>
    <n v="6"/>
    <n v="27.408000000000015"/>
    <n v="484.20800000000003"/>
  </r>
  <r>
    <s v="449-16-6770"/>
    <x v="0"/>
    <x v="88"/>
    <s v="Yangon"/>
    <x v="1"/>
    <s v="Male"/>
    <s v="Health and beauty"/>
    <x v="2"/>
    <n v="50.79"/>
    <n v="5"/>
    <n v="253.95"/>
    <n v="6"/>
    <n v="15.237000000000023"/>
    <n v="269.18700000000001"/>
  </r>
  <r>
    <s v="333-23-2632"/>
    <x v="0"/>
    <x v="61"/>
    <s v="Yangon"/>
    <x v="0"/>
    <s v="Male"/>
    <s v="Health and beauty"/>
    <x v="1"/>
    <n v="10.08"/>
    <n v="7"/>
    <n v="70.56"/>
    <n v="6"/>
    <n v="4.2335999999999956"/>
    <n v="74.793599999999998"/>
  </r>
  <r>
    <s v="489-82-1237"/>
    <x v="0"/>
    <x v="0"/>
    <s v="Yangon"/>
    <x v="1"/>
    <s v="Female"/>
    <s v="Electronic accessories"/>
    <x v="2"/>
    <n v="93.88"/>
    <n v="7"/>
    <n v="657.16"/>
    <n v="6"/>
    <n v="39.42960000000005"/>
    <n v="696.58960000000002"/>
  </r>
  <r>
    <s v="859-97-6048"/>
    <x v="1"/>
    <x v="58"/>
    <s v="Naypyitaw"/>
    <x v="0"/>
    <s v="Male"/>
    <s v="Electronic accessories"/>
    <x v="2"/>
    <n v="84.25"/>
    <n v="2"/>
    <n v="168.5"/>
    <n v="6"/>
    <n v="10.110000000000014"/>
    <n v="178.61"/>
  </r>
  <r>
    <s v="676-10-2200"/>
    <x v="2"/>
    <x v="36"/>
    <s v="Mandalay"/>
    <x v="0"/>
    <s v="Male"/>
    <s v="Fashion accessories"/>
    <x v="0"/>
    <n v="53.78"/>
    <n v="1"/>
    <n v="53.78"/>
    <n v="6"/>
    <n v="3.2267999999999972"/>
    <n v="57.006799999999998"/>
  </r>
  <r>
    <s v="373-88-1424"/>
    <x v="1"/>
    <x v="10"/>
    <s v="Naypyitaw"/>
    <x v="0"/>
    <s v="Male"/>
    <s v="Home and lifestyle"/>
    <x v="0"/>
    <n v="35.81"/>
    <n v="5"/>
    <n v="179.05"/>
    <n v="6"/>
    <n v="10.742999999999995"/>
    <n v="189.79300000000001"/>
  </r>
  <r>
    <s v="365-16-4334"/>
    <x v="2"/>
    <x v="7"/>
    <s v="Mandalay"/>
    <x v="1"/>
    <s v="Female"/>
    <s v="Food and beverages"/>
    <x v="0"/>
    <n v="26.43"/>
    <n v="8"/>
    <n v="211.44"/>
    <n v="6"/>
    <n v="12.686399999999992"/>
    <n v="224.12639999999999"/>
  </r>
  <r>
    <s v="503-21-4385"/>
    <x v="2"/>
    <x v="81"/>
    <s v="Mandalay"/>
    <x v="0"/>
    <s v="Male"/>
    <s v="Health and beauty"/>
    <x v="0"/>
    <n v="39.909999999999997"/>
    <n v="3"/>
    <n v="119.72999999999999"/>
    <n v="6"/>
    <n v="7.1838000000000051"/>
    <n v="126.91379999999999"/>
  </r>
  <r>
    <s v="305-89-2768"/>
    <x v="2"/>
    <x v="51"/>
    <s v="Mandalay"/>
    <x v="0"/>
    <s v="Female"/>
    <s v="Home and lifestyle"/>
    <x v="0"/>
    <n v="21.9"/>
    <n v="3"/>
    <n v="65.699999999999989"/>
    <n v="6"/>
    <n v="3.9419999999999931"/>
    <n v="69.641999999999982"/>
  </r>
  <r>
    <s v="574-80-1489"/>
    <x v="2"/>
    <x v="6"/>
    <s v="Mandalay"/>
    <x v="0"/>
    <s v="Female"/>
    <s v="Food and beverages"/>
    <x v="0"/>
    <n v="62.85"/>
    <n v="4"/>
    <n v="251.4"/>
    <n v="6"/>
    <n v="15.083999999999975"/>
    <n v="266.48399999999998"/>
  </r>
  <r>
    <s v="784-08-0310"/>
    <x v="1"/>
    <x v="50"/>
    <s v="Naypyitaw"/>
    <x v="0"/>
    <s v="Female"/>
    <s v="Food and beverages"/>
    <x v="1"/>
    <n v="21.04"/>
    <n v="4"/>
    <n v="84.16"/>
    <n v="6"/>
    <n v="5.0495999999999981"/>
    <n v="89.209599999999995"/>
  </r>
  <r>
    <s v="200-40-6154"/>
    <x v="2"/>
    <x v="57"/>
    <s v="Mandalay"/>
    <x v="0"/>
    <s v="Male"/>
    <s v="Home and lifestyle"/>
    <x v="1"/>
    <n v="65.91"/>
    <n v="6"/>
    <n v="395.46"/>
    <n v="6"/>
    <n v="23.727599999999995"/>
    <n v="419.18759999999997"/>
  </r>
  <r>
    <s v="846-10-0341"/>
    <x v="0"/>
    <x v="47"/>
    <s v="Yangon"/>
    <x v="1"/>
    <s v="Female"/>
    <s v="Fashion accessories"/>
    <x v="1"/>
    <n v="42.57"/>
    <n v="7"/>
    <n v="297.99"/>
    <n v="6"/>
    <n v="17.879399999999976"/>
    <n v="315.86939999999998"/>
  </r>
  <r>
    <s v="577-34-7579"/>
    <x v="1"/>
    <x v="8"/>
    <s v="Naypyitaw"/>
    <x v="0"/>
    <s v="Male"/>
    <s v="Food and beverages"/>
    <x v="1"/>
    <n v="50.49"/>
    <n v="9"/>
    <n v="454.41"/>
    <n v="6"/>
    <n v="27.26460000000003"/>
    <n v="481.67460000000005"/>
  </r>
  <r>
    <s v="430-02-3888"/>
    <x v="2"/>
    <x v="13"/>
    <s v="Mandalay"/>
    <x v="1"/>
    <s v="Male"/>
    <s v="Electronic accessories"/>
    <x v="1"/>
    <n v="46.02"/>
    <n v="6"/>
    <n v="276.12"/>
    <n v="6"/>
    <n v="16.567200000000014"/>
    <n v="292.68720000000002"/>
  </r>
  <r>
    <s v="867-47-1948"/>
    <x v="1"/>
    <x v="51"/>
    <s v="Naypyitaw"/>
    <x v="1"/>
    <s v="Female"/>
    <s v="Home and lifestyle"/>
    <x v="1"/>
    <n v="15.8"/>
    <n v="10"/>
    <n v="158"/>
    <n v="6"/>
    <n v="9.4799999999999898"/>
    <n v="167.48"/>
  </r>
  <r>
    <s v="384-59-6655"/>
    <x v="0"/>
    <x v="88"/>
    <s v="Yangon"/>
    <x v="0"/>
    <s v="Female"/>
    <s v="Food and beverages"/>
    <x v="1"/>
    <n v="98.66"/>
    <n v="9"/>
    <n v="887.93999999999994"/>
    <n v="6"/>
    <n v="53.276399999999967"/>
    <n v="941.21639999999991"/>
  </r>
  <r>
    <s v="256-58-3609"/>
    <x v="1"/>
    <x v="79"/>
    <s v="Naypyitaw"/>
    <x v="0"/>
    <s v="Male"/>
    <s v="Fashion accessories"/>
    <x v="1"/>
    <n v="91.98"/>
    <n v="1"/>
    <n v="91.98"/>
    <n v="6"/>
    <n v="5.5187999999999988"/>
    <n v="97.498800000000003"/>
  </r>
  <r>
    <s v="324-92-3863"/>
    <x v="0"/>
    <x v="63"/>
    <s v="Yangon"/>
    <x v="0"/>
    <s v="Male"/>
    <s v="Electronic accessories"/>
    <x v="1"/>
    <n v="20.89"/>
    <n v="2"/>
    <n v="41.78"/>
    <n v="6"/>
    <n v="2.5067999999999984"/>
    <n v="44.286799999999999"/>
  </r>
  <r>
    <s v="593-08-5916"/>
    <x v="0"/>
    <x v="35"/>
    <s v="Yangon"/>
    <x v="1"/>
    <s v="Female"/>
    <s v="Fashion accessories"/>
    <x v="2"/>
    <n v="15.5"/>
    <n v="1"/>
    <n v="15.5"/>
    <n v="6"/>
    <n v="0.92999999999999972"/>
    <n v="16.43"/>
  </r>
  <r>
    <s v="364-34-2972"/>
    <x v="1"/>
    <x v="73"/>
    <s v="Naypyitaw"/>
    <x v="0"/>
    <s v="Male"/>
    <s v="Electronic accessories"/>
    <x v="1"/>
    <n v="96.82"/>
    <n v="3"/>
    <n v="290.45999999999998"/>
    <n v="6"/>
    <n v="17.427599999999984"/>
    <n v="307.88759999999996"/>
  </r>
  <r>
    <s v="794-42-3736"/>
    <x v="2"/>
    <x v="53"/>
    <s v="Mandalay"/>
    <x v="1"/>
    <s v="Male"/>
    <s v="Food and beverages"/>
    <x v="2"/>
    <n v="33.33"/>
    <n v="2"/>
    <n v="66.66"/>
    <n v="6"/>
    <n v="3.9996000000000009"/>
    <n v="70.659599999999998"/>
  </r>
  <r>
    <s v="172-42-8274"/>
    <x v="2"/>
    <x v="22"/>
    <s v="Mandalay"/>
    <x v="1"/>
    <s v="Female"/>
    <s v="Electronic accessories"/>
    <x v="2"/>
    <n v="38.270000000000003"/>
    <n v="2"/>
    <n v="76.540000000000006"/>
    <n v="6"/>
    <n v="4.5923999999999978"/>
    <n v="81.132400000000004"/>
  </r>
  <r>
    <s v="558-60-5016"/>
    <x v="0"/>
    <x v="31"/>
    <s v="Yangon"/>
    <x v="1"/>
    <s v="Female"/>
    <s v="Home and lifestyle"/>
    <x v="0"/>
    <n v="33.299999999999997"/>
    <n v="9"/>
    <n v="299.7"/>
    <n v="6"/>
    <n v="17.982000000000028"/>
    <n v="317.68200000000002"/>
  </r>
  <r>
    <s v="195-06-0432"/>
    <x v="0"/>
    <x v="50"/>
    <s v="Yangon"/>
    <x v="0"/>
    <s v="Male"/>
    <s v="Home and lifestyle"/>
    <x v="2"/>
    <n v="81.010000000000005"/>
    <n v="3"/>
    <n v="243.03000000000003"/>
    <n v="6"/>
    <n v="14.581799999999987"/>
    <n v="257.61180000000002"/>
  </r>
  <r>
    <s v="605-03-2706"/>
    <x v="0"/>
    <x v="5"/>
    <s v="Yangon"/>
    <x v="1"/>
    <s v="Female"/>
    <s v="Health and beauty"/>
    <x v="1"/>
    <n v="15.8"/>
    <n v="3"/>
    <n v="47.400000000000006"/>
    <n v="6"/>
    <n v="2.8440000000000012"/>
    <n v="50.244000000000007"/>
  </r>
  <r>
    <s v="214-30-2776"/>
    <x v="2"/>
    <x v="16"/>
    <s v="Mandalay"/>
    <x v="0"/>
    <s v="Female"/>
    <s v="Electronic accessories"/>
    <x v="2"/>
    <n v="34.49"/>
    <n v="5"/>
    <n v="172.45000000000002"/>
    <n v="6"/>
    <n v="10.347000000000008"/>
    <n v="182.79700000000003"/>
  </r>
  <r>
    <s v="746-04-1077"/>
    <x v="2"/>
    <x v="17"/>
    <s v="Mandalay"/>
    <x v="0"/>
    <s v="Female"/>
    <s v="Food and beverages"/>
    <x v="2"/>
    <n v="84.63"/>
    <n v="10"/>
    <n v="846.3"/>
    <n v="6"/>
    <n v="50.77800000000002"/>
    <n v="897.07799999999997"/>
  </r>
  <r>
    <s v="448-34-8700"/>
    <x v="2"/>
    <x v="34"/>
    <s v="Mandalay"/>
    <x v="0"/>
    <s v="Male"/>
    <s v="Home and lifestyle"/>
    <x v="0"/>
    <n v="36.909999999999997"/>
    <n v="7"/>
    <n v="258.37"/>
    <n v="6"/>
    <n v="15.502200000000016"/>
    <n v="273.87220000000002"/>
  </r>
  <r>
    <s v="452-04-8808"/>
    <x v="2"/>
    <x v="53"/>
    <s v="Mandalay"/>
    <x v="1"/>
    <s v="Male"/>
    <s v="Electronic accessories"/>
    <x v="1"/>
    <n v="87.08"/>
    <n v="7"/>
    <n v="609.55999999999995"/>
    <n v="6"/>
    <n v="36.573599999999942"/>
    <n v="646.13359999999989"/>
  </r>
  <r>
    <s v="531-56-4728"/>
    <x v="0"/>
    <x v="48"/>
    <s v="Yangon"/>
    <x v="1"/>
    <s v="Male"/>
    <s v="Home and lifestyle"/>
    <x v="1"/>
    <n v="80.08"/>
    <n v="3"/>
    <n v="240.24"/>
    <n v="6"/>
    <n v="14.414400000000001"/>
    <n v="254.65440000000001"/>
  </r>
  <r>
    <s v="744-82-9138"/>
    <x v="1"/>
    <x v="13"/>
    <s v="Naypyitaw"/>
    <x v="1"/>
    <s v="Male"/>
    <s v="Fashion accessories"/>
    <x v="1"/>
    <n v="86.13"/>
    <n v="2"/>
    <n v="172.26"/>
    <n v="6"/>
    <n v="10.335599999999999"/>
    <n v="182.59559999999999"/>
  </r>
  <r>
    <s v="883-69-1285"/>
    <x v="2"/>
    <x v="43"/>
    <s v="Mandalay"/>
    <x v="0"/>
    <s v="Male"/>
    <s v="Fashion accessories"/>
    <x v="2"/>
    <n v="49.92"/>
    <n v="2"/>
    <n v="99.84"/>
    <n v="6"/>
    <n v="5.990399999999994"/>
    <n v="105.8304"/>
  </r>
  <r>
    <s v="221-25-5073"/>
    <x v="0"/>
    <x v="31"/>
    <s v="Yangon"/>
    <x v="1"/>
    <s v="Female"/>
    <s v="Food and beverages"/>
    <x v="1"/>
    <n v="74.66"/>
    <n v="4"/>
    <n v="298.64"/>
    <n v="6"/>
    <n v="17.91840000000002"/>
    <n v="316.55840000000001"/>
  </r>
  <r>
    <s v="518-71-6847"/>
    <x v="2"/>
    <x v="84"/>
    <s v="Mandalay"/>
    <x v="0"/>
    <s v="Male"/>
    <s v="Food and beverages"/>
    <x v="0"/>
    <n v="26.6"/>
    <n v="6"/>
    <n v="159.60000000000002"/>
    <n v="6"/>
    <n v="9.5759999999999934"/>
    <n v="169.17600000000002"/>
  </r>
  <r>
    <s v="156-20-0370"/>
    <x v="2"/>
    <x v="24"/>
    <s v="Mandalay"/>
    <x v="1"/>
    <s v="Female"/>
    <s v="Electronic accessories"/>
    <x v="2"/>
    <n v="25.45"/>
    <n v="1"/>
    <n v="25.45"/>
    <n v="6"/>
    <n v="1.527000000000001"/>
    <n v="26.977"/>
  </r>
  <r>
    <s v="151-33-7434"/>
    <x v="2"/>
    <x v="87"/>
    <s v="Mandalay"/>
    <x v="1"/>
    <s v="Female"/>
    <s v="Food and beverages"/>
    <x v="2"/>
    <n v="67.77"/>
    <n v="1"/>
    <n v="67.77"/>
    <n v="6"/>
    <n v="4.0661999999999949"/>
    <n v="71.836199999999991"/>
  </r>
  <r>
    <s v="728-47-9078"/>
    <x v="1"/>
    <x v="64"/>
    <s v="Naypyitaw"/>
    <x v="0"/>
    <s v="Male"/>
    <s v="Food and beverages"/>
    <x v="1"/>
    <n v="59.59"/>
    <n v="4"/>
    <n v="238.36"/>
    <n v="6"/>
    <n v="14.301600000000008"/>
    <n v="252.66160000000002"/>
  </r>
  <r>
    <s v="809-46-1866"/>
    <x v="0"/>
    <x v="54"/>
    <s v="Yangon"/>
    <x v="1"/>
    <s v="Male"/>
    <s v="Health and beauty"/>
    <x v="1"/>
    <n v="58.15"/>
    <n v="4"/>
    <n v="232.6"/>
    <n v="6"/>
    <n v="13.955999999999989"/>
    <n v="246.55599999999998"/>
  </r>
  <r>
    <s v="139-32-4183"/>
    <x v="0"/>
    <x v="86"/>
    <s v="Yangon"/>
    <x v="0"/>
    <s v="Female"/>
    <s v="Sports and travel"/>
    <x v="0"/>
    <n v="97.48"/>
    <n v="9"/>
    <n v="877.32"/>
    <n v="6"/>
    <n v="52.63919999999996"/>
    <n v="929.95920000000001"/>
  </r>
  <r>
    <s v="148-41-7930"/>
    <x v="1"/>
    <x v="54"/>
    <s v="Naypyitaw"/>
    <x v="1"/>
    <s v="Male"/>
    <s v="Health and beauty"/>
    <x v="1"/>
    <n v="99.96"/>
    <n v="7"/>
    <n v="699.71999999999991"/>
    <n v="6"/>
    <n v="41.983200000000011"/>
    <n v="741.70319999999992"/>
  </r>
  <r>
    <s v="189-40-5216"/>
    <x v="1"/>
    <x v="51"/>
    <s v="Naypyitaw"/>
    <x v="1"/>
    <s v="Male"/>
    <s v="Electronic accessories"/>
    <x v="1"/>
    <n v="96.37"/>
    <n v="7"/>
    <n v="674.59"/>
    <n v="6"/>
    <n v="40.475400000000036"/>
    <n v="715.06540000000007"/>
  </r>
  <r>
    <s v="374-38-5555"/>
    <x v="2"/>
    <x v="13"/>
    <s v="Mandalay"/>
    <x v="1"/>
    <s v="Female"/>
    <s v="Fashion accessories"/>
    <x v="0"/>
    <n v="63.71"/>
    <n v="5"/>
    <n v="318.55"/>
    <n v="6"/>
    <n v="19.113"/>
    <n v="337.66300000000001"/>
  </r>
  <r>
    <s v="764-44-8999"/>
    <x v="2"/>
    <x v="67"/>
    <s v="Mandalay"/>
    <x v="1"/>
    <s v="Female"/>
    <s v="Health and beauty"/>
    <x v="0"/>
    <n v="14.76"/>
    <n v="2"/>
    <n v="29.52"/>
    <n v="6"/>
    <n v="1.7712000000000003"/>
    <n v="31.2912"/>
  </r>
  <r>
    <s v="552-44-5977"/>
    <x v="2"/>
    <x v="75"/>
    <s v="Mandalay"/>
    <x v="0"/>
    <s v="Male"/>
    <s v="Health and beauty"/>
    <x v="2"/>
    <s v="62"/>
    <n v="8"/>
    <n v="496"/>
    <n v="6"/>
    <n v="29.759999999999991"/>
    <n v="525.76"/>
  </r>
  <r>
    <s v="267-62-7380"/>
    <x v="1"/>
    <x v="14"/>
    <s v="Naypyitaw"/>
    <x v="0"/>
    <s v="Male"/>
    <s v="Electronic accessories"/>
    <x v="0"/>
    <n v="82.34"/>
    <n v="10"/>
    <n v="823.40000000000009"/>
    <n v="6"/>
    <n v="49.403999999999996"/>
    <n v="872.80400000000009"/>
  </r>
  <r>
    <s v="430-53-4718"/>
    <x v="2"/>
    <x v="26"/>
    <s v="Mandalay"/>
    <x v="0"/>
    <s v="Male"/>
    <s v="Health and beauty"/>
    <x v="2"/>
    <n v="75.37"/>
    <n v="8"/>
    <n v="602.96"/>
    <n v="6"/>
    <n v="36.177599999999984"/>
    <n v="639.13760000000002"/>
  </r>
  <r>
    <s v="886-18-2897"/>
    <x v="0"/>
    <x v="23"/>
    <s v="Yangon"/>
    <x v="1"/>
    <s v="Female"/>
    <s v="Food and beverages"/>
    <x v="2"/>
    <n v="56.56"/>
    <n v="5"/>
    <n v="282.8"/>
    <n v="6"/>
    <n v="16.968000000000018"/>
    <n v="299.76800000000003"/>
  </r>
  <r>
    <s v="602-16-6955"/>
    <x v="2"/>
    <x v="46"/>
    <s v="Mandalay"/>
    <x v="1"/>
    <s v="Female"/>
    <s v="Sports and travel"/>
    <x v="0"/>
    <n v="76.599999999999994"/>
    <n v="10"/>
    <n v="766"/>
    <n v="6"/>
    <n v="45.960000000000036"/>
    <n v="811.96"/>
  </r>
  <r>
    <s v="745-74-0715"/>
    <x v="0"/>
    <x v="24"/>
    <s v="Yangon"/>
    <x v="1"/>
    <s v="Male"/>
    <s v="Electronic accessories"/>
    <x v="0"/>
    <n v="58.03"/>
    <n v="2"/>
    <n v="116.06"/>
    <n v="6"/>
    <n v="6.9635999999999996"/>
    <n v="123.0236"/>
  </r>
  <r>
    <s v="690-01-6631"/>
    <x v="2"/>
    <x v="70"/>
    <s v="Mandalay"/>
    <x v="1"/>
    <s v="Male"/>
    <s v="Fashion accessories"/>
    <x v="0"/>
    <n v="17.489999999999998"/>
    <n v="10"/>
    <n v="174.89999999999998"/>
    <n v="6"/>
    <n v="10.494"/>
    <n v="185.39399999999998"/>
  </r>
  <r>
    <s v="652-49-6720"/>
    <x v="1"/>
    <x v="67"/>
    <s v="Naypyitaw"/>
    <x v="0"/>
    <s v="Female"/>
    <s v="Electronic accessories"/>
    <x v="0"/>
    <n v="60.95"/>
    <n v="1"/>
    <n v="60.95"/>
    <n v="6"/>
    <n v="3.6569999999999965"/>
    <n v="64.606999999999999"/>
  </r>
  <r>
    <s v="233-67-5758"/>
    <x v="1"/>
    <x v="71"/>
    <s v="Naypyitaw"/>
    <x v="1"/>
    <s v="Male"/>
    <s v="Health and beauty"/>
    <x v="0"/>
    <n v="40.35"/>
    <n v="1"/>
    <n v="40.35"/>
    <n v="6"/>
    <n v="2.4209999999999994"/>
    <n v="42.771000000000001"/>
  </r>
  <r>
    <s v="303-96-2227"/>
    <x v="2"/>
    <x v="22"/>
    <s v="Mandalay"/>
    <x v="1"/>
    <s v="Female"/>
    <s v="Home and lifestyle"/>
    <x v="0"/>
    <n v="97.38"/>
    <n v="10"/>
    <n v="973.8"/>
    <n v="6"/>
    <n v="58.427999999999884"/>
    <n v="1032.2279999999998"/>
  </r>
  <r>
    <s v="727-02-1313"/>
    <x v="0"/>
    <x v="57"/>
    <s v="Yangon"/>
    <x v="0"/>
    <s v="Male"/>
    <s v="Food and beverages"/>
    <x v="1"/>
    <n v="31.84"/>
    <n v="1"/>
    <n v="31.84"/>
    <n v="6"/>
    <n v="1.9103999999999992"/>
    <n v="33.750399999999999"/>
  </r>
  <r>
    <s v="347-56-2442"/>
    <x v="0"/>
    <x v="70"/>
    <s v="Yangon"/>
    <x v="1"/>
    <s v="Male"/>
    <s v="Home and lifestyle"/>
    <x v="1"/>
    <n v="65.819999999999993"/>
    <n v="1"/>
    <n v="65.819999999999993"/>
    <n v="6"/>
    <n v="3.9492000000000047"/>
    <n v="69.769199999999998"/>
  </r>
  <r>
    <s v="849-09-3807"/>
    <x v="0"/>
    <x v="67"/>
    <s v="Yangon"/>
    <x v="0"/>
    <s v="Female"/>
    <s v="Fashion accessories"/>
    <x v="1"/>
    <n v="88.34"/>
    <n v="7"/>
    <n v="618.38"/>
    <n v="6"/>
    <n v="37.102800000000002"/>
    <n v="655.48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1CBA42-D84E-4F35-9C17-0B8307DF2C23}" name="Tabela przestawna3" cacheId="0" applyNumberFormats="0" applyBorderFormats="0" applyFontFormats="0" applyPatternFormats="0" applyAlignmentFormats="0" applyWidthHeightFormats="1" dataCaption="Wartości" missingCaption="0" updatedVersion="8" minRefreshableVersion="5" useAutoFormatting="1" rowGrandTotals="0" colGrandTotals="0" itemPrintTitles="1" createdVersion="8" indent="0" compact="0" compactData="0" multipleFieldFilters="0" chartFormat="19">
  <location ref="A3:B6" firstHeaderRow="1" firstDataRow="1" firstDataCol="1"/>
  <pivotFields count="16">
    <pivotField compact="0" outline="0" showAll="0" defaultSubtotal="0"/>
    <pivotField compact="0" outline="0" showAll="0" defaultSubtotal="0">
      <items count="3">
        <item x="0"/>
        <item x="2"/>
        <item x="1"/>
      </items>
    </pivotField>
    <pivotField compact="0" numFmtId="165" outline="0" showAll="0" defaultSubtotal="0">
      <items count="89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</items>
    </pivotField>
    <pivotField compact="0" outline="0" showAll="0" defaultSubtotal="0"/>
    <pivotField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compact="0" numFmtId="2" outline="0" showAll="0" defaultSubtotal="0"/>
    <pivotField compact="0" numFmtId="1" outline="0" showAll="0" defaultSubtotal="0"/>
    <pivotField dataField="1" compact="0" numFmtId="2" outline="0" showAll="0" defaultSubtotal="0"/>
    <pivotField compact="0" outline="0" showAll="0" defaultSubtotal="0"/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compact="0" numFmtId="1" outline="0" showAll="0" sortType="ascending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2"/>
    </i>
    <i>
      <x v="3"/>
    </i>
    <i>
      <x v="1"/>
    </i>
  </rowItems>
  <colItems count="1">
    <i/>
  </colItems>
  <dataFields count="1">
    <dataField name="Suma z gross income" fld="12" baseField="15" baseItem="2" numFmtId="168"/>
  </dataFields>
  <formats count="1">
    <format dxfId="16">
      <pivotArea outline="0" collapsedLevelsAreSubtotals="1" fieldPosition="0"/>
    </format>
  </formats>
  <chartFormats count="4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331F4E-FE47-4DFF-98D9-629063CC0BA1}" name="Tabela przestawna3" cacheId="0" applyNumberFormats="0" applyBorderFormats="0" applyFontFormats="0" applyPatternFormats="0" applyAlignmentFormats="0" applyWidthHeightFormats="1" dataCaption="Wartości" missingCaption="0" updatedVersion="8" minRefreshableVersion="5" useAutoFormatting="1" rowGrandTotals="0" colGrandTotals="0" itemPrintTitles="1" createdVersion="8" indent="0" compact="0" compactData="0" multipleFieldFilters="0" chartFormat="13">
  <location ref="A3:E93" firstHeaderRow="1" firstDataRow="2" firstDataCol="2"/>
  <pivotFields count="16">
    <pivotField compact="0" outline="0" showAll="0" defaultSubtotal="0"/>
    <pivotField axis="axisCol" compact="0" outline="0" showAll="0" defaultSubtotal="0">
      <items count="3">
        <item x="0"/>
        <item x="2"/>
        <item x="1"/>
      </items>
    </pivotField>
    <pivotField axis="axisRow" compact="0" numFmtId="165" outline="0" showAll="0" defaultSubtotal="0">
      <items count="89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</items>
    </pivotField>
    <pivotField compact="0" outline="0" showAll="0" defaultSubtotal="0"/>
    <pivotField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compact="0" numFmtId="2" outline="0" showAll="0" defaultSubtotal="0"/>
    <pivotField compact="0" numFmtId="1" outline="0" showAll="0" defaultSubtotal="0"/>
    <pivotField compact="0" numFmtId="2" outline="0" showAll="0" defaultSubtotal="0"/>
    <pivotField dataField="1" compact="0" outline="0" showAll="0" defaultSubtotal="0"/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compact="0" numFmtId="1" outline="0" showAll="0" defaultSubtotal="0">
      <items count="14">
        <item sd="0" x="0"/>
        <item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5"/>
    <field x="2"/>
  </rowFields>
  <rowItems count="89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2"/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>
      <x v="3"/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</rowItems>
  <colFields count="1">
    <field x="1"/>
  </colFields>
  <colItems count="3">
    <i>
      <x/>
    </i>
    <i>
      <x v="1"/>
    </i>
    <i>
      <x v="2"/>
    </i>
  </colItems>
  <dataFields count="1">
    <dataField name="Suma z total" fld="13" baseField="2" baseItem="59" numFmtId="3"/>
  </dataFields>
  <chartFormats count="8"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Branch" xr10:uid="{FC17A7DA-A40F-4A23-93FC-3C764853EF56}" sourceName="Branch">
  <pivotTables>
    <pivotTable tabId="7" name="Tabela przestawna3"/>
    <pivotTable tabId="8" name="Tabela przestawna3"/>
  </pivotTables>
  <data>
    <tabular pivotCacheId="700768867">
      <items count="3">
        <i x="0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Customer_type" xr10:uid="{60B62FFC-E4E5-4212-BB5F-4F50C387D6F9}" sourceName="Customer type">
  <pivotTables>
    <pivotTable tabId="7" name="Tabela przestawna3"/>
    <pivotTable tabId="8" name="Tabela przestawna3"/>
  </pivotTables>
  <data>
    <tabular pivotCacheId="700768867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Payment" xr10:uid="{264BDE73-7DE6-4C25-8C09-3D0E65C48994}" sourceName="Payment">
  <pivotTables>
    <pivotTable tabId="7" name="Tabela przestawna3"/>
    <pivotTable tabId="8" name="Tabela przestawna3"/>
  </pivotTables>
  <data>
    <tabular pivotCacheId="700768867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ranch 1" xr10:uid="{1555CB14-6872-4657-8AAB-A4A67BD149EF}" cache="Fragmentator_Branch" caption="Branch" style="Styl fragmentatora 1" rowHeight="234950"/>
  <slicer name="Customer type 1" xr10:uid="{12E04D9A-9877-4D28-91F7-941678422F04}" cache="Fragmentator_Customer_type" caption="Customer type" columnCount="2" style="Styl fragmentatora 1" rowHeight="216000"/>
  <slicer name="Payment 1" xr10:uid="{3C08B54A-0FAF-4759-B29B-2D579931CE38}" cache="Fragmentator_Payment" caption="Payment" columnCount="3" style="Styl fragmentatora 1" rowHeight="252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ranch" xr10:uid="{159AD261-646C-4780-B7EA-3E1C304FCC6E}" cache="Fragmentator_Branch" caption="Branch" columnCount="3" style="Styl fragmentatora 1" rowHeight="234950"/>
  <slicer name="Customer type" xr10:uid="{A7E70F27-5433-41EB-A65D-F906F6F7C7D4}" cache="Fragmentator_Customer_type" caption="Customer type" style="Styl fragmentatora 1" rowHeight="216000"/>
  <slicer name="Payment" xr10:uid="{CDCBCFA1-86A3-4BB3-B08E-15D9C39ACC62}" cache="Fragmentator_Payment" caption="Payment" columnCount="3" style="Styl fragmentatora 1" rowHeight="252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3220AB-8B58-4A8B-92CD-13E5B850C9CC}" name="Orders" displayName="Orders" ref="A1:N1001" totalsRowShown="0" headerRowDxfId="15" dataDxfId="14">
  <autoFilter ref="A1:N1001" xr:uid="{A43220AB-8B58-4A8B-92CD-13E5B850C9CC}"/>
  <tableColumns count="14">
    <tableColumn id="1" xr3:uid="{A6F02620-FDB6-43D7-93E7-FDD4CE37605A}" name="Invoice ID" dataDxfId="13"/>
    <tableColumn id="2" xr3:uid="{6E216666-34AC-4EA3-A4F3-D0F77A475DE3}" name="Branch" dataDxfId="12"/>
    <tableColumn id="3" xr3:uid="{491F32BB-C3A5-442B-808C-9284A9D8BA78}" name="Date" dataDxfId="11">
      <calculatedColumnFormula>VLOOKUP(A2,detalis!$A$1:$D$1001,2,FALSE)</calculatedColumnFormula>
    </tableColumn>
    <tableColumn id="4" xr3:uid="{5473A706-9EC6-491A-B496-79DA7216DAE3}" name="City" dataDxfId="10"/>
    <tableColumn id="5" xr3:uid="{83079053-CC7D-41AE-80D3-C444A8AA78C5}" name="Customer type" dataDxfId="9"/>
    <tableColumn id="6" xr3:uid="{C0EC5FA3-587E-47D5-9FEA-99F4FF4B4295}" name="Gender" dataDxfId="8"/>
    <tableColumn id="7" xr3:uid="{0FCFE738-626A-4F45-A763-F5C94C64A9BD}" name="Product line" dataDxfId="7"/>
    <tableColumn id="8" xr3:uid="{CB2A13FF-DDBB-42BD-A074-858B90209B6B}" name="Payment" dataDxfId="6">
      <calculatedColumnFormula>VLOOKUP(A2,detalis!$A$1:$D$1001,4,0)</calculatedColumnFormula>
    </tableColumn>
    <tableColumn id="9" xr3:uid="{43B567E7-642C-4FBA-92DC-0AA43DEB25FE}" name="Unit Price" dataDxfId="5">
      <calculatedColumnFormula>VLOOKUP(A2,price!$A$1:$C$1001,2,0)</calculatedColumnFormula>
    </tableColumn>
    <tableColumn id="10" xr3:uid="{F228827F-0B6E-4D3D-8054-ABAF7FD110B2}" name="Quantity" dataDxfId="4">
      <calculatedColumnFormula>VLOOKUP(A2,price!$A$1:$C$1001,3,0)</calculatedColumnFormula>
    </tableColumn>
    <tableColumn id="11" xr3:uid="{72BC5492-0CB0-43CC-A5E2-EC0FE2134617}" name="Cogs" dataDxfId="3">
      <calculatedColumnFormula>I2*J2</calculatedColumnFormula>
    </tableColumn>
    <tableColumn id="12" xr3:uid="{0CEA4763-7DF5-4C97-825C-75BFBDCF75BF}" name="Margin" dataDxfId="2"/>
    <tableColumn id="13" xr3:uid="{FA03F185-72CD-4668-B157-44BB63DAA758}" name="gross income" dataDxfId="1">
      <calculatedColumnFormula>N2-K2</calculatedColumnFormula>
    </tableColumn>
    <tableColumn id="14" xr3:uid="{436F94EB-49BD-42AE-9045-FDBD72202445}" name="total" dataDxfId="0">
      <calculatedColumnFormula>K2+((K2*L2)/100)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ywnaOśCzasu_Date" xr10:uid="{9712890C-7CCF-4534-93CF-F312122D1F6B}" sourceName="Date">
  <pivotTables>
    <pivotTable tabId="7" name="Tabela przestawna3"/>
    <pivotTable tabId="8" name="Tabela przestawna3"/>
  </pivotTables>
  <state minimalRefreshVersion="6" lastRefreshVersion="6" pivotCacheId="700768867" filterType="unknown"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78A936B9-860B-4731-B052-452A870DAED3}" cache="NatywnaOśCzasu_Date" caption="Order date" showSelectionLabel="0" showHorizontalScrollbar="0" level="3" selectionLevel="3" scrollPosition="2019-01-01T00:00:00" style="Styl osi czasu 1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3AE2827C-4362-4FC1-BE7F-8BE5F459D979}" cache="NatywnaOśCzasu_Date" caption="Order date" showSelectionLabel="0" showHorizontalScrollbar="0" level="3" selectionLevel="3" scrollPosition="2019-01-01T00:00:00" style="Styl osi czasu 1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DABA-9292-4A4D-BF53-F8D08F31B018}">
  <dimension ref="O1:O18"/>
  <sheetViews>
    <sheetView showFormulas="1" showGridLines="0" tabSelected="1" zoomScaleNormal="100" workbookViewId="0">
      <selection activeCell="P22" sqref="P22"/>
    </sheetView>
  </sheetViews>
  <sheetFormatPr defaultRowHeight="14.4" x14ac:dyDescent="0.3"/>
  <cols>
    <col min="1" max="1" width="1.77734375" customWidth="1"/>
    <col min="2" max="2" width="9.109375" customWidth="1"/>
    <col min="4" max="4" width="4.109375" customWidth="1"/>
    <col min="5" max="5" width="0.21875" customWidth="1"/>
    <col min="6" max="6" width="9.109375" customWidth="1"/>
    <col min="7" max="7" width="0.21875" customWidth="1"/>
    <col min="8" max="9" width="8.88671875" customWidth="1"/>
    <col min="15" max="15" width="2.88671875" customWidth="1"/>
  </cols>
  <sheetData>
    <row r="1" spans="15:15" ht="1.95" customHeight="1" x14ac:dyDescent="0.3"/>
    <row r="8" spans="15:15" ht="1.95" customHeight="1" x14ac:dyDescent="0.3"/>
    <row r="12" spans="15:15" x14ac:dyDescent="0.3">
      <c r="O12" t="s">
        <v>1047</v>
      </c>
    </row>
    <row r="13" spans="15:15" ht="8.4" customHeight="1" x14ac:dyDescent="0.3"/>
    <row r="17" ht="14.4" customHeight="1" x14ac:dyDescent="0.3"/>
    <row r="18" customFormat="1" ht="1.95" customHeight="1" x14ac:dyDescent="0.3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978D-C38A-4583-B551-E55346D984E7}">
  <dimension ref="A3:B6"/>
  <sheetViews>
    <sheetView zoomScale="85" zoomScaleNormal="85" workbookViewId="0">
      <selection activeCell="Q29" sqref="Q29"/>
    </sheetView>
  </sheetViews>
  <sheetFormatPr defaultRowHeight="14.4" x14ac:dyDescent="0.3"/>
  <cols>
    <col min="1" max="1" width="17.33203125" bestFit="1" customWidth="1"/>
    <col min="2" max="2" width="19.5546875" bestFit="1" customWidth="1"/>
    <col min="3" max="4" width="7.6640625" bestFit="1" customWidth="1"/>
    <col min="5" max="355" width="4.5546875" bestFit="1" customWidth="1"/>
    <col min="356" max="992" width="5.5546875" bestFit="1" customWidth="1"/>
  </cols>
  <sheetData>
    <row r="3" spans="1:2" x14ac:dyDescent="0.3">
      <c r="A3" s="23" t="s">
        <v>1045</v>
      </c>
      <c r="B3" t="s">
        <v>1046</v>
      </c>
    </row>
    <row r="4" spans="1:2" x14ac:dyDescent="0.3">
      <c r="A4" s="16" t="s">
        <v>1042</v>
      </c>
      <c r="B4" s="29">
        <v>5555.3927999999987</v>
      </c>
    </row>
    <row r="5" spans="1:2" x14ac:dyDescent="0.3">
      <c r="A5" s="16" t="s">
        <v>1043</v>
      </c>
      <c r="B5" s="29">
        <v>6254.6003999999994</v>
      </c>
    </row>
    <row r="6" spans="1:2" x14ac:dyDescent="0.3">
      <c r="A6" s="16" t="s">
        <v>1041</v>
      </c>
      <c r="B6" s="29">
        <v>6645.2496000000046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D91F-2F5A-48D4-9559-937C7F24B4D1}">
  <dimension ref="A3:E93"/>
  <sheetViews>
    <sheetView zoomScale="85" zoomScaleNormal="85" workbookViewId="0">
      <selection activeCell="V20" sqref="V20"/>
    </sheetView>
  </sheetViews>
  <sheetFormatPr defaultRowHeight="14.4" x14ac:dyDescent="0.3"/>
  <cols>
    <col min="1" max="1" width="16.6640625" bestFit="1" customWidth="1"/>
    <col min="2" max="2" width="11.77734375" bestFit="1" customWidth="1"/>
    <col min="3" max="3" width="9.77734375" bestFit="1" customWidth="1"/>
    <col min="4" max="5" width="5.5546875" bestFit="1" customWidth="1"/>
    <col min="6" max="6" width="14" bestFit="1" customWidth="1"/>
  </cols>
  <sheetData>
    <row r="3" spans="1:5" x14ac:dyDescent="0.3">
      <c r="A3" s="23" t="s">
        <v>1044</v>
      </c>
      <c r="C3" s="23" t="s">
        <v>1</v>
      </c>
    </row>
    <row r="4" spans="1:5" x14ac:dyDescent="0.3">
      <c r="A4" s="23" t="s">
        <v>1045</v>
      </c>
      <c r="B4" s="23" t="s">
        <v>8</v>
      </c>
      <c r="C4" t="s">
        <v>13</v>
      </c>
      <c r="D4" t="s">
        <v>37</v>
      </c>
      <c r="E4" t="s">
        <v>20</v>
      </c>
    </row>
    <row r="5" spans="1:5" x14ac:dyDescent="0.3">
      <c r="A5" s="16" t="s">
        <v>1041</v>
      </c>
      <c r="B5" s="24">
        <v>43466</v>
      </c>
      <c r="C5" s="25">
        <v>2393.904</v>
      </c>
      <c r="D5" s="25">
        <v>1551.3312000000001</v>
      </c>
      <c r="E5" s="25">
        <v>845.13799999999992</v>
      </c>
    </row>
    <row r="6" spans="1:5" x14ac:dyDescent="0.3">
      <c r="B6" s="24">
        <v>43467</v>
      </c>
      <c r="C6" s="25">
        <v>309.97579999999994</v>
      </c>
      <c r="D6" s="25">
        <v>1173.8758</v>
      </c>
      <c r="E6" s="25">
        <v>480.17999999999995</v>
      </c>
    </row>
    <row r="7" spans="1:5" x14ac:dyDescent="0.3">
      <c r="B7" s="24">
        <v>43468</v>
      </c>
      <c r="C7" s="25">
        <v>946.33619999999996</v>
      </c>
      <c r="D7" s="25">
        <v>1026.3768</v>
      </c>
      <c r="E7" s="25">
        <v>125.2072</v>
      </c>
    </row>
    <row r="8" spans="1:5" x14ac:dyDescent="0.3">
      <c r="B8" s="24">
        <v>43469</v>
      </c>
      <c r="C8" s="25">
        <v>487.86500000000001</v>
      </c>
      <c r="D8" s="25">
        <v>515.44619999999998</v>
      </c>
      <c r="E8" s="25">
        <v>635.84100000000001</v>
      </c>
    </row>
    <row r="9" spans="1:5" x14ac:dyDescent="0.3">
      <c r="B9" s="24">
        <v>43470</v>
      </c>
      <c r="C9" s="25">
        <v>2043.7859999999998</v>
      </c>
      <c r="D9" s="25">
        <v>491.39480000000003</v>
      </c>
      <c r="E9" s="25">
        <v>1035.1853999999998</v>
      </c>
    </row>
    <row r="10" spans="1:5" x14ac:dyDescent="0.3">
      <c r="B10" s="24">
        <v>43471</v>
      </c>
      <c r="C10" s="25">
        <v>1322.4454000000001</v>
      </c>
      <c r="D10" s="25">
        <v>1031.3694</v>
      </c>
      <c r="E10" s="25">
        <v>1294.8112000000001</v>
      </c>
    </row>
    <row r="11" spans="1:5" x14ac:dyDescent="0.3">
      <c r="B11" s="24">
        <v>43472</v>
      </c>
      <c r="C11" s="25">
        <v>1116.4874</v>
      </c>
      <c r="D11" s="25">
        <v>1354.6905999999999</v>
      </c>
      <c r="E11" s="25">
        <v>390.05879999999996</v>
      </c>
    </row>
    <row r="12" spans="1:5" x14ac:dyDescent="0.3">
      <c r="B12" s="24">
        <v>43473</v>
      </c>
      <c r="C12" s="25">
        <v>689.96460000000002</v>
      </c>
      <c r="D12" s="25">
        <v>2229.9856</v>
      </c>
      <c r="E12" s="25">
        <v>2424.1988000000001</v>
      </c>
    </row>
    <row r="13" spans="1:5" x14ac:dyDescent="0.3">
      <c r="B13" s="24">
        <v>43474</v>
      </c>
      <c r="C13" s="25">
        <v>204.262</v>
      </c>
      <c r="D13" s="25">
        <v>170.13</v>
      </c>
      <c r="E13" s="25">
        <v>2675.7262000000001</v>
      </c>
    </row>
    <row r="14" spans="1:5" x14ac:dyDescent="0.3">
      <c r="B14" s="24">
        <v>43475</v>
      </c>
      <c r="C14" s="25">
        <v>738.45959999999991</v>
      </c>
      <c r="D14" s="25">
        <v>1361.4428</v>
      </c>
      <c r="E14" s="25">
        <v>1494.9604000000002</v>
      </c>
    </row>
    <row r="15" spans="1:5" x14ac:dyDescent="0.3">
      <c r="B15" s="24">
        <v>43476</v>
      </c>
      <c r="C15" s="25">
        <v>1677.4924000000001</v>
      </c>
      <c r="D15" s="25">
        <v>0</v>
      </c>
      <c r="E15" s="25">
        <v>457.61260000000004</v>
      </c>
    </row>
    <row r="16" spans="1:5" x14ac:dyDescent="0.3">
      <c r="B16" s="24">
        <v>43477</v>
      </c>
      <c r="C16" s="25">
        <v>1442.6494</v>
      </c>
      <c r="D16" s="25">
        <v>2334.1624000000002</v>
      </c>
      <c r="E16" s="25">
        <v>1457.3304000000001</v>
      </c>
    </row>
    <row r="17" spans="2:5" x14ac:dyDescent="0.3">
      <c r="B17" s="24">
        <v>43478</v>
      </c>
      <c r="C17" s="25">
        <v>1122.9958000000001</v>
      </c>
      <c r="D17" s="25">
        <v>742.10599999999999</v>
      </c>
      <c r="E17" s="25">
        <v>609.447</v>
      </c>
    </row>
    <row r="18" spans="2:5" x14ac:dyDescent="0.3">
      <c r="B18" s="24">
        <v>43479</v>
      </c>
      <c r="C18" s="25">
        <v>1106.5340000000001</v>
      </c>
      <c r="D18" s="25">
        <v>1202.835</v>
      </c>
      <c r="E18" s="25">
        <v>1695.0248000000001</v>
      </c>
    </row>
    <row r="19" spans="2:5" x14ac:dyDescent="0.3">
      <c r="B19" s="24">
        <v>43480</v>
      </c>
      <c r="C19" s="25">
        <v>1823.8678</v>
      </c>
      <c r="D19" s="25">
        <v>2889.6235999999999</v>
      </c>
      <c r="E19" s="25">
        <v>1287.3806</v>
      </c>
    </row>
    <row r="20" spans="2:5" x14ac:dyDescent="0.3">
      <c r="B20" s="24">
        <v>43481</v>
      </c>
      <c r="C20" s="25">
        <v>871.27760000000001</v>
      </c>
      <c r="D20" s="25">
        <v>893.9828</v>
      </c>
      <c r="E20" s="25">
        <v>2564.67</v>
      </c>
    </row>
    <row r="21" spans="2:5" x14ac:dyDescent="0.3">
      <c r="B21" s="24">
        <v>43482</v>
      </c>
      <c r="C21" s="25">
        <v>1516.5313999999998</v>
      </c>
      <c r="D21" s="25">
        <v>1002.6222</v>
      </c>
      <c r="E21" s="25">
        <v>653.53240000000005</v>
      </c>
    </row>
    <row r="22" spans="2:5" x14ac:dyDescent="0.3">
      <c r="B22" s="24">
        <v>43483</v>
      </c>
      <c r="C22" s="25">
        <v>1170.8760000000002</v>
      </c>
      <c r="D22" s="25">
        <v>278.99199999999996</v>
      </c>
      <c r="E22" s="25">
        <v>1357.0862</v>
      </c>
    </row>
    <row r="23" spans="2:5" x14ac:dyDescent="0.3">
      <c r="B23" s="24">
        <v>43484</v>
      </c>
      <c r="C23" s="25">
        <v>3285.4806000000003</v>
      </c>
      <c r="D23" s="25">
        <v>639.51919999999996</v>
      </c>
      <c r="E23" s="25">
        <v>1036.5316000000003</v>
      </c>
    </row>
    <row r="24" spans="2:5" x14ac:dyDescent="0.3">
      <c r="B24" s="24">
        <v>43485</v>
      </c>
      <c r="C24" s="25">
        <v>1741.3891999999998</v>
      </c>
      <c r="D24" s="25">
        <v>232.47919999999999</v>
      </c>
      <c r="E24" s="25">
        <v>1716.3944000000001</v>
      </c>
    </row>
    <row r="25" spans="2:5" x14ac:dyDescent="0.3">
      <c r="B25" s="24">
        <v>43486</v>
      </c>
      <c r="C25" s="25">
        <v>1606.8964000000001</v>
      </c>
      <c r="D25" s="25">
        <v>104.01779999999999</v>
      </c>
      <c r="E25" s="25">
        <v>703.96719999999993</v>
      </c>
    </row>
    <row r="26" spans="2:5" x14ac:dyDescent="0.3">
      <c r="B26" s="24">
        <v>43487</v>
      </c>
      <c r="C26" s="25">
        <v>809.91419999999994</v>
      </c>
      <c r="D26" s="25">
        <v>507.90960000000001</v>
      </c>
      <c r="E26" s="25">
        <v>403.1816</v>
      </c>
    </row>
    <row r="27" spans="2:5" x14ac:dyDescent="0.3">
      <c r="B27" s="24">
        <v>43488</v>
      </c>
      <c r="C27" s="25">
        <v>2383.8022000000001</v>
      </c>
      <c r="D27" s="25">
        <v>0</v>
      </c>
      <c r="E27" s="25">
        <v>3667.4727999999996</v>
      </c>
    </row>
    <row r="28" spans="2:5" x14ac:dyDescent="0.3">
      <c r="B28" s="24">
        <v>43489</v>
      </c>
      <c r="C28" s="25">
        <v>2482.6048000000001</v>
      </c>
      <c r="D28" s="25">
        <v>2633.7820000000002</v>
      </c>
      <c r="E28" s="25">
        <v>337.11179999999996</v>
      </c>
    </row>
    <row r="29" spans="2:5" x14ac:dyDescent="0.3">
      <c r="B29" s="24">
        <v>43490</v>
      </c>
      <c r="C29" s="25">
        <v>922.5286000000001</v>
      </c>
      <c r="D29" s="25">
        <v>1616.5</v>
      </c>
      <c r="E29" s="25">
        <v>2206.1037999999999</v>
      </c>
    </row>
    <row r="30" spans="2:5" x14ac:dyDescent="0.3">
      <c r="B30" s="24">
        <v>43491</v>
      </c>
      <c r="C30" s="25">
        <v>418.95440000000002</v>
      </c>
      <c r="D30" s="25">
        <v>3233.7844000000005</v>
      </c>
      <c r="E30" s="25">
        <v>847.22620000000006</v>
      </c>
    </row>
    <row r="31" spans="2:5" x14ac:dyDescent="0.3">
      <c r="B31" s="24">
        <v>43492</v>
      </c>
      <c r="C31" s="25">
        <v>1690.223</v>
      </c>
      <c r="D31" s="25">
        <v>927.22439999999995</v>
      </c>
      <c r="E31" s="25">
        <v>2062.6010000000001</v>
      </c>
    </row>
    <row r="32" spans="2:5" x14ac:dyDescent="0.3">
      <c r="B32" s="24">
        <v>43493</v>
      </c>
      <c r="C32" s="25">
        <v>290.59899999999999</v>
      </c>
      <c r="D32" s="25">
        <v>3160.1886</v>
      </c>
      <c r="E32" s="25">
        <v>1596.5401999999999</v>
      </c>
    </row>
    <row r="33" spans="1:5" x14ac:dyDescent="0.3">
      <c r="B33" s="24">
        <v>43494</v>
      </c>
      <c r="C33" s="25">
        <v>1539.4380000000001</v>
      </c>
      <c r="D33" s="25">
        <v>955.56880000000001</v>
      </c>
      <c r="E33" s="25">
        <v>1055.0498</v>
      </c>
    </row>
    <row r="34" spans="1:5" x14ac:dyDescent="0.3">
      <c r="B34" s="24">
        <v>43495</v>
      </c>
      <c r="C34" s="25">
        <v>298.22040000000004</v>
      </c>
      <c r="D34" s="25">
        <v>459.99760000000003</v>
      </c>
      <c r="E34" s="25">
        <v>1824.4084</v>
      </c>
    </row>
    <row r="35" spans="1:5" x14ac:dyDescent="0.3">
      <c r="B35" s="24">
        <v>43496</v>
      </c>
      <c r="C35" s="25">
        <v>593.75900000000001</v>
      </c>
      <c r="D35" s="25">
        <v>2808.7773999999999</v>
      </c>
      <c r="E35" s="25">
        <v>1879.7933999999998</v>
      </c>
    </row>
    <row r="36" spans="1:5" x14ac:dyDescent="0.3">
      <c r="A36" s="16" t="s">
        <v>1042</v>
      </c>
      <c r="B36" s="24">
        <v>43497</v>
      </c>
      <c r="C36" s="25">
        <v>920.62059999999997</v>
      </c>
      <c r="D36" s="25">
        <v>0</v>
      </c>
      <c r="E36" s="25">
        <v>1547.1972000000001</v>
      </c>
    </row>
    <row r="37" spans="1:5" x14ac:dyDescent="0.3">
      <c r="B37" s="24">
        <v>43498</v>
      </c>
      <c r="C37" s="25">
        <v>1029.6734000000001</v>
      </c>
      <c r="D37" s="25">
        <v>1624.6090000000002</v>
      </c>
      <c r="E37" s="25">
        <v>1526.1032000000002</v>
      </c>
    </row>
    <row r="38" spans="1:5" x14ac:dyDescent="0.3">
      <c r="B38" s="24">
        <v>43499</v>
      </c>
      <c r="C38" s="25">
        <v>2743.2375999999999</v>
      </c>
      <c r="D38" s="25">
        <v>1047.3753999999999</v>
      </c>
      <c r="E38" s="25">
        <v>1729.39</v>
      </c>
    </row>
    <row r="39" spans="1:5" x14ac:dyDescent="0.3">
      <c r="B39" s="24">
        <v>43500</v>
      </c>
      <c r="C39" s="25">
        <v>1251.1922</v>
      </c>
      <c r="D39" s="25">
        <v>1064.5898000000002</v>
      </c>
      <c r="E39" s="25">
        <v>146.9478</v>
      </c>
    </row>
    <row r="40" spans="1:5" x14ac:dyDescent="0.3">
      <c r="B40" s="24">
        <v>43501</v>
      </c>
      <c r="C40" s="25">
        <v>573.84159999999997</v>
      </c>
      <c r="D40" s="25">
        <v>999.07119999999998</v>
      </c>
      <c r="E40" s="25">
        <v>1487.0846000000001</v>
      </c>
    </row>
    <row r="41" spans="1:5" x14ac:dyDescent="0.3">
      <c r="B41" s="24">
        <v>43502</v>
      </c>
      <c r="C41" s="25">
        <v>427.22239999999999</v>
      </c>
      <c r="D41" s="25">
        <v>1090.9626000000001</v>
      </c>
      <c r="E41" s="25">
        <v>1414.9092000000001</v>
      </c>
    </row>
    <row r="42" spans="1:5" x14ac:dyDescent="0.3">
      <c r="B42" s="24">
        <v>43503</v>
      </c>
      <c r="C42" s="25">
        <v>2086.2919999999999</v>
      </c>
      <c r="D42" s="25">
        <v>2749.2477999999996</v>
      </c>
      <c r="E42" s="25">
        <v>2461.5108000000005</v>
      </c>
    </row>
    <row r="43" spans="1:5" x14ac:dyDescent="0.3">
      <c r="B43" s="24">
        <v>43504</v>
      </c>
      <c r="C43" s="25">
        <v>1710.4902000000002</v>
      </c>
      <c r="D43" s="25">
        <v>1772.1715999999999</v>
      </c>
      <c r="E43" s="25">
        <v>1650.42</v>
      </c>
    </row>
    <row r="44" spans="1:5" x14ac:dyDescent="0.3">
      <c r="B44" s="24">
        <v>43505</v>
      </c>
      <c r="C44" s="25">
        <v>603.77599999999995</v>
      </c>
      <c r="D44" s="25">
        <v>1055.0709999999999</v>
      </c>
      <c r="E44" s="25">
        <v>1644.2084</v>
      </c>
    </row>
    <row r="45" spans="1:5" x14ac:dyDescent="0.3">
      <c r="B45" s="24">
        <v>43506</v>
      </c>
      <c r="C45" s="25">
        <v>1032.4082000000001</v>
      </c>
      <c r="D45" s="25">
        <v>694.91480000000001</v>
      </c>
      <c r="E45" s="25">
        <v>1443.614</v>
      </c>
    </row>
    <row r="46" spans="1:5" x14ac:dyDescent="0.3">
      <c r="B46" s="24">
        <v>43507</v>
      </c>
      <c r="C46" s="25">
        <v>656.43680000000006</v>
      </c>
      <c r="D46" s="25">
        <v>1865.5257999999999</v>
      </c>
      <c r="E46" s="25">
        <v>2063.4490000000001</v>
      </c>
    </row>
    <row r="47" spans="1:5" x14ac:dyDescent="0.3">
      <c r="B47" s="24">
        <v>43508</v>
      </c>
      <c r="C47" s="25">
        <v>562.42539999999997</v>
      </c>
      <c r="D47" s="25">
        <v>1486.3743999999999</v>
      </c>
      <c r="E47" s="25">
        <v>978.75099999999998</v>
      </c>
    </row>
    <row r="48" spans="1:5" x14ac:dyDescent="0.3">
      <c r="B48" s="24">
        <v>43509</v>
      </c>
      <c r="C48" s="25">
        <v>218.16919999999999</v>
      </c>
      <c r="D48" s="25">
        <v>329.29959999999994</v>
      </c>
      <c r="E48" s="25">
        <v>395.6662</v>
      </c>
    </row>
    <row r="49" spans="1:5" x14ac:dyDescent="0.3">
      <c r="B49" s="24">
        <v>43510</v>
      </c>
      <c r="C49" s="25">
        <v>1083.0337999999999</v>
      </c>
      <c r="D49" s="25">
        <v>766.93119999999999</v>
      </c>
      <c r="E49" s="25">
        <v>627.49880000000007</v>
      </c>
    </row>
    <row r="50" spans="1:5" x14ac:dyDescent="0.3">
      <c r="B50" s="24">
        <v>43511</v>
      </c>
      <c r="C50" s="25">
        <v>1234.8575999999998</v>
      </c>
      <c r="D50" s="25">
        <v>3245.4337999999998</v>
      </c>
      <c r="E50" s="25">
        <v>2415.5492000000004</v>
      </c>
    </row>
    <row r="51" spans="1:5" x14ac:dyDescent="0.3">
      <c r="B51" s="24">
        <v>43512</v>
      </c>
      <c r="C51" s="25">
        <v>184.1644</v>
      </c>
      <c r="D51" s="25">
        <v>1250.5455999999999</v>
      </c>
      <c r="E51" s="25">
        <v>1092.9024000000002</v>
      </c>
    </row>
    <row r="52" spans="1:5" x14ac:dyDescent="0.3">
      <c r="B52" s="24">
        <v>43513</v>
      </c>
      <c r="C52" s="25">
        <v>3100.2031999999999</v>
      </c>
      <c r="D52" s="25">
        <v>859.25720000000001</v>
      </c>
      <c r="E52" s="25">
        <v>1390.5821999999998</v>
      </c>
    </row>
    <row r="53" spans="1:5" x14ac:dyDescent="0.3">
      <c r="B53" s="24">
        <v>43514</v>
      </c>
      <c r="C53" s="25">
        <v>940.62279999999998</v>
      </c>
      <c r="D53" s="25">
        <v>31.2912</v>
      </c>
      <c r="E53" s="25">
        <v>538.36339999999996</v>
      </c>
    </row>
    <row r="54" spans="1:5" x14ac:dyDescent="0.3">
      <c r="B54" s="24">
        <v>43515</v>
      </c>
      <c r="C54" s="25">
        <v>2082.9742000000001</v>
      </c>
      <c r="D54" s="25">
        <v>475.47360000000003</v>
      </c>
      <c r="E54" s="25">
        <v>1709.9389999999999</v>
      </c>
    </row>
    <row r="55" spans="1:5" x14ac:dyDescent="0.3">
      <c r="B55" s="24">
        <v>43516</v>
      </c>
      <c r="C55" s="25">
        <v>911.6318</v>
      </c>
      <c r="D55" s="25">
        <v>1729.1144000000002</v>
      </c>
      <c r="E55" s="25">
        <v>91.44619999999999</v>
      </c>
    </row>
    <row r="56" spans="1:5" x14ac:dyDescent="0.3">
      <c r="B56" s="24">
        <v>43517</v>
      </c>
      <c r="C56" s="25">
        <v>300.95519999999999</v>
      </c>
      <c r="D56" s="25">
        <v>439.91059999999993</v>
      </c>
      <c r="E56" s="25">
        <v>666.14639999999997</v>
      </c>
    </row>
    <row r="57" spans="1:5" x14ac:dyDescent="0.3">
      <c r="B57" s="24">
        <v>43518</v>
      </c>
      <c r="C57" s="25">
        <v>514.01519999999994</v>
      </c>
      <c r="D57" s="25">
        <v>1183.7973999999999</v>
      </c>
      <c r="E57" s="25">
        <v>767.75800000000004</v>
      </c>
    </row>
    <row r="58" spans="1:5" x14ac:dyDescent="0.3">
      <c r="B58" s="24">
        <v>43519</v>
      </c>
      <c r="C58" s="25">
        <v>311.51279999999997</v>
      </c>
      <c r="D58" s="25">
        <v>1238.3344000000002</v>
      </c>
      <c r="E58" s="25">
        <v>812.02359999999999</v>
      </c>
    </row>
    <row r="59" spans="1:5" x14ac:dyDescent="0.3">
      <c r="B59" s="24">
        <v>43520</v>
      </c>
      <c r="C59" s="25">
        <v>527.83759999999995</v>
      </c>
      <c r="D59" s="25">
        <v>770.28080000000011</v>
      </c>
      <c r="E59" s="25">
        <v>1450.2707999999998</v>
      </c>
    </row>
    <row r="60" spans="1:5" x14ac:dyDescent="0.3">
      <c r="B60" s="24">
        <v>43521</v>
      </c>
      <c r="C60" s="25">
        <v>1823.5392000000002</v>
      </c>
      <c r="D60" s="25">
        <v>2521.9414000000002</v>
      </c>
      <c r="E60" s="25">
        <v>507.53860000000009</v>
      </c>
    </row>
    <row r="61" spans="1:5" x14ac:dyDescent="0.3">
      <c r="B61" s="24">
        <v>43522</v>
      </c>
      <c r="C61" s="25">
        <v>157.59019999999998</v>
      </c>
      <c r="D61" s="25">
        <v>2054.7570000000001</v>
      </c>
      <c r="E61" s="25">
        <v>218.75220000000002</v>
      </c>
    </row>
    <row r="62" spans="1:5" x14ac:dyDescent="0.3">
      <c r="B62" s="24">
        <v>43523</v>
      </c>
      <c r="C62" s="25">
        <v>2464.9558000000002</v>
      </c>
      <c r="D62" s="25">
        <v>1906.3675999999996</v>
      </c>
      <c r="E62" s="25">
        <v>1543.9323999999999</v>
      </c>
    </row>
    <row r="63" spans="1:5" x14ac:dyDescent="0.3">
      <c r="B63" s="24">
        <v>43524</v>
      </c>
      <c r="C63" s="25">
        <v>690.82320000000004</v>
      </c>
      <c r="D63" s="25">
        <v>499.47200000000004</v>
      </c>
      <c r="E63" s="25">
        <v>926.69440000000009</v>
      </c>
    </row>
    <row r="64" spans="1:5" x14ac:dyDescent="0.3">
      <c r="A64" s="16" t="s">
        <v>1043</v>
      </c>
      <c r="B64" s="24">
        <v>43525</v>
      </c>
      <c r="C64" s="25">
        <v>650.35239999999999</v>
      </c>
      <c r="D64" s="25">
        <v>942.20220000000029</v>
      </c>
      <c r="E64" s="25">
        <v>1066.9005999999999</v>
      </c>
    </row>
    <row r="65" spans="2:5" x14ac:dyDescent="0.3">
      <c r="B65" s="24">
        <v>43526</v>
      </c>
      <c r="C65" s="25">
        <v>647.56459999999993</v>
      </c>
      <c r="D65" s="25">
        <v>3606.2790000000005</v>
      </c>
      <c r="E65" s="25">
        <v>2368.9410000000003</v>
      </c>
    </row>
    <row r="66" spans="2:5" x14ac:dyDescent="0.3">
      <c r="B66" s="24">
        <v>43527</v>
      </c>
      <c r="C66" s="25">
        <v>822.27380000000005</v>
      </c>
      <c r="D66" s="25">
        <v>1831.0227999999997</v>
      </c>
      <c r="E66" s="25">
        <v>2246.0976000000001</v>
      </c>
    </row>
    <row r="67" spans="2:5" x14ac:dyDescent="0.3">
      <c r="B67" s="24">
        <v>43528</v>
      </c>
      <c r="C67" s="25">
        <v>2878.9494000000004</v>
      </c>
      <c r="D67" s="25">
        <v>183.5496</v>
      </c>
      <c r="E67" s="25">
        <v>869.03039999999999</v>
      </c>
    </row>
    <row r="68" spans="2:5" x14ac:dyDescent="0.3">
      <c r="B68" s="24">
        <v>43529</v>
      </c>
      <c r="C68" s="25">
        <v>422.67500000000001</v>
      </c>
      <c r="D68" s="25">
        <v>3573.7157999999999</v>
      </c>
      <c r="E68" s="25">
        <v>2293.8294000000001</v>
      </c>
    </row>
    <row r="69" spans="2:5" x14ac:dyDescent="0.3">
      <c r="B69" s="24">
        <v>43530</v>
      </c>
      <c r="C69" s="25">
        <v>1043.1671999999999</v>
      </c>
      <c r="D69" s="25">
        <v>2039.6626000000001</v>
      </c>
      <c r="E69" s="25">
        <v>39.22</v>
      </c>
    </row>
    <row r="70" spans="2:5" x14ac:dyDescent="0.3">
      <c r="B70" s="24">
        <v>43531</v>
      </c>
      <c r="C70" s="25">
        <v>372.19780000000003</v>
      </c>
      <c r="D70" s="25">
        <v>300.7432</v>
      </c>
      <c r="E70" s="25">
        <v>779.01519999999994</v>
      </c>
    </row>
    <row r="71" spans="2:5" x14ac:dyDescent="0.3">
      <c r="B71" s="24">
        <v>43532</v>
      </c>
      <c r="C71" s="25">
        <v>1607.4370000000001</v>
      </c>
      <c r="D71" s="25">
        <v>93.438999999999993</v>
      </c>
      <c r="E71" s="25">
        <v>1454.2776000000001</v>
      </c>
    </row>
    <row r="72" spans="2:5" x14ac:dyDescent="0.3">
      <c r="B72" s="24">
        <v>43533</v>
      </c>
      <c r="C72" s="25">
        <v>2806.6679999999997</v>
      </c>
      <c r="D72" s="25">
        <v>3035.1192000000001</v>
      </c>
      <c r="E72" s="25">
        <v>1703.4412</v>
      </c>
    </row>
    <row r="73" spans="2:5" x14ac:dyDescent="0.3">
      <c r="B73" s="24">
        <v>43534</v>
      </c>
      <c r="C73" s="25">
        <v>1493.2855999999999</v>
      </c>
      <c r="D73" s="25">
        <v>344.51059999999995</v>
      </c>
      <c r="E73" s="25">
        <v>1355.5598</v>
      </c>
    </row>
    <row r="74" spans="2:5" x14ac:dyDescent="0.3">
      <c r="B74" s="24">
        <v>43535</v>
      </c>
      <c r="C74" s="25">
        <v>1727.4713999999999</v>
      </c>
      <c r="D74" s="25">
        <v>487.93919999999997</v>
      </c>
      <c r="E74" s="25">
        <v>774.04379999999992</v>
      </c>
    </row>
    <row r="75" spans="2:5" x14ac:dyDescent="0.3">
      <c r="B75" s="24">
        <v>43536</v>
      </c>
      <c r="C75" s="25">
        <v>932.24880000000007</v>
      </c>
      <c r="D75" s="25">
        <v>1405.6553999999999</v>
      </c>
      <c r="E75" s="25">
        <v>1374.6716000000001</v>
      </c>
    </row>
    <row r="76" spans="2:5" x14ac:dyDescent="0.3">
      <c r="B76" s="24">
        <v>43537</v>
      </c>
      <c r="C76" s="25">
        <v>795.61480000000006</v>
      </c>
      <c r="D76" s="25">
        <v>427.92200000000003</v>
      </c>
      <c r="E76" s="25">
        <v>859.72359999999992</v>
      </c>
    </row>
    <row r="77" spans="2:5" x14ac:dyDescent="0.3">
      <c r="B77" s="24">
        <v>43538</v>
      </c>
      <c r="C77" s="25">
        <v>1768.2919999999999</v>
      </c>
      <c r="D77" s="25">
        <v>2033.1753999999999</v>
      </c>
      <c r="E77" s="25">
        <v>3481.8773999999999</v>
      </c>
    </row>
    <row r="78" spans="2:5" x14ac:dyDescent="0.3">
      <c r="B78" s="24">
        <v>43539</v>
      </c>
      <c r="C78" s="25">
        <v>650.59619999999995</v>
      </c>
      <c r="D78" s="25">
        <v>1766.4369999999999</v>
      </c>
      <c r="E78" s="25">
        <v>553.40480000000002</v>
      </c>
    </row>
    <row r="79" spans="2:5" x14ac:dyDescent="0.3">
      <c r="B79" s="24">
        <v>43540</v>
      </c>
      <c r="C79" s="25">
        <v>1052.633</v>
      </c>
      <c r="D79" s="25">
        <v>849.30380000000002</v>
      </c>
      <c r="E79" s="25">
        <v>1282.5788</v>
      </c>
    </row>
    <row r="80" spans="2:5" x14ac:dyDescent="0.3">
      <c r="B80" s="24">
        <v>43541</v>
      </c>
      <c r="C80" s="25">
        <v>1143.8248000000001</v>
      </c>
      <c r="D80" s="25">
        <v>454.29480000000001</v>
      </c>
      <c r="E80" s="25">
        <v>396.99119999999994</v>
      </c>
    </row>
    <row r="81" spans="2:5" x14ac:dyDescent="0.3">
      <c r="B81" s="24">
        <v>43542</v>
      </c>
      <c r="C81" s="25">
        <v>393.32359999999994</v>
      </c>
      <c r="D81" s="25">
        <v>457.34760000000006</v>
      </c>
      <c r="E81" s="25">
        <v>454.47500000000002</v>
      </c>
    </row>
    <row r="82" spans="2:5" x14ac:dyDescent="0.3">
      <c r="B82" s="24">
        <v>43543</v>
      </c>
      <c r="C82" s="25">
        <v>1910.1518000000003</v>
      </c>
      <c r="D82" s="25">
        <v>605.31299999999999</v>
      </c>
      <c r="E82" s="25">
        <v>3279.5976000000001</v>
      </c>
    </row>
    <row r="83" spans="2:5" x14ac:dyDescent="0.3">
      <c r="B83" s="24">
        <v>43544</v>
      </c>
      <c r="C83" s="25">
        <v>2395.0594000000001</v>
      </c>
      <c r="D83" s="25">
        <v>1699.8478000000002</v>
      </c>
      <c r="E83" s="25">
        <v>1415.2801999999999</v>
      </c>
    </row>
    <row r="84" spans="2:5" x14ac:dyDescent="0.3">
      <c r="B84" s="24">
        <v>43545</v>
      </c>
      <c r="C84" s="25">
        <v>1321.1946</v>
      </c>
      <c r="D84" s="25">
        <v>209.83760000000001</v>
      </c>
      <c r="E84" s="25">
        <v>364.36439999999999</v>
      </c>
    </row>
    <row r="85" spans="2:5" x14ac:dyDescent="0.3">
      <c r="B85" s="24">
        <v>43546</v>
      </c>
      <c r="C85" s="25">
        <v>2148.3231999999998</v>
      </c>
      <c r="D85" s="25">
        <v>1061.1024000000002</v>
      </c>
      <c r="E85" s="25">
        <v>0</v>
      </c>
    </row>
    <row r="86" spans="2:5" x14ac:dyDescent="0.3">
      <c r="B86" s="24">
        <v>43547</v>
      </c>
      <c r="C86" s="25">
        <v>1765.0272</v>
      </c>
      <c r="D86" s="25">
        <v>388.12960000000004</v>
      </c>
      <c r="E86" s="25">
        <v>1980.8856000000001</v>
      </c>
    </row>
    <row r="87" spans="2:5" x14ac:dyDescent="0.3">
      <c r="B87" s="24">
        <v>43548</v>
      </c>
      <c r="C87" s="25">
        <v>428.66399999999999</v>
      </c>
      <c r="D87" s="25">
        <v>1579.6861999999999</v>
      </c>
      <c r="E87" s="25">
        <v>1502.232</v>
      </c>
    </row>
    <row r="88" spans="2:5" x14ac:dyDescent="0.3">
      <c r="B88" s="24">
        <v>43549</v>
      </c>
      <c r="C88" s="25">
        <v>582.61840000000007</v>
      </c>
      <c r="D88" s="25">
        <v>422.07080000000002</v>
      </c>
      <c r="E88" s="25">
        <v>1289.9245999999998</v>
      </c>
    </row>
    <row r="89" spans="2:5" x14ac:dyDescent="0.3">
      <c r="B89" s="24">
        <v>43550</v>
      </c>
      <c r="C89" s="25">
        <v>1198.6480000000001</v>
      </c>
      <c r="D89" s="25">
        <v>304.07159999999999</v>
      </c>
      <c r="E89" s="25">
        <v>478.48400000000004</v>
      </c>
    </row>
    <row r="90" spans="2:5" x14ac:dyDescent="0.3">
      <c r="B90" s="24">
        <v>43551</v>
      </c>
      <c r="C90" s="25">
        <v>1070.7272</v>
      </c>
      <c r="D90" s="25">
        <v>907.45540000000005</v>
      </c>
      <c r="E90" s="25">
        <v>952.28279999999984</v>
      </c>
    </row>
    <row r="91" spans="2:5" x14ac:dyDescent="0.3">
      <c r="B91" s="24">
        <v>43552</v>
      </c>
      <c r="C91" s="25">
        <v>1668.6732000000002</v>
      </c>
      <c r="D91" s="25">
        <v>96.576599999999999</v>
      </c>
      <c r="E91" s="25">
        <v>485.38459999999998</v>
      </c>
    </row>
    <row r="92" spans="2:5" x14ac:dyDescent="0.3">
      <c r="B92" s="24">
        <v>43553</v>
      </c>
      <c r="C92" s="25">
        <v>986.92359999999985</v>
      </c>
      <c r="D92" s="25">
        <v>2079.5504000000001</v>
      </c>
      <c r="E92" s="25">
        <v>995.08560000000011</v>
      </c>
    </row>
    <row r="93" spans="2:5" x14ac:dyDescent="0.3">
      <c r="B93" s="24">
        <v>43554</v>
      </c>
      <c r="C93" s="25">
        <v>1333.1938</v>
      </c>
      <c r="D93" s="25">
        <v>1740.8804</v>
      </c>
      <c r="E93" s="25">
        <v>1455.7192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C8CE7-A305-4882-907E-ED9AE8285F60}">
  <dimension ref="A1:N1001"/>
  <sheetViews>
    <sheetView workbookViewId="0">
      <selection activeCell="K2" sqref="K2:K1001"/>
    </sheetView>
  </sheetViews>
  <sheetFormatPr defaultRowHeight="14.4" x14ac:dyDescent="0.3"/>
  <cols>
    <col min="1" max="1" width="11.6640625" bestFit="1" customWidth="1"/>
    <col min="2" max="2" width="9.109375" bestFit="1" customWidth="1"/>
    <col min="3" max="3" width="11.5546875" bestFit="1" customWidth="1"/>
    <col min="4" max="4" width="10.109375" bestFit="1" customWidth="1"/>
    <col min="5" max="5" width="16" bestFit="1" customWidth="1"/>
    <col min="6" max="6" width="9.6640625" bestFit="1" customWidth="1"/>
    <col min="7" max="7" width="19.88671875" bestFit="1" customWidth="1"/>
    <col min="8" max="8" width="19.88671875" customWidth="1"/>
    <col min="9" max="9" width="11" style="28" customWidth="1"/>
    <col min="10" max="10" width="12.77734375" bestFit="1" customWidth="1"/>
    <col min="11" max="11" width="10.33203125" style="28" bestFit="1" customWidth="1"/>
    <col min="12" max="12" width="11.44140625" style="15" bestFit="1" customWidth="1"/>
    <col min="13" max="13" width="13.88671875" customWidth="1"/>
    <col min="14" max="14" width="10.33203125" bestFit="1" customWidth="1"/>
    <col min="15" max="15" width="10.77734375" bestFit="1" customWidth="1"/>
    <col min="16" max="16" width="7" bestFit="1" customWidth="1"/>
    <col min="17" max="17" width="24.5546875" bestFit="1" customWidth="1"/>
    <col min="18" max="18" width="14.44140625" bestFit="1" customWidth="1"/>
    <col min="19" max="19" width="8.5546875" bestFit="1" customWidth="1"/>
  </cols>
  <sheetData>
    <row r="1" spans="1:14" x14ac:dyDescent="0.3">
      <c r="A1" s="17" t="s">
        <v>0</v>
      </c>
      <c r="B1" s="17" t="s">
        <v>1</v>
      </c>
      <c r="C1" s="17" t="s">
        <v>8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10</v>
      </c>
      <c r="I1" s="26" t="s">
        <v>1037</v>
      </c>
      <c r="J1" s="17" t="s">
        <v>7</v>
      </c>
      <c r="K1" s="26" t="s">
        <v>1038</v>
      </c>
      <c r="L1" s="18" t="s">
        <v>1040</v>
      </c>
      <c r="M1" s="17" t="s">
        <v>11</v>
      </c>
      <c r="N1" s="17" t="s">
        <v>1039</v>
      </c>
    </row>
    <row r="2" spans="1:14" x14ac:dyDescent="0.3">
      <c r="A2" s="19" t="s">
        <v>12</v>
      </c>
      <c r="B2" s="19" t="s">
        <v>13</v>
      </c>
      <c r="C2" s="20">
        <f>VLOOKUP(A2,detalis!$A$1:$D$1001,2,FALSE)</f>
        <v>43470</v>
      </c>
      <c r="D2" s="19" t="s">
        <v>14</v>
      </c>
      <c r="E2" s="19" t="s">
        <v>15</v>
      </c>
      <c r="F2" s="19" t="s">
        <v>16</v>
      </c>
      <c r="G2" s="19" t="s">
        <v>17</v>
      </c>
      <c r="H2" s="19" t="str">
        <f>VLOOKUP(A2,detalis!$A$1:$D$1001,4,0)</f>
        <v>Ewallet</v>
      </c>
      <c r="I2" s="27">
        <f>VLOOKUP(A2,price!$A$1:$C$1001,2,0)</f>
        <v>74.69</v>
      </c>
      <c r="J2" s="21">
        <f>VLOOKUP(A2,price!$A$1:$C$1001,3,0)</f>
        <v>7</v>
      </c>
      <c r="K2" s="27">
        <f>I2*J2</f>
        <v>522.82999999999993</v>
      </c>
      <c r="L2" s="22">
        <v>6</v>
      </c>
      <c r="M2" s="27">
        <f>N2-K2</f>
        <v>31.369799999999941</v>
      </c>
      <c r="N2" s="27">
        <f>K2+((K2*L2)/100)</f>
        <v>554.19979999999987</v>
      </c>
    </row>
    <row r="3" spans="1:14" x14ac:dyDescent="0.3">
      <c r="A3" s="21" t="s">
        <v>19</v>
      </c>
      <c r="B3" s="21" t="s">
        <v>20</v>
      </c>
      <c r="C3" s="20">
        <f>VLOOKUP(A3,detalis!$A$1:$D$1001,2,FALSE)</f>
        <v>43532</v>
      </c>
      <c r="D3" s="21" t="s">
        <v>21</v>
      </c>
      <c r="E3" s="21" t="s">
        <v>22</v>
      </c>
      <c r="F3" s="21" t="s">
        <v>16</v>
      </c>
      <c r="G3" s="21" t="s">
        <v>23</v>
      </c>
      <c r="H3" s="19" t="str">
        <f>VLOOKUP(A3,detalis!$A$1:$D$1001,4,0)</f>
        <v>Cash</v>
      </c>
      <c r="I3" s="27">
        <f>VLOOKUP(A3,price!$A$1:$C$1001,2,0)</f>
        <v>15.28</v>
      </c>
      <c r="J3" s="21">
        <f>VLOOKUP(A3,price!$A$1:$C$1001,3,0)</f>
        <v>5</v>
      </c>
      <c r="K3" s="27">
        <f t="shared" ref="K3:K66" si="0">I3*J3</f>
        <v>76.399999999999991</v>
      </c>
      <c r="L3" s="22">
        <v>6</v>
      </c>
      <c r="M3" s="27">
        <f t="shared" ref="M3:M66" si="1">N3-K3</f>
        <v>4.5840000000000032</v>
      </c>
      <c r="N3" s="27">
        <f t="shared" ref="N3:N66" si="2">K3+((K3*L3)/100)</f>
        <v>80.983999999999995</v>
      </c>
    </row>
    <row r="4" spans="1:14" x14ac:dyDescent="0.3">
      <c r="A4" s="19" t="s">
        <v>25</v>
      </c>
      <c r="B4" s="19" t="s">
        <v>13</v>
      </c>
      <c r="C4" s="20">
        <f>VLOOKUP(A4,detalis!$A$1:$D$1001,2,FALSE)</f>
        <v>43527</v>
      </c>
      <c r="D4" s="19" t="s">
        <v>14</v>
      </c>
      <c r="E4" s="19" t="s">
        <v>22</v>
      </c>
      <c r="F4" s="19" t="s">
        <v>26</v>
      </c>
      <c r="G4" s="19" t="s">
        <v>27</v>
      </c>
      <c r="H4" s="19" t="str">
        <f>VLOOKUP(A4,detalis!$A$1:$D$1001,4,0)</f>
        <v>Credit card</v>
      </c>
      <c r="I4" s="27">
        <f>VLOOKUP(A4,price!$A$1:$C$1001,2,0)</f>
        <v>46.33</v>
      </c>
      <c r="J4" s="21">
        <f>VLOOKUP(A4,price!$A$1:$C$1001,3,0)</f>
        <v>7</v>
      </c>
      <c r="K4" s="27">
        <f t="shared" si="0"/>
        <v>324.31</v>
      </c>
      <c r="L4" s="22">
        <v>6</v>
      </c>
      <c r="M4" s="27">
        <f t="shared" si="1"/>
        <v>19.45859999999999</v>
      </c>
      <c r="N4" s="27">
        <f t="shared" si="2"/>
        <v>343.76859999999999</v>
      </c>
    </row>
    <row r="5" spans="1:14" x14ac:dyDescent="0.3">
      <c r="A5" s="21" t="s">
        <v>29</v>
      </c>
      <c r="B5" s="21" t="s">
        <v>13</v>
      </c>
      <c r="C5" s="20">
        <f>VLOOKUP(A5,detalis!$A$1:$D$1001,2,FALSE)</f>
        <v>43492</v>
      </c>
      <c r="D5" s="21" t="s">
        <v>14</v>
      </c>
      <c r="E5" s="21" t="s">
        <v>15</v>
      </c>
      <c r="F5" s="21" t="s">
        <v>26</v>
      </c>
      <c r="G5" s="21" t="s">
        <v>17</v>
      </c>
      <c r="H5" s="19" t="str">
        <f>VLOOKUP(A5,detalis!$A$1:$D$1001,4,0)</f>
        <v>Ewallet</v>
      </c>
      <c r="I5" s="27">
        <f>VLOOKUP(A5,price!$A$1:$C$1001,2,0)</f>
        <v>58.22</v>
      </c>
      <c r="J5" s="21">
        <f>VLOOKUP(A5,price!$A$1:$C$1001,3,0)</f>
        <v>8</v>
      </c>
      <c r="K5" s="27">
        <f t="shared" si="0"/>
        <v>465.76</v>
      </c>
      <c r="L5" s="22">
        <v>6</v>
      </c>
      <c r="M5" s="27">
        <f t="shared" si="1"/>
        <v>27.945600000000013</v>
      </c>
      <c r="N5" s="27">
        <f t="shared" si="2"/>
        <v>493.7056</v>
      </c>
    </row>
    <row r="6" spans="1:14" x14ac:dyDescent="0.3">
      <c r="A6" s="19" t="s">
        <v>30</v>
      </c>
      <c r="B6" s="19" t="s">
        <v>13</v>
      </c>
      <c r="C6" s="20">
        <f>VLOOKUP(A6,detalis!$A$1:$D$1001,2,FALSE)</f>
        <v>43504</v>
      </c>
      <c r="D6" s="19" t="s">
        <v>14</v>
      </c>
      <c r="E6" s="19" t="s">
        <v>22</v>
      </c>
      <c r="F6" s="19" t="s">
        <v>26</v>
      </c>
      <c r="G6" s="19" t="s">
        <v>31</v>
      </c>
      <c r="H6" s="19" t="str">
        <f>VLOOKUP(A6,detalis!$A$1:$D$1001,4,0)</f>
        <v>Ewallet</v>
      </c>
      <c r="I6" s="27">
        <f>VLOOKUP(A6,price!$A$1:$C$1001,2,0)</f>
        <v>86.31</v>
      </c>
      <c r="J6" s="21">
        <f>VLOOKUP(A6,price!$A$1:$C$1001,3,0)</f>
        <v>7</v>
      </c>
      <c r="K6" s="27">
        <f t="shared" si="0"/>
        <v>604.17000000000007</v>
      </c>
      <c r="L6" s="22">
        <v>6</v>
      </c>
      <c r="M6" s="27">
        <f t="shared" si="1"/>
        <v>36.25019999999995</v>
      </c>
      <c r="N6" s="27">
        <f t="shared" si="2"/>
        <v>640.42020000000002</v>
      </c>
    </row>
    <row r="7" spans="1:14" x14ac:dyDescent="0.3">
      <c r="A7" s="21" t="s">
        <v>32</v>
      </c>
      <c r="B7" s="21" t="s">
        <v>20</v>
      </c>
      <c r="C7" s="20">
        <f>VLOOKUP(A7,detalis!$A$1:$D$1001,2,FALSE)</f>
        <v>43549</v>
      </c>
      <c r="D7" s="21" t="s">
        <v>21</v>
      </c>
      <c r="E7" s="21" t="s">
        <v>22</v>
      </c>
      <c r="F7" s="21" t="s">
        <v>26</v>
      </c>
      <c r="G7" s="21" t="s">
        <v>23</v>
      </c>
      <c r="H7" s="19" t="str">
        <f>VLOOKUP(A7,detalis!$A$1:$D$1001,4,0)</f>
        <v>Ewallet</v>
      </c>
      <c r="I7" s="27">
        <f>VLOOKUP(A7,price!$A$1:$C$1001,2,0)</f>
        <v>85.39</v>
      </c>
      <c r="J7" s="21">
        <f>VLOOKUP(A7,price!$A$1:$C$1001,3,0)</f>
        <v>7</v>
      </c>
      <c r="K7" s="27">
        <f t="shared" si="0"/>
        <v>597.73</v>
      </c>
      <c r="L7" s="22">
        <v>6</v>
      </c>
      <c r="M7" s="27">
        <f t="shared" si="1"/>
        <v>35.863799999999969</v>
      </c>
      <c r="N7" s="27">
        <f t="shared" si="2"/>
        <v>633.59379999999999</v>
      </c>
    </row>
    <row r="8" spans="1:14" x14ac:dyDescent="0.3">
      <c r="A8" s="19" t="s">
        <v>33</v>
      </c>
      <c r="B8" s="19" t="s">
        <v>13</v>
      </c>
      <c r="C8" s="20">
        <f>VLOOKUP(A8,detalis!$A$1:$D$1001,2,FALSE)</f>
        <v>43521</v>
      </c>
      <c r="D8" s="19" t="s">
        <v>14</v>
      </c>
      <c r="E8" s="19" t="s">
        <v>15</v>
      </c>
      <c r="F8" s="19" t="s">
        <v>16</v>
      </c>
      <c r="G8" s="19" t="s">
        <v>23</v>
      </c>
      <c r="H8" s="19" t="str">
        <f>VLOOKUP(A8,detalis!$A$1:$D$1001,4,0)</f>
        <v>Ewallet</v>
      </c>
      <c r="I8" s="27">
        <f>VLOOKUP(A8,price!$A$1:$C$1001,2,0)</f>
        <v>68.84</v>
      </c>
      <c r="J8" s="21">
        <f>VLOOKUP(A8,price!$A$1:$C$1001,3,0)</f>
        <v>6</v>
      </c>
      <c r="K8" s="27">
        <f t="shared" si="0"/>
        <v>413.04</v>
      </c>
      <c r="L8" s="22">
        <v>6</v>
      </c>
      <c r="M8" s="27">
        <f t="shared" si="1"/>
        <v>24.782399999999996</v>
      </c>
      <c r="N8" s="27">
        <f t="shared" si="2"/>
        <v>437.82240000000002</v>
      </c>
    </row>
    <row r="9" spans="1:14" x14ac:dyDescent="0.3">
      <c r="A9" s="21" t="s">
        <v>34</v>
      </c>
      <c r="B9" s="21" t="s">
        <v>20</v>
      </c>
      <c r="C9" s="20">
        <f>VLOOKUP(A9,detalis!$A$1:$D$1001,2,FALSE)</f>
        <v>43520</v>
      </c>
      <c r="D9" s="21" t="s">
        <v>21</v>
      </c>
      <c r="E9" s="21" t="s">
        <v>22</v>
      </c>
      <c r="F9" s="21" t="s">
        <v>16</v>
      </c>
      <c r="G9" s="21" t="s">
        <v>27</v>
      </c>
      <c r="H9" s="19" t="str">
        <f>VLOOKUP(A9,detalis!$A$1:$D$1001,4,0)</f>
        <v>Ewallet</v>
      </c>
      <c r="I9" s="27">
        <f>VLOOKUP(A9,price!$A$1:$C$1001,2,0)</f>
        <v>73.56</v>
      </c>
      <c r="J9" s="21">
        <f>VLOOKUP(A9,price!$A$1:$C$1001,3,0)</f>
        <v>10</v>
      </c>
      <c r="K9" s="27">
        <f t="shared" si="0"/>
        <v>735.6</v>
      </c>
      <c r="L9" s="22">
        <v>6</v>
      </c>
      <c r="M9" s="27">
        <f t="shared" si="1"/>
        <v>44.135999999999967</v>
      </c>
      <c r="N9" s="27">
        <f t="shared" si="2"/>
        <v>779.73599999999999</v>
      </c>
    </row>
    <row r="10" spans="1:14" x14ac:dyDescent="0.3">
      <c r="A10" s="19" t="s">
        <v>35</v>
      </c>
      <c r="B10" s="19" t="s">
        <v>13</v>
      </c>
      <c r="C10" s="20">
        <f>VLOOKUP(A10,detalis!$A$1:$D$1001,2,FALSE)</f>
        <v>43475</v>
      </c>
      <c r="D10" s="19" t="s">
        <v>14</v>
      </c>
      <c r="E10" s="19" t="s">
        <v>15</v>
      </c>
      <c r="F10" s="19" t="s">
        <v>16</v>
      </c>
      <c r="G10" s="19" t="s">
        <v>17</v>
      </c>
      <c r="H10" s="19" t="str">
        <f>VLOOKUP(A10,detalis!$A$1:$D$1001,4,0)</f>
        <v>Credit card</v>
      </c>
      <c r="I10" s="27">
        <f>VLOOKUP(A10,price!$A$1:$C$1001,2,0)</f>
        <v>36.26</v>
      </c>
      <c r="J10" s="21">
        <f>VLOOKUP(A10,price!$A$1:$C$1001,3,0)</f>
        <v>2</v>
      </c>
      <c r="K10" s="27">
        <f t="shared" si="0"/>
        <v>72.52</v>
      </c>
      <c r="L10" s="22">
        <v>6</v>
      </c>
      <c r="M10" s="27">
        <f t="shared" si="1"/>
        <v>4.3512000000000057</v>
      </c>
      <c r="N10" s="27">
        <f t="shared" si="2"/>
        <v>76.871200000000002</v>
      </c>
    </row>
    <row r="11" spans="1:14" x14ac:dyDescent="0.3">
      <c r="A11" s="21" t="s">
        <v>36</v>
      </c>
      <c r="B11" s="21" t="s">
        <v>37</v>
      </c>
      <c r="C11" s="20">
        <f>VLOOKUP(A11,detalis!$A$1:$D$1001,2,FALSE)</f>
        <v>43516</v>
      </c>
      <c r="D11" s="21" t="s">
        <v>38</v>
      </c>
      <c r="E11" s="21" t="s">
        <v>15</v>
      </c>
      <c r="F11" s="21" t="s">
        <v>16</v>
      </c>
      <c r="G11" s="21" t="s">
        <v>39</v>
      </c>
      <c r="H11" s="19" t="str">
        <f>VLOOKUP(A11,detalis!$A$1:$D$1001,4,0)</f>
        <v>Credit card</v>
      </c>
      <c r="I11" s="27">
        <f>VLOOKUP(A11,price!$A$1:$C$1001,2,0)</f>
        <v>54.84</v>
      </c>
      <c r="J11" s="21">
        <f>VLOOKUP(A11,price!$A$1:$C$1001,3,0)</f>
        <v>3</v>
      </c>
      <c r="K11" s="27">
        <f t="shared" si="0"/>
        <v>164.52</v>
      </c>
      <c r="L11" s="22">
        <v>6</v>
      </c>
      <c r="M11" s="27">
        <f t="shared" si="1"/>
        <v>9.871200000000016</v>
      </c>
      <c r="N11" s="27">
        <f t="shared" si="2"/>
        <v>174.39120000000003</v>
      </c>
    </row>
    <row r="12" spans="1:14" x14ac:dyDescent="0.3">
      <c r="A12" s="19" t="s">
        <v>40</v>
      </c>
      <c r="B12" s="19" t="s">
        <v>37</v>
      </c>
      <c r="C12" s="20">
        <f>VLOOKUP(A12,detalis!$A$1:$D$1001,2,FALSE)</f>
        <v>43502</v>
      </c>
      <c r="D12" s="19" t="s">
        <v>38</v>
      </c>
      <c r="E12" s="19" t="s">
        <v>15</v>
      </c>
      <c r="F12" s="19" t="s">
        <v>16</v>
      </c>
      <c r="G12" s="19" t="s">
        <v>41</v>
      </c>
      <c r="H12" s="19" t="str">
        <f>VLOOKUP(A12,detalis!$A$1:$D$1001,4,0)</f>
        <v>Ewallet</v>
      </c>
      <c r="I12" s="27">
        <f>VLOOKUP(A12,price!$A$1:$C$1001,2,0)</f>
        <v>14.48</v>
      </c>
      <c r="J12" s="21">
        <f>VLOOKUP(A12,price!$A$1:$C$1001,3,0)</f>
        <v>4</v>
      </c>
      <c r="K12" s="27">
        <f t="shared" si="0"/>
        <v>57.92</v>
      </c>
      <c r="L12" s="22">
        <v>6</v>
      </c>
      <c r="M12" s="27">
        <f t="shared" si="1"/>
        <v>3.475200000000001</v>
      </c>
      <c r="N12" s="27">
        <f t="shared" si="2"/>
        <v>61.395200000000003</v>
      </c>
    </row>
    <row r="13" spans="1:14" x14ac:dyDescent="0.3">
      <c r="A13" s="21" t="s">
        <v>42</v>
      </c>
      <c r="B13" s="21" t="s">
        <v>37</v>
      </c>
      <c r="C13" s="20">
        <f>VLOOKUP(A13,detalis!$A$1:$D$1001,2,FALSE)</f>
        <v>43533</v>
      </c>
      <c r="D13" s="21" t="s">
        <v>38</v>
      </c>
      <c r="E13" s="21" t="s">
        <v>15</v>
      </c>
      <c r="F13" s="21" t="s">
        <v>26</v>
      </c>
      <c r="G13" s="21" t="s">
        <v>23</v>
      </c>
      <c r="H13" s="19" t="str">
        <f>VLOOKUP(A13,detalis!$A$1:$D$1001,4,0)</f>
        <v>Cash</v>
      </c>
      <c r="I13" s="27">
        <f>VLOOKUP(A13,price!$A$1:$C$1001,2,0)</f>
        <v>25.51</v>
      </c>
      <c r="J13" s="21">
        <f>VLOOKUP(A13,price!$A$1:$C$1001,3,0)</f>
        <v>4</v>
      </c>
      <c r="K13" s="27">
        <f t="shared" si="0"/>
        <v>102.04</v>
      </c>
      <c r="L13" s="22">
        <v>6</v>
      </c>
      <c r="M13" s="27">
        <f t="shared" si="1"/>
        <v>6.122399999999999</v>
      </c>
      <c r="N13" s="27">
        <f t="shared" si="2"/>
        <v>108.16240000000001</v>
      </c>
    </row>
    <row r="14" spans="1:14" x14ac:dyDescent="0.3">
      <c r="A14" s="19" t="s">
        <v>43</v>
      </c>
      <c r="B14" s="19" t="s">
        <v>13</v>
      </c>
      <c r="C14" s="20">
        <f>VLOOKUP(A14,detalis!$A$1:$D$1001,2,FALSE)</f>
        <v>43508</v>
      </c>
      <c r="D14" s="19" t="s">
        <v>14</v>
      </c>
      <c r="E14" s="19" t="s">
        <v>22</v>
      </c>
      <c r="F14" s="19" t="s">
        <v>16</v>
      </c>
      <c r="G14" s="19" t="s">
        <v>23</v>
      </c>
      <c r="H14" s="19" t="str">
        <f>VLOOKUP(A14,detalis!$A$1:$D$1001,4,0)</f>
        <v>Ewallet</v>
      </c>
      <c r="I14" s="27">
        <f>VLOOKUP(A14,price!$A$1:$C$1001,2,0)</f>
        <v>46.95</v>
      </c>
      <c r="J14" s="21">
        <f>VLOOKUP(A14,price!$A$1:$C$1001,3,0)</f>
        <v>5</v>
      </c>
      <c r="K14" s="27">
        <f t="shared" si="0"/>
        <v>234.75</v>
      </c>
      <c r="L14" s="22">
        <v>6</v>
      </c>
      <c r="M14" s="27">
        <f t="shared" si="1"/>
        <v>14.085000000000008</v>
      </c>
      <c r="N14" s="27">
        <f t="shared" si="2"/>
        <v>248.83500000000001</v>
      </c>
    </row>
    <row r="15" spans="1:14" x14ac:dyDescent="0.3">
      <c r="A15" s="21" t="s">
        <v>44</v>
      </c>
      <c r="B15" s="21" t="s">
        <v>13</v>
      </c>
      <c r="C15" s="20">
        <f>VLOOKUP(A15,detalis!$A$1:$D$1001,2,FALSE)</f>
        <v>43503</v>
      </c>
      <c r="D15" s="21" t="s">
        <v>14</v>
      </c>
      <c r="E15" s="21" t="s">
        <v>22</v>
      </c>
      <c r="F15" s="21" t="s">
        <v>26</v>
      </c>
      <c r="G15" s="21" t="s">
        <v>39</v>
      </c>
      <c r="H15" s="19" t="str">
        <f>VLOOKUP(A15,detalis!$A$1:$D$1001,4,0)</f>
        <v>Ewallet</v>
      </c>
      <c r="I15" s="27">
        <f>VLOOKUP(A15,price!$A$1:$C$1001,2,0)</f>
        <v>43.19</v>
      </c>
      <c r="J15" s="21">
        <f>VLOOKUP(A15,price!$A$1:$C$1001,3,0)</f>
        <v>10</v>
      </c>
      <c r="K15" s="27">
        <f t="shared" si="0"/>
        <v>431.9</v>
      </c>
      <c r="L15" s="22">
        <v>6</v>
      </c>
      <c r="M15" s="27">
        <f t="shared" si="1"/>
        <v>25.913999999999987</v>
      </c>
      <c r="N15" s="27">
        <f t="shared" si="2"/>
        <v>457.81399999999996</v>
      </c>
    </row>
    <row r="16" spans="1:14" x14ac:dyDescent="0.3">
      <c r="A16" s="19" t="s">
        <v>45</v>
      </c>
      <c r="B16" s="19" t="s">
        <v>13</v>
      </c>
      <c r="C16" s="20">
        <f>VLOOKUP(A16,detalis!$A$1:$D$1001,2,FALSE)</f>
        <v>43553</v>
      </c>
      <c r="D16" s="19" t="s">
        <v>14</v>
      </c>
      <c r="E16" s="19" t="s">
        <v>22</v>
      </c>
      <c r="F16" s="19" t="s">
        <v>16</v>
      </c>
      <c r="G16" s="19" t="s">
        <v>17</v>
      </c>
      <c r="H16" s="19" t="str">
        <f>VLOOKUP(A16,detalis!$A$1:$D$1001,4,0)</f>
        <v>Cash</v>
      </c>
      <c r="I16" s="27">
        <f>VLOOKUP(A16,price!$A$1:$C$1001,2,0)</f>
        <v>71.38</v>
      </c>
      <c r="J16" s="21">
        <f>VLOOKUP(A16,price!$A$1:$C$1001,3,0)</f>
        <v>10</v>
      </c>
      <c r="K16" s="27">
        <f t="shared" si="0"/>
        <v>713.8</v>
      </c>
      <c r="L16" s="22">
        <v>6</v>
      </c>
      <c r="M16" s="27">
        <f t="shared" si="1"/>
        <v>42.827999999999975</v>
      </c>
      <c r="N16" s="27">
        <f t="shared" si="2"/>
        <v>756.62799999999993</v>
      </c>
    </row>
    <row r="17" spans="1:14" x14ac:dyDescent="0.3">
      <c r="A17" s="21" t="s">
        <v>46</v>
      </c>
      <c r="B17" s="21" t="s">
        <v>37</v>
      </c>
      <c r="C17" s="20">
        <f>VLOOKUP(A17,detalis!$A$1:$D$1001,2,FALSE)</f>
        <v>43480</v>
      </c>
      <c r="D17" s="21" t="s">
        <v>38</v>
      </c>
      <c r="E17" s="21" t="s">
        <v>15</v>
      </c>
      <c r="F17" s="21" t="s">
        <v>16</v>
      </c>
      <c r="G17" s="21" t="s">
        <v>31</v>
      </c>
      <c r="H17" s="19" t="str">
        <f>VLOOKUP(A17,detalis!$A$1:$D$1001,4,0)</f>
        <v>Cash</v>
      </c>
      <c r="I17" s="27">
        <f>VLOOKUP(A17,price!$A$1:$C$1001,2,0)</f>
        <v>93.72</v>
      </c>
      <c r="J17" s="21">
        <f>VLOOKUP(A17,price!$A$1:$C$1001,3,0)</f>
        <v>6</v>
      </c>
      <c r="K17" s="27">
        <f t="shared" si="0"/>
        <v>562.31999999999994</v>
      </c>
      <c r="L17" s="22">
        <v>6</v>
      </c>
      <c r="M17" s="27">
        <f t="shared" si="1"/>
        <v>33.739199999999983</v>
      </c>
      <c r="N17" s="27">
        <f t="shared" si="2"/>
        <v>596.05919999999992</v>
      </c>
    </row>
    <row r="18" spans="1:14" x14ac:dyDescent="0.3">
      <c r="A18" s="19" t="s">
        <v>47</v>
      </c>
      <c r="B18" s="19" t="s">
        <v>13</v>
      </c>
      <c r="C18" s="20">
        <f>VLOOKUP(A18,detalis!$A$1:$D$1001,2,FALSE)</f>
        <v>43535</v>
      </c>
      <c r="D18" s="19" t="s">
        <v>14</v>
      </c>
      <c r="E18" s="19" t="s">
        <v>15</v>
      </c>
      <c r="F18" s="19" t="s">
        <v>16</v>
      </c>
      <c r="G18" s="19" t="s">
        <v>17</v>
      </c>
      <c r="H18" s="19" t="str">
        <f>VLOOKUP(A18,detalis!$A$1:$D$1001,4,0)</f>
        <v>Credit card</v>
      </c>
      <c r="I18" s="27">
        <f>VLOOKUP(A18,price!$A$1:$C$1001,2,0)</f>
        <v>68.930000000000007</v>
      </c>
      <c r="J18" s="21">
        <f>VLOOKUP(A18,price!$A$1:$C$1001,3,0)</f>
        <v>7</v>
      </c>
      <c r="K18" s="27">
        <f t="shared" si="0"/>
        <v>482.51000000000005</v>
      </c>
      <c r="L18" s="22">
        <v>6</v>
      </c>
      <c r="M18" s="27">
        <f t="shared" si="1"/>
        <v>28.950600000000009</v>
      </c>
      <c r="N18" s="27">
        <f t="shared" si="2"/>
        <v>511.46060000000006</v>
      </c>
    </row>
    <row r="19" spans="1:14" x14ac:dyDescent="0.3">
      <c r="A19" s="21" t="s">
        <v>48</v>
      </c>
      <c r="B19" s="21" t="s">
        <v>13</v>
      </c>
      <c r="C19" s="20">
        <f>VLOOKUP(A19,detalis!$A$1:$D$1001,2,FALSE)</f>
        <v>43466</v>
      </c>
      <c r="D19" s="21" t="s">
        <v>14</v>
      </c>
      <c r="E19" s="21" t="s">
        <v>22</v>
      </c>
      <c r="F19" s="21" t="s">
        <v>26</v>
      </c>
      <c r="G19" s="21" t="s">
        <v>31</v>
      </c>
      <c r="H19" s="19" t="str">
        <f>VLOOKUP(A19,detalis!$A$1:$D$1001,4,0)</f>
        <v>Credit card</v>
      </c>
      <c r="I19" s="27">
        <f>VLOOKUP(A19,price!$A$1:$C$1001,2,0)</f>
        <v>72.61</v>
      </c>
      <c r="J19" s="21">
        <f>VLOOKUP(A19,price!$A$1:$C$1001,3,0)</f>
        <v>6</v>
      </c>
      <c r="K19" s="27">
        <f t="shared" si="0"/>
        <v>435.65999999999997</v>
      </c>
      <c r="L19" s="22">
        <v>6</v>
      </c>
      <c r="M19" s="27">
        <f t="shared" si="1"/>
        <v>26.139599999999973</v>
      </c>
      <c r="N19" s="27">
        <f t="shared" si="2"/>
        <v>461.79959999999994</v>
      </c>
    </row>
    <row r="20" spans="1:14" x14ac:dyDescent="0.3">
      <c r="A20" s="19" t="s">
        <v>49</v>
      </c>
      <c r="B20" s="19" t="s">
        <v>13</v>
      </c>
      <c r="C20" s="20">
        <f>VLOOKUP(A20,detalis!$A$1:$D$1001,2,FALSE)</f>
        <v>43486</v>
      </c>
      <c r="D20" s="19" t="s">
        <v>14</v>
      </c>
      <c r="E20" s="19" t="s">
        <v>22</v>
      </c>
      <c r="F20" s="19" t="s">
        <v>26</v>
      </c>
      <c r="G20" s="19" t="s">
        <v>39</v>
      </c>
      <c r="H20" s="19" t="str">
        <f>VLOOKUP(A20,detalis!$A$1:$D$1001,4,0)</f>
        <v>Credit card</v>
      </c>
      <c r="I20" s="27">
        <f>VLOOKUP(A20,price!$A$1:$C$1001,2,0)</f>
        <v>54.67</v>
      </c>
      <c r="J20" s="21">
        <f>VLOOKUP(A20,price!$A$1:$C$1001,3,0)</f>
        <v>3</v>
      </c>
      <c r="K20" s="27">
        <f t="shared" si="0"/>
        <v>164.01</v>
      </c>
      <c r="L20" s="22">
        <v>6</v>
      </c>
      <c r="M20" s="27">
        <f t="shared" si="1"/>
        <v>9.8405999999999949</v>
      </c>
      <c r="N20" s="27">
        <f t="shared" si="2"/>
        <v>173.85059999999999</v>
      </c>
    </row>
    <row r="21" spans="1:14" x14ac:dyDescent="0.3">
      <c r="A21" s="21" t="s">
        <v>50</v>
      </c>
      <c r="B21" s="21" t="s">
        <v>37</v>
      </c>
      <c r="C21" s="20">
        <f>VLOOKUP(A21,detalis!$A$1:$D$1001,2,FALSE)</f>
        <v>43535</v>
      </c>
      <c r="D21" s="21" t="s">
        <v>38</v>
      </c>
      <c r="E21" s="21" t="s">
        <v>22</v>
      </c>
      <c r="F21" s="21" t="s">
        <v>16</v>
      </c>
      <c r="G21" s="21" t="s">
        <v>27</v>
      </c>
      <c r="H21" s="19" t="str">
        <f>VLOOKUP(A21,detalis!$A$1:$D$1001,4,0)</f>
        <v>Ewallet</v>
      </c>
      <c r="I21" s="27">
        <f>VLOOKUP(A21,price!$A$1:$C$1001,2,0)</f>
        <v>40.299999999999997</v>
      </c>
      <c r="J21" s="21">
        <f>VLOOKUP(A21,price!$A$1:$C$1001,3,0)</f>
        <v>2</v>
      </c>
      <c r="K21" s="27">
        <f t="shared" si="0"/>
        <v>80.599999999999994</v>
      </c>
      <c r="L21" s="22">
        <v>6</v>
      </c>
      <c r="M21" s="27">
        <f t="shared" si="1"/>
        <v>4.8359999999999985</v>
      </c>
      <c r="N21" s="27">
        <f t="shared" si="2"/>
        <v>85.435999999999993</v>
      </c>
    </row>
    <row r="22" spans="1:14" x14ac:dyDescent="0.3">
      <c r="A22" s="19" t="s">
        <v>51</v>
      </c>
      <c r="B22" s="19" t="s">
        <v>20</v>
      </c>
      <c r="C22" s="20">
        <f>VLOOKUP(A22,detalis!$A$1:$D$1001,2,FALSE)</f>
        <v>43521</v>
      </c>
      <c r="D22" s="19" t="s">
        <v>21</v>
      </c>
      <c r="E22" s="19" t="s">
        <v>15</v>
      </c>
      <c r="F22" s="19" t="s">
        <v>26</v>
      </c>
      <c r="G22" s="19" t="s">
        <v>23</v>
      </c>
      <c r="H22" s="19" t="str">
        <f>VLOOKUP(A22,detalis!$A$1:$D$1001,4,0)</f>
        <v>Ewallet</v>
      </c>
      <c r="I22" s="27">
        <f>VLOOKUP(A22,price!$A$1:$C$1001,2,0)</f>
        <v>86.04</v>
      </c>
      <c r="J22" s="21">
        <f>VLOOKUP(A22,price!$A$1:$C$1001,3,0)</f>
        <v>5</v>
      </c>
      <c r="K22" s="27">
        <f t="shared" si="0"/>
        <v>430.20000000000005</v>
      </c>
      <c r="L22" s="22">
        <v>6</v>
      </c>
      <c r="M22" s="27">
        <f t="shared" si="1"/>
        <v>25.812000000000012</v>
      </c>
      <c r="N22" s="27">
        <f t="shared" si="2"/>
        <v>456.01200000000006</v>
      </c>
    </row>
    <row r="23" spans="1:14" x14ac:dyDescent="0.3">
      <c r="A23" s="21" t="s">
        <v>52</v>
      </c>
      <c r="B23" s="21" t="s">
        <v>37</v>
      </c>
      <c r="C23" s="20">
        <f>VLOOKUP(A23,detalis!$A$1:$D$1001,2,FALSE)</f>
        <v>43529</v>
      </c>
      <c r="D23" s="21" t="s">
        <v>38</v>
      </c>
      <c r="E23" s="21" t="s">
        <v>22</v>
      </c>
      <c r="F23" s="21" t="s">
        <v>26</v>
      </c>
      <c r="G23" s="21" t="s">
        <v>17</v>
      </c>
      <c r="H23" s="19" t="str">
        <f>VLOOKUP(A23,detalis!$A$1:$D$1001,4,0)</f>
        <v>Ewallet</v>
      </c>
      <c r="I23" s="27">
        <f>VLOOKUP(A23,price!$A$1:$C$1001,2,0)</f>
        <v>87.98</v>
      </c>
      <c r="J23" s="21">
        <f>VLOOKUP(A23,price!$A$1:$C$1001,3,0)</f>
        <v>3</v>
      </c>
      <c r="K23" s="27">
        <f t="shared" si="0"/>
        <v>263.94</v>
      </c>
      <c r="L23" s="22">
        <v>6</v>
      </c>
      <c r="M23" s="27">
        <f t="shared" si="1"/>
        <v>15.836400000000026</v>
      </c>
      <c r="N23" s="27">
        <f t="shared" si="2"/>
        <v>279.77640000000002</v>
      </c>
    </row>
    <row r="24" spans="1:14" x14ac:dyDescent="0.3">
      <c r="A24" s="19" t="s">
        <v>53</v>
      </c>
      <c r="B24" s="19" t="s">
        <v>37</v>
      </c>
      <c r="C24" s="20">
        <f>VLOOKUP(A24,detalis!$A$1:$D$1001,2,FALSE)</f>
        <v>43539</v>
      </c>
      <c r="D24" s="19" t="s">
        <v>38</v>
      </c>
      <c r="E24" s="19" t="s">
        <v>22</v>
      </c>
      <c r="F24" s="19" t="s">
        <v>26</v>
      </c>
      <c r="G24" s="19" t="s">
        <v>27</v>
      </c>
      <c r="H24" s="19" t="str">
        <f>VLOOKUP(A24,detalis!$A$1:$D$1001,4,0)</f>
        <v>Credit card</v>
      </c>
      <c r="I24" s="27">
        <f>VLOOKUP(A24,price!$A$1:$C$1001,2,0)</f>
        <v>33.200000000000003</v>
      </c>
      <c r="J24" s="21">
        <f>VLOOKUP(A24,price!$A$1:$C$1001,3,0)</f>
        <v>2</v>
      </c>
      <c r="K24" s="27">
        <f t="shared" si="0"/>
        <v>66.400000000000006</v>
      </c>
      <c r="L24" s="22">
        <v>6</v>
      </c>
      <c r="M24" s="27">
        <f t="shared" si="1"/>
        <v>3.9839999999999947</v>
      </c>
      <c r="N24" s="27">
        <f t="shared" si="2"/>
        <v>70.384</v>
      </c>
    </row>
    <row r="25" spans="1:14" x14ac:dyDescent="0.3">
      <c r="A25" s="21" t="s">
        <v>54</v>
      </c>
      <c r="B25" s="21" t="s">
        <v>13</v>
      </c>
      <c r="C25" s="20">
        <f>VLOOKUP(A25,detalis!$A$1:$D$1001,2,FALSE)</f>
        <v>43513</v>
      </c>
      <c r="D25" s="21" t="s">
        <v>14</v>
      </c>
      <c r="E25" s="21" t="s">
        <v>22</v>
      </c>
      <c r="F25" s="21" t="s">
        <v>26</v>
      </c>
      <c r="G25" s="21" t="s">
        <v>23</v>
      </c>
      <c r="H25" s="19" t="str">
        <f>VLOOKUP(A25,detalis!$A$1:$D$1001,4,0)</f>
        <v>Ewallet</v>
      </c>
      <c r="I25" s="27">
        <f>VLOOKUP(A25,price!$A$1:$C$1001,2,0)</f>
        <v>34.56</v>
      </c>
      <c r="J25" s="21">
        <f>VLOOKUP(A25,price!$A$1:$C$1001,3,0)</f>
        <v>5</v>
      </c>
      <c r="K25" s="27">
        <f t="shared" si="0"/>
        <v>172.8</v>
      </c>
      <c r="L25" s="22">
        <v>6</v>
      </c>
      <c r="M25" s="27">
        <f t="shared" si="1"/>
        <v>10.367999999999995</v>
      </c>
      <c r="N25" s="27">
        <f t="shared" si="2"/>
        <v>183.16800000000001</v>
      </c>
    </row>
    <row r="26" spans="1:14" x14ac:dyDescent="0.3">
      <c r="A26" s="19" t="s">
        <v>55</v>
      </c>
      <c r="B26" s="19" t="s">
        <v>13</v>
      </c>
      <c r="C26" s="20">
        <f>VLOOKUP(A26,detalis!$A$1:$D$1001,2,FALSE)</f>
        <v>43526</v>
      </c>
      <c r="D26" s="19" t="s">
        <v>14</v>
      </c>
      <c r="E26" s="19" t="s">
        <v>15</v>
      </c>
      <c r="F26" s="19" t="s">
        <v>26</v>
      </c>
      <c r="G26" s="19" t="s">
        <v>31</v>
      </c>
      <c r="H26" s="19" t="str">
        <f>VLOOKUP(A26,detalis!$A$1:$D$1001,4,0)</f>
        <v>Ewallet</v>
      </c>
      <c r="I26" s="27">
        <f>VLOOKUP(A26,price!$A$1:$C$1001,2,0)</f>
        <v>88.63</v>
      </c>
      <c r="J26" s="21">
        <f>VLOOKUP(A26,price!$A$1:$C$1001,3,0)</f>
        <v>3</v>
      </c>
      <c r="K26" s="27">
        <f t="shared" si="0"/>
        <v>265.89</v>
      </c>
      <c r="L26" s="22">
        <v>6</v>
      </c>
      <c r="M26" s="27">
        <f t="shared" si="1"/>
        <v>15.953399999999988</v>
      </c>
      <c r="N26" s="27">
        <f t="shared" si="2"/>
        <v>281.84339999999997</v>
      </c>
    </row>
    <row r="27" spans="1:14" x14ac:dyDescent="0.3">
      <c r="A27" s="21" t="s">
        <v>56</v>
      </c>
      <c r="B27" s="21" t="s">
        <v>13</v>
      </c>
      <c r="C27" s="20">
        <f>VLOOKUP(A27,detalis!$A$1:$D$1001,2,FALSE)</f>
        <v>43546</v>
      </c>
      <c r="D27" s="21" t="s">
        <v>14</v>
      </c>
      <c r="E27" s="21" t="s">
        <v>15</v>
      </c>
      <c r="F27" s="21" t="s">
        <v>16</v>
      </c>
      <c r="G27" s="21" t="s">
        <v>27</v>
      </c>
      <c r="H27" s="19" t="str">
        <f>VLOOKUP(A27,detalis!$A$1:$D$1001,4,0)</f>
        <v>Credit card</v>
      </c>
      <c r="I27" s="27">
        <f>VLOOKUP(A27,price!$A$1:$C$1001,2,0)</f>
        <v>52.59</v>
      </c>
      <c r="J27" s="21">
        <f>VLOOKUP(A27,price!$A$1:$C$1001,3,0)</f>
        <v>8</v>
      </c>
      <c r="K27" s="27">
        <f t="shared" si="0"/>
        <v>420.72</v>
      </c>
      <c r="L27" s="22">
        <v>6</v>
      </c>
      <c r="M27" s="27">
        <f t="shared" si="1"/>
        <v>25.243200000000002</v>
      </c>
      <c r="N27" s="27">
        <f t="shared" si="2"/>
        <v>445.96320000000003</v>
      </c>
    </row>
    <row r="28" spans="1:14" x14ac:dyDescent="0.3">
      <c r="A28" s="19" t="s">
        <v>57</v>
      </c>
      <c r="B28" s="19" t="s">
        <v>37</v>
      </c>
      <c r="C28" s="20">
        <f>VLOOKUP(A28,detalis!$A$1:$D$1001,2,FALSE)</f>
        <v>43504</v>
      </c>
      <c r="D28" s="19" t="s">
        <v>38</v>
      </c>
      <c r="E28" s="19" t="s">
        <v>22</v>
      </c>
      <c r="F28" s="19" t="s">
        <v>26</v>
      </c>
      <c r="G28" s="19" t="s">
        <v>41</v>
      </c>
      <c r="H28" s="19" t="str">
        <f>VLOOKUP(A28,detalis!$A$1:$D$1001,4,0)</f>
        <v>Cash</v>
      </c>
      <c r="I28" s="27">
        <f>VLOOKUP(A28,price!$A$1:$C$1001,2,0)</f>
        <v>33.520000000000003</v>
      </c>
      <c r="J28" s="21">
        <f>VLOOKUP(A28,price!$A$1:$C$1001,3,0)</f>
        <v>1</v>
      </c>
      <c r="K28" s="27">
        <f t="shared" si="0"/>
        <v>33.520000000000003</v>
      </c>
      <c r="L28" s="22">
        <v>6</v>
      </c>
      <c r="M28" s="27">
        <f t="shared" si="1"/>
        <v>2.0112000000000023</v>
      </c>
      <c r="N28" s="27">
        <f t="shared" si="2"/>
        <v>35.531200000000005</v>
      </c>
    </row>
    <row r="29" spans="1:14" x14ac:dyDescent="0.3">
      <c r="A29" s="21" t="s">
        <v>58</v>
      </c>
      <c r="B29" s="21" t="s">
        <v>13</v>
      </c>
      <c r="C29" s="20">
        <f>VLOOKUP(A29,detalis!$A$1:$D$1001,2,FALSE)</f>
        <v>43534</v>
      </c>
      <c r="D29" s="21" t="s">
        <v>14</v>
      </c>
      <c r="E29" s="21" t="s">
        <v>22</v>
      </c>
      <c r="F29" s="21" t="s">
        <v>16</v>
      </c>
      <c r="G29" s="21" t="s">
        <v>41</v>
      </c>
      <c r="H29" s="19" t="str">
        <f>VLOOKUP(A29,detalis!$A$1:$D$1001,4,0)</f>
        <v>Credit card</v>
      </c>
      <c r="I29" s="27">
        <f>VLOOKUP(A29,price!$A$1:$C$1001,2,0)</f>
        <v>87.67</v>
      </c>
      <c r="J29" s="21">
        <f>VLOOKUP(A29,price!$A$1:$C$1001,3,0)</f>
        <v>2</v>
      </c>
      <c r="K29" s="27">
        <f t="shared" si="0"/>
        <v>175.34</v>
      </c>
      <c r="L29" s="22">
        <v>6</v>
      </c>
      <c r="M29" s="27">
        <f t="shared" si="1"/>
        <v>10.520399999999995</v>
      </c>
      <c r="N29" s="27">
        <f t="shared" si="2"/>
        <v>185.8604</v>
      </c>
    </row>
    <row r="30" spans="1:14" x14ac:dyDescent="0.3">
      <c r="A30" s="19" t="s">
        <v>59</v>
      </c>
      <c r="B30" s="19" t="s">
        <v>37</v>
      </c>
      <c r="C30" s="20">
        <f>VLOOKUP(A30,detalis!$A$1:$D$1001,2,FALSE)</f>
        <v>43490</v>
      </c>
      <c r="D30" s="19" t="s">
        <v>38</v>
      </c>
      <c r="E30" s="19" t="s">
        <v>22</v>
      </c>
      <c r="F30" s="19" t="s">
        <v>16</v>
      </c>
      <c r="G30" s="19" t="s">
        <v>39</v>
      </c>
      <c r="H30" s="19" t="str">
        <f>VLOOKUP(A30,detalis!$A$1:$D$1001,4,0)</f>
        <v>Cash</v>
      </c>
      <c r="I30" s="27">
        <f>VLOOKUP(A30,price!$A$1:$C$1001,2,0)</f>
        <v>88.36</v>
      </c>
      <c r="J30" s="21">
        <f>VLOOKUP(A30,price!$A$1:$C$1001,3,0)</f>
        <v>5</v>
      </c>
      <c r="K30" s="27">
        <f t="shared" si="0"/>
        <v>441.8</v>
      </c>
      <c r="L30" s="22">
        <v>6</v>
      </c>
      <c r="M30" s="27">
        <f t="shared" si="1"/>
        <v>26.507999999999981</v>
      </c>
      <c r="N30" s="27">
        <f t="shared" si="2"/>
        <v>468.30799999999999</v>
      </c>
    </row>
    <row r="31" spans="1:14" x14ac:dyDescent="0.3">
      <c r="A31" s="21" t="s">
        <v>60</v>
      </c>
      <c r="B31" s="21" t="s">
        <v>13</v>
      </c>
      <c r="C31" s="20">
        <f>VLOOKUP(A31,detalis!$A$1:$D$1001,2,FALSE)</f>
        <v>43539</v>
      </c>
      <c r="D31" s="21" t="s">
        <v>14</v>
      </c>
      <c r="E31" s="21" t="s">
        <v>22</v>
      </c>
      <c r="F31" s="21" t="s">
        <v>26</v>
      </c>
      <c r="G31" s="21" t="s">
        <v>17</v>
      </c>
      <c r="H31" s="19" t="str">
        <f>VLOOKUP(A31,detalis!$A$1:$D$1001,4,0)</f>
        <v>Cash</v>
      </c>
      <c r="I31" s="27">
        <f>VLOOKUP(A31,price!$A$1:$C$1001,2,0)</f>
        <v>24.89</v>
      </c>
      <c r="J31" s="21">
        <f>VLOOKUP(A31,price!$A$1:$C$1001,3,0)</f>
        <v>9</v>
      </c>
      <c r="K31" s="27">
        <f t="shared" si="0"/>
        <v>224.01</v>
      </c>
      <c r="L31" s="22">
        <v>6</v>
      </c>
      <c r="M31" s="27">
        <f t="shared" si="1"/>
        <v>13.440599999999989</v>
      </c>
      <c r="N31" s="27">
        <f t="shared" si="2"/>
        <v>237.45059999999998</v>
      </c>
    </row>
    <row r="32" spans="1:14" x14ac:dyDescent="0.3">
      <c r="A32" s="19" t="s">
        <v>61</v>
      </c>
      <c r="B32" s="19" t="s">
        <v>37</v>
      </c>
      <c r="C32" s="20">
        <f>VLOOKUP(A32,detalis!$A$1:$D$1001,2,FALSE)</f>
        <v>43521</v>
      </c>
      <c r="D32" s="19" t="s">
        <v>38</v>
      </c>
      <c r="E32" s="19" t="s">
        <v>22</v>
      </c>
      <c r="F32" s="19" t="s">
        <v>26</v>
      </c>
      <c r="G32" s="19" t="s">
        <v>41</v>
      </c>
      <c r="H32" s="19" t="str">
        <f>VLOOKUP(A32,detalis!$A$1:$D$1001,4,0)</f>
        <v>Credit card</v>
      </c>
      <c r="I32" s="27">
        <f>VLOOKUP(A32,price!$A$1:$C$1001,2,0)</f>
        <v>94.13</v>
      </c>
      <c r="J32" s="21">
        <f>VLOOKUP(A32,price!$A$1:$C$1001,3,0)</f>
        <v>5</v>
      </c>
      <c r="K32" s="27">
        <f t="shared" si="0"/>
        <v>470.65</v>
      </c>
      <c r="L32" s="22">
        <v>6</v>
      </c>
      <c r="M32" s="27">
        <f t="shared" si="1"/>
        <v>28.238999999999976</v>
      </c>
      <c r="N32" s="27">
        <f t="shared" si="2"/>
        <v>498.88899999999995</v>
      </c>
    </row>
    <row r="33" spans="1:14" x14ac:dyDescent="0.3">
      <c r="A33" s="21" t="s">
        <v>62</v>
      </c>
      <c r="B33" s="21" t="s">
        <v>37</v>
      </c>
      <c r="C33" s="20">
        <f>VLOOKUP(A33,detalis!$A$1:$D$1001,2,FALSE)</f>
        <v>43493</v>
      </c>
      <c r="D33" s="21" t="s">
        <v>38</v>
      </c>
      <c r="E33" s="21" t="s">
        <v>15</v>
      </c>
      <c r="F33" s="21" t="s">
        <v>26</v>
      </c>
      <c r="G33" s="21" t="s">
        <v>31</v>
      </c>
      <c r="H33" s="19" t="str">
        <f>VLOOKUP(A33,detalis!$A$1:$D$1001,4,0)</f>
        <v>Cash</v>
      </c>
      <c r="I33" s="27">
        <f>VLOOKUP(A33,price!$A$1:$C$1001,2,0)</f>
        <v>78.069999999999993</v>
      </c>
      <c r="J33" s="21">
        <f>VLOOKUP(A33,price!$A$1:$C$1001,3,0)</f>
        <v>9</v>
      </c>
      <c r="K33" s="27">
        <f t="shared" si="0"/>
        <v>702.62999999999988</v>
      </c>
      <c r="L33" s="22">
        <v>6</v>
      </c>
      <c r="M33" s="27">
        <f t="shared" si="1"/>
        <v>42.157799999999952</v>
      </c>
      <c r="N33" s="27">
        <f t="shared" si="2"/>
        <v>744.78779999999983</v>
      </c>
    </row>
    <row r="34" spans="1:14" x14ac:dyDescent="0.3">
      <c r="A34" s="19" t="s">
        <v>63</v>
      </c>
      <c r="B34" s="19" t="s">
        <v>37</v>
      </c>
      <c r="C34" s="20">
        <f>VLOOKUP(A34,detalis!$A$1:$D$1001,2,FALSE)</f>
        <v>43475</v>
      </c>
      <c r="D34" s="19" t="s">
        <v>38</v>
      </c>
      <c r="E34" s="19" t="s">
        <v>22</v>
      </c>
      <c r="F34" s="19" t="s">
        <v>26</v>
      </c>
      <c r="G34" s="19" t="s">
        <v>31</v>
      </c>
      <c r="H34" s="19" t="str">
        <f>VLOOKUP(A34,detalis!$A$1:$D$1001,4,0)</f>
        <v>Cash</v>
      </c>
      <c r="I34" s="27">
        <f>VLOOKUP(A34,price!$A$1:$C$1001,2,0)</f>
        <v>83.78</v>
      </c>
      <c r="J34" s="21">
        <f>VLOOKUP(A34,price!$A$1:$C$1001,3,0)</f>
        <v>8</v>
      </c>
      <c r="K34" s="27">
        <f t="shared" si="0"/>
        <v>670.24</v>
      </c>
      <c r="L34" s="22">
        <v>6</v>
      </c>
      <c r="M34" s="27">
        <f t="shared" si="1"/>
        <v>40.214399999999955</v>
      </c>
      <c r="N34" s="27">
        <f t="shared" si="2"/>
        <v>710.45439999999996</v>
      </c>
    </row>
    <row r="35" spans="1:14" x14ac:dyDescent="0.3">
      <c r="A35" s="21" t="s">
        <v>64</v>
      </c>
      <c r="B35" s="21" t="s">
        <v>13</v>
      </c>
      <c r="C35" s="20">
        <f>VLOOKUP(A35,detalis!$A$1:$D$1001,2,FALSE)</f>
        <v>43539</v>
      </c>
      <c r="D35" s="21" t="s">
        <v>14</v>
      </c>
      <c r="E35" s="21" t="s">
        <v>22</v>
      </c>
      <c r="F35" s="21" t="s">
        <v>26</v>
      </c>
      <c r="G35" s="21" t="s">
        <v>17</v>
      </c>
      <c r="H35" s="19" t="str">
        <f>VLOOKUP(A35,detalis!$A$1:$D$1001,4,0)</f>
        <v>Credit card</v>
      </c>
      <c r="I35" s="27">
        <f>VLOOKUP(A35,price!$A$1:$C$1001,2,0)</f>
        <v>96.58</v>
      </c>
      <c r="J35" s="21">
        <f>VLOOKUP(A35,price!$A$1:$C$1001,3,0)</f>
        <v>2</v>
      </c>
      <c r="K35" s="27">
        <f t="shared" si="0"/>
        <v>193.16</v>
      </c>
      <c r="L35" s="22">
        <v>6</v>
      </c>
      <c r="M35" s="27">
        <f t="shared" si="1"/>
        <v>11.58959999999999</v>
      </c>
      <c r="N35" s="27">
        <f t="shared" si="2"/>
        <v>204.74959999999999</v>
      </c>
    </row>
    <row r="36" spans="1:14" x14ac:dyDescent="0.3">
      <c r="A36" s="19" t="s">
        <v>65</v>
      </c>
      <c r="B36" s="19" t="s">
        <v>20</v>
      </c>
      <c r="C36" s="20">
        <f>VLOOKUP(A36,detalis!$A$1:$D$1001,2,FALSE)</f>
        <v>43502</v>
      </c>
      <c r="D36" s="19" t="s">
        <v>21</v>
      </c>
      <c r="E36" s="19" t="s">
        <v>15</v>
      </c>
      <c r="F36" s="19" t="s">
        <v>16</v>
      </c>
      <c r="G36" s="19" t="s">
        <v>39</v>
      </c>
      <c r="H36" s="19" t="str">
        <f>VLOOKUP(A36,detalis!$A$1:$D$1001,4,0)</f>
        <v>Ewallet</v>
      </c>
      <c r="I36" s="27">
        <f>VLOOKUP(A36,price!$A$1:$C$1001,2,0)</f>
        <v>99.42</v>
      </c>
      <c r="J36" s="21">
        <f>VLOOKUP(A36,price!$A$1:$C$1001,3,0)</f>
        <v>4</v>
      </c>
      <c r="K36" s="27">
        <f t="shared" si="0"/>
        <v>397.68</v>
      </c>
      <c r="L36" s="22">
        <v>6</v>
      </c>
      <c r="M36" s="27">
        <f t="shared" si="1"/>
        <v>23.860799999999983</v>
      </c>
      <c r="N36" s="27">
        <f t="shared" si="2"/>
        <v>421.54079999999999</v>
      </c>
    </row>
    <row r="37" spans="1:14" x14ac:dyDescent="0.3">
      <c r="A37" s="21" t="s">
        <v>66</v>
      </c>
      <c r="B37" s="21" t="s">
        <v>20</v>
      </c>
      <c r="C37" s="20">
        <f>VLOOKUP(A37,detalis!$A$1:$D$1001,2,FALSE)</f>
        <v>43472</v>
      </c>
      <c r="D37" s="21" t="s">
        <v>21</v>
      </c>
      <c r="E37" s="21" t="s">
        <v>15</v>
      </c>
      <c r="F37" s="21" t="s">
        <v>16</v>
      </c>
      <c r="G37" s="21" t="s">
        <v>31</v>
      </c>
      <c r="H37" s="19" t="str">
        <f>VLOOKUP(A37,detalis!$A$1:$D$1001,4,0)</f>
        <v>Ewallet</v>
      </c>
      <c r="I37" s="27">
        <f>VLOOKUP(A37,price!$A$1:$C$1001,2,0)</f>
        <v>68.12</v>
      </c>
      <c r="J37" s="21">
        <f>VLOOKUP(A37,price!$A$1:$C$1001,3,0)</f>
        <v>1</v>
      </c>
      <c r="K37" s="27">
        <f t="shared" si="0"/>
        <v>68.12</v>
      </c>
      <c r="L37" s="22">
        <v>6</v>
      </c>
      <c r="M37" s="27">
        <f t="shared" si="1"/>
        <v>4.0871999999999957</v>
      </c>
      <c r="N37" s="27">
        <f t="shared" si="2"/>
        <v>72.2072</v>
      </c>
    </row>
    <row r="38" spans="1:14" x14ac:dyDescent="0.3">
      <c r="A38" s="19" t="s">
        <v>67</v>
      </c>
      <c r="B38" s="19" t="s">
        <v>13</v>
      </c>
      <c r="C38" s="20">
        <f>VLOOKUP(A38,detalis!$A$1:$D$1001,2,FALSE)</f>
        <v>43534</v>
      </c>
      <c r="D38" s="19" t="s">
        <v>14</v>
      </c>
      <c r="E38" s="19" t="s">
        <v>15</v>
      </c>
      <c r="F38" s="19" t="s">
        <v>26</v>
      </c>
      <c r="G38" s="19" t="s">
        <v>31</v>
      </c>
      <c r="H38" s="19" t="str">
        <f>VLOOKUP(A38,detalis!$A$1:$D$1001,4,0)</f>
        <v>Ewallet</v>
      </c>
      <c r="I38" s="27">
        <f>VLOOKUP(A38,price!$A$1:$C$1001,2,0)</f>
        <v>62.62</v>
      </c>
      <c r="J38" s="21">
        <f>VLOOKUP(A38,price!$A$1:$C$1001,3,0)</f>
        <v>5</v>
      </c>
      <c r="K38" s="27">
        <f t="shared" si="0"/>
        <v>313.09999999999997</v>
      </c>
      <c r="L38" s="22">
        <v>6</v>
      </c>
      <c r="M38" s="27">
        <f t="shared" si="1"/>
        <v>18.786000000000001</v>
      </c>
      <c r="N38" s="27">
        <f t="shared" si="2"/>
        <v>331.88599999999997</v>
      </c>
    </row>
    <row r="39" spans="1:14" x14ac:dyDescent="0.3">
      <c r="A39" s="21" t="s">
        <v>68</v>
      </c>
      <c r="B39" s="21" t="s">
        <v>13</v>
      </c>
      <c r="C39" s="20">
        <f>VLOOKUP(A39,detalis!$A$1:$D$1001,2,FALSE)</f>
        <v>43480</v>
      </c>
      <c r="D39" s="21" t="s">
        <v>14</v>
      </c>
      <c r="E39" s="21" t="s">
        <v>22</v>
      </c>
      <c r="F39" s="21" t="s">
        <v>16</v>
      </c>
      <c r="G39" s="21" t="s">
        <v>23</v>
      </c>
      <c r="H39" s="19" t="str">
        <f>VLOOKUP(A39,detalis!$A$1:$D$1001,4,0)</f>
        <v>Ewallet</v>
      </c>
      <c r="I39" s="27">
        <f>VLOOKUP(A39,price!$A$1:$C$1001,2,0)</f>
        <v>60.88</v>
      </c>
      <c r="J39" s="21">
        <f>VLOOKUP(A39,price!$A$1:$C$1001,3,0)</f>
        <v>9</v>
      </c>
      <c r="K39" s="27">
        <f t="shared" si="0"/>
        <v>547.92000000000007</v>
      </c>
      <c r="L39" s="22">
        <v>6</v>
      </c>
      <c r="M39" s="27">
        <f t="shared" si="1"/>
        <v>32.87519999999995</v>
      </c>
      <c r="N39" s="27">
        <f t="shared" si="2"/>
        <v>580.79520000000002</v>
      </c>
    </row>
    <row r="40" spans="1:14" x14ac:dyDescent="0.3">
      <c r="A40" s="19" t="s">
        <v>69</v>
      </c>
      <c r="B40" s="19" t="s">
        <v>20</v>
      </c>
      <c r="C40" s="20">
        <f>VLOOKUP(A40,detalis!$A$1:$D$1001,2,FALSE)</f>
        <v>43547</v>
      </c>
      <c r="D40" s="19" t="s">
        <v>21</v>
      </c>
      <c r="E40" s="19" t="s">
        <v>22</v>
      </c>
      <c r="F40" s="19" t="s">
        <v>16</v>
      </c>
      <c r="G40" s="19" t="s">
        <v>17</v>
      </c>
      <c r="H40" s="19" t="str">
        <f>VLOOKUP(A40,detalis!$A$1:$D$1001,4,0)</f>
        <v>Ewallet</v>
      </c>
      <c r="I40" s="27">
        <f>VLOOKUP(A40,price!$A$1:$C$1001,2,0)</f>
        <v>54.92</v>
      </c>
      <c r="J40" s="21">
        <f>VLOOKUP(A40,price!$A$1:$C$1001,3,0)</f>
        <v>8</v>
      </c>
      <c r="K40" s="27">
        <f t="shared" si="0"/>
        <v>439.36</v>
      </c>
      <c r="L40" s="22">
        <v>6</v>
      </c>
      <c r="M40" s="27">
        <f t="shared" si="1"/>
        <v>26.36160000000001</v>
      </c>
      <c r="N40" s="27">
        <f t="shared" si="2"/>
        <v>465.72160000000002</v>
      </c>
    </row>
    <row r="41" spans="1:14" x14ac:dyDescent="0.3">
      <c r="A41" s="21" t="s">
        <v>70</v>
      </c>
      <c r="B41" s="21" t="s">
        <v>37</v>
      </c>
      <c r="C41" s="20">
        <f>VLOOKUP(A41,detalis!$A$1:$D$1001,2,FALSE)</f>
        <v>43527</v>
      </c>
      <c r="D41" s="21" t="s">
        <v>38</v>
      </c>
      <c r="E41" s="21" t="s">
        <v>15</v>
      </c>
      <c r="F41" s="21" t="s">
        <v>26</v>
      </c>
      <c r="G41" s="21" t="s">
        <v>27</v>
      </c>
      <c r="H41" s="19" t="str">
        <f>VLOOKUP(A41,detalis!$A$1:$D$1001,4,0)</f>
        <v>Cash</v>
      </c>
      <c r="I41" s="27">
        <f>VLOOKUP(A41,price!$A$1:$C$1001,2,0)</f>
        <v>30.12</v>
      </c>
      <c r="J41" s="21">
        <f>VLOOKUP(A41,price!$A$1:$C$1001,3,0)</f>
        <v>8</v>
      </c>
      <c r="K41" s="27">
        <f t="shared" si="0"/>
        <v>240.96</v>
      </c>
      <c r="L41" s="22">
        <v>6</v>
      </c>
      <c r="M41" s="27">
        <f t="shared" si="1"/>
        <v>14.457599999999985</v>
      </c>
      <c r="N41" s="27">
        <f t="shared" si="2"/>
        <v>255.41759999999999</v>
      </c>
    </row>
    <row r="42" spans="1:14" x14ac:dyDescent="0.3">
      <c r="A42" s="19" t="s">
        <v>71</v>
      </c>
      <c r="B42" s="19" t="s">
        <v>37</v>
      </c>
      <c r="C42" s="20">
        <f>VLOOKUP(A42,detalis!$A$1:$D$1001,2,FALSE)</f>
        <v>43482</v>
      </c>
      <c r="D42" s="19" t="s">
        <v>38</v>
      </c>
      <c r="E42" s="19" t="s">
        <v>15</v>
      </c>
      <c r="F42" s="19" t="s">
        <v>16</v>
      </c>
      <c r="G42" s="19" t="s">
        <v>27</v>
      </c>
      <c r="H42" s="19" t="str">
        <f>VLOOKUP(A42,detalis!$A$1:$D$1001,4,0)</f>
        <v>Ewallet</v>
      </c>
      <c r="I42" s="27">
        <f>VLOOKUP(A42,price!$A$1:$C$1001,2,0)</f>
        <v>86.72</v>
      </c>
      <c r="J42" s="21">
        <f>VLOOKUP(A42,price!$A$1:$C$1001,3,0)</f>
        <v>1</v>
      </c>
      <c r="K42" s="27">
        <f t="shared" si="0"/>
        <v>86.72</v>
      </c>
      <c r="L42" s="22">
        <v>6</v>
      </c>
      <c r="M42" s="27">
        <f t="shared" si="1"/>
        <v>5.2031999999999954</v>
      </c>
      <c r="N42" s="27">
        <f t="shared" si="2"/>
        <v>91.923199999999994</v>
      </c>
    </row>
    <row r="43" spans="1:14" x14ac:dyDescent="0.3">
      <c r="A43" s="21" t="s">
        <v>72</v>
      </c>
      <c r="B43" s="21" t="s">
        <v>20</v>
      </c>
      <c r="C43" s="20">
        <f>VLOOKUP(A43,detalis!$A$1:$D$1001,2,FALSE)</f>
        <v>43498</v>
      </c>
      <c r="D43" s="21" t="s">
        <v>21</v>
      </c>
      <c r="E43" s="21" t="s">
        <v>15</v>
      </c>
      <c r="F43" s="21" t="s">
        <v>26</v>
      </c>
      <c r="G43" s="21" t="s">
        <v>27</v>
      </c>
      <c r="H43" s="19" t="str">
        <f>VLOOKUP(A43,detalis!$A$1:$D$1001,4,0)</f>
        <v>Cash</v>
      </c>
      <c r="I43" s="27">
        <f>VLOOKUP(A43,price!$A$1:$C$1001,2,0)</f>
        <v>56.11</v>
      </c>
      <c r="J43" s="21">
        <f>VLOOKUP(A43,price!$A$1:$C$1001,3,0)</f>
        <v>2</v>
      </c>
      <c r="K43" s="27">
        <f t="shared" si="0"/>
        <v>112.22</v>
      </c>
      <c r="L43" s="22">
        <v>6</v>
      </c>
      <c r="M43" s="27">
        <f t="shared" si="1"/>
        <v>6.7331999999999965</v>
      </c>
      <c r="N43" s="27">
        <f t="shared" si="2"/>
        <v>118.9532</v>
      </c>
    </row>
    <row r="44" spans="1:14" x14ac:dyDescent="0.3">
      <c r="A44" s="19" t="s">
        <v>73</v>
      </c>
      <c r="B44" s="19" t="s">
        <v>37</v>
      </c>
      <c r="C44" s="20">
        <f>VLOOKUP(A44,detalis!$A$1:$D$1001,2,FALSE)</f>
        <v>43504</v>
      </c>
      <c r="D44" s="19" t="s">
        <v>38</v>
      </c>
      <c r="E44" s="19" t="s">
        <v>15</v>
      </c>
      <c r="F44" s="19" t="s">
        <v>16</v>
      </c>
      <c r="G44" s="19" t="s">
        <v>31</v>
      </c>
      <c r="H44" s="19" t="str">
        <f>VLOOKUP(A44,detalis!$A$1:$D$1001,4,0)</f>
        <v>Cash</v>
      </c>
      <c r="I44" s="27">
        <f>VLOOKUP(A44,price!$A$1:$C$1001,2,0)</f>
        <v>69.12</v>
      </c>
      <c r="J44" s="21">
        <f>VLOOKUP(A44,price!$A$1:$C$1001,3,0)</f>
        <v>6</v>
      </c>
      <c r="K44" s="27">
        <f t="shared" si="0"/>
        <v>414.72</v>
      </c>
      <c r="L44" s="22">
        <v>6</v>
      </c>
      <c r="M44" s="27">
        <f t="shared" si="1"/>
        <v>24.883199999999988</v>
      </c>
      <c r="N44" s="27">
        <f t="shared" si="2"/>
        <v>439.60320000000002</v>
      </c>
    </row>
    <row r="45" spans="1:14" x14ac:dyDescent="0.3">
      <c r="A45" s="21" t="s">
        <v>74</v>
      </c>
      <c r="B45" s="21" t="s">
        <v>20</v>
      </c>
      <c r="C45" s="20">
        <f>VLOOKUP(A45,detalis!$A$1:$D$1001,2,FALSE)</f>
        <v>43528</v>
      </c>
      <c r="D45" s="21" t="s">
        <v>21</v>
      </c>
      <c r="E45" s="21" t="s">
        <v>15</v>
      </c>
      <c r="F45" s="21" t="s">
        <v>16</v>
      </c>
      <c r="G45" s="21" t="s">
        <v>39</v>
      </c>
      <c r="H45" s="19" t="str">
        <f>VLOOKUP(A45,detalis!$A$1:$D$1001,4,0)</f>
        <v>Cash</v>
      </c>
      <c r="I45" s="27">
        <f>VLOOKUP(A45,price!$A$1:$C$1001,2,0)</f>
        <v>98.7</v>
      </c>
      <c r="J45" s="21">
        <f>VLOOKUP(A45,price!$A$1:$C$1001,3,0)</f>
        <v>8</v>
      </c>
      <c r="K45" s="27">
        <f t="shared" si="0"/>
        <v>789.6</v>
      </c>
      <c r="L45" s="22">
        <v>6</v>
      </c>
      <c r="M45" s="27">
        <f t="shared" si="1"/>
        <v>47.375999999999976</v>
      </c>
      <c r="N45" s="27">
        <f t="shared" si="2"/>
        <v>836.976</v>
      </c>
    </row>
    <row r="46" spans="1:14" x14ac:dyDescent="0.3">
      <c r="A46" s="19" t="s">
        <v>75</v>
      </c>
      <c r="B46" s="19" t="s">
        <v>20</v>
      </c>
      <c r="C46" s="20">
        <f>VLOOKUP(A46,detalis!$A$1:$D$1001,2,FALSE)</f>
        <v>43540</v>
      </c>
      <c r="D46" s="19" t="s">
        <v>21</v>
      </c>
      <c r="E46" s="19" t="s">
        <v>15</v>
      </c>
      <c r="F46" s="19" t="s">
        <v>26</v>
      </c>
      <c r="G46" s="19" t="s">
        <v>17</v>
      </c>
      <c r="H46" s="19" t="str">
        <f>VLOOKUP(A46,detalis!$A$1:$D$1001,4,0)</f>
        <v>Cash</v>
      </c>
      <c r="I46" s="27">
        <f>VLOOKUP(A46,price!$A$1:$C$1001,2,0)</f>
        <v>15.37</v>
      </c>
      <c r="J46" s="21">
        <f>VLOOKUP(A46,price!$A$1:$C$1001,3,0)</f>
        <v>2</v>
      </c>
      <c r="K46" s="27">
        <f t="shared" si="0"/>
        <v>30.74</v>
      </c>
      <c r="L46" s="22">
        <v>6</v>
      </c>
      <c r="M46" s="27">
        <f t="shared" si="1"/>
        <v>1.8443999999999967</v>
      </c>
      <c r="N46" s="27">
        <f t="shared" si="2"/>
        <v>32.584399999999995</v>
      </c>
    </row>
    <row r="47" spans="1:14" x14ac:dyDescent="0.3">
      <c r="A47" s="21" t="s">
        <v>76</v>
      </c>
      <c r="B47" s="21" t="s">
        <v>37</v>
      </c>
      <c r="C47" s="20">
        <f>VLOOKUP(A47,detalis!$A$1:$D$1001,2,FALSE)</f>
        <v>43533</v>
      </c>
      <c r="D47" s="21" t="s">
        <v>38</v>
      </c>
      <c r="E47" s="21" t="s">
        <v>15</v>
      </c>
      <c r="F47" s="21" t="s">
        <v>16</v>
      </c>
      <c r="G47" s="21" t="s">
        <v>23</v>
      </c>
      <c r="H47" s="19" t="str">
        <f>VLOOKUP(A47,detalis!$A$1:$D$1001,4,0)</f>
        <v>Cash</v>
      </c>
      <c r="I47" s="27">
        <f>VLOOKUP(A47,price!$A$1:$C$1001,2,0)</f>
        <v>93.96</v>
      </c>
      <c r="J47" s="21">
        <f>VLOOKUP(A47,price!$A$1:$C$1001,3,0)</f>
        <v>4</v>
      </c>
      <c r="K47" s="27">
        <f t="shared" si="0"/>
        <v>375.84</v>
      </c>
      <c r="L47" s="22">
        <v>6</v>
      </c>
      <c r="M47" s="27">
        <f t="shared" si="1"/>
        <v>22.550400000000025</v>
      </c>
      <c r="N47" s="27">
        <f t="shared" si="2"/>
        <v>398.3904</v>
      </c>
    </row>
    <row r="48" spans="1:14" x14ac:dyDescent="0.3">
      <c r="A48" s="19" t="s">
        <v>77</v>
      </c>
      <c r="B48" s="19" t="s">
        <v>37</v>
      </c>
      <c r="C48" s="20">
        <f>VLOOKUP(A48,detalis!$A$1:$D$1001,2,FALSE)</f>
        <v>43523</v>
      </c>
      <c r="D48" s="19" t="s">
        <v>38</v>
      </c>
      <c r="E48" s="19" t="s">
        <v>15</v>
      </c>
      <c r="F48" s="19" t="s">
        <v>26</v>
      </c>
      <c r="G48" s="19" t="s">
        <v>17</v>
      </c>
      <c r="H48" s="19" t="str">
        <f>VLOOKUP(A48,detalis!$A$1:$D$1001,4,0)</f>
        <v>Credit card</v>
      </c>
      <c r="I48" s="27">
        <f>VLOOKUP(A48,price!$A$1:$C$1001,2,0)</f>
        <v>56.69</v>
      </c>
      <c r="J48" s="21">
        <f>VLOOKUP(A48,price!$A$1:$C$1001,3,0)</f>
        <v>9</v>
      </c>
      <c r="K48" s="27">
        <f t="shared" si="0"/>
        <v>510.21</v>
      </c>
      <c r="L48" s="22">
        <v>6</v>
      </c>
      <c r="M48" s="27">
        <f t="shared" si="1"/>
        <v>30.612599999999986</v>
      </c>
      <c r="N48" s="27">
        <f t="shared" si="2"/>
        <v>540.82259999999997</v>
      </c>
    </row>
    <row r="49" spans="1:14" x14ac:dyDescent="0.3">
      <c r="A49" s="21" t="s">
        <v>78</v>
      </c>
      <c r="B49" s="21" t="s">
        <v>37</v>
      </c>
      <c r="C49" s="20">
        <f>VLOOKUP(A49,detalis!$A$1:$D$1001,2,FALSE)</f>
        <v>43502</v>
      </c>
      <c r="D49" s="21" t="s">
        <v>38</v>
      </c>
      <c r="E49" s="21" t="s">
        <v>15</v>
      </c>
      <c r="F49" s="21" t="s">
        <v>16</v>
      </c>
      <c r="G49" s="21" t="s">
        <v>39</v>
      </c>
      <c r="H49" s="19" t="str">
        <f>VLOOKUP(A49,detalis!$A$1:$D$1001,4,0)</f>
        <v>Ewallet</v>
      </c>
      <c r="I49" s="27">
        <f>VLOOKUP(A49,price!$A$1:$C$1001,2,0)</f>
        <v>20.010000000000002</v>
      </c>
      <c r="J49" s="21">
        <f>VLOOKUP(A49,price!$A$1:$C$1001,3,0)</f>
        <v>9</v>
      </c>
      <c r="K49" s="27">
        <f t="shared" si="0"/>
        <v>180.09</v>
      </c>
      <c r="L49" s="22">
        <v>6</v>
      </c>
      <c r="M49" s="27">
        <f t="shared" si="1"/>
        <v>10.805399999999992</v>
      </c>
      <c r="N49" s="27">
        <f t="shared" si="2"/>
        <v>190.8954</v>
      </c>
    </row>
    <row r="50" spans="1:14" x14ac:dyDescent="0.3">
      <c r="A50" s="19" t="s">
        <v>79</v>
      </c>
      <c r="B50" s="19" t="s">
        <v>37</v>
      </c>
      <c r="C50" s="20">
        <f>VLOOKUP(A50,detalis!$A$1:$D$1001,2,FALSE)</f>
        <v>43506</v>
      </c>
      <c r="D50" s="19" t="s">
        <v>38</v>
      </c>
      <c r="E50" s="19" t="s">
        <v>15</v>
      </c>
      <c r="F50" s="19" t="s">
        <v>26</v>
      </c>
      <c r="G50" s="19" t="s">
        <v>23</v>
      </c>
      <c r="H50" s="19" t="str">
        <f>VLOOKUP(A50,detalis!$A$1:$D$1001,4,0)</f>
        <v>Credit card</v>
      </c>
      <c r="I50" s="27">
        <f>VLOOKUP(A50,price!$A$1:$C$1001,2,0)</f>
        <v>18.93</v>
      </c>
      <c r="J50" s="21">
        <f>VLOOKUP(A50,price!$A$1:$C$1001,3,0)</f>
        <v>6</v>
      </c>
      <c r="K50" s="27">
        <f t="shared" si="0"/>
        <v>113.58</v>
      </c>
      <c r="L50" s="22">
        <v>6</v>
      </c>
      <c r="M50" s="27">
        <f t="shared" si="1"/>
        <v>6.8148000000000053</v>
      </c>
      <c r="N50" s="27">
        <f t="shared" si="2"/>
        <v>120.3948</v>
      </c>
    </row>
    <row r="51" spans="1:14" x14ac:dyDescent="0.3">
      <c r="A51" s="21" t="s">
        <v>80</v>
      </c>
      <c r="B51" s="21" t="s">
        <v>20</v>
      </c>
      <c r="C51" s="20">
        <f>VLOOKUP(A51,detalis!$A$1:$D$1001,2,FALSE)</f>
        <v>43543</v>
      </c>
      <c r="D51" s="21" t="s">
        <v>21</v>
      </c>
      <c r="E51" s="21" t="s">
        <v>15</v>
      </c>
      <c r="F51" s="21" t="s">
        <v>16</v>
      </c>
      <c r="G51" s="21" t="s">
        <v>41</v>
      </c>
      <c r="H51" s="19" t="str">
        <f>VLOOKUP(A51,detalis!$A$1:$D$1001,4,0)</f>
        <v>Ewallet</v>
      </c>
      <c r="I51" s="27">
        <f>VLOOKUP(A51,price!$A$1:$C$1001,2,0)</f>
        <v>82.63</v>
      </c>
      <c r="J51" s="21">
        <f>VLOOKUP(A51,price!$A$1:$C$1001,3,0)</f>
        <v>10</v>
      </c>
      <c r="K51" s="27">
        <f t="shared" si="0"/>
        <v>826.3</v>
      </c>
      <c r="L51" s="22">
        <v>6</v>
      </c>
      <c r="M51" s="27">
        <f t="shared" si="1"/>
        <v>49.577999999999975</v>
      </c>
      <c r="N51" s="27">
        <f t="shared" si="2"/>
        <v>875.87799999999993</v>
      </c>
    </row>
    <row r="52" spans="1:14" x14ac:dyDescent="0.3">
      <c r="A52" s="19" t="s">
        <v>81</v>
      </c>
      <c r="B52" s="19" t="s">
        <v>20</v>
      </c>
      <c r="C52" s="20">
        <f>VLOOKUP(A52,detalis!$A$1:$D$1001,2,FALSE)</f>
        <v>43499</v>
      </c>
      <c r="D52" s="19" t="s">
        <v>21</v>
      </c>
      <c r="E52" s="19" t="s">
        <v>15</v>
      </c>
      <c r="F52" s="19" t="s">
        <v>26</v>
      </c>
      <c r="G52" s="19" t="s">
        <v>39</v>
      </c>
      <c r="H52" s="19" t="str">
        <f>VLOOKUP(A52,detalis!$A$1:$D$1001,4,0)</f>
        <v>Cash</v>
      </c>
      <c r="I52" s="27">
        <f>VLOOKUP(A52,price!$A$1:$C$1001,2,0)</f>
        <v>91.4</v>
      </c>
      <c r="J52" s="21">
        <f>VLOOKUP(A52,price!$A$1:$C$1001,3,0)</f>
        <v>7</v>
      </c>
      <c r="K52" s="27">
        <f t="shared" si="0"/>
        <v>639.80000000000007</v>
      </c>
      <c r="L52" s="22">
        <v>6</v>
      </c>
      <c r="M52" s="27">
        <f t="shared" si="1"/>
        <v>38.388000000000034</v>
      </c>
      <c r="N52" s="27">
        <f t="shared" si="2"/>
        <v>678.1880000000001</v>
      </c>
    </row>
    <row r="53" spans="1:14" x14ac:dyDescent="0.3">
      <c r="A53" s="21" t="s">
        <v>82</v>
      </c>
      <c r="B53" s="21" t="s">
        <v>13</v>
      </c>
      <c r="C53" s="20">
        <f>VLOOKUP(A53,detalis!$A$1:$D$1001,2,FALSE)</f>
        <v>43506</v>
      </c>
      <c r="D53" s="21" t="s">
        <v>14</v>
      </c>
      <c r="E53" s="21" t="s">
        <v>15</v>
      </c>
      <c r="F53" s="21" t="s">
        <v>16</v>
      </c>
      <c r="G53" s="21" t="s">
        <v>39</v>
      </c>
      <c r="H53" s="19" t="str">
        <f>VLOOKUP(A53,detalis!$A$1:$D$1001,4,0)</f>
        <v>Cash</v>
      </c>
      <c r="I53" s="27">
        <f>VLOOKUP(A53,price!$A$1:$C$1001,2,0)</f>
        <v>44.59</v>
      </c>
      <c r="J53" s="21">
        <f>VLOOKUP(A53,price!$A$1:$C$1001,3,0)</f>
        <v>5</v>
      </c>
      <c r="K53" s="27">
        <f t="shared" si="0"/>
        <v>222.95000000000002</v>
      </c>
      <c r="L53" s="22">
        <v>6</v>
      </c>
      <c r="M53" s="27">
        <f t="shared" si="1"/>
        <v>13.37700000000001</v>
      </c>
      <c r="N53" s="27">
        <f t="shared" si="2"/>
        <v>236.32700000000003</v>
      </c>
    </row>
    <row r="54" spans="1:14" x14ac:dyDescent="0.3">
      <c r="A54" s="19" t="s">
        <v>83</v>
      </c>
      <c r="B54" s="19" t="s">
        <v>37</v>
      </c>
      <c r="C54" s="20">
        <f>VLOOKUP(A54,detalis!$A$1:$D$1001,2,FALSE)</f>
        <v>43546</v>
      </c>
      <c r="D54" s="19" t="s">
        <v>38</v>
      </c>
      <c r="E54" s="19" t="s">
        <v>15</v>
      </c>
      <c r="F54" s="19" t="s">
        <v>16</v>
      </c>
      <c r="G54" s="19" t="s">
        <v>41</v>
      </c>
      <c r="H54" s="19" t="str">
        <f>VLOOKUP(A54,detalis!$A$1:$D$1001,4,0)</f>
        <v>Ewallet</v>
      </c>
      <c r="I54" s="27">
        <f>VLOOKUP(A54,price!$A$1:$C$1001,2,0)</f>
        <v>17.87</v>
      </c>
      <c r="J54" s="21">
        <f>VLOOKUP(A54,price!$A$1:$C$1001,3,0)</f>
        <v>4</v>
      </c>
      <c r="K54" s="27">
        <f t="shared" si="0"/>
        <v>71.48</v>
      </c>
      <c r="L54" s="22">
        <v>6</v>
      </c>
      <c r="M54" s="27">
        <f t="shared" si="1"/>
        <v>4.2887999999999948</v>
      </c>
      <c r="N54" s="27">
        <f t="shared" si="2"/>
        <v>75.768799999999999</v>
      </c>
    </row>
    <row r="55" spans="1:14" x14ac:dyDescent="0.3">
      <c r="A55" s="21" t="s">
        <v>84</v>
      </c>
      <c r="B55" s="21" t="s">
        <v>20</v>
      </c>
      <c r="C55" s="20">
        <f>VLOOKUP(A55,detalis!$A$1:$D$1001,2,FALSE)</f>
        <v>43490</v>
      </c>
      <c r="D55" s="21" t="s">
        <v>21</v>
      </c>
      <c r="E55" s="21" t="s">
        <v>15</v>
      </c>
      <c r="F55" s="21" t="s">
        <v>26</v>
      </c>
      <c r="G55" s="21" t="s">
        <v>41</v>
      </c>
      <c r="H55" s="19" t="str">
        <f>VLOOKUP(A55,detalis!$A$1:$D$1001,4,0)</f>
        <v>Credit card</v>
      </c>
      <c r="I55" s="27">
        <f>VLOOKUP(A55,price!$A$1:$C$1001,2,0)</f>
        <v>15.43</v>
      </c>
      <c r="J55" s="21">
        <f>VLOOKUP(A55,price!$A$1:$C$1001,3,0)</f>
        <v>1</v>
      </c>
      <c r="K55" s="27">
        <f t="shared" si="0"/>
        <v>15.43</v>
      </c>
      <c r="L55" s="22">
        <v>6</v>
      </c>
      <c r="M55" s="27">
        <f t="shared" si="1"/>
        <v>0.92579999999999885</v>
      </c>
      <c r="N55" s="27">
        <f t="shared" si="2"/>
        <v>16.355799999999999</v>
      </c>
    </row>
    <row r="56" spans="1:14" x14ac:dyDescent="0.3">
      <c r="A56" s="19" t="s">
        <v>85</v>
      </c>
      <c r="B56" s="19" t="s">
        <v>37</v>
      </c>
      <c r="C56" s="20">
        <f>VLOOKUP(A56,detalis!$A$1:$D$1001,2,FALSE)</f>
        <v>43531</v>
      </c>
      <c r="D56" s="19" t="s">
        <v>38</v>
      </c>
      <c r="E56" s="19" t="s">
        <v>22</v>
      </c>
      <c r="F56" s="19" t="s">
        <v>26</v>
      </c>
      <c r="G56" s="19" t="s">
        <v>27</v>
      </c>
      <c r="H56" s="19" t="str">
        <f>VLOOKUP(A56,detalis!$A$1:$D$1001,4,0)</f>
        <v>Ewallet</v>
      </c>
      <c r="I56" s="27">
        <f>VLOOKUP(A56,price!$A$1:$C$1001,2,0)</f>
        <v>16.16</v>
      </c>
      <c r="J56" s="21">
        <f>VLOOKUP(A56,price!$A$1:$C$1001,3,0)</f>
        <v>2</v>
      </c>
      <c r="K56" s="27">
        <f t="shared" si="0"/>
        <v>32.32</v>
      </c>
      <c r="L56" s="22">
        <v>6</v>
      </c>
      <c r="M56" s="27">
        <f t="shared" si="1"/>
        <v>1.9391999999999996</v>
      </c>
      <c r="N56" s="27">
        <f t="shared" si="2"/>
        <v>34.2592</v>
      </c>
    </row>
    <row r="57" spans="1:14" x14ac:dyDescent="0.3">
      <c r="A57" s="21" t="s">
        <v>86</v>
      </c>
      <c r="B57" s="21" t="s">
        <v>20</v>
      </c>
      <c r="C57" s="20">
        <f>VLOOKUP(A57,detalis!$A$1:$D$1001,2,FALSE)</f>
        <v>43524</v>
      </c>
      <c r="D57" s="21" t="s">
        <v>21</v>
      </c>
      <c r="E57" s="21" t="s">
        <v>22</v>
      </c>
      <c r="F57" s="21" t="s">
        <v>16</v>
      </c>
      <c r="G57" s="21" t="s">
        <v>23</v>
      </c>
      <c r="H57" s="19" t="str">
        <f>VLOOKUP(A57,detalis!$A$1:$D$1001,4,0)</f>
        <v>Cash</v>
      </c>
      <c r="I57" s="27">
        <f>VLOOKUP(A57,price!$A$1:$C$1001,2,0)</f>
        <v>85.98</v>
      </c>
      <c r="J57" s="21">
        <f>VLOOKUP(A57,price!$A$1:$C$1001,3,0)</f>
        <v>8</v>
      </c>
      <c r="K57" s="27">
        <f t="shared" si="0"/>
        <v>687.84</v>
      </c>
      <c r="L57" s="22">
        <v>6</v>
      </c>
      <c r="M57" s="27">
        <f t="shared" si="1"/>
        <v>41.270399999999995</v>
      </c>
      <c r="N57" s="27">
        <f t="shared" si="2"/>
        <v>729.11040000000003</v>
      </c>
    </row>
    <row r="58" spans="1:14" x14ac:dyDescent="0.3">
      <c r="A58" s="19" t="s">
        <v>87</v>
      </c>
      <c r="B58" s="19" t="s">
        <v>13</v>
      </c>
      <c r="C58" s="20">
        <f>VLOOKUP(A58,detalis!$A$1:$D$1001,2,FALSE)</f>
        <v>43551</v>
      </c>
      <c r="D58" s="19" t="s">
        <v>14</v>
      </c>
      <c r="E58" s="19" t="s">
        <v>15</v>
      </c>
      <c r="F58" s="19" t="s">
        <v>26</v>
      </c>
      <c r="G58" s="19" t="s">
        <v>27</v>
      </c>
      <c r="H58" s="19" t="str">
        <f>VLOOKUP(A58,detalis!$A$1:$D$1001,4,0)</f>
        <v>Cash</v>
      </c>
      <c r="I58" s="27">
        <f>VLOOKUP(A58,price!$A$1:$C$1001,2,0)</f>
        <v>44.34</v>
      </c>
      <c r="J58" s="21">
        <f>VLOOKUP(A58,price!$A$1:$C$1001,3,0)</f>
        <v>2</v>
      </c>
      <c r="K58" s="27">
        <f t="shared" si="0"/>
        <v>88.68</v>
      </c>
      <c r="L58" s="22">
        <v>6</v>
      </c>
      <c r="M58" s="27">
        <f t="shared" si="1"/>
        <v>5.3208000000000055</v>
      </c>
      <c r="N58" s="27">
        <f t="shared" si="2"/>
        <v>94.000800000000012</v>
      </c>
    </row>
    <row r="59" spans="1:14" x14ac:dyDescent="0.3">
      <c r="A59" s="21" t="s">
        <v>88</v>
      </c>
      <c r="B59" s="21" t="s">
        <v>13</v>
      </c>
      <c r="C59" s="20">
        <f>VLOOKUP(A59,detalis!$A$1:$D$1001,2,FALSE)</f>
        <v>43503</v>
      </c>
      <c r="D59" s="21" t="s">
        <v>14</v>
      </c>
      <c r="E59" s="21" t="s">
        <v>22</v>
      </c>
      <c r="F59" s="21" t="s">
        <v>26</v>
      </c>
      <c r="G59" s="21" t="s">
        <v>17</v>
      </c>
      <c r="H59" s="19" t="str">
        <f>VLOOKUP(A59,detalis!$A$1:$D$1001,4,0)</f>
        <v>Ewallet</v>
      </c>
      <c r="I59" s="27">
        <f>VLOOKUP(A59,price!$A$1:$C$1001,2,0)</f>
        <v>89.6</v>
      </c>
      <c r="J59" s="21">
        <f>VLOOKUP(A59,price!$A$1:$C$1001,3,0)</f>
        <v>8</v>
      </c>
      <c r="K59" s="27">
        <f t="shared" si="0"/>
        <v>716.8</v>
      </c>
      <c r="L59" s="22">
        <v>6</v>
      </c>
      <c r="M59" s="27">
        <f t="shared" si="1"/>
        <v>43.008000000000038</v>
      </c>
      <c r="N59" s="27">
        <f t="shared" si="2"/>
        <v>759.80799999999999</v>
      </c>
    </row>
    <row r="60" spans="1:14" x14ac:dyDescent="0.3">
      <c r="A60" s="19" t="s">
        <v>89</v>
      </c>
      <c r="B60" s="19" t="s">
        <v>13</v>
      </c>
      <c r="C60" s="20">
        <f>VLOOKUP(A60,detalis!$A$1:$D$1001,2,FALSE)</f>
        <v>43485</v>
      </c>
      <c r="D60" s="19" t="s">
        <v>14</v>
      </c>
      <c r="E60" s="19" t="s">
        <v>15</v>
      </c>
      <c r="F60" s="19" t="s">
        <v>16</v>
      </c>
      <c r="G60" s="19" t="s">
        <v>27</v>
      </c>
      <c r="H60" s="19" t="str">
        <f>VLOOKUP(A60,detalis!$A$1:$D$1001,4,0)</f>
        <v>Cash</v>
      </c>
      <c r="I60" s="27">
        <f>VLOOKUP(A60,price!$A$1:$C$1001,2,0)</f>
        <v>72.349999999999994</v>
      </c>
      <c r="J60" s="21">
        <f>VLOOKUP(A60,price!$A$1:$C$1001,3,0)</f>
        <v>10</v>
      </c>
      <c r="K60" s="27">
        <f t="shared" si="0"/>
        <v>723.5</v>
      </c>
      <c r="L60" s="22">
        <v>6</v>
      </c>
      <c r="M60" s="27">
        <f t="shared" si="1"/>
        <v>43.409999999999968</v>
      </c>
      <c r="N60" s="27">
        <f t="shared" si="2"/>
        <v>766.91</v>
      </c>
    </row>
    <row r="61" spans="1:14" x14ac:dyDescent="0.3">
      <c r="A61" s="21" t="s">
        <v>90</v>
      </c>
      <c r="B61" s="21" t="s">
        <v>20</v>
      </c>
      <c r="C61" s="20">
        <f>VLOOKUP(A61,detalis!$A$1:$D$1001,2,FALSE)</f>
        <v>43536</v>
      </c>
      <c r="D61" s="21" t="s">
        <v>21</v>
      </c>
      <c r="E61" s="21" t="s">
        <v>22</v>
      </c>
      <c r="F61" s="21" t="s">
        <v>26</v>
      </c>
      <c r="G61" s="21" t="s">
        <v>23</v>
      </c>
      <c r="H61" s="19" t="str">
        <f>VLOOKUP(A61,detalis!$A$1:$D$1001,4,0)</f>
        <v>Cash</v>
      </c>
      <c r="I61" s="27">
        <f>VLOOKUP(A61,price!$A$1:$C$1001,2,0)</f>
        <v>30.61</v>
      </c>
      <c r="J61" s="21">
        <f>VLOOKUP(A61,price!$A$1:$C$1001,3,0)</f>
        <v>6</v>
      </c>
      <c r="K61" s="27">
        <f t="shared" si="0"/>
        <v>183.66</v>
      </c>
      <c r="L61" s="22">
        <v>6</v>
      </c>
      <c r="M61" s="27">
        <f t="shared" si="1"/>
        <v>11.019599999999997</v>
      </c>
      <c r="N61" s="27">
        <f t="shared" si="2"/>
        <v>194.67959999999999</v>
      </c>
    </row>
    <row r="62" spans="1:14" x14ac:dyDescent="0.3">
      <c r="A62" s="19" t="s">
        <v>91</v>
      </c>
      <c r="B62" s="19" t="s">
        <v>20</v>
      </c>
      <c r="C62" s="20">
        <f>VLOOKUP(A62,detalis!$A$1:$D$1001,2,FALSE)</f>
        <v>43511</v>
      </c>
      <c r="D62" s="19" t="s">
        <v>21</v>
      </c>
      <c r="E62" s="19" t="s">
        <v>15</v>
      </c>
      <c r="F62" s="19" t="s">
        <v>16</v>
      </c>
      <c r="G62" s="19" t="s">
        <v>31</v>
      </c>
      <c r="H62" s="19" t="str">
        <f>VLOOKUP(A62,detalis!$A$1:$D$1001,4,0)</f>
        <v>Credit card</v>
      </c>
      <c r="I62" s="27">
        <f>VLOOKUP(A62,price!$A$1:$C$1001,2,0)</f>
        <v>24.74</v>
      </c>
      <c r="J62" s="21">
        <f>VLOOKUP(A62,price!$A$1:$C$1001,3,0)</f>
        <v>3</v>
      </c>
      <c r="K62" s="27">
        <f t="shared" si="0"/>
        <v>74.22</v>
      </c>
      <c r="L62" s="22">
        <v>6</v>
      </c>
      <c r="M62" s="27">
        <f t="shared" si="1"/>
        <v>4.4531999999999954</v>
      </c>
      <c r="N62" s="27">
        <f t="shared" si="2"/>
        <v>78.673199999999994</v>
      </c>
    </row>
    <row r="63" spans="1:14" x14ac:dyDescent="0.3">
      <c r="A63" s="21" t="s">
        <v>92</v>
      </c>
      <c r="B63" s="21" t="s">
        <v>20</v>
      </c>
      <c r="C63" s="20">
        <f>VLOOKUP(A63,detalis!$A$1:$D$1001,2,FALSE)</f>
        <v>43520</v>
      </c>
      <c r="D63" s="21" t="s">
        <v>21</v>
      </c>
      <c r="E63" s="21" t="s">
        <v>22</v>
      </c>
      <c r="F63" s="21" t="s">
        <v>26</v>
      </c>
      <c r="G63" s="21" t="s">
        <v>27</v>
      </c>
      <c r="H63" s="19" t="str">
        <f>VLOOKUP(A63,detalis!$A$1:$D$1001,4,0)</f>
        <v>Ewallet</v>
      </c>
      <c r="I63" s="27">
        <f>VLOOKUP(A63,price!$A$1:$C$1001,2,0)</f>
        <v>55.73</v>
      </c>
      <c r="J63" s="21">
        <f>VLOOKUP(A63,price!$A$1:$C$1001,3,0)</f>
        <v>6</v>
      </c>
      <c r="K63" s="27">
        <f t="shared" si="0"/>
        <v>334.38</v>
      </c>
      <c r="L63" s="22">
        <v>6</v>
      </c>
      <c r="M63" s="27">
        <f t="shared" si="1"/>
        <v>20.062799999999982</v>
      </c>
      <c r="N63" s="27">
        <f t="shared" si="2"/>
        <v>354.44279999999998</v>
      </c>
    </row>
    <row r="64" spans="1:14" x14ac:dyDescent="0.3">
      <c r="A64" s="19" t="s">
        <v>93</v>
      </c>
      <c r="B64" s="19" t="s">
        <v>37</v>
      </c>
      <c r="C64" s="20">
        <f>VLOOKUP(A64,detalis!$A$1:$D$1001,2,FALSE)</f>
        <v>43499</v>
      </c>
      <c r="D64" s="19" t="s">
        <v>38</v>
      </c>
      <c r="E64" s="19" t="s">
        <v>15</v>
      </c>
      <c r="F64" s="19" t="s">
        <v>16</v>
      </c>
      <c r="G64" s="19" t="s">
        <v>31</v>
      </c>
      <c r="H64" s="19" t="str">
        <f>VLOOKUP(A64,detalis!$A$1:$D$1001,4,0)</f>
        <v>Ewallet</v>
      </c>
      <c r="I64" s="27">
        <f>VLOOKUP(A64,price!$A$1:$C$1001,2,0)</f>
        <v>55.07</v>
      </c>
      <c r="J64" s="21">
        <f>VLOOKUP(A64,price!$A$1:$C$1001,3,0)</f>
        <v>9</v>
      </c>
      <c r="K64" s="27">
        <f t="shared" si="0"/>
        <v>495.63</v>
      </c>
      <c r="L64" s="22">
        <v>6</v>
      </c>
      <c r="M64" s="27">
        <f t="shared" si="1"/>
        <v>29.737799999999993</v>
      </c>
      <c r="N64" s="27">
        <f t="shared" si="2"/>
        <v>525.36779999999999</v>
      </c>
    </row>
    <row r="65" spans="1:14" x14ac:dyDescent="0.3">
      <c r="A65" s="21" t="s">
        <v>94</v>
      </c>
      <c r="B65" s="21" t="s">
        <v>13</v>
      </c>
      <c r="C65" s="20">
        <f>VLOOKUP(A65,detalis!$A$1:$D$1001,2,FALSE)</f>
        <v>43530</v>
      </c>
      <c r="D65" s="21" t="s">
        <v>14</v>
      </c>
      <c r="E65" s="21" t="s">
        <v>15</v>
      </c>
      <c r="F65" s="21" t="s">
        <v>26</v>
      </c>
      <c r="G65" s="21" t="s">
        <v>31</v>
      </c>
      <c r="H65" s="19" t="str">
        <f>VLOOKUP(A65,detalis!$A$1:$D$1001,4,0)</f>
        <v>Credit card</v>
      </c>
      <c r="I65" s="27">
        <f>VLOOKUP(A65,price!$A$1:$C$1001,2,0)</f>
        <v>15.81</v>
      </c>
      <c r="J65" s="21">
        <f>VLOOKUP(A65,price!$A$1:$C$1001,3,0)</f>
        <v>10</v>
      </c>
      <c r="K65" s="27">
        <f t="shared" si="0"/>
        <v>158.1</v>
      </c>
      <c r="L65" s="22">
        <v>6</v>
      </c>
      <c r="M65" s="27">
        <f t="shared" si="1"/>
        <v>9.48599999999999</v>
      </c>
      <c r="N65" s="27">
        <f t="shared" si="2"/>
        <v>167.58599999999998</v>
      </c>
    </row>
    <row r="66" spans="1:14" x14ac:dyDescent="0.3">
      <c r="A66" s="19" t="s">
        <v>95</v>
      </c>
      <c r="B66" s="19" t="s">
        <v>37</v>
      </c>
      <c r="C66" s="20">
        <f>VLOOKUP(A66,detalis!$A$1:$D$1001,2,FALSE)</f>
        <v>43510</v>
      </c>
      <c r="D66" s="19" t="s">
        <v>38</v>
      </c>
      <c r="E66" s="19" t="s">
        <v>15</v>
      </c>
      <c r="F66" s="19" t="s">
        <v>26</v>
      </c>
      <c r="G66" s="19" t="s">
        <v>17</v>
      </c>
      <c r="H66" s="19" t="str">
        <f>VLOOKUP(A66,detalis!$A$1:$D$1001,4,0)</f>
        <v>Cash</v>
      </c>
      <c r="I66" s="27">
        <f>VLOOKUP(A66,price!$A$1:$C$1001,2,0)</f>
        <v>75.739999999999995</v>
      </c>
      <c r="J66" s="21">
        <f>VLOOKUP(A66,price!$A$1:$C$1001,3,0)</f>
        <v>4</v>
      </c>
      <c r="K66" s="27">
        <f t="shared" si="0"/>
        <v>302.95999999999998</v>
      </c>
      <c r="L66" s="22">
        <v>6</v>
      </c>
      <c r="M66" s="27">
        <f t="shared" si="1"/>
        <v>18.177599999999984</v>
      </c>
      <c r="N66" s="27">
        <f t="shared" si="2"/>
        <v>321.13759999999996</v>
      </c>
    </row>
    <row r="67" spans="1:14" x14ac:dyDescent="0.3">
      <c r="A67" s="21" t="s">
        <v>96</v>
      </c>
      <c r="B67" s="21" t="s">
        <v>13</v>
      </c>
      <c r="C67" s="20">
        <f>VLOOKUP(A67,detalis!$A$1:$D$1001,2,FALSE)</f>
        <v>43537</v>
      </c>
      <c r="D67" s="21" t="s">
        <v>14</v>
      </c>
      <c r="E67" s="21" t="s">
        <v>15</v>
      </c>
      <c r="F67" s="21" t="s">
        <v>26</v>
      </c>
      <c r="G67" s="21" t="s">
        <v>17</v>
      </c>
      <c r="H67" s="19" t="str">
        <f>VLOOKUP(A67,detalis!$A$1:$D$1001,4,0)</f>
        <v>Cash</v>
      </c>
      <c r="I67" s="27">
        <f>VLOOKUP(A67,price!$A$1:$C$1001,2,0)</f>
        <v>15.87</v>
      </c>
      <c r="J67" s="21">
        <f>VLOOKUP(A67,price!$A$1:$C$1001,3,0)</f>
        <v>10</v>
      </c>
      <c r="K67" s="27">
        <f t="shared" ref="K67:K130" si="3">I67*J67</f>
        <v>158.69999999999999</v>
      </c>
      <c r="L67" s="22">
        <v>6</v>
      </c>
      <c r="M67" s="27">
        <f t="shared" ref="M67:M130" si="4">N67-K67</f>
        <v>9.5219999999999914</v>
      </c>
      <c r="N67" s="27">
        <f t="shared" ref="N67:N130" si="5">K67+((K67*L67)/100)</f>
        <v>168.22199999999998</v>
      </c>
    </row>
    <row r="68" spans="1:14" x14ac:dyDescent="0.3">
      <c r="A68" s="19" t="s">
        <v>97</v>
      </c>
      <c r="B68" s="19" t="s">
        <v>20</v>
      </c>
      <c r="C68" s="20">
        <f>VLOOKUP(A68,detalis!$A$1:$D$1001,2,FALSE)</f>
        <v>43506</v>
      </c>
      <c r="D68" s="19" t="s">
        <v>21</v>
      </c>
      <c r="E68" s="19" t="s">
        <v>22</v>
      </c>
      <c r="F68" s="19" t="s">
        <v>16</v>
      </c>
      <c r="G68" s="19" t="s">
        <v>17</v>
      </c>
      <c r="H68" s="19" t="str">
        <f>VLOOKUP(A68,detalis!$A$1:$D$1001,4,0)</f>
        <v>Ewallet</v>
      </c>
      <c r="I68" s="27">
        <f>VLOOKUP(A68,price!$A$1:$C$1001,2,0)</f>
        <v>33.47</v>
      </c>
      <c r="J68" s="21">
        <f>VLOOKUP(A68,price!$A$1:$C$1001,3,0)</f>
        <v>2</v>
      </c>
      <c r="K68" s="27">
        <f t="shared" si="3"/>
        <v>66.94</v>
      </c>
      <c r="L68" s="22">
        <v>6</v>
      </c>
      <c r="M68" s="27">
        <f t="shared" si="4"/>
        <v>4.0164000000000044</v>
      </c>
      <c r="N68" s="27">
        <f t="shared" si="5"/>
        <v>70.956400000000002</v>
      </c>
    </row>
    <row r="69" spans="1:14" x14ac:dyDescent="0.3">
      <c r="A69" s="21" t="s">
        <v>98</v>
      </c>
      <c r="B69" s="21" t="s">
        <v>37</v>
      </c>
      <c r="C69" s="20">
        <f>VLOOKUP(A69,detalis!$A$1:$D$1001,2,FALSE)</f>
        <v>43472</v>
      </c>
      <c r="D69" s="21" t="s">
        <v>38</v>
      </c>
      <c r="E69" s="21" t="s">
        <v>15</v>
      </c>
      <c r="F69" s="21" t="s">
        <v>16</v>
      </c>
      <c r="G69" s="21" t="s">
        <v>41</v>
      </c>
      <c r="H69" s="19" t="str">
        <f>VLOOKUP(A69,detalis!$A$1:$D$1001,4,0)</f>
        <v>Ewallet</v>
      </c>
      <c r="I69" s="27">
        <f>VLOOKUP(A69,price!$A$1:$C$1001,2,0)</f>
        <v>97.61</v>
      </c>
      <c r="J69" s="21">
        <f>VLOOKUP(A69,price!$A$1:$C$1001,3,0)</f>
        <v>6</v>
      </c>
      <c r="K69" s="27">
        <f t="shared" si="3"/>
        <v>585.66</v>
      </c>
      <c r="L69" s="22">
        <v>6</v>
      </c>
      <c r="M69" s="27">
        <f t="shared" si="4"/>
        <v>35.139599999999973</v>
      </c>
      <c r="N69" s="27">
        <f t="shared" si="5"/>
        <v>620.79959999999994</v>
      </c>
    </row>
    <row r="70" spans="1:14" x14ac:dyDescent="0.3">
      <c r="A70" s="19" t="s">
        <v>99</v>
      </c>
      <c r="B70" s="19" t="s">
        <v>13</v>
      </c>
      <c r="C70" s="20">
        <f>VLOOKUP(A70,detalis!$A$1:$D$1001,2,FALSE)</f>
        <v>43489</v>
      </c>
      <c r="D70" s="19" t="s">
        <v>14</v>
      </c>
      <c r="E70" s="19" t="s">
        <v>22</v>
      </c>
      <c r="F70" s="19" t="s">
        <v>26</v>
      </c>
      <c r="G70" s="19" t="s">
        <v>31</v>
      </c>
      <c r="H70" s="19" t="str">
        <f>VLOOKUP(A70,detalis!$A$1:$D$1001,4,0)</f>
        <v>Cash</v>
      </c>
      <c r="I70" s="27">
        <f>VLOOKUP(A70,price!$A$1:$C$1001,2,0)</f>
        <v>78.77</v>
      </c>
      <c r="J70" s="21">
        <f>VLOOKUP(A70,price!$A$1:$C$1001,3,0)</f>
        <v>10</v>
      </c>
      <c r="K70" s="27">
        <f t="shared" si="3"/>
        <v>787.69999999999993</v>
      </c>
      <c r="L70" s="22">
        <v>6</v>
      </c>
      <c r="M70" s="27">
        <f t="shared" si="4"/>
        <v>47.262000000000057</v>
      </c>
      <c r="N70" s="27">
        <f t="shared" si="5"/>
        <v>834.96199999999999</v>
      </c>
    </row>
    <row r="71" spans="1:14" x14ac:dyDescent="0.3">
      <c r="A71" s="21" t="s">
        <v>100</v>
      </c>
      <c r="B71" s="21" t="s">
        <v>13</v>
      </c>
      <c r="C71" s="20">
        <f>VLOOKUP(A71,detalis!$A$1:$D$1001,2,FALSE)</f>
        <v>43498</v>
      </c>
      <c r="D71" s="21" t="s">
        <v>14</v>
      </c>
      <c r="E71" s="21" t="s">
        <v>15</v>
      </c>
      <c r="F71" s="21" t="s">
        <v>16</v>
      </c>
      <c r="G71" s="21" t="s">
        <v>17</v>
      </c>
      <c r="H71" s="19" t="str">
        <f>VLOOKUP(A71,detalis!$A$1:$D$1001,4,0)</f>
        <v>Cash</v>
      </c>
      <c r="I71" s="27">
        <f>VLOOKUP(A71,price!$A$1:$C$1001,2,0)</f>
        <v>18.329999999999998</v>
      </c>
      <c r="J71" s="21">
        <f>VLOOKUP(A71,price!$A$1:$C$1001,3,0)</f>
        <v>1</v>
      </c>
      <c r="K71" s="27">
        <f t="shared" si="3"/>
        <v>18.329999999999998</v>
      </c>
      <c r="L71" s="22">
        <v>6</v>
      </c>
      <c r="M71" s="27">
        <f t="shared" si="4"/>
        <v>1.0997999999999983</v>
      </c>
      <c r="N71" s="27">
        <f t="shared" si="5"/>
        <v>19.429799999999997</v>
      </c>
    </row>
    <row r="72" spans="1:14" x14ac:dyDescent="0.3">
      <c r="A72" s="19" t="s">
        <v>101</v>
      </c>
      <c r="B72" s="19" t="s">
        <v>20</v>
      </c>
      <c r="C72" s="20">
        <f>VLOOKUP(A72,detalis!$A$1:$D$1001,2,FALSE)</f>
        <v>43471</v>
      </c>
      <c r="D72" s="19" t="s">
        <v>21</v>
      </c>
      <c r="E72" s="19" t="s">
        <v>22</v>
      </c>
      <c r="F72" s="19" t="s">
        <v>26</v>
      </c>
      <c r="G72" s="19" t="s">
        <v>39</v>
      </c>
      <c r="H72" s="19" t="str">
        <f>VLOOKUP(A72,detalis!$A$1:$D$1001,4,0)</f>
        <v>Credit card</v>
      </c>
      <c r="I72" s="27">
        <f>VLOOKUP(A72,price!$A$1:$C$1001,2,0)</f>
        <v>89.48</v>
      </c>
      <c r="J72" s="21">
        <f>VLOOKUP(A72,price!$A$1:$C$1001,3,0)</f>
        <v>10</v>
      </c>
      <c r="K72" s="27">
        <f t="shared" si="3"/>
        <v>894.80000000000007</v>
      </c>
      <c r="L72" s="22">
        <v>6</v>
      </c>
      <c r="M72" s="27">
        <f t="shared" si="4"/>
        <v>53.687999999999988</v>
      </c>
      <c r="N72" s="27">
        <f t="shared" si="5"/>
        <v>948.48800000000006</v>
      </c>
    </row>
    <row r="73" spans="1:14" x14ac:dyDescent="0.3">
      <c r="A73" s="21" t="s">
        <v>102</v>
      </c>
      <c r="B73" s="21" t="s">
        <v>20</v>
      </c>
      <c r="C73" s="20">
        <f>VLOOKUP(A73,detalis!$A$1:$D$1001,2,FALSE)</f>
        <v>43507</v>
      </c>
      <c r="D73" s="21" t="s">
        <v>21</v>
      </c>
      <c r="E73" s="21" t="s">
        <v>22</v>
      </c>
      <c r="F73" s="21" t="s">
        <v>26</v>
      </c>
      <c r="G73" s="21" t="s">
        <v>41</v>
      </c>
      <c r="H73" s="19" t="str">
        <f>VLOOKUP(A73,detalis!$A$1:$D$1001,4,0)</f>
        <v>Cash</v>
      </c>
      <c r="I73" s="27">
        <f>VLOOKUP(A73,price!$A$1:$C$1001,2,0)</f>
        <v>62.12</v>
      </c>
      <c r="J73" s="21">
        <f>VLOOKUP(A73,price!$A$1:$C$1001,3,0)</f>
        <v>10</v>
      </c>
      <c r="K73" s="27">
        <f t="shared" si="3"/>
        <v>621.19999999999993</v>
      </c>
      <c r="L73" s="22">
        <v>6</v>
      </c>
      <c r="M73" s="27">
        <f t="shared" si="4"/>
        <v>37.272000000000048</v>
      </c>
      <c r="N73" s="27">
        <f t="shared" si="5"/>
        <v>658.47199999999998</v>
      </c>
    </row>
    <row r="74" spans="1:14" x14ac:dyDescent="0.3">
      <c r="A74" s="19" t="s">
        <v>103</v>
      </c>
      <c r="B74" s="19" t="s">
        <v>37</v>
      </c>
      <c r="C74" s="20">
        <f>VLOOKUP(A74,detalis!$A$1:$D$1001,2,FALSE)</f>
        <v>43529</v>
      </c>
      <c r="D74" s="19" t="s">
        <v>38</v>
      </c>
      <c r="E74" s="19" t="s">
        <v>15</v>
      </c>
      <c r="F74" s="19" t="s">
        <v>16</v>
      </c>
      <c r="G74" s="19" t="s">
        <v>39</v>
      </c>
      <c r="H74" s="19" t="str">
        <f>VLOOKUP(A74,detalis!$A$1:$D$1001,4,0)</f>
        <v>Ewallet</v>
      </c>
      <c r="I74" s="27">
        <f>VLOOKUP(A74,price!$A$1:$C$1001,2,0)</f>
        <v>48.52</v>
      </c>
      <c r="J74" s="21">
        <f>VLOOKUP(A74,price!$A$1:$C$1001,3,0)</f>
        <v>3</v>
      </c>
      <c r="K74" s="27">
        <f t="shared" si="3"/>
        <v>145.56</v>
      </c>
      <c r="L74" s="22">
        <v>6</v>
      </c>
      <c r="M74" s="27">
        <f t="shared" si="4"/>
        <v>8.7335999999999956</v>
      </c>
      <c r="N74" s="27">
        <f t="shared" si="5"/>
        <v>154.2936</v>
      </c>
    </row>
    <row r="75" spans="1:14" x14ac:dyDescent="0.3">
      <c r="A75" s="21" t="s">
        <v>104</v>
      </c>
      <c r="B75" s="21" t="s">
        <v>20</v>
      </c>
      <c r="C75" s="20">
        <f>VLOOKUP(A75,detalis!$A$1:$D$1001,2,FALSE)</f>
        <v>43533</v>
      </c>
      <c r="D75" s="21" t="s">
        <v>21</v>
      </c>
      <c r="E75" s="21" t="s">
        <v>22</v>
      </c>
      <c r="F75" s="21" t="s">
        <v>16</v>
      </c>
      <c r="G75" s="21" t="s">
        <v>23</v>
      </c>
      <c r="H75" s="19" t="str">
        <f>VLOOKUP(A75,detalis!$A$1:$D$1001,4,0)</f>
        <v>Cash</v>
      </c>
      <c r="I75" s="27">
        <f>VLOOKUP(A75,price!$A$1:$C$1001,2,0)</f>
        <v>75.91</v>
      </c>
      <c r="J75" s="21">
        <f>VLOOKUP(A75,price!$A$1:$C$1001,3,0)</f>
        <v>6</v>
      </c>
      <c r="K75" s="27">
        <f t="shared" si="3"/>
        <v>455.46</v>
      </c>
      <c r="L75" s="22">
        <v>6</v>
      </c>
      <c r="M75" s="27">
        <f t="shared" si="4"/>
        <v>27.327600000000018</v>
      </c>
      <c r="N75" s="27">
        <f t="shared" si="5"/>
        <v>482.7876</v>
      </c>
    </row>
    <row r="76" spans="1:14" x14ac:dyDescent="0.3">
      <c r="A76" s="19" t="s">
        <v>105</v>
      </c>
      <c r="B76" s="19" t="s">
        <v>13</v>
      </c>
      <c r="C76" s="20">
        <f>VLOOKUP(A76,detalis!$A$1:$D$1001,2,FALSE)</f>
        <v>43487</v>
      </c>
      <c r="D76" s="19" t="s">
        <v>14</v>
      </c>
      <c r="E76" s="19" t="s">
        <v>22</v>
      </c>
      <c r="F76" s="19" t="s">
        <v>26</v>
      </c>
      <c r="G76" s="19" t="s">
        <v>27</v>
      </c>
      <c r="H76" s="19" t="str">
        <f>VLOOKUP(A76,detalis!$A$1:$D$1001,4,0)</f>
        <v>Ewallet</v>
      </c>
      <c r="I76" s="27">
        <f>VLOOKUP(A76,price!$A$1:$C$1001,2,0)</f>
        <v>74.67</v>
      </c>
      <c r="J76" s="21">
        <f>VLOOKUP(A76,price!$A$1:$C$1001,3,0)</f>
        <v>9</v>
      </c>
      <c r="K76" s="27">
        <f t="shared" si="3"/>
        <v>672.03</v>
      </c>
      <c r="L76" s="22">
        <v>6</v>
      </c>
      <c r="M76" s="27">
        <f t="shared" si="4"/>
        <v>40.321799999999939</v>
      </c>
      <c r="N76" s="27">
        <f t="shared" si="5"/>
        <v>712.35179999999991</v>
      </c>
    </row>
    <row r="77" spans="1:14" x14ac:dyDescent="0.3">
      <c r="A77" s="21" t="s">
        <v>106</v>
      </c>
      <c r="B77" s="21" t="s">
        <v>20</v>
      </c>
      <c r="C77" s="20">
        <f>VLOOKUP(A77,detalis!$A$1:$D$1001,2,FALSE)</f>
        <v>43478</v>
      </c>
      <c r="D77" s="21" t="s">
        <v>21</v>
      </c>
      <c r="E77" s="21" t="s">
        <v>22</v>
      </c>
      <c r="F77" s="21" t="s">
        <v>16</v>
      </c>
      <c r="G77" s="21" t="s">
        <v>23</v>
      </c>
      <c r="H77" s="19" t="str">
        <f>VLOOKUP(A77,detalis!$A$1:$D$1001,4,0)</f>
        <v>Credit card</v>
      </c>
      <c r="I77" s="27">
        <f>VLOOKUP(A77,price!$A$1:$C$1001,2,0)</f>
        <v>41.65</v>
      </c>
      <c r="J77" s="21">
        <f>VLOOKUP(A77,price!$A$1:$C$1001,3,0)</f>
        <v>10</v>
      </c>
      <c r="K77" s="27">
        <f t="shared" si="3"/>
        <v>416.5</v>
      </c>
      <c r="L77" s="22">
        <v>6</v>
      </c>
      <c r="M77" s="27">
        <f t="shared" si="4"/>
        <v>24.990000000000009</v>
      </c>
      <c r="N77" s="27">
        <f t="shared" si="5"/>
        <v>441.49</v>
      </c>
    </row>
    <row r="78" spans="1:14" x14ac:dyDescent="0.3">
      <c r="A78" s="19" t="s">
        <v>107</v>
      </c>
      <c r="B78" s="19" t="s">
        <v>20</v>
      </c>
      <c r="C78" s="20">
        <f>VLOOKUP(A78,detalis!$A$1:$D$1001,2,FALSE)</f>
        <v>43474</v>
      </c>
      <c r="D78" s="19" t="s">
        <v>21</v>
      </c>
      <c r="E78" s="19" t="s">
        <v>15</v>
      </c>
      <c r="F78" s="19" t="s">
        <v>26</v>
      </c>
      <c r="G78" s="19" t="s">
        <v>41</v>
      </c>
      <c r="H78" s="19" t="str">
        <f>VLOOKUP(A78,detalis!$A$1:$D$1001,4,0)</f>
        <v>Credit card</v>
      </c>
      <c r="I78" s="27">
        <f>VLOOKUP(A78,price!$A$1:$C$1001,2,0)</f>
        <v>49.04</v>
      </c>
      <c r="J78" s="21">
        <f>VLOOKUP(A78,price!$A$1:$C$1001,3,0)</f>
        <v>9</v>
      </c>
      <c r="K78" s="27">
        <f t="shared" si="3"/>
        <v>441.36</v>
      </c>
      <c r="L78" s="22">
        <v>6</v>
      </c>
      <c r="M78" s="27">
        <f t="shared" si="4"/>
        <v>26.481600000000014</v>
      </c>
      <c r="N78" s="27">
        <f t="shared" si="5"/>
        <v>467.84160000000003</v>
      </c>
    </row>
    <row r="79" spans="1:14" x14ac:dyDescent="0.3">
      <c r="A79" s="21" t="s">
        <v>108</v>
      </c>
      <c r="B79" s="21" t="s">
        <v>13</v>
      </c>
      <c r="C79" s="20">
        <f>VLOOKUP(A79,detalis!$A$1:$D$1001,2,FALSE)</f>
        <v>43477</v>
      </c>
      <c r="D79" s="21" t="s">
        <v>14</v>
      </c>
      <c r="E79" s="21" t="s">
        <v>15</v>
      </c>
      <c r="F79" s="21" t="s">
        <v>16</v>
      </c>
      <c r="G79" s="21" t="s">
        <v>41</v>
      </c>
      <c r="H79" s="19" t="str">
        <f>VLOOKUP(A79,detalis!$A$1:$D$1001,4,0)</f>
        <v>Credit card</v>
      </c>
      <c r="I79" s="27">
        <f>VLOOKUP(A79,price!$A$1:$C$1001,2,0)</f>
        <v>20.010000000000002</v>
      </c>
      <c r="J79" s="21">
        <f>VLOOKUP(A79,price!$A$1:$C$1001,3,0)</f>
        <v>9</v>
      </c>
      <c r="K79" s="27">
        <f t="shared" si="3"/>
        <v>180.09</v>
      </c>
      <c r="L79" s="22">
        <v>6</v>
      </c>
      <c r="M79" s="27">
        <f t="shared" si="4"/>
        <v>10.805399999999992</v>
      </c>
      <c r="N79" s="27">
        <f t="shared" si="5"/>
        <v>190.8954</v>
      </c>
    </row>
    <row r="80" spans="1:14" x14ac:dyDescent="0.3">
      <c r="A80" s="19" t="s">
        <v>109</v>
      </c>
      <c r="B80" s="19" t="s">
        <v>20</v>
      </c>
      <c r="C80" s="20">
        <f>VLOOKUP(A80,detalis!$A$1:$D$1001,2,FALSE)</f>
        <v>43529</v>
      </c>
      <c r="D80" s="19" t="s">
        <v>21</v>
      </c>
      <c r="E80" s="19" t="s">
        <v>15</v>
      </c>
      <c r="F80" s="19" t="s">
        <v>16</v>
      </c>
      <c r="G80" s="19" t="s">
        <v>39</v>
      </c>
      <c r="H80" s="19" t="str">
        <f>VLOOKUP(A80,detalis!$A$1:$D$1001,4,0)</f>
        <v>Ewallet</v>
      </c>
      <c r="I80" s="27">
        <f>VLOOKUP(A80,price!$A$1:$C$1001,2,0)</f>
        <v>78.31</v>
      </c>
      <c r="J80" s="21">
        <f>VLOOKUP(A80,price!$A$1:$C$1001,3,0)</f>
        <v>10</v>
      </c>
      <c r="K80" s="27">
        <f t="shared" si="3"/>
        <v>783.1</v>
      </c>
      <c r="L80" s="22">
        <v>6</v>
      </c>
      <c r="M80" s="27">
        <f t="shared" si="4"/>
        <v>46.98599999999999</v>
      </c>
      <c r="N80" s="27">
        <f t="shared" si="5"/>
        <v>830.08600000000001</v>
      </c>
    </row>
    <row r="81" spans="1:14" x14ac:dyDescent="0.3">
      <c r="A81" s="21" t="s">
        <v>110</v>
      </c>
      <c r="B81" s="21" t="s">
        <v>20</v>
      </c>
      <c r="C81" s="20">
        <f>VLOOKUP(A81,detalis!$A$1:$D$1001,2,FALSE)</f>
        <v>43487</v>
      </c>
      <c r="D81" s="21" t="s">
        <v>21</v>
      </c>
      <c r="E81" s="21" t="s">
        <v>22</v>
      </c>
      <c r="F81" s="21" t="s">
        <v>16</v>
      </c>
      <c r="G81" s="21" t="s">
        <v>17</v>
      </c>
      <c r="H81" s="19" t="str">
        <f>VLOOKUP(A81,detalis!$A$1:$D$1001,4,0)</f>
        <v>Cash</v>
      </c>
      <c r="I81" s="27">
        <f>VLOOKUP(A81,price!$A$1:$C$1001,2,0)</f>
        <v>20.38</v>
      </c>
      <c r="J81" s="21">
        <f>VLOOKUP(A81,price!$A$1:$C$1001,3,0)</f>
        <v>5</v>
      </c>
      <c r="K81" s="27">
        <f t="shared" si="3"/>
        <v>101.89999999999999</v>
      </c>
      <c r="L81" s="22">
        <v>6</v>
      </c>
      <c r="M81" s="27">
        <f t="shared" si="4"/>
        <v>6.1140000000000043</v>
      </c>
      <c r="N81" s="27">
        <f t="shared" si="5"/>
        <v>108.014</v>
      </c>
    </row>
    <row r="82" spans="1:14" x14ac:dyDescent="0.3">
      <c r="A82" s="19" t="s">
        <v>111</v>
      </c>
      <c r="B82" s="19" t="s">
        <v>20</v>
      </c>
      <c r="C82" s="20">
        <f>VLOOKUP(A82,detalis!$A$1:$D$1001,2,FALSE)</f>
        <v>43486</v>
      </c>
      <c r="D82" s="19" t="s">
        <v>21</v>
      </c>
      <c r="E82" s="19" t="s">
        <v>22</v>
      </c>
      <c r="F82" s="19" t="s">
        <v>16</v>
      </c>
      <c r="G82" s="19" t="s">
        <v>17</v>
      </c>
      <c r="H82" s="19" t="str">
        <f>VLOOKUP(A82,detalis!$A$1:$D$1001,4,0)</f>
        <v>Credit card</v>
      </c>
      <c r="I82" s="27">
        <f>VLOOKUP(A82,price!$A$1:$C$1001,2,0)</f>
        <v>99.19</v>
      </c>
      <c r="J82" s="21">
        <f>VLOOKUP(A82,price!$A$1:$C$1001,3,0)</f>
        <v>6</v>
      </c>
      <c r="K82" s="27">
        <f t="shared" si="3"/>
        <v>595.14</v>
      </c>
      <c r="L82" s="22">
        <v>6</v>
      </c>
      <c r="M82" s="27">
        <f t="shared" si="4"/>
        <v>35.708399999999983</v>
      </c>
      <c r="N82" s="27">
        <f t="shared" si="5"/>
        <v>630.84839999999997</v>
      </c>
    </row>
    <row r="83" spans="1:14" x14ac:dyDescent="0.3">
      <c r="A83" s="21" t="s">
        <v>112</v>
      </c>
      <c r="B83" s="21" t="s">
        <v>37</v>
      </c>
      <c r="C83" s="20">
        <f>VLOOKUP(A83,detalis!$A$1:$D$1001,2,FALSE)</f>
        <v>43491</v>
      </c>
      <c r="D83" s="21" t="s">
        <v>38</v>
      </c>
      <c r="E83" s="21" t="s">
        <v>22</v>
      </c>
      <c r="F83" s="21" t="s">
        <v>16</v>
      </c>
      <c r="G83" s="21" t="s">
        <v>39</v>
      </c>
      <c r="H83" s="19" t="str">
        <f>VLOOKUP(A83,detalis!$A$1:$D$1001,4,0)</f>
        <v>Ewallet</v>
      </c>
      <c r="I83" s="27">
        <f>VLOOKUP(A83,price!$A$1:$C$1001,2,0)</f>
        <v>96.68</v>
      </c>
      <c r="J83" s="21">
        <f>VLOOKUP(A83,price!$A$1:$C$1001,3,0)</f>
        <v>3</v>
      </c>
      <c r="K83" s="27">
        <f t="shared" si="3"/>
        <v>290.04000000000002</v>
      </c>
      <c r="L83" s="22">
        <v>6</v>
      </c>
      <c r="M83" s="27">
        <f t="shared" si="4"/>
        <v>17.4024</v>
      </c>
      <c r="N83" s="27">
        <f t="shared" si="5"/>
        <v>307.44240000000002</v>
      </c>
    </row>
    <row r="84" spans="1:14" x14ac:dyDescent="0.3">
      <c r="A84" s="19" t="s">
        <v>113</v>
      </c>
      <c r="B84" s="19" t="s">
        <v>20</v>
      </c>
      <c r="C84" s="20">
        <f>VLOOKUP(A84,detalis!$A$1:$D$1001,2,FALSE)</f>
        <v>43488</v>
      </c>
      <c r="D84" s="19" t="s">
        <v>21</v>
      </c>
      <c r="E84" s="19" t="s">
        <v>22</v>
      </c>
      <c r="F84" s="19" t="s">
        <v>26</v>
      </c>
      <c r="G84" s="19" t="s">
        <v>39</v>
      </c>
      <c r="H84" s="19" t="str">
        <f>VLOOKUP(A84,detalis!$A$1:$D$1001,4,0)</f>
        <v>Ewallet</v>
      </c>
      <c r="I84" s="27">
        <f>VLOOKUP(A84,price!$A$1:$C$1001,2,0)</f>
        <v>19.25</v>
      </c>
      <c r="J84" s="21">
        <f>VLOOKUP(A84,price!$A$1:$C$1001,3,0)</f>
        <v>8</v>
      </c>
      <c r="K84" s="27">
        <f t="shared" si="3"/>
        <v>154</v>
      </c>
      <c r="L84" s="22">
        <v>6</v>
      </c>
      <c r="M84" s="27">
        <f t="shared" si="4"/>
        <v>9.2400000000000091</v>
      </c>
      <c r="N84" s="27">
        <f t="shared" si="5"/>
        <v>163.24</v>
      </c>
    </row>
    <row r="85" spans="1:14" x14ac:dyDescent="0.3">
      <c r="A85" s="21" t="s">
        <v>114</v>
      </c>
      <c r="B85" s="21" t="s">
        <v>20</v>
      </c>
      <c r="C85" s="20">
        <f>VLOOKUP(A85,detalis!$A$1:$D$1001,2,FALSE)</f>
        <v>43519</v>
      </c>
      <c r="D85" s="21" t="s">
        <v>21</v>
      </c>
      <c r="E85" s="21" t="s">
        <v>15</v>
      </c>
      <c r="F85" s="21" t="s">
        <v>16</v>
      </c>
      <c r="G85" s="21" t="s">
        <v>39</v>
      </c>
      <c r="H85" s="19" t="str">
        <f>VLOOKUP(A85,detalis!$A$1:$D$1001,4,0)</f>
        <v>Credit card</v>
      </c>
      <c r="I85" s="27">
        <f>VLOOKUP(A85,price!$A$1:$C$1001,2,0)</f>
        <v>80.36</v>
      </c>
      <c r="J85" s="21">
        <f>VLOOKUP(A85,price!$A$1:$C$1001,3,0)</f>
        <v>4</v>
      </c>
      <c r="K85" s="27">
        <f t="shared" si="3"/>
        <v>321.44</v>
      </c>
      <c r="L85" s="22">
        <v>6</v>
      </c>
      <c r="M85" s="27">
        <f t="shared" si="4"/>
        <v>19.286400000000015</v>
      </c>
      <c r="N85" s="27">
        <f t="shared" si="5"/>
        <v>340.72640000000001</v>
      </c>
    </row>
    <row r="86" spans="1:14" x14ac:dyDescent="0.3">
      <c r="A86" s="19" t="s">
        <v>115</v>
      </c>
      <c r="B86" s="19" t="s">
        <v>20</v>
      </c>
      <c r="C86" s="20">
        <f>VLOOKUP(A86,detalis!$A$1:$D$1001,2,FALSE)</f>
        <v>43533</v>
      </c>
      <c r="D86" s="19" t="s">
        <v>21</v>
      </c>
      <c r="E86" s="19" t="s">
        <v>15</v>
      </c>
      <c r="F86" s="19" t="s">
        <v>26</v>
      </c>
      <c r="G86" s="19" t="s">
        <v>31</v>
      </c>
      <c r="H86" s="19" t="str">
        <f>VLOOKUP(A86,detalis!$A$1:$D$1001,4,0)</f>
        <v>Cash</v>
      </c>
      <c r="I86" s="27">
        <f>VLOOKUP(A86,price!$A$1:$C$1001,2,0)</f>
        <v>48.91</v>
      </c>
      <c r="J86" s="21">
        <f>VLOOKUP(A86,price!$A$1:$C$1001,3,0)</f>
        <v>5</v>
      </c>
      <c r="K86" s="27">
        <f t="shared" si="3"/>
        <v>244.54999999999998</v>
      </c>
      <c r="L86" s="22">
        <v>6</v>
      </c>
      <c r="M86" s="27">
        <f t="shared" si="4"/>
        <v>14.672999999999973</v>
      </c>
      <c r="N86" s="27">
        <f t="shared" si="5"/>
        <v>259.22299999999996</v>
      </c>
    </row>
    <row r="87" spans="1:14" x14ac:dyDescent="0.3">
      <c r="A87" s="21" t="s">
        <v>116</v>
      </c>
      <c r="B87" s="21" t="s">
        <v>20</v>
      </c>
      <c r="C87" s="20">
        <f>VLOOKUP(A87,detalis!$A$1:$D$1001,2,FALSE)</f>
        <v>43529</v>
      </c>
      <c r="D87" s="21" t="s">
        <v>21</v>
      </c>
      <c r="E87" s="21" t="s">
        <v>22</v>
      </c>
      <c r="F87" s="21" t="s">
        <v>16</v>
      </c>
      <c r="G87" s="21" t="s">
        <v>31</v>
      </c>
      <c r="H87" s="19" t="str">
        <f>VLOOKUP(A87,detalis!$A$1:$D$1001,4,0)</f>
        <v>Ewallet</v>
      </c>
      <c r="I87" s="27">
        <f>VLOOKUP(A87,price!$A$1:$C$1001,2,0)</f>
        <v>83.06</v>
      </c>
      <c r="J87" s="21">
        <f>VLOOKUP(A87,price!$A$1:$C$1001,3,0)</f>
        <v>7</v>
      </c>
      <c r="K87" s="27">
        <f t="shared" si="3"/>
        <v>581.42000000000007</v>
      </c>
      <c r="L87" s="22">
        <v>6</v>
      </c>
      <c r="M87" s="27">
        <f t="shared" si="4"/>
        <v>34.885200000000054</v>
      </c>
      <c r="N87" s="27">
        <f t="shared" si="5"/>
        <v>616.30520000000013</v>
      </c>
    </row>
    <row r="88" spans="1:14" x14ac:dyDescent="0.3">
      <c r="A88" s="19" t="s">
        <v>117</v>
      </c>
      <c r="B88" s="19" t="s">
        <v>20</v>
      </c>
      <c r="C88" s="20">
        <f>VLOOKUP(A88,detalis!$A$1:$D$1001,2,FALSE)</f>
        <v>43549</v>
      </c>
      <c r="D88" s="19" t="s">
        <v>21</v>
      </c>
      <c r="E88" s="19" t="s">
        <v>22</v>
      </c>
      <c r="F88" s="19" t="s">
        <v>26</v>
      </c>
      <c r="G88" s="19" t="s">
        <v>41</v>
      </c>
      <c r="H88" s="19" t="str">
        <f>VLOOKUP(A88,detalis!$A$1:$D$1001,4,0)</f>
        <v>Cash</v>
      </c>
      <c r="I88" s="27">
        <f>VLOOKUP(A88,price!$A$1:$C$1001,2,0)</f>
        <v>76.52</v>
      </c>
      <c r="J88" s="21">
        <f>VLOOKUP(A88,price!$A$1:$C$1001,3,0)</f>
        <v>5</v>
      </c>
      <c r="K88" s="27">
        <f t="shared" si="3"/>
        <v>382.59999999999997</v>
      </c>
      <c r="L88" s="22">
        <v>6</v>
      </c>
      <c r="M88" s="27">
        <f t="shared" si="4"/>
        <v>22.956000000000017</v>
      </c>
      <c r="N88" s="27">
        <f t="shared" si="5"/>
        <v>405.55599999999998</v>
      </c>
    </row>
    <row r="89" spans="1:14" x14ac:dyDescent="0.3">
      <c r="A89" s="21" t="s">
        <v>118</v>
      </c>
      <c r="B89" s="21" t="s">
        <v>13</v>
      </c>
      <c r="C89" s="20">
        <f>VLOOKUP(A89,detalis!$A$1:$D$1001,2,FALSE)</f>
        <v>43551</v>
      </c>
      <c r="D89" s="21" t="s">
        <v>14</v>
      </c>
      <c r="E89" s="21" t="s">
        <v>15</v>
      </c>
      <c r="F89" s="21" t="s">
        <v>26</v>
      </c>
      <c r="G89" s="21" t="s">
        <v>39</v>
      </c>
      <c r="H89" s="19" t="str">
        <f>VLOOKUP(A89,detalis!$A$1:$D$1001,4,0)</f>
        <v>Credit card</v>
      </c>
      <c r="I89" s="27">
        <f>VLOOKUP(A89,price!$A$1:$C$1001,2,0)</f>
        <v>49.38</v>
      </c>
      <c r="J89" s="21">
        <f>VLOOKUP(A89,price!$A$1:$C$1001,3,0)</f>
        <v>7</v>
      </c>
      <c r="K89" s="27">
        <f t="shared" si="3"/>
        <v>345.66</v>
      </c>
      <c r="L89" s="22">
        <v>6</v>
      </c>
      <c r="M89" s="27">
        <f t="shared" si="4"/>
        <v>20.739599999999996</v>
      </c>
      <c r="N89" s="27">
        <f t="shared" si="5"/>
        <v>366.39960000000002</v>
      </c>
    </row>
    <row r="90" spans="1:14" x14ac:dyDescent="0.3">
      <c r="A90" s="19" t="s">
        <v>119</v>
      </c>
      <c r="B90" s="19" t="s">
        <v>13</v>
      </c>
      <c r="C90" s="20">
        <f>VLOOKUP(A90,detalis!$A$1:$D$1001,2,FALSE)</f>
        <v>43467</v>
      </c>
      <c r="D90" s="19" t="s">
        <v>14</v>
      </c>
      <c r="E90" s="19" t="s">
        <v>22</v>
      </c>
      <c r="F90" s="19" t="s">
        <v>26</v>
      </c>
      <c r="G90" s="19" t="s">
        <v>31</v>
      </c>
      <c r="H90" s="19" t="str">
        <f>VLOOKUP(A90,detalis!$A$1:$D$1001,4,0)</f>
        <v>Cash</v>
      </c>
      <c r="I90" s="27">
        <f>VLOOKUP(A90,price!$A$1:$C$1001,2,0)</f>
        <v>42.47</v>
      </c>
      <c r="J90" s="21">
        <f>VLOOKUP(A90,price!$A$1:$C$1001,3,0)</f>
        <v>1</v>
      </c>
      <c r="K90" s="27">
        <f t="shared" si="3"/>
        <v>42.47</v>
      </c>
      <c r="L90" s="22">
        <v>6</v>
      </c>
      <c r="M90" s="27">
        <f t="shared" si="4"/>
        <v>2.5482000000000014</v>
      </c>
      <c r="N90" s="27">
        <f t="shared" si="5"/>
        <v>45.0182</v>
      </c>
    </row>
    <row r="91" spans="1:14" x14ac:dyDescent="0.3">
      <c r="A91" s="21" t="s">
        <v>120</v>
      </c>
      <c r="B91" s="21" t="s">
        <v>37</v>
      </c>
      <c r="C91" s="20">
        <f>VLOOKUP(A91,detalis!$A$1:$D$1001,2,FALSE)</f>
        <v>43523</v>
      </c>
      <c r="D91" s="21" t="s">
        <v>38</v>
      </c>
      <c r="E91" s="21" t="s">
        <v>22</v>
      </c>
      <c r="F91" s="21" t="s">
        <v>16</v>
      </c>
      <c r="G91" s="21" t="s">
        <v>17</v>
      </c>
      <c r="H91" s="19" t="str">
        <f>VLOOKUP(A91,detalis!$A$1:$D$1001,4,0)</f>
        <v>Cash</v>
      </c>
      <c r="I91" s="27">
        <f>VLOOKUP(A91,price!$A$1:$C$1001,2,0)</f>
        <v>76.989999999999995</v>
      </c>
      <c r="J91" s="21">
        <f>VLOOKUP(A91,price!$A$1:$C$1001,3,0)</f>
        <v>6</v>
      </c>
      <c r="K91" s="27">
        <f t="shared" si="3"/>
        <v>461.93999999999994</v>
      </c>
      <c r="L91" s="22">
        <v>6</v>
      </c>
      <c r="M91" s="27">
        <f t="shared" si="4"/>
        <v>27.716400000000021</v>
      </c>
      <c r="N91" s="27">
        <f t="shared" si="5"/>
        <v>489.65639999999996</v>
      </c>
    </row>
    <row r="92" spans="1:14" x14ac:dyDescent="0.3">
      <c r="A92" s="19" t="s">
        <v>121</v>
      </c>
      <c r="B92" s="19" t="s">
        <v>20</v>
      </c>
      <c r="C92" s="20">
        <f>VLOOKUP(A92,detalis!$A$1:$D$1001,2,FALSE)</f>
        <v>43488</v>
      </c>
      <c r="D92" s="19" t="s">
        <v>21</v>
      </c>
      <c r="E92" s="19" t="s">
        <v>15</v>
      </c>
      <c r="F92" s="19" t="s">
        <v>16</v>
      </c>
      <c r="G92" s="19" t="s">
        <v>27</v>
      </c>
      <c r="H92" s="19" t="str">
        <f>VLOOKUP(A92,detalis!$A$1:$D$1001,4,0)</f>
        <v>Cash</v>
      </c>
      <c r="I92" s="27">
        <f>VLOOKUP(A92,price!$A$1:$C$1001,2,0)</f>
        <v>47.38</v>
      </c>
      <c r="J92" s="21">
        <f>VLOOKUP(A92,price!$A$1:$C$1001,3,0)</f>
        <v>4</v>
      </c>
      <c r="K92" s="27">
        <f t="shared" si="3"/>
        <v>189.52</v>
      </c>
      <c r="L92" s="22">
        <v>6</v>
      </c>
      <c r="M92" s="27">
        <f t="shared" si="4"/>
        <v>11.371200000000016</v>
      </c>
      <c r="N92" s="27">
        <f t="shared" si="5"/>
        <v>200.89120000000003</v>
      </c>
    </row>
    <row r="93" spans="1:14" x14ac:dyDescent="0.3">
      <c r="A93" s="21" t="s">
        <v>122</v>
      </c>
      <c r="B93" s="21" t="s">
        <v>20</v>
      </c>
      <c r="C93" s="20">
        <f>VLOOKUP(A93,detalis!$A$1:$D$1001,2,FALSE)</f>
        <v>43491</v>
      </c>
      <c r="D93" s="21" t="s">
        <v>21</v>
      </c>
      <c r="E93" s="21" t="s">
        <v>22</v>
      </c>
      <c r="F93" s="21" t="s">
        <v>16</v>
      </c>
      <c r="G93" s="21" t="s">
        <v>31</v>
      </c>
      <c r="H93" s="19" t="str">
        <f>VLOOKUP(A93,detalis!$A$1:$D$1001,4,0)</f>
        <v>Ewallet</v>
      </c>
      <c r="I93" s="27">
        <f>VLOOKUP(A93,price!$A$1:$C$1001,2,0)</f>
        <v>44.86</v>
      </c>
      <c r="J93" s="21">
        <f>VLOOKUP(A93,price!$A$1:$C$1001,3,0)</f>
        <v>10</v>
      </c>
      <c r="K93" s="27">
        <f t="shared" si="3"/>
        <v>448.6</v>
      </c>
      <c r="L93" s="22">
        <v>6</v>
      </c>
      <c r="M93" s="27">
        <f t="shared" si="4"/>
        <v>26.915999999999997</v>
      </c>
      <c r="N93" s="27">
        <f t="shared" si="5"/>
        <v>475.51600000000002</v>
      </c>
    </row>
    <row r="94" spans="1:14" x14ac:dyDescent="0.3">
      <c r="A94" s="19" t="s">
        <v>123</v>
      </c>
      <c r="B94" s="19" t="s">
        <v>13</v>
      </c>
      <c r="C94" s="20">
        <f>VLOOKUP(A94,detalis!$A$1:$D$1001,2,FALSE)</f>
        <v>43475</v>
      </c>
      <c r="D94" s="19" t="s">
        <v>14</v>
      </c>
      <c r="E94" s="19" t="s">
        <v>15</v>
      </c>
      <c r="F94" s="19" t="s">
        <v>16</v>
      </c>
      <c r="G94" s="19" t="s">
        <v>31</v>
      </c>
      <c r="H94" s="19" t="str">
        <f>VLOOKUP(A94,detalis!$A$1:$D$1001,4,0)</f>
        <v>Ewallet</v>
      </c>
      <c r="I94" s="27">
        <f>VLOOKUP(A94,price!$A$1:$C$1001,2,0)</f>
        <v>21.98</v>
      </c>
      <c r="J94" s="21">
        <f>VLOOKUP(A94,price!$A$1:$C$1001,3,0)</f>
        <v>7</v>
      </c>
      <c r="K94" s="27">
        <f t="shared" si="3"/>
        <v>153.86000000000001</v>
      </c>
      <c r="L94" s="22">
        <v>6</v>
      </c>
      <c r="M94" s="27">
        <f t="shared" si="4"/>
        <v>9.2316000000000145</v>
      </c>
      <c r="N94" s="27">
        <f t="shared" si="5"/>
        <v>163.09160000000003</v>
      </c>
    </row>
    <row r="95" spans="1:14" x14ac:dyDescent="0.3">
      <c r="A95" s="21" t="s">
        <v>124</v>
      </c>
      <c r="B95" s="21" t="s">
        <v>37</v>
      </c>
      <c r="C95" s="20">
        <f>VLOOKUP(A95,detalis!$A$1:$D$1001,2,FALSE)</f>
        <v>43536</v>
      </c>
      <c r="D95" s="21" t="s">
        <v>38</v>
      </c>
      <c r="E95" s="21" t="s">
        <v>15</v>
      </c>
      <c r="F95" s="21" t="s">
        <v>26</v>
      </c>
      <c r="G95" s="21" t="s">
        <v>17</v>
      </c>
      <c r="H95" s="19" t="str">
        <f>VLOOKUP(A95,detalis!$A$1:$D$1001,4,0)</f>
        <v>Credit card</v>
      </c>
      <c r="I95" s="27">
        <f>VLOOKUP(A95,price!$A$1:$C$1001,2,0)</f>
        <v>64.36</v>
      </c>
      <c r="J95" s="21">
        <f>VLOOKUP(A95,price!$A$1:$C$1001,3,0)</f>
        <v>9</v>
      </c>
      <c r="K95" s="27">
        <f t="shared" si="3"/>
        <v>579.24</v>
      </c>
      <c r="L95" s="22">
        <v>6</v>
      </c>
      <c r="M95" s="27">
        <f t="shared" si="4"/>
        <v>34.754400000000032</v>
      </c>
      <c r="N95" s="27">
        <f t="shared" si="5"/>
        <v>613.99440000000004</v>
      </c>
    </row>
    <row r="96" spans="1:14" x14ac:dyDescent="0.3">
      <c r="A96" s="19" t="s">
        <v>125</v>
      </c>
      <c r="B96" s="19" t="s">
        <v>20</v>
      </c>
      <c r="C96" s="20">
        <f>VLOOKUP(A96,detalis!$A$1:$D$1001,2,FALSE)</f>
        <v>43502</v>
      </c>
      <c r="D96" s="19" t="s">
        <v>21</v>
      </c>
      <c r="E96" s="19" t="s">
        <v>22</v>
      </c>
      <c r="F96" s="19" t="s">
        <v>26</v>
      </c>
      <c r="G96" s="19" t="s">
        <v>17</v>
      </c>
      <c r="H96" s="19" t="str">
        <f>VLOOKUP(A96,detalis!$A$1:$D$1001,4,0)</f>
        <v>Credit card</v>
      </c>
      <c r="I96" s="27">
        <f>VLOOKUP(A96,price!$A$1:$C$1001,2,0)</f>
        <v>89.75</v>
      </c>
      <c r="J96" s="21">
        <f>VLOOKUP(A96,price!$A$1:$C$1001,3,0)</f>
        <v>1</v>
      </c>
      <c r="K96" s="27">
        <f t="shared" si="3"/>
        <v>89.75</v>
      </c>
      <c r="L96" s="22">
        <v>6</v>
      </c>
      <c r="M96" s="27">
        <f t="shared" si="4"/>
        <v>5.3850000000000051</v>
      </c>
      <c r="N96" s="27">
        <f t="shared" si="5"/>
        <v>95.135000000000005</v>
      </c>
    </row>
    <row r="97" spans="1:14" x14ac:dyDescent="0.3">
      <c r="A97" s="21" t="s">
        <v>126</v>
      </c>
      <c r="B97" s="21" t="s">
        <v>13</v>
      </c>
      <c r="C97" s="20">
        <f>VLOOKUP(A97,detalis!$A$1:$D$1001,2,FALSE)</f>
        <v>43532</v>
      </c>
      <c r="D97" s="21" t="s">
        <v>14</v>
      </c>
      <c r="E97" s="21" t="s">
        <v>22</v>
      </c>
      <c r="F97" s="21" t="s">
        <v>26</v>
      </c>
      <c r="G97" s="21" t="s">
        <v>23</v>
      </c>
      <c r="H97" s="19" t="str">
        <f>VLOOKUP(A97,detalis!$A$1:$D$1001,4,0)</f>
        <v>Ewallet</v>
      </c>
      <c r="I97" s="27">
        <f>VLOOKUP(A97,price!$A$1:$C$1001,2,0)</f>
        <v>97.16</v>
      </c>
      <c r="J97" s="21">
        <f>VLOOKUP(A97,price!$A$1:$C$1001,3,0)</f>
        <v>1</v>
      </c>
      <c r="K97" s="27">
        <f t="shared" si="3"/>
        <v>97.16</v>
      </c>
      <c r="L97" s="22">
        <v>6</v>
      </c>
      <c r="M97" s="27">
        <f t="shared" si="4"/>
        <v>5.8295999999999992</v>
      </c>
      <c r="N97" s="27">
        <f t="shared" si="5"/>
        <v>102.9896</v>
      </c>
    </row>
    <row r="98" spans="1:14" x14ac:dyDescent="0.3">
      <c r="A98" s="19" t="s">
        <v>127</v>
      </c>
      <c r="B98" s="19" t="s">
        <v>37</v>
      </c>
      <c r="C98" s="20">
        <f>VLOOKUP(A98,detalis!$A$1:$D$1001,2,FALSE)</f>
        <v>43553</v>
      </c>
      <c r="D98" s="19" t="s">
        <v>38</v>
      </c>
      <c r="E98" s="19" t="s">
        <v>22</v>
      </c>
      <c r="F98" s="19" t="s">
        <v>26</v>
      </c>
      <c r="G98" s="19" t="s">
        <v>17</v>
      </c>
      <c r="H98" s="19" t="str">
        <f>VLOOKUP(A98,detalis!$A$1:$D$1001,4,0)</f>
        <v>Ewallet</v>
      </c>
      <c r="I98" s="27">
        <f>VLOOKUP(A98,price!$A$1:$C$1001,2,0)</f>
        <v>87.87</v>
      </c>
      <c r="J98" s="21">
        <f>VLOOKUP(A98,price!$A$1:$C$1001,3,0)</f>
        <v>10</v>
      </c>
      <c r="K98" s="27">
        <f t="shared" si="3"/>
        <v>878.7</v>
      </c>
      <c r="L98" s="22">
        <v>6</v>
      </c>
      <c r="M98" s="27">
        <f t="shared" si="4"/>
        <v>52.72199999999998</v>
      </c>
      <c r="N98" s="27">
        <f t="shared" si="5"/>
        <v>931.42200000000003</v>
      </c>
    </row>
    <row r="99" spans="1:14" x14ac:dyDescent="0.3">
      <c r="A99" s="21" t="s">
        <v>128</v>
      </c>
      <c r="B99" s="21" t="s">
        <v>20</v>
      </c>
      <c r="C99" s="20">
        <f>VLOOKUP(A99,detalis!$A$1:$D$1001,2,FALSE)</f>
        <v>43505</v>
      </c>
      <c r="D99" s="21" t="s">
        <v>21</v>
      </c>
      <c r="E99" s="21" t="s">
        <v>22</v>
      </c>
      <c r="F99" s="21" t="s">
        <v>16</v>
      </c>
      <c r="G99" s="21" t="s">
        <v>23</v>
      </c>
      <c r="H99" s="19" t="str">
        <f>VLOOKUP(A99,detalis!$A$1:$D$1001,4,0)</f>
        <v>Cash</v>
      </c>
      <c r="I99" s="27">
        <f>VLOOKUP(A99,price!$A$1:$C$1001,2,0)</f>
        <v>12.45</v>
      </c>
      <c r="J99" s="21">
        <f>VLOOKUP(A99,price!$A$1:$C$1001,3,0)</f>
        <v>6</v>
      </c>
      <c r="K99" s="27">
        <f t="shared" si="3"/>
        <v>74.699999999999989</v>
      </c>
      <c r="L99" s="22">
        <v>6</v>
      </c>
      <c r="M99" s="27">
        <f t="shared" si="4"/>
        <v>4.4819999999999993</v>
      </c>
      <c r="N99" s="27">
        <f t="shared" si="5"/>
        <v>79.181999999999988</v>
      </c>
    </row>
    <row r="100" spans="1:14" x14ac:dyDescent="0.3">
      <c r="A100" s="19" t="s">
        <v>129</v>
      </c>
      <c r="B100" s="19" t="s">
        <v>13</v>
      </c>
      <c r="C100" s="20">
        <f>VLOOKUP(A100,detalis!$A$1:$D$1001,2,FALSE)</f>
        <v>43547</v>
      </c>
      <c r="D100" s="19" t="s">
        <v>14</v>
      </c>
      <c r="E100" s="19" t="s">
        <v>22</v>
      </c>
      <c r="F100" s="19" t="s">
        <v>26</v>
      </c>
      <c r="G100" s="19" t="s">
        <v>39</v>
      </c>
      <c r="H100" s="19" t="str">
        <f>VLOOKUP(A100,detalis!$A$1:$D$1001,4,0)</f>
        <v>Ewallet</v>
      </c>
      <c r="I100" s="27">
        <f>VLOOKUP(A100,price!$A$1:$C$1001,2,0)</f>
        <v>52.75</v>
      </c>
      <c r="J100" s="21">
        <f>VLOOKUP(A100,price!$A$1:$C$1001,3,0)</f>
        <v>3</v>
      </c>
      <c r="K100" s="27">
        <f t="shared" si="3"/>
        <v>158.25</v>
      </c>
      <c r="L100" s="22">
        <v>6</v>
      </c>
      <c r="M100" s="27">
        <f t="shared" si="4"/>
        <v>9.4950000000000045</v>
      </c>
      <c r="N100" s="27">
        <f t="shared" si="5"/>
        <v>167.745</v>
      </c>
    </row>
    <row r="101" spans="1:14" x14ac:dyDescent="0.3">
      <c r="A101" s="21" t="s">
        <v>130</v>
      </c>
      <c r="B101" s="21" t="s">
        <v>37</v>
      </c>
      <c r="C101" s="20">
        <f>VLOOKUP(A101,detalis!$A$1:$D$1001,2,FALSE)</f>
        <v>43529</v>
      </c>
      <c r="D101" s="21" t="s">
        <v>38</v>
      </c>
      <c r="E101" s="21" t="s">
        <v>22</v>
      </c>
      <c r="F101" s="21" t="s">
        <v>26</v>
      </c>
      <c r="G101" s="21" t="s">
        <v>27</v>
      </c>
      <c r="H101" s="19" t="str">
        <f>VLOOKUP(A101,detalis!$A$1:$D$1001,4,0)</f>
        <v>Cash</v>
      </c>
      <c r="I101" s="27">
        <f>VLOOKUP(A101,price!$A$1:$C$1001,2,0)</f>
        <v>82.7</v>
      </c>
      <c r="J101" s="21">
        <f>VLOOKUP(A101,price!$A$1:$C$1001,3,0)</f>
        <v>6</v>
      </c>
      <c r="K101" s="27">
        <f t="shared" si="3"/>
        <v>496.20000000000005</v>
      </c>
      <c r="L101" s="22">
        <v>6</v>
      </c>
      <c r="M101" s="27">
        <f t="shared" si="4"/>
        <v>29.772000000000048</v>
      </c>
      <c r="N101" s="27">
        <f t="shared" si="5"/>
        <v>525.97200000000009</v>
      </c>
    </row>
    <row r="102" spans="1:14" x14ac:dyDescent="0.3">
      <c r="A102" s="19" t="s">
        <v>131</v>
      </c>
      <c r="B102" s="19" t="s">
        <v>20</v>
      </c>
      <c r="C102" s="20">
        <f>VLOOKUP(A102,detalis!$A$1:$D$1001,2,FALSE)</f>
        <v>43550</v>
      </c>
      <c r="D102" s="19" t="s">
        <v>21</v>
      </c>
      <c r="E102" s="19" t="s">
        <v>15</v>
      </c>
      <c r="F102" s="19" t="s">
        <v>26</v>
      </c>
      <c r="G102" s="19" t="s">
        <v>41</v>
      </c>
      <c r="H102" s="19" t="str">
        <f>VLOOKUP(A102,detalis!$A$1:$D$1001,4,0)</f>
        <v>Cash</v>
      </c>
      <c r="I102" s="27">
        <f>VLOOKUP(A102,price!$A$1:$C$1001,2,0)</f>
        <v>48.71</v>
      </c>
      <c r="J102" s="21">
        <f>VLOOKUP(A102,price!$A$1:$C$1001,3,0)</f>
        <v>1</v>
      </c>
      <c r="K102" s="27">
        <f t="shared" si="3"/>
        <v>48.71</v>
      </c>
      <c r="L102" s="22">
        <v>6</v>
      </c>
      <c r="M102" s="27">
        <f t="shared" si="4"/>
        <v>2.9226000000000028</v>
      </c>
      <c r="N102" s="27">
        <f t="shared" si="5"/>
        <v>51.632600000000004</v>
      </c>
    </row>
    <row r="103" spans="1:14" x14ac:dyDescent="0.3">
      <c r="A103" s="21" t="s">
        <v>132</v>
      </c>
      <c r="B103" s="21" t="s">
        <v>20</v>
      </c>
      <c r="C103" s="20">
        <f>VLOOKUP(A103,detalis!$A$1:$D$1001,2,FALSE)</f>
        <v>43525</v>
      </c>
      <c r="D103" s="21" t="s">
        <v>21</v>
      </c>
      <c r="E103" s="21" t="s">
        <v>22</v>
      </c>
      <c r="F103" s="21" t="s">
        <v>26</v>
      </c>
      <c r="G103" s="21" t="s">
        <v>41</v>
      </c>
      <c r="H103" s="19" t="str">
        <f>VLOOKUP(A103,detalis!$A$1:$D$1001,4,0)</f>
        <v>Cash</v>
      </c>
      <c r="I103" s="27">
        <f>VLOOKUP(A103,price!$A$1:$C$1001,2,0)</f>
        <v>78.55</v>
      </c>
      <c r="J103" s="21">
        <f>VLOOKUP(A103,price!$A$1:$C$1001,3,0)</f>
        <v>9</v>
      </c>
      <c r="K103" s="27">
        <f t="shared" si="3"/>
        <v>706.94999999999993</v>
      </c>
      <c r="L103" s="22">
        <v>6</v>
      </c>
      <c r="M103" s="27">
        <f t="shared" si="4"/>
        <v>42.41700000000003</v>
      </c>
      <c r="N103" s="27">
        <f t="shared" si="5"/>
        <v>749.36699999999996</v>
      </c>
    </row>
    <row r="104" spans="1:14" x14ac:dyDescent="0.3">
      <c r="A104" s="19" t="s">
        <v>133</v>
      </c>
      <c r="B104" s="19" t="s">
        <v>20</v>
      </c>
      <c r="C104" s="20">
        <f>VLOOKUP(A104,detalis!$A$1:$D$1001,2,FALSE)</f>
        <v>43497</v>
      </c>
      <c r="D104" s="19" t="s">
        <v>21</v>
      </c>
      <c r="E104" s="19" t="s">
        <v>22</v>
      </c>
      <c r="F104" s="19" t="s">
        <v>16</v>
      </c>
      <c r="G104" s="19" t="s">
        <v>23</v>
      </c>
      <c r="H104" s="19" t="str">
        <f>VLOOKUP(A104,detalis!$A$1:$D$1001,4,0)</f>
        <v>Cash</v>
      </c>
      <c r="I104" s="27">
        <f>VLOOKUP(A104,price!$A$1:$C$1001,2,0)</f>
        <v>23.07</v>
      </c>
      <c r="J104" s="21">
        <f>VLOOKUP(A104,price!$A$1:$C$1001,3,0)</f>
        <v>9</v>
      </c>
      <c r="K104" s="27">
        <f t="shared" si="3"/>
        <v>207.63</v>
      </c>
      <c r="L104" s="22">
        <v>6</v>
      </c>
      <c r="M104" s="27">
        <f t="shared" si="4"/>
        <v>12.457799999999992</v>
      </c>
      <c r="N104" s="27">
        <f t="shared" si="5"/>
        <v>220.08779999999999</v>
      </c>
    </row>
    <row r="105" spans="1:14" x14ac:dyDescent="0.3">
      <c r="A105" s="21" t="s">
        <v>134</v>
      </c>
      <c r="B105" s="21" t="s">
        <v>13</v>
      </c>
      <c r="C105" s="20">
        <f>VLOOKUP(A105,detalis!$A$1:$D$1001,2,FALSE)</f>
        <v>43552</v>
      </c>
      <c r="D105" s="21" t="s">
        <v>14</v>
      </c>
      <c r="E105" s="21" t="s">
        <v>22</v>
      </c>
      <c r="F105" s="21" t="s">
        <v>26</v>
      </c>
      <c r="G105" s="21" t="s">
        <v>39</v>
      </c>
      <c r="H105" s="19" t="str">
        <f>VLOOKUP(A105,detalis!$A$1:$D$1001,4,0)</f>
        <v>Cash</v>
      </c>
      <c r="I105" s="27">
        <f>VLOOKUP(A105,price!$A$1:$C$1001,2,0)</f>
        <v>58.26</v>
      </c>
      <c r="J105" s="21">
        <f>VLOOKUP(A105,price!$A$1:$C$1001,3,0)</f>
        <v>6</v>
      </c>
      <c r="K105" s="27">
        <f t="shared" si="3"/>
        <v>349.56</v>
      </c>
      <c r="L105" s="22">
        <v>6</v>
      </c>
      <c r="M105" s="27">
        <f t="shared" si="4"/>
        <v>20.973599999999976</v>
      </c>
      <c r="N105" s="27">
        <f t="shared" si="5"/>
        <v>370.53359999999998</v>
      </c>
    </row>
    <row r="106" spans="1:14" x14ac:dyDescent="0.3">
      <c r="A106" s="19" t="s">
        <v>135</v>
      </c>
      <c r="B106" s="19" t="s">
        <v>37</v>
      </c>
      <c r="C106" s="20">
        <f>VLOOKUP(A106,detalis!$A$1:$D$1001,2,FALSE)</f>
        <v>43543</v>
      </c>
      <c r="D106" s="19" t="s">
        <v>38</v>
      </c>
      <c r="E106" s="19" t="s">
        <v>22</v>
      </c>
      <c r="F106" s="19" t="s">
        <v>26</v>
      </c>
      <c r="G106" s="19" t="s">
        <v>17</v>
      </c>
      <c r="H106" s="19" t="str">
        <f>VLOOKUP(A106,detalis!$A$1:$D$1001,4,0)</f>
        <v>Cash</v>
      </c>
      <c r="I106" s="27">
        <f>VLOOKUP(A106,price!$A$1:$C$1001,2,0)</f>
        <v>30.35</v>
      </c>
      <c r="J106" s="21">
        <f>VLOOKUP(A106,price!$A$1:$C$1001,3,0)</f>
        <v>7</v>
      </c>
      <c r="K106" s="27">
        <f t="shared" si="3"/>
        <v>212.45000000000002</v>
      </c>
      <c r="L106" s="22">
        <v>6</v>
      </c>
      <c r="M106" s="27">
        <f t="shared" si="4"/>
        <v>12.746999999999986</v>
      </c>
      <c r="N106" s="27">
        <f t="shared" si="5"/>
        <v>225.197</v>
      </c>
    </row>
    <row r="107" spans="1:14" x14ac:dyDescent="0.3">
      <c r="A107" s="21" t="s">
        <v>136</v>
      </c>
      <c r="B107" s="21" t="s">
        <v>13</v>
      </c>
      <c r="C107" s="20">
        <f>VLOOKUP(A107,detalis!$A$1:$D$1001,2,FALSE)</f>
        <v>43477</v>
      </c>
      <c r="D107" s="21" t="s">
        <v>14</v>
      </c>
      <c r="E107" s="21" t="s">
        <v>15</v>
      </c>
      <c r="F107" s="21" t="s">
        <v>26</v>
      </c>
      <c r="G107" s="21" t="s">
        <v>23</v>
      </c>
      <c r="H107" s="19" t="str">
        <f>VLOOKUP(A107,detalis!$A$1:$D$1001,4,0)</f>
        <v>Ewallet</v>
      </c>
      <c r="I107" s="27">
        <f>VLOOKUP(A107,price!$A$1:$C$1001,2,0)</f>
        <v>88.67</v>
      </c>
      <c r="J107" s="21">
        <f>VLOOKUP(A107,price!$A$1:$C$1001,3,0)</f>
        <v>10</v>
      </c>
      <c r="K107" s="27">
        <f t="shared" si="3"/>
        <v>886.7</v>
      </c>
      <c r="L107" s="22">
        <v>6</v>
      </c>
      <c r="M107" s="27">
        <f t="shared" si="4"/>
        <v>53.201999999999998</v>
      </c>
      <c r="N107" s="27">
        <f t="shared" si="5"/>
        <v>939.90200000000004</v>
      </c>
    </row>
    <row r="108" spans="1:14" x14ac:dyDescent="0.3">
      <c r="A108" s="19" t="s">
        <v>137</v>
      </c>
      <c r="B108" s="19" t="s">
        <v>20</v>
      </c>
      <c r="C108" s="20">
        <f>VLOOKUP(A108,detalis!$A$1:$D$1001,2,FALSE)</f>
        <v>43470</v>
      </c>
      <c r="D108" s="19" t="s">
        <v>21</v>
      </c>
      <c r="E108" s="19" t="s">
        <v>22</v>
      </c>
      <c r="F108" s="19" t="s">
        <v>26</v>
      </c>
      <c r="G108" s="19" t="s">
        <v>41</v>
      </c>
      <c r="H108" s="19" t="str">
        <f>VLOOKUP(A108,detalis!$A$1:$D$1001,4,0)</f>
        <v>Credit card</v>
      </c>
      <c r="I108" s="27">
        <f>VLOOKUP(A108,price!$A$1:$C$1001,2,0)</f>
        <v>27.38</v>
      </c>
      <c r="J108" s="21">
        <f>VLOOKUP(A108,price!$A$1:$C$1001,3,0)</f>
        <v>6</v>
      </c>
      <c r="K108" s="27">
        <f t="shared" si="3"/>
        <v>164.28</v>
      </c>
      <c r="L108" s="22">
        <v>6</v>
      </c>
      <c r="M108" s="27">
        <f t="shared" si="4"/>
        <v>9.8567999999999927</v>
      </c>
      <c r="N108" s="27">
        <f t="shared" si="5"/>
        <v>174.13679999999999</v>
      </c>
    </row>
    <row r="109" spans="1:14" x14ac:dyDescent="0.3">
      <c r="A109" s="21" t="s">
        <v>138</v>
      </c>
      <c r="B109" s="21" t="s">
        <v>13</v>
      </c>
      <c r="C109" s="20">
        <f>VLOOKUP(A109,detalis!$A$1:$D$1001,2,FALSE)</f>
        <v>43546</v>
      </c>
      <c r="D109" s="21" t="s">
        <v>14</v>
      </c>
      <c r="E109" s="21" t="s">
        <v>22</v>
      </c>
      <c r="F109" s="21" t="s">
        <v>26</v>
      </c>
      <c r="G109" s="21" t="s">
        <v>31</v>
      </c>
      <c r="H109" s="19" t="str">
        <f>VLOOKUP(A109,detalis!$A$1:$D$1001,4,0)</f>
        <v>Cash</v>
      </c>
      <c r="I109" s="27">
        <f>VLOOKUP(A109,price!$A$1:$C$1001,2,0)</f>
        <v>62.13</v>
      </c>
      <c r="J109" s="21">
        <f>VLOOKUP(A109,price!$A$1:$C$1001,3,0)</f>
        <v>6</v>
      </c>
      <c r="K109" s="27">
        <f t="shared" si="3"/>
        <v>372.78000000000003</v>
      </c>
      <c r="L109" s="22">
        <v>6</v>
      </c>
      <c r="M109" s="27">
        <f t="shared" si="4"/>
        <v>22.366800000000012</v>
      </c>
      <c r="N109" s="27">
        <f t="shared" si="5"/>
        <v>395.14680000000004</v>
      </c>
    </row>
    <row r="110" spans="1:14" x14ac:dyDescent="0.3">
      <c r="A110" s="19" t="s">
        <v>139</v>
      </c>
      <c r="B110" s="19" t="s">
        <v>20</v>
      </c>
      <c r="C110" s="20">
        <f>VLOOKUP(A110,detalis!$A$1:$D$1001,2,FALSE)</f>
        <v>43548</v>
      </c>
      <c r="D110" s="19" t="s">
        <v>21</v>
      </c>
      <c r="E110" s="19" t="s">
        <v>22</v>
      </c>
      <c r="F110" s="19" t="s">
        <v>16</v>
      </c>
      <c r="G110" s="19" t="s">
        <v>39</v>
      </c>
      <c r="H110" s="19" t="str">
        <f>VLOOKUP(A110,detalis!$A$1:$D$1001,4,0)</f>
        <v>Cash</v>
      </c>
      <c r="I110" s="27">
        <f>VLOOKUP(A110,price!$A$1:$C$1001,2,0)</f>
        <v>33.979999999999997</v>
      </c>
      <c r="J110" s="21">
        <f>VLOOKUP(A110,price!$A$1:$C$1001,3,0)</f>
        <v>9</v>
      </c>
      <c r="K110" s="27">
        <f t="shared" si="3"/>
        <v>305.82</v>
      </c>
      <c r="L110" s="22">
        <v>6</v>
      </c>
      <c r="M110" s="27">
        <f t="shared" si="4"/>
        <v>18.349199999999996</v>
      </c>
      <c r="N110" s="27">
        <f t="shared" si="5"/>
        <v>324.16919999999999</v>
      </c>
    </row>
    <row r="111" spans="1:14" x14ac:dyDescent="0.3">
      <c r="A111" s="21" t="s">
        <v>140</v>
      </c>
      <c r="B111" s="21" t="s">
        <v>20</v>
      </c>
      <c r="C111" s="20">
        <f>VLOOKUP(A111,detalis!$A$1:$D$1001,2,FALSE)</f>
        <v>43527</v>
      </c>
      <c r="D111" s="21" t="s">
        <v>21</v>
      </c>
      <c r="E111" s="21" t="s">
        <v>15</v>
      </c>
      <c r="F111" s="21" t="s">
        <v>26</v>
      </c>
      <c r="G111" s="21" t="s">
        <v>23</v>
      </c>
      <c r="H111" s="19" t="str">
        <f>VLOOKUP(A111,detalis!$A$1:$D$1001,4,0)</f>
        <v>Cash</v>
      </c>
      <c r="I111" s="27">
        <f>VLOOKUP(A111,price!$A$1:$C$1001,2,0)</f>
        <v>81.97</v>
      </c>
      <c r="J111" s="21">
        <f>VLOOKUP(A111,price!$A$1:$C$1001,3,0)</f>
        <v>10</v>
      </c>
      <c r="K111" s="27">
        <f t="shared" si="3"/>
        <v>819.7</v>
      </c>
      <c r="L111" s="22">
        <v>6</v>
      </c>
      <c r="M111" s="27">
        <f t="shared" si="4"/>
        <v>49.182000000000016</v>
      </c>
      <c r="N111" s="27">
        <f t="shared" si="5"/>
        <v>868.88200000000006</v>
      </c>
    </row>
    <row r="112" spans="1:14" x14ac:dyDescent="0.3">
      <c r="A112" s="19" t="s">
        <v>141</v>
      </c>
      <c r="B112" s="19" t="s">
        <v>37</v>
      </c>
      <c r="C112" s="20">
        <f>VLOOKUP(A112,detalis!$A$1:$D$1001,2,FALSE)</f>
        <v>43501</v>
      </c>
      <c r="D112" s="19" t="s">
        <v>38</v>
      </c>
      <c r="E112" s="19" t="s">
        <v>15</v>
      </c>
      <c r="F112" s="19" t="s">
        <v>16</v>
      </c>
      <c r="G112" s="19" t="s">
        <v>31</v>
      </c>
      <c r="H112" s="19" t="str">
        <f>VLOOKUP(A112,detalis!$A$1:$D$1001,4,0)</f>
        <v>Ewallet</v>
      </c>
      <c r="I112" s="27">
        <f>VLOOKUP(A112,price!$A$1:$C$1001,2,0)</f>
        <v>16.489999999999998</v>
      </c>
      <c r="J112" s="21">
        <f>VLOOKUP(A112,price!$A$1:$C$1001,3,0)</f>
        <v>2</v>
      </c>
      <c r="K112" s="27">
        <f t="shared" si="3"/>
        <v>32.979999999999997</v>
      </c>
      <c r="L112" s="22">
        <v>6</v>
      </c>
      <c r="M112" s="27">
        <f t="shared" si="4"/>
        <v>1.9787999999999997</v>
      </c>
      <c r="N112" s="27">
        <f t="shared" si="5"/>
        <v>34.958799999999997</v>
      </c>
    </row>
    <row r="113" spans="1:14" x14ac:dyDescent="0.3">
      <c r="A113" s="21" t="s">
        <v>142</v>
      </c>
      <c r="B113" s="21" t="s">
        <v>20</v>
      </c>
      <c r="C113" s="20">
        <f>VLOOKUP(A113,detalis!$A$1:$D$1001,2,FALSE)</f>
        <v>43501</v>
      </c>
      <c r="D113" s="21" t="s">
        <v>21</v>
      </c>
      <c r="E113" s="21" t="s">
        <v>15</v>
      </c>
      <c r="F113" s="21" t="s">
        <v>16</v>
      </c>
      <c r="G113" s="21" t="s">
        <v>17</v>
      </c>
      <c r="H113" s="19" t="str">
        <f>VLOOKUP(A113,detalis!$A$1:$D$1001,4,0)</f>
        <v>Credit card</v>
      </c>
      <c r="I113" s="27">
        <f>VLOOKUP(A113,price!$A$1:$C$1001,2,0)</f>
        <v>98.21</v>
      </c>
      <c r="J113" s="21">
        <f>VLOOKUP(A113,price!$A$1:$C$1001,3,0)</f>
        <v>3</v>
      </c>
      <c r="K113" s="27">
        <f t="shared" si="3"/>
        <v>294.63</v>
      </c>
      <c r="L113" s="22">
        <v>6</v>
      </c>
      <c r="M113" s="27">
        <f t="shared" si="4"/>
        <v>17.677799999999991</v>
      </c>
      <c r="N113" s="27">
        <f t="shared" si="5"/>
        <v>312.30779999999999</v>
      </c>
    </row>
    <row r="114" spans="1:14" x14ac:dyDescent="0.3">
      <c r="A114" s="19" t="s">
        <v>143</v>
      </c>
      <c r="B114" s="19" t="s">
        <v>37</v>
      </c>
      <c r="C114" s="20">
        <f>VLOOKUP(A114,detalis!$A$1:$D$1001,2,FALSE)</f>
        <v>43511</v>
      </c>
      <c r="D114" s="19" t="s">
        <v>38</v>
      </c>
      <c r="E114" s="19" t="s">
        <v>22</v>
      </c>
      <c r="F114" s="19" t="s">
        <v>16</v>
      </c>
      <c r="G114" s="19" t="s">
        <v>41</v>
      </c>
      <c r="H114" s="19" t="str">
        <f>VLOOKUP(A114,detalis!$A$1:$D$1001,4,0)</f>
        <v>Cash</v>
      </c>
      <c r="I114" s="27">
        <f>VLOOKUP(A114,price!$A$1:$C$1001,2,0)</f>
        <v>72.84</v>
      </c>
      <c r="J114" s="21">
        <f>VLOOKUP(A114,price!$A$1:$C$1001,3,0)</f>
        <v>7</v>
      </c>
      <c r="K114" s="27">
        <f t="shared" si="3"/>
        <v>509.88</v>
      </c>
      <c r="L114" s="22">
        <v>6</v>
      </c>
      <c r="M114" s="27">
        <f t="shared" si="4"/>
        <v>30.592800000000011</v>
      </c>
      <c r="N114" s="27">
        <f t="shared" si="5"/>
        <v>540.47280000000001</v>
      </c>
    </row>
    <row r="115" spans="1:14" x14ac:dyDescent="0.3">
      <c r="A115" s="21" t="s">
        <v>144</v>
      </c>
      <c r="B115" s="21" t="s">
        <v>13</v>
      </c>
      <c r="C115" s="20">
        <f>VLOOKUP(A115,detalis!$A$1:$D$1001,2,FALSE)</f>
        <v>43484</v>
      </c>
      <c r="D115" s="21" t="s">
        <v>14</v>
      </c>
      <c r="E115" s="21" t="s">
        <v>15</v>
      </c>
      <c r="F115" s="21" t="s">
        <v>26</v>
      </c>
      <c r="G115" s="21" t="s">
        <v>27</v>
      </c>
      <c r="H115" s="19" t="str">
        <f>VLOOKUP(A115,detalis!$A$1:$D$1001,4,0)</f>
        <v>Ewallet</v>
      </c>
      <c r="I115" s="27">
        <f>VLOOKUP(A115,price!$A$1:$C$1001,2,0)</f>
        <v>58.07</v>
      </c>
      <c r="J115" s="21">
        <f>VLOOKUP(A115,price!$A$1:$C$1001,3,0)</f>
        <v>9</v>
      </c>
      <c r="K115" s="27">
        <f t="shared" si="3"/>
        <v>522.63</v>
      </c>
      <c r="L115" s="22">
        <v>6</v>
      </c>
      <c r="M115" s="27">
        <f t="shared" si="4"/>
        <v>31.357799999999997</v>
      </c>
      <c r="N115" s="27">
        <f t="shared" si="5"/>
        <v>553.98779999999999</v>
      </c>
    </row>
    <row r="116" spans="1:14" x14ac:dyDescent="0.3">
      <c r="A116" s="19" t="s">
        <v>145</v>
      </c>
      <c r="B116" s="19" t="s">
        <v>20</v>
      </c>
      <c r="C116" s="20">
        <f>VLOOKUP(A116,detalis!$A$1:$D$1001,2,FALSE)</f>
        <v>43497</v>
      </c>
      <c r="D116" s="19" t="s">
        <v>21</v>
      </c>
      <c r="E116" s="19" t="s">
        <v>15</v>
      </c>
      <c r="F116" s="19" t="s">
        <v>16</v>
      </c>
      <c r="G116" s="19" t="s">
        <v>27</v>
      </c>
      <c r="H116" s="19" t="str">
        <f>VLOOKUP(A116,detalis!$A$1:$D$1001,4,0)</f>
        <v>Credit card</v>
      </c>
      <c r="I116" s="27">
        <f>VLOOKUP(A116,price!$A$1:$C$1001,2,0)</f>
        <v>80.790000000000006</v>
      </c>
      <c r="J116" s="21">
        <f>VLOOKUP(A116,price!$A$1:$C$1001,3,0)</f>
        <v>9</v>
      </c>
      <c r="K116" s="27">
        <f t="shared" si="3"/>
        <v>727.11</v>
      </c>
      <c r="L116" s="22">
        <v>6</v>
      </c>
      <c r="M116" s="27">
        <f t="shared" si="4"/>
        <v>43.626599999999939</v>
      </c>
      <c r="N116" s="27">
        <f t="shared" si="5"/>
        <v>770.73659999999995</v>
      </c>
    </row>
    <row r="117" spans="1:14" x14ac:dyDescent="0.3">
      <c r="A117" s="21" t="s">
        <v>146</v>
      </c>
      <c r="B117" s="21" t="s">
        <v>20</v>
      </c>
      <c r="C117" s="20">
        <f>VLOOKUP(A117,detalis!$A$1:$D$1001,2,FALSE)</f>
        <v>43526</v>
      </c>
      <c r="D117" s="21" t="s">
        <v>21</v>
      </c>
      <c r="E117" s="21" t="s">
        <v>22</v>
      </c>
      <c r="F117" s="21" t="s">
        <v>16</v>
      </c>
      <c r="G117" s="21" t="s">
        <v>41</v>
      </c>
      <c r="H117" s="19" t="str">
        <f>VLOOKUP(A117,detalis!$A$1:$D$1001,4,0)</f>
        <v>Credit card</v>
      </c>
      <c r="I117" s="27">
        <f>VLOOKUP(A117,price!$A$1:$C$1001,2,0)</f>
        <v>27.02</v>
      </c>
      <c r="J117" s="21">
        <f>VLOOKUP(A117,price!$A$1:$C$1001,3,0)</f>
        <v>3</v>
      </c>
      <c r="K117" s="27">
        <f t="shared" si="3"/>
        <v>81.06</v>
      </c>
      <c r="L117" s="22">
        <v>6</v>
      </c>
      <c r="M117" s="27">
        <f t="shared" si="4"/>
        <v>4.8636000000000053</v>
      </c>
      <c r="N117" s="27">
        <f t="shared" si="5"/>
        <v>85.923600000000008</v>
      </c>
    </row>
    <row r="118" spans="1:14" x14ac:dyDescent="0.3">
      <c r="A118" s="19" t="s">
        <v>147</v>
      </c>
      <c r="B118" s="19" t="s">
        <v>37</v>
      </c>
      <c r="C118" s="20">
        <f>VLOOKUP(A118,detalis!$A$1:$D$1001,2,FALSE)</f>
        <v>43529</v>
      </c>
      <c r="D118" s="19" t="s">
        <v>38</v>
      </c>
      <c r="E118" s="19" t="s">
        <v>15</v>
      </c>
      <c r="F118" s="19" t="s">
        <v>26</v>
      </c>
      <c r="G118" s="19" t="s">
        <v>41</v>
      </c>
      <c r="H118" s="19" t="str">
        <f>VLOOKUP(A118,detalis!$A$1:$D$1001,4,0)</f>
        <v>Ewallet</v>
      </c>
      <c r="I118" s="27">
        <f>VLOOKUP(A118,price!$A$1:$C$1001,2,0)</f>
        <v>21.94</v>
      </c>
      <c r="J118" s="21">
        <f>VLOOKUP(A118,price!$A$1:$C$1001,3,0)</f>
        <v>5</v>
      </c>
      <c r="K118" s="27">
        <f t="shared" si="3"/>
        <v>109.7</v>
      </c>
      <c r="L118" s="22">
        <v>6</v>
      </c>
      <c r="M118" s="27">
        <f t="shared" si="4"/>
        <v>6.5820000000000078</v>
      </c>
      <c r="N118" s="27">
        <f t="shared" si="5"/>
        <v>116.28200000000001</v>
      </c>
    </row>
    <row r="119" spans="1:14" x14ac:dyDescent="0.3">
      <c r="A119" s="21" t="s">
        <v>148</v>
      </c>
      <c r="B119" s="21" t="s">
        <v>37</v>
      </c>
      <c r="C119" s="20">
        <f>VLOOKUP(A119,detalis!$A$1:$D$1001,2,FALSE)</f>
        <v>43481</v>
      </c>
      <c r="D119" s="21" t="s">
        <v>38</v>
      </c>
      <c r="E119" s="21" t="s">
        <v>15</v>
      </c>
      <c r="F119" s="21" t="s">
        <v>26</v>
      </c>
      <c r="G119" s="21" t="s">
        <v>41</v>
      </c>
      <c r="H119" s="19" t="str">
        <f>VLOOKUP(A119,detalis!$A$1:$D$1001,4,0)</f>
        <v>Ewallet</v>
      </c>
      <c r="I119" s="27">
        <f>VLOOKUP(A119,price!$A$1:$C$1001,2,0)</f>
        <v>51.36</v>
      </c>
      <c r="J119" s="21">
        <f>VLOOKUP(A119,price!$A$1:$C$1001,3,0)</f>
        <v>1</v>
      </c>
      <c r="K119" s="27">
        <f t="shared" si="3"/>
        <v>51.36</v>
      </c>
      <c r="L119" s="22">
        <v>6</v>
      </c>
      <c r="M119" s="27">
        <f t="shared" si="4"/>
        <v>3.0816000000000017</v>
      </c>
      <c r="N119" s="27">
        <f t="shared" si="5"/>
        <v>54.441600000000001</v>
      </c>
    </row>
    <row r="120" spans="1:14" x14ac:dyDescent="0.3">
      <c r="A120" s="19" t="s">
        <v>149</v>
      </c>
      <c r="B120" s="19" t="s">
        <v>13</v>
      </c>
      <c r="C120" s="20">
        <f>VLOOKUP(A120,detalis!$A$1:$D$1001,2,FALSE)</f>
        <v>43498</v>
      </c>
      <c r="D120" s="19" t="s">
        <v>14</v>
      </c>
      <c r="E120" s="19" t="s">
        <v>22</v>
      </c>
      <c r="F120" s="19" t="s">
        <v>16</v>
      </c>
      <c r="G120" s="19" t="s">
        <v>39</v>
      </c>
      <c r="H120" s="19" t="str">
        <f>VLOOKUP(A120,detalis!$A$1:$D$1001,4,0)</f>
        <v>Ewallet</v>
      </c>
      <c r="I120" s="27">
        <f>VLOOKUP(A120,price!$A$1:$C$1001,2,0)</f>
        <v>10.96</v>
      </c>
      <c r="J120" s="21">
        <f>VLOOKUP(A120,price!$A$1:$C$1001,3,0)</f>
        <v>10</v>
      </c>
      <c r="K120" s="27">
        <f t="shared" si="3"/>
        <v>109.60000000000001</v>
      </c>
      <c r="L120" s="22">
        <v>6</v>
      </c>
      <c r="M120" s="27">
        <f t="shared" si="4"/>
        <v>6.5760000000000076</v>
      </c>
      <c r="N120" s="27">
        <f t="shared" si="5"/>
        <v>116.17600000000002</v>
      </c>
    </row>
    <row r="121" spans="1:14" x14ac:dyDescent="0.3">
      <c r="A121" s="21" t="s">
        <v>150</v>
      </c>
      <c r="B121" s="21" t="s">
        <v>37</v>
      </c>
      <c r="C121" s="20">
        <f>VLOOKUP(A121,detalis!$A$1:$D$1001,2,FALSE)</f>
        <v>43485</v>
      </c>
      <c r="D121" s="21" t="s">
        <v>38</v>
      </c>
      <c r="E121" s="21" t="s">
        <v>22</v>
      </c>
      <c r="F121" s="21" t="s">
        <v>26</v>
      </c>
      <c r="G121" s="21" t="s">
        <v>27</v>
      </c>
      <c r="H121" s="19" t="str">
        <f>VLOOKUP(A121,detalis!$A$1:$D$1001,4,0)</f>
        <v>Ewallet</v>
      </c>
      <c r="I121" s="27">
        <f>VLOOKUP(A121,price!$A$1:$C$1001,2,0)</f>
        <v>53.44</v>
      </c>
      <c r="J121" s="21">
        <f>VLOOKUP(A121,price!$A$1:$C$1001,3,0)</f>
        <v>2</v>
      </c>
      <c r="K121" s="27">
        <f t="shared" si="3"/>
        <v>106.88</v>
      </c>
      <c r="L121" s="22">
        <v>6</v>
      </c>
      <c r="M121" s="27">
        <f t="shared" si="4"/>
        <v>6.4128000000000043</v>
      </c>
      <c r="N121" s="27">
        <f t="shared" si="5"/>
        <v>113.2928</v>
      </c>
    </row>
    <row r="122" spans="1:14" x14ac:dyDescent="0.3">
      <c r="A122" s="19" t="s">
        <v>151</v>
      </c>
      <c r="B122" s="19" t="s">
        <v>13</v>
      </c>
      <c r="C122" s="20">
        <f>VLOOKUP(A122,detalis!$A$1:$D$1001,2,FALSE)</f>
        <v>43510</v>
      </c>
      <c r="D122" s="19" t="s">
        <v>14</v>
      </c>
      <c r="E122" s="19" t="s">
        <v>22</v>
      </c>
      <c r="F122" s="19" t="s">
        <v>16</v>
      </c>
      <c r="G122" s="19" t="s">
        <v>23</v>
      </c>
      <c r="H122" s="19" t="str">
        <f>VLOOKUP(A122,detalis!$A$1:$D$1001,4,0)</f>
        <v>Credit card</v>
      </c>
      <c r="I122" s="27">
        <f>VLOOKUP(A122,price!$A$1:$C$1001,2,0)</f>
        <v>99.56</v>
      </c>
      <c r="J122" s="21">
        <f>VLOOKUP(A122,price!$A$1:$C$1001,3,0)</f>
        <v>8</v>
      </c>
      <c r="K122" s="27">
        <f t="shared" si="3"/>
        <v>796.48</v>
      </c>
      <c r="L122" s="22">
        <v>6</v>
      </c>
      <c r="M122" s="27">
        <f t="shared" si="4"/>
        <v>47.788800000000037</v>
      </c>
      <c r="N122" s="27">
        <f t="shared" si="5"/>
        <v>844.26880000000006</v>
      </c>
    </row>
    <row r="123" spans="1:14" x14ac:dyDescent="0.3">
      <c r="A123" s="21" t="s">
        <v>152</v>
      </c>
      <c r="B123" s="21" t="s">
        <v>20</v>
      </c>
      <c r="C123" s="20">
        <f>VLOOKUP(A123,detalis!$A$1:$D$1001,2,FALSE)</f>
        <v>43477</v>
      </c>
      <c r="D123" s="21" t="s">
        <v>21</v>
      </c>
      <c r="E123" s="21" t="s">
        <v>15</v>
      </c>
      <c r="F123" s="21" t="s">
        <v>26</v>
      </c>
      <c r="G123" s="21" t="s">
        <v>31</v>
      </c>
      <c r="H123" s="19" t="str">
        <f>VLOOKUP(A123,detalis!$A$1:$D$1001,4,0)</f>
        <v>Credit card</v>
      </c>
      <c r="I123" s="27">
        <f>VLOOKUP(A123,price!$A$1:$C$1001,2,0)</f>
        <v>57.12</v>
      </c>
      <c r="J123" s="21">
        <f>VLOOKUP(A123,price!$A$1:$C$1001,3,0)</f>
        <v>7</v>
      </c>
      <c r="K123" s="27">
        <f t="shared" si="3"/>
        <v>399.84</v>
      </c>
      <c r="L123" s="22">
        <v>6</v>
      </c>
      <c r="M123" s="27">
        <f t="shared" si="4"/>
        <v>23.990400000000022</v>
      </c>
      <c r="N123" s="27">
        <f t="shared" si="5"/>
        <v>423.8304</v>
      </c>
    </row>
    <row r="124" spans="1:14" x14ac:dyDescent="0.3">
      <c r="A124" s="19" t="s">
        <v>153</v>
      </c>
      <c r="B124" s="19" t="s">
        <v>37</v>
      </c>
      <c r="C124" s="20">
        <f>VLOOKUP(A124,detalis!$A$1:$D$1001,2,FALSE)</f>
        <v>43533</v>
      </c>
      <c r="D124" s="19" t="s">
        <v>38</v>
      </c>
      <c r="E124" s="19" t="s">
        <v>15</v>
      </c>
      <c r="F124" s="19" t="s">
        <v>26</v>
      </c>
      <c r="G124" s="19" t="s">
        <v>31</v>
      </c>
      <c r="H124" s="19" t="str">
        <f>VLOOKUP(A124,detalis!$A$1:$D$1001,4,0)</f>
        <v>Credit card</v>
      </c>
      <c r="I124" s="27">
        <f>VLOOKUP(A124,price!$A$1:$C$1001,2,0)</f>
        <v>99.96</v>
      </c>
      <c r="J124" s="21">
        <f>VLOOKUP(A124,price!$A$1:$C$1001,3,0)</f>
        <v>9</v>
      </c>
      <c r="K124" s="27">
        <f t="shared" si="3"/>
        <v>899.64</v>
      </c>
      <c r="L124" s="22">
        <v>6</v>
      </c>
      <c r="M124" s="27">
        <f t="shared" si="4"/>
        <v>53.978399999999965</v>
      </c>
      <c r="N124" s="27">
        <f t="shared" si="5"/>
        <v>953.61839999999995</v>
      </c>
    </row>
    <row r="125" spans="1:14" x14ac:dyDescent="0.3">
      <c r="A125" s="21" t="s">
        <v>154</v>
      </c>
      <c r="B125" s="21" t="s">
        <v>20</v>
      </c>
      <c r="C125" s="20">
        <f>VLOOKUP(A125,detalis!$A$1:$D$1001,2,FALSE)</f>
        <v>43537</v>
      </c>
      <c r="D125" s="21" t="s">
        <v>21</v>
      </c>
      <c r="E125" s="21" t="s">
        <v>15</v>
      </c>
      <c r="F125" s="21" t="s">
        <v>26</v>
      </c>
      <c r="G125" s="21" t="s">
        <v>27</v>
      </c>
      <c r="H125" s="19" t="str">
        <f>VLOOKUP(A125,detalis!$A$1:$D$1001,4,0)</f>
        <v>Credit card</v>
      </c>
      <c r="I125" s="27">
        <f>VLOOKUP(A125,price!$A$1:$C$1001,2,0)</f>
        <v>63.91</v>
      </c>
      <c r="J125" s="21">
        <f>VLOOKUP(A125,price!$A$1:$C$1001,3,0)</f>
        <v>8</v>
      </c>
      <c r="K125" s="27">
        <f t="shared" si="3"/>
        <v>511.28</v>
      </c>
      <c r="L125" s="22">
        <v>6</v>
      </c>
      <c r="M125" s="27">
        <f t="shared" si="4"/>
        <v>30.676799999999957</v>
      </c>
      <c r="N125" s="27">
        <f t="shared" si="5"/>
        <v>541.95679999999993</v>
      </c>
    </row>
    <row r="126" spans="1:14" x14ac:dyDescent="0.3">
      <c r="A126" s="19" t="s">
        <v>155</v>
      </c>
      <c r="B126" s="19" t="s">
        <v>37</v>
      </c>
      <c r="C126" s="20">
        <f>VLOOKUP(A126,detalis!$A$1:$D$1001,2,FALSE)</f>
        <v>43533</v>
      </c>
      <c r="D126" s="19" t="s">
        <v>38</v>
      </c>
      <c r="E126" s="19" t="s">
        <v>15</v>
      </c>
      <c r="F126" s="19" t="s">
        <v>16</v>
      </c>
      <c r="G126" s="19" t="s">
        <v>41</v>
      </c>
      <c r="H126" s="19" t="str">
        <f>VLOOKUP(A126,detalis!$A$1:$D$1001,4,0)</f>
        <v>Ewallet</v>
      </c>
      <c r="I126" s="27">
        <f>VLOOKUP(A126,price!$A$1:$C$1001,2,0)</f>
        <v>56.47</v>
      </c>
      <c r="J126" s="21">
        <f>VLOOKUP(A126,price!$A$1:$C$1001,3,0)</f>
        <v>8</v>
      </c>
      <c r="K126" s="27">
        <f t="shared" si="3"/>
        <v>451.76</v>
      </c>
      <c r="L126" s="22">
        <v>6</v>
      </c>
      <c r="M126" s="27">
        <f t="shared" si="4"/>
        <v>27.105599999999981</v>
      </c>
      <c r="N126" s="27">
        <f t="shared" si="5"/>
        <v>478.86559999999997</v>
      </c>
    </row>
    <row r="127" spans="1:14" x14ac:dyDescent="0.3">
      <c r="A127" s="21" t="s">
        <v>156</v>
      </c>
      <c r="B127" s="21" t="s">
        <v>13</v>
      </c>
      <c r="C127" s="20">
        <f>VLOOKUP(A127,detalis!$A$1:$D$1001,2,FALSE)</f>
        <v>43534</v>
      </c>
      <c r="D127" s="21" t="s">
        <v>14</v>
      </c>
      <c r="E127" s="21" t="s">
        <v>22</v>
      </c>
      <c r="F127" s="21" t="s">
        <v>16</v>
      </c>
      <c r="G127" s="21" t="s">
        <v>27</v>
      </c>
      <c r="H127" s="19" t="str">
        <f>VLOOKUP(A127,detalis!$A$1:$D$1001,4,0)</f>
        <v>Credit card</v>
      </c>
      <c r="I127" s="27">
        <f>VLOOKUP(A127,price!$A$1:$C$1001,2,0)</f>
        <v>93.69</v>
      </c>
      <c r="J127" s="21">
        <f>VLOOKUP(A127,price!$A$1:$C$1001,3,0)</f>
        <v>7</v>
      </c>
      <c r="K127" s="27">
        <f t="shared" si="3"/>
        <v>655.82999999999993</v>
      </c>
      <c r="L127" s="22">
        <v>6</v>
      </c>
      <c r="M127" s="27">
        <f t="shared" si="4"/>
        <v>39.349799999999959</v>
      </c>
      <c r="N127" s="27">
        <f t="shared" si="5"/>
        <v>695.17979999999989</v>
      </c>
    </row>
    <row r="128" spans="1:14" x14ac:dyDescent="0.3">
      <c r="A128" s="19" t="s">
        <v>157</v>
      </c>
      <c r="B128" s="19" t="s">
        <v>13</v>
      </c>
      <c r="C128" s="20">
        <f>VLOOKUP(A128,detalis!$A$1:$D$1001,2,FALSE)</f>
        <v>43492</v>
      </c>
      <c r="D128" s="19" t="s">
        <v>14</v>
      </c>
      <c r="E128" s="19" t="s">
        <v>22</v>
      </c>
      <c r="F128" s="19" t="s">
        <v>16</v>
      </c>
      <c r="G128" s="19" t="s">
        <v>31</v>
      </c>
      <c r="H128" s="19" t="str">
        <f>VLOOKUP(A128,detalis!$A$1:$D$1001,4,0)</f>
        <v>Cash</v>
      </c>
      <c r="I128" s="27">
        <f>VLOOKUP(A128,price!$A$1:$C$1001,2,0)</f>
        <v>32.25</v>
      </c>
      <c r="J128" s="21">
        <f>VLOOKUP(A128,price!$A$1:$C$1001,3,0)</f>
        <v>5</v>
      </c>
      <c r="K128" s="27">
        <f t="shared" si="3"/>
        <v>161.25</v>
      </c>
      <c r="L128" s="22">
        <v>6</v>
      </c>
      <c r="M128" s="27">
        <f t="shared" si="4"/>
        <v>9.6750000000000114</v>
      </c>
      <c r="N128" s="27">
        <f t="shared" si="5"/>
        <v>170.92500000000001</v>
      </c>
    </row>
    <row r="129" spans="1:14" x14ac:dyDescent="0.3">
      <c r="A129" s="21" t="s">
        <v>158</v>
      </c>
      <c r="B129" s="21" t="s">
        <v>20</v>
      </c>
      <c r="C129" s="20">
        <f>VLOOKUP(A129,detalis!$A$1:$D$1001,2,FALSE)</f>
        <v>43473</v>
      </c>
      <c r="D129" s="21" t="s">
        <v>21</v>
      </c>
      <c r="E129" s="21" t="s">
        <v>22</v>
      </c>
      <c r="F129" s="21" t="s">
        <v>16</v>
      </c>
      <c r="G129" s="21" t="s">
        <v>41</v>
      </c>
      <c r="H129" s="19" t="str">
        <f>VLOOKUP(A129,detalis!$A$1:$D$1001,4,0)</f>
        <v>Credit card</v>
      </c>
      <c r="I129" s="27">
        <f>VLOOKUP(A129,price!$A$1:$C$1001,2,0)</f>
        <v>31.73</v>
      </c>
      <c r="J129" s="21">
        <f>VLOOKUP(A129,price!$A$1:$C$1001,3,0)</f>
        <v>9</v>
      </c>
      <c r="K129" s="27">
        <f t="shared" si="3"/>
        <v>285.57</v>
      </c>
      <c r="L129" s="22">
        <v>6</v>
      </c>
      <c r="M129" s="27">
        <f t="shared" si="4"/>
        <v>17.134200000000021</v>
      </c>
      <c r="N129" s="27">
        <f t="shared" si="5"/>
        <v>302.70420000000001</v>
      </c>
    </row>
    <row r="130" spans="1:14" x14ac:dyDescent="0.3">
      <c r="A130" s="19" t="s">
        <v>159</v>
      </c>
      <c r="B130" s="19" t="s">
        <v>20</v>
      </c>
      <c r="C130" s="20">
        <f>VLOOKUP(A130,detalis!$A$1:$D$1001,2,FALSE)</f>
        <v>43473</v>
      </c>
      <c r="D130" s="19" t="s">
        <v>21</v>
      </c>
      <c r="E130" s="19" t="s">
        <v>15</v>
      </c>
      <c r="F130" s="19" t="s">
        <v>16</v>
      </c>
      <c r="G130" s="19" t="s">
        <v>39</v>
      </c>
      <c r="H130" s="19" t="str">
        <f>VLOOKUP(A130,detalis!$A$1:$D$1001,4,0)</f>
        <v>Ewallet</v>
      </c>
      <c r="I130" s="27">
        <f>VLOOKUP(A130,price!$A$1:$C$1001,2,0)</f>
        <v>68.540000000000006</v>
      </c>
      <c r="J130" s="21">
        <f>VLOOKUP(A130,price!$A$1:$C$1001,3,0)</f>
        <v>8</v>
      </c>
      <c r="K130" s="27">
        <f t="shared" si="3"/>
        <v>548.32000000000005</v>
      </c>
      <c r="L130" s="22">
        <v>6</v>
      </c>
      <c r="M130" s="27">
        <f t="shared" si="4"/>
        <v>32.899199999999951</v>
      </c>
      <c r="N130" s="27">
        <f t="shared" si="5"/>
        <v>581.2192</v>
      </c>
    </row>
    <row r="131" spans="1:14" x14ac:dyDescent="0.3">
      <c r="A131" s="21" t="s">
        <v>160</v>
      </c>
      <c r="B131" s="21" t="s">
        <v>37</v>
      </c>
      <c r="C131" s="20">
        <f>VLOOKUP(A131,detalis!$A$1:$D$1001,2,FALSE)</f>
        <v>43504</v>
      </c>
      <c r="D131" s="21" t="s">
        <v>38</v>
      </c>
      <c r="E131" s="21" t="s">
        <v>22</v>
      </c>
      <c r="F131" s="21" t="s">
        <v>16</v>
      </c>
      <c r="G131" s="21" t="s">
        <v>31</v>
      </c>
      <c r="H131" s="19" t="str">
        <f>VLOOKUP(A131,detalis!$A$1:$D$1001,4,0)</f>
        <v>Ewallet</v>
      </c>
      <c r="I131" s="27">
        <f>VLOOKUP(A131,price!$A$1:$C$1001,2,0)</f>
        <v>90.28</v>
      </c>
      <c r="J131" s="21">
        <f>VLOOKUP(A131,price!$A$1:$C$1001,3,0)</f>
        <v>9</v>
      </c>
      <c r="K131" s="27">
        <f t="shared" ref="K131:K194" si="6">I131*J131</f>
        <v>812.52</v>
      </c>
      <c r="L131" s="22">
        <v>6</v>
      </c>
      <c r="M131" s="27">
        <f t="shared" ref="M131:M194" si="7">N131-K131</f>
        <v>48.75120000000004</v>
      </c>
      <c r="N131" s="27">
        <f t="shared" ref="N131:N194" si="8">K131+((K131*L131)/100)</f>
        <v>861.27120000000002</v>
      </c>
    </row>
    <row r="132" spans="1:14" x14ac:dyDescent="0.3">
      <c r="A132" s="19" t="s">
        <v>161</v>
      </c>
      <c r="B132" s="19" t="s">
        <v>37</v>
      </c>
      <c r="C132" s="20">
        <f>VLOOKUP(A132,detalis!$A$1:$D$1001,2,FALSE)</f>
        <v>43490</v>
      </c>
      <c r="D132" s="19" t="s">
        <v>38</v>
      </c>
      <c r="E132" s="19" t="s">
        <v>22</v>
      </c>
      <c r="F132" s="19" t="s">
        <v>16</v>
      </c>
      <c r="G132" s="19" t="s">
        <v>41</v>
      </c>
      <c r="H132" s="19" t="str">
        <f>VLOOKUP(A132,detalis!$A$1:$D$1001,4,0)</f>
        <v>Cash</v>
      </c>
      <c r="I132" s="27">
        <f>VLOOKUP(A132,price!$A$1:$C$1001,2,0)</f>
        <v>39.619999999999997</v>
      </c>
      <c r="J132" s="21">
        <f>VLOOKUP(A132,price!$A$1:$C$1001,3,0)</f>
        <v>7</v>
      </c>
      <c r="K132" s="27">
        <f t="shared" si="6"/>
        <v>277.33999999999997</v>
      </c>
      <c r="L132" s="22">
        <v>6</v>
      </c>
      <c r="M132" s="27">
        <f t="shared" si="7"/>
        <v>16.6404</v>
      </c>
      <c r="N132" s="27">
        <f t="shared" si="8"/>
        <v>293.98039999999997</v>
      </c>
    </row>
    <row r="133" spans="1:14" x14ac:dyDescent="0.3">
      <c r="A133" s="21" t="s">
        <v>162</v>
      </c>
      <c r="B133" s="21" t="s">
        <v>13</v>
      </c>
      <c r="C133" s="20">
        <f>VLOOKUP(A133,detalis!$A$1:$D$1001,2,FALSE)</f>
        <v>43530</v>
      </c>
      <c r="D133" s="21" t="s">
        <v>14</v>
      </c>
      <c r="E133" s="21" t="s">
        <v>15</v>
      </c>
      <c r="F133" s="21" t="s">
        <v>16</v>
      </c>
      <c r="G133" s="21" t="s">
        <v>31</v>
      </c>
      <c r="H133" s="19" t="str">
        <f>VLOOKUP(A133,detalis!$A$1:$D$1001,4,0)</f>
        <v>Cash</v>
      </c>
      <c r="I133" s="27">
        <f>VLOOKUP(A133,price!$A$1:$C$1001,2,0)</f>
        <v>92.13</v>
      </c>
      <c r="J133" s="21">
        <f>VLOOKUP(A133,price!$A$1:$C$1001,3,0)</f>
        <v>6</v>
      </c>
      <c r="K133" s="27">
        <f t="shared" si="6"/>
        <v>552.78</v>
      </c>
      <c r="L133" s="22">
        <v>6</v>
      </c>
      <c r="M133" s="27">
        <f t="shared" si="7"/>
        <v>33.166799999999967</v>
      </c>
      <c r="N133" s="27">
        <f t="shared" si="8"/>
        <v>585.94679999999994</v>
      </c>
    </row>
    <row r="134" spans="1:14" x14ac:dyDescent="0.3">
      <c r="A134" s="19" t="s">
        <v>163</v>
      </c>
      <c r="B134" s="19" t="s">
        <v>37</v>
      </c>
      <c r="C134" s="20">
        <f>VLOOKUP(A134,detalis!$A$1:$D$1001,2,FALSE)</f>
        <v>43506</v>
      </c>
      <c r="D134" s="19" t="s">
        <v>38</v>
      </c>
      <c r="E134" s="19" t="s">
        <v>22</v>
      </c>
      <c r="F134" s="19" t="s">
        <v>16</v>
      </c>
      <c r="G134" s="19" t="s">
        <v>31</v>
      </c>
      <c r="H134" s="19" t="str">
        <f>VLOOKUP(A134,detalis!$A$1:$D$1001,4,0)</f>
        <v>Cash</v>
      </c>
      <c r="I134" s="27">
        <f>VLOOKUP(A134,price!$A$1:$C$1001,2,0)</f>
        <v>34.840000000000003</v>
      </c>
      <c r="J134" s="21">
        <f>VLOOKUP(A134,price!$A$1:$C$1001,3,0)</f>
        <v>4</v>
      </c>
      <c r="K134" s="27">
        <f t="shared" si="6"/>
        <v>139.36000000000001</v>
      </c>
      <c r="L134" s="22">
        <v>6</v>
      </c>
      <c r="M134" s="27">
        <f t="shared" si="7"/>
        <v>8.3616000000000099</v>
      </c>
      <c r="N134" s="27">
        <f t="shared" si="8"/>
        <v>147.72160000000002</v>
      </c>
    </row>
    <row r="135" spans="1:14" x14ac:dyDescent="0.3">
      <c r="A135" s="21" t="s">
        <v>164</v>
      </c>
      <c r="B135" s="21" t="s">
        <v>37</v>
      </c>
      <c r="C135" s="20">
        <f>VLOOKUP(A135,detalis!$A$1:$D$1001,2,FALSE)</f>
        <v>43513</v>
      </c>
      <c r="D135" s="21" t="s">
        <v>38</v>
      </c>
      <c r="E135" s="21" t="s">
        <v>15</v>
      </c>
      <c r="F135" s="21" t="s">
        <v>26</v>
      </c>
      <c r="G135" s="21" t="s">
        <v>23</v>
      </c>
      <c r="H135" s="19" t="str">
        <f>VLOOKUP(A135,detalis!$A$1:$D$1001,4,0)</f>
        <v>Credit card</v>
      </c>
      <c r="I135" s="27">
        <f>VLOOKUP(A135,price!$A$1:$C$1001,2,0)</f>
        <v>87.45</v>
      </c>
      <c r="J135" s="21">
        <f>VLOOKUP(A135,price!$A$1:$C$1001,3,0)</f>
        <v>6</v>
      </c>
      <c r="K135" s="27">
        <f t="shared" si="6"/>
        <v>524.70000000000005</v>
      </c>
      <c r="L135" s="22">
        <v>6</v>
      </c>
      <c r="M135" s="27">
        <f t="shared" si="7"/>
        <v>31.481999999999971</v>
      </c>
      <c r="N135" s="27">
        <f t="shared" si="8"/>
        <v>556.18200000000002</v>
      </c>
    </row>
    <row r="136" spans="1:14" x14ac:dyDescent="0.3">
      <c r="A136" s="19" t="s">
        <v>165</v>
      </c>
      <c r="B136" s="19" t="s">
        <v>20</v>
      </c>
      <c r="C136" s="20">
        <f>VLOOKUP(A136,detalis!$A$1:$D$1001,2,FALSE)</f>
        <v>43532</v>
      </c>
      <c r="D136" s="19" t="s">
        <v>21</v>
      </c>
      <c r="E136" s="19" t="s">
        <v>22</v>
      </c>
      <c r="F136" s="19" t="s">
        <v>16</v>
      </c>
      <c r="G136" s="19" t="s">
        <v>17</v>
      </c>
      <c r="H136" s="19" t="str">
        <f>VLOOKUP(A136,detalis!$A$1:$D$1001,4,0)</f>
        <v>Ewallet</v>
      </c>
      <c r="I136" s="27">
        <f>VLOOKUP(A136,price!$A$1:$C$1001,2,0)</f>
        <v>81.3</v>
      </c>
      <c r="J136" s="21">
        <f>VLOOKUP(A136,price!$A$1:$C$1001,3,0)</f>
        <v>6</v>
      </c>
      <c r="K136" s="27">
        <f t="shared" si="6"/>
        <v>487.79999999999995</v>
      </c>
      <c r="L136" s="22">
        <v>6</v>
      </c>
      <c r="M136" s="27">
        <f t="shared" si="7"/>
        <v>29.268000000000029</v>
      </c>
      <c r="N136" s="27">
        <f t="shared" si="8"/>
        <v>517.06799999999998</v>
      </c>
    </row>
    <row r="137" spans="1:14" x14ac:dyDescent="0.3">
      <c r="A137" s="21" t="s">
        <v>166</v>
      </c>
      <c r="B137" s="21" t="s">
        <v>20</v>
      </c>
      <c r="C137" s="20">
        <f>VLOOKUP(A137,detalis!$A$1:$D$1001,2,FALSE)</f>
        <v>43514</v>
      </c>
      <c r="D137" s="21" t="s">
        <v>21</v>
      </c>
      <c r="E137" s="21" t="s">
        <v>22</v>
      </c>
      <c r="F137" s="21" t="s">
        <v>26</v>
      </c>
      <c r="G137" s="21" t="s">
        <v>41</v>
      </c>
      <c r="H137" s="19" t="str">
        <f>VLOOKUP(A137,detalis!$A$1:$D$1001,4,0)</f>
        <v>Cash</v>
      </c>
      <c r="I137" s="27">
        <f>VLOOKUP(A137,price!$A$1:$C$1001,2,0)</f>
        <v>90.22</v>
      </c>
      <c r="J137" s="21">
        <f>VLOOKUP(A137,price!$A$1:$C$1001,3,0)</f>
        <v>3</v>
      </c>
      <c r="K137" s="27">
        <f t="shared" si="6"/>
        <v>270.65999999999997</v>
      </c>
      <c r="L137" s="22">
        <v>6</v>
      </c>
      <c r="M137" s="27">
        <f t="shared" si="7"/>
        <v>16.239599999999996</v>
      </c>
      <c r="N137" s="27">
        <f t="shared" si="8"/>
        <v>286.89959999999996</v>
      </c>
    </row>
    <row r="138" spans="1:14" x14ac:dyDescent="0.3">
      <c r="A138" s="19" t="s">
        <v>167</v>
      </c>
      <c r="B138" s="19" t="s">
        <v>13</v>
      </c>
      <c r="C138" s="20">
        <f>VLOOKUP(A138,detalis!$A$1:$D$1001,2,FALSE)</f>
        <v>43483</v>
      </c>
      <c r="D138" s="19" t="s">
        <v>14</v>
      </c>
      <c r="E138" s="19" t="s">
        <v>22</v>
      </c>
      <c r="F138" s="19" t="s">
        <v>16</v>
      </c>
      <c r="G138" s="19" t="s">
        <v>23</v>
      </c>
      <c r="H138" s="19" t="str">
        <f>VLOOKUP(A138,detalis!$A$1:$D$1001,4,0)</f>
        <v>Credit card</v>
      </c>
      <c r="I138" s="27">
        <f>VLOOKUP(A138,price!$A$1:$C$1001,2,0)</f>
        <v>26.31</v>
      </c>
      <c r="J138" s="21">
        <f>VLOOKUP(A138,price!$A$1:$C$1001,3,0)</f>
        <v>5</v>
      </c>
      <c r="K138" s="27">
        <f t="shared" si="6"/>
        <v>131.54999999999998</v>
      </c>
      <c r="L138" s="22">
        <v>6</v>
      </c>
      <c r="M138" s="27">
        <f t="shared" si="7"/>
        <v>7.8930000000000007</v>
      </c>
      <c r="N138" s="27">
        <f t="shared" si="8"/>
        <v>139.44299999999998</v>
      </c>
    </row>
    <row r="139" spans="1:14" x14ac:dyDescent="0.3">
      <c r="A139" s="21" t="s">
        <v>168</v>
      </c>
      <c r="B139" s="21" t="s">
        <v>13</v>
      </c>
      <c r="C139" s="20">
        <f>VLOOKUP(A139,detalis!$A$1:$D$1001,2,FALSE)</f>
        <v>43514</v>
      </c>
      <c r="D139" s="21" t="s">
        <v>14</v>
      </c>
      <c r="E139" s="21" t="s">
        <v>15</v>
      </c>
      <c r="F139" s="21" t="s">
        <v>16</v>
      </c>
      <c r="G139" s="21" t="s">
        <v>27</v>
      </c>
      <c r="H139" s="19" t="str">
        <f>VLOOKUP(A139,detalis!$A$1:$D$1001,4,0)</f>
        <v>Cash</v>
      </c>
      <c r="I139" s="27">
        <f>VLOOKUP(A139,price!$A$1:$C$1001,2,0)</f>
        <v>34.42</v>
      </c>
      <c r="J139" s="21">
        <f>VLOOKUP(A139,price!$A$1:$C$1001,3,0)</f>
        <v>6</v>
      </c>
      <c r="K139" s="27">
        <f t="shared" si="6"/>
        <v>206.52</v>
      </c>
      <c r="L139" s="22">
        <v>6</v>
      </c>
      <c r="M139" s="27">
        <f t="shared" si="7"/>
        <v>12.391199999999998</v>
      </c>
      <c r="N139" s="27">
        <f t="shared" si="8"/>
        <v>218.91120000000001</v>
      </c>
    </row>
    <row r="140" spans="1:14" x14ac:dyDescent="0.3">
      <c r="A140" s="19" t="s">
        <v>169</v>
      </c>
      <c r="B140" s="19" t="s">
        <v>37</v>
      </c>
      <c r="C140" s="20">
        <f>VLOOKUP(A140,detalis!$A$1:$D$1001,2,FALSE)</f>
        <v>43512</v>
      </c>
      <c r="D140" s="19" t="s">
        <v>38</v>
      </c>
      <c r="E140" s="19" t="s">
        <v>22</v>
      </c>
      <c r="F140" s="19" t="s">
        <v>26</v>
      </c>
      <c r="G140" s="19" t="s">
        <v>31</v>
      </c>
      <c r="H140" s="19" t="str">
        <f>VLOOKUP(A140,detalis!$A$1:$D$1001,4,0)</f>
        <v>Cash</v>
      </c>
      <c r="I140" s="27">
        <f>VLOOKUP(A140,price!$A$1:$C$1001,2,0)</f>
        <v>51.91</v>
      </c>
      <c r="J140" s="21">
        <f>VLOOKUP(A140,price!$A$1:$C$1001,3,0)</f>
        <v>10</v>
      </c>
      <c r="K140" s="27">
        <f t="shared" si="6"/>
        <v>519.09999999999991</v>
      </c>
      <c r="L140" s="22">
        <v>6</v>
      </c>
      <c r="M140" s="27">
        <f t="shared" si="7"/>
        <v>31.145999999999958</v>
      </c>
      <c r="N140" s="27">
        <f t="shared" si="8"/>
        <v>550.24599999999987</v>
      </c>
    </row>
    <row r="141" spans="1:14" x14ac:dyDescent="0.3">
      <c r="A141" s="21" t="s">
        <v>170</v>
      </c>
      <c r="B141" s="21" t="s">
        <v>13</v>
      </c>
      <c r="C141" s="20">
        <f>VLOOKUP(A141,detalis!$A$1:$D$1001,2,FALSE)</f>
        <v>43540</v>
      </c>
      <c r="D141" s="21" t="s">
        <v>14</v>
      </c>
      <c r="E141" s="21" t="s">
        <v>22</v>
      </c>
      <c r="F141" s="21" t="s">
        <v>26</v>
      </c>
      <c r="G141" s="21" t="s">
        <v>31</v>
      </c>
      <c r="H141" s="19" t="str">
        <f>VLOOKUP(A141,detalis!$A$1:$D$1001,4,0)</f>
        <v>Ewallet</v>
      </c>
      <c r="I141" s="27">
        <f>VLOOKUP(A141,price!$A$1:$C$1001,2,0)</f>
        <v>72.5</v>
      </c>
      <c r="J141" s="21">
        <f>VLOOKUP(A141,price!$A$1:$C$1001,3,0)</f>
        <v>8</v>
      </c>
      <c r="K141" s="27">
        <f t="shared" si="6"/>
        <v>580</v>
      </c>
      <c r="L141" s="22">
        <v>6</v>
      </c>
      <c r="M141" s="27">
        <f t="shared" si="7"/>
        <v>34.799999999999955</v>
      </c>
      <c r="N141" s="27">
        <f t="shared" si="8"/>
        <v>614.79999999999995</v>
      </c>
    </row>
    <row r="142" spans="1:14" x14ac:dyDescent="0.3">
      <c r="A142" s="19" t="s">
        <v>171</v>
      </c>
      <c r="B142" s="19" t="s">
        <v>20</v>
      </c>
      <c r="C142" s="20">
        <f>VLOOKUP(A142,detalis!$A$1:$D$1001,2,FALSE)</f>
        <v>43488</v>
      </c>
      <c r="D142" s="19" t="s">
        <v>21</v>
      </c>
      <c r="E142" s="19" t="s">
        <v>15</v>
      </c>
      <c r="F142" s="19" t="s">
        <v>16</v>
      </c>
      <c r="G142" s="19" t="s">
        <v>31</v>
      </c>
      <c r="H142" s="19" t="str">
        <f>VLOOKUP(A142,detalis!$A$1:$D$1001,4,0)</f>
        <v>Credit card</v>
      </c>
      <c r="I142" s="27">
        <f>VLOOKUP(A142,price!$A$1:$C$1001,2,0)</f>
        <v>89.8</v>
      </c>
      <c r="J142" s="21">
        <f>VLOOKUP(A142,price!$A$1:$C$1001,3,0)</f>
        <v>10</v>
      </c>
      <c r="K142" s="27">
        <f t="shared" si="6"/>
        <v>898</v>
      </c>
      <c r="L142" s="22">
        <v>6</v>
      </c>
      <c r="M142" s="27">
        <f t="shared" si="7"/>
        <v>53.879999999999995</v>
      </c>
      <c r="N142" s="27">
        <f t="shared" si="8"/>
        <v>951.88</v>
      </c>
    </row>
    <row r="143" spans="1:14" x14ac:dyDescent="0.3">
      <c r="A143" s="21" t="s">
        <v>172</v>
      </c>
      <c r="B143" s="21" t="s">
        <v>20</v>
      </c>
      <c r="C143" s="20">
        <f>VLOOKUP(A143,detalis!$A$1:$D$1001,2,FALSE)</f>
        <v>43490</v>
      </c>
      <c r="D143" s="21" t="s">
        <v>21</v>
      </c>
      <c r="E143" s="21" t="s">
        <v>15</v>
      </c>
      <c r="F143" s="21" t="s">
        <v>26</v>
      </c>
      <c r="G143" s="21" t="s">
        <v>17</v>
      </c>
      <c r="H143" s="19" t="str">
        <f>VLOOKUP(A143,detalis!$A$1:$D$1001,4,0)</f>
        <v>Cash</v>
      </c>
      <c r="I143" s="27">
        <f>VLOOKUP(A143,price!$A$1:$C$1001,2,0)</f>
        <v>90.5</v>
      </c>
      <c r="J143" s="21">
        <f>VLOOKUP(A143,price!$A$1:$C$1001,3,0)</f>
        <v>10</v>
      </c>
      <c r="K143" s="27">
        <f t="shared" si="6"/>
        <v>905</v>
      </c>
      <c r="L143" s="22">
        <v>6</v>
      </c>
      <c r="M143" s="27">
        <f t="shared" si="7"/>
        <v>54.299999999999955</v>
      </c>
      <c r="N143" s="27">
        <f t="shared" si="8"/>
        <v>959.3</v>
      </c>
    </row>
    <row r="144" spans="1:14" x14ac:dyDescent="0.3">
      <c r="A144" s="19" t="s">
        <v>173</v>
      </c>
      <c r="B144" s="19" t="s">
        <v>20</v>
      </c>
      <c r="C144" s="20">
        <f>VLOOKUP(A144,detalis!$A$1:$D$1001,2,FALSE)</f>
        <v>43501</v>
      </c>
      <c r="D144" s="19" t="s">
        <v>21</v>
      </c>
      <c r="E144" s="19" t="s">
        <v>15</v>
      </c>
      <c r="F144" s="19" t="s">
        <v>16</v>
      </c>
      <c r="G144" s="19" t="s">
        <v>17</v>
      </c>
      <c r="H144" s="19" t="str">
        <f>VLOOKUP(A144,detalis!$A$1:$D$1001,4,0)</f>
        <v>Cash</v>
      </c>
      <c r="I144" s="27">
        <f>VLOOKUP(A144,price!$A$1:$C$1001,2,0)</f>
        <v>68.599999999999994</v>
      </c>
      <c r="J144" s="21">
        <f>VLOOKUP(A144,price!$A$1:$C$1001,3,0)</f>
        <v>10</v>
      </c>
      <c r="K144" s="27">
        <f t="shared" si="6"/>
        <v>686</v>
      </c>
      <c r="L144" s="22">
        <v>6</v>
      </c>
      <c r="M144" s="27">
        <f t="shared" si="7"/>
        <v>41.159999999999968</v>
      </c>
      <c r="N144" s="27">
        <f t="shared" si="8"/>
        <v>727.16</v>
      </c>
    </row>
    <row r="145" spans="1:14" x14ac:dyDescent="0.3">
      <c r="A145" s="21" t="s">
        <v>174</v>
      </c>
      <c r="B145" s="21" t="s">
        <v>20</v>
      </c>
      <c r="C145" s="20">
        <f>VLOOKUP(A145,detalis!$A$1:$D$1001,2,FALSE)</f>
        <v>43518</v>
      </c>
      <c r="D145" s="21" t="s">
        <v>21</v>
      </c>
      <c r="E145" s="21" t="s">
        <v>15</v>
      </c>
      <c r="F145" s="21" t="s">
        <v>16</v>
      </c>
      <c r="G145" s="21" t="s">
        <v>39</v>
      </c>
      <c r="H145" s="19" t="str">
        <f>VLOOKUP(A145,detalis!$A$1:$D$1001,4,0)</f>
        <v>Credit card</v>
      </c>
      <c r="I145" s="27">
        <f>VLOOKUP(A145,price!$A$1:$C$1001,2,0)</f>
        <v>30.41</v>
      </c>
      <c r="J145" s="21">
        <f>VLOOKUP(A145,price!$A$1:$C$1001,3,0)</f>
        <v>1</v>
      </c>
      <c r="K145" s="27">
        <f t="shared" si="6"/>
        <v>30.41</v>
      </c>
      <c r="L145" s="22">
        <v>6</v>
      </c>
      <c r="M145" s="27">
        <f t="shared" si="7"/>
        <v>1.8246000000000002</v>
      </c>
      <c r="N145" s="27">
        <f t="shared" si="8"/>
        <v>32.2346</v>
      </c>
    </row>
    <row r="146" spans="1:14" x14ac:dyDescent="0.3">
      <c r="A146" s="19" t="s">
        <v>175</v>
      </c>
      <c r="B146" s="19" t="s">
        <v>13</v>
      </c>
      <c r="C146" s="20">
        <f>VLOOKUP(A146,detalis!$A$1:$D$1001,2,FALSE)</f>
        <v>43486</v>
      </c>
      <c r="D146" s="19" t="s">
        <v>14</v>
      </c>
      <c r="E146" s="19" t="s">
        <v>22</v>
      </c>
      <c r="F146" s="19" t="s">
        <v>16</v>
      </c>
      <c r="G146" s="19" t="s">
        <v>27</v>
      </c>
      <c r="H146" s="19" t="str">
        <f>VLOOKUP(A146,detalis!$A$1:$D$1001,4,0)</f>
        <v>Ewallet</v>
      </c>
      <c r="I146" s="27">
        <f>VLOOKUP(A146,price!$A$1:$C$1001,2,0)</f>
        <v>77.95</v>
      </c>
      <c r="J146" s="21">
        <f>VLOOKUP(A146,price!$A$1:$C$1001,3,0)</f>
        <v>6</v>
      </c>
      <c r="K146" s="27">
        <f t="shared" si="6"/>
        <v>467.70000000000005</v>
      </c>
      <c r="L146" s="22">
        <v>6</v>
      </c>
      <c r="M146" s="27">
        <f t="shared" si="7"/>
        <v>28.062000000000012</v>
      </c>
      <c r="N146" s="27">
        <f t="shared" si="8"/>
        <v>495.76200000000006</v>
      </c>
    </row>
    <row r="147" spans="1:14" x14ac:dyDescent="0.3">
      <c r="A147" s="21" t="s">
        <v>176</v>
      </c>
      <c r="B147" s="21" t="s">
        <v>20</v>
      </c>
      <c r="C147" s="20">
        <f>VLOOKUP(A147,detalis!$A$1:$D$1001,2,FALSE)</f>
        <v>43532</v>
      </c>
      <c r="D147" s="21" t="s">
        <v>21</v>
      </c>
      <c r="E147" s="21" t="s">
        <v>22</v>
      </c>
      <c r="F147" s="21" t="s">
        <v>16</v>
      </c>
      <c r="G147" s="21" t="s">
        <v>17</v>
      </c>
      <c r="H147" s="19" t="str">
        <f>VLOOKUP(A147,detalis!$A$1:$D$1001,4,0)</f>
        <v>Credit card</v>
      </c>
      <c r="I147" s="27">
        <f>VLOOKUP(A147,price!$A$1:$C$1001,2,0)</f>
        <v>46.26</v>
      </c>
      <c r="J147" s="21">
        <f>VLOOKUP(A147,price!$A$1:$C$1001,3,0)</f>
        <v>6</v>
      </c>
      <c r="K147" s="27">
        <f t="shared" si="6"/>
        <v>277.56</v>
      </c>
      <c r="L147" s="22">
        <v>6</v>
      </c>
      <c r="M147" s="27">
        <f t="shared" si="7"/>
        <v>16.653599999999983</v>
      </c>
      <c r="N147" s="27">
        <f t="shared" si="8"/>
        <v>294.21359999999999</v>
      </c>
    </row>
    <row r="148" spans="1:14" x14ac:dyDescent="0.3">
      <c r="A148" s="19" t="s">
        <v>177</v>
      </c>
      <c r="B148" s="19" t="s">
        <v>13</v>
      </c>
      <c r="C148" s="20">
        <f>VLOOKUP(A148,detalis!$A$1:$D$1001,2,FALSE)</f>
        <v>43506</v>
      </c>
      <c r="D148" s="19" t="s">
        <v>14</v>
      </c>
      <c r="E148" s="19" t="s">
        <v>15</v>
      </c>
      <c r="F148" s="19" t="s">
        <v>16</v>
      </c>
      <c r="G148" s="19" t="s">
        <v>41</v>
      </c>
      <c r="H148" s="19" t="str">
        <f>VLOOKUP(A148,detalis!$A$1:$D$1001,4,0)</f>
        <v>Ewallet</v>
      </c>
      <c r="I148" s="27">
        <f>VLOOKUP(A148,price!$A$1:$C$1001,2,0)</f>
        <v>30.14</v>
      </c>
      <c r="J148" s="21">
        <f>VLOOKUP(A148,price!$A$1:$C$1001,3,0)</f>
        <v>10</v>
      </c>
      <c r="K148" s="27">
        <f t="shared" si="6"/>
        <v>301.39999999999998</v>
      </c>
      <c r="L148" s="22">
        <v>6</v>
      </c>
      <c r="M148" s="27">
        <f t="shared" si="7"/>
        <v>18.084000000000003</v>
      </c>
      <c r="N148" s="27">
        <f t="shared" si="8"/>
        <v>319.48399999999998</v>
      </c>
    </row>
    <row r="149" spans="1:14" x14ac:dyDescent="0.3">
      <c r="A149" s="21" t="s">
        <v>178</v>
      </c>
      <c r="B149" s="21" t="s">
        <v>20</v>
      </c>
      <c r="C149" s="20">
        <f>VLOOKUP(A149,detalis!$A$1:$D$1001,2,FALSE)</f>
        <v>43543</v>
      </c>
      <c r="D149" s="21" t="s">
        <v>21</v>
      </c>
      <c r="E149" s="21" t="s">
        <v>22</v>
      </c>
      <c r="F149" s="21" t="s">
        <v>26</v>
      </c>
      <c r="G149" s="21" t="s">
        <v>17</v>
      </c>
      <c r="H149" s="19" t="str">
        <f>VLOOKUP(A149,detalis!$A$1:$D$1001,4,0)</f>
        <v>Credit card</v>
      </c>
      <c r="I149" s="27">
        <f>VLOOKUP(A149,price!$A$1:$C$1001,2,0)</f>
        <v>66.14</v>
      </c>
      <c r="J149" s="21">
        <f>VLOOKUP(A149,price!$A$1:$C$1001,3,0)</f>
        <v>4</v>
      </c>
      <c r="K149" s="27">
        <f t="shared" si="6"/>
        <v>264.56</v>
      </c>
      <c r="L149" s="22">
        <v>6</v>
      </c>
      <c r="M149" s="27">
        <f t="shared" si="7"/>
        <v>15.87360000000001</v>
      </c>
      <c r="N149" s="27">
        <f t="shared" si="8"/>
        <v>280.43360000000001</v>
      </c>
    </row>
    <row r="150" spans="1:14" x14ac:dyDescent="0.3">
      <c r="A150" s="19" t="s">
        <v>179</v>
      </c>
      <c r="B150" s="19" t="s">
        <v>37</v>
      </c>
      <c r="C150" s="20">
        <f>VLOOKUP(A150,detalis!$A$1:$D$1001,2,FALSE)</f>
        <v>43530</v>
      </c>
      <c r="D150" s="19" t="s">
        <v>38</v>
      </c>
      <c r="E150" s="19" t="s">
        <v>15</v>
      </c>
      <c r="F150" s="19" t="s">
        <v>26</v>
      </c>
      <c r="G150" s="19" t="s">
        <v>27</v>
      </c>
      <c r="H150" s="19" t="str">
        <f>VLOOKUP(A150,detalis!$A$1:$D$1001,4,0)</f>
        <v>Credit card</v>
      </c>
      <c r="I150" s="27">
        <f>VLOOKUP(A150,price!$A$1:$C$1001,2,0)</f>
        <v>71.86</v>
      </c>
      <c r="J150" s="21">
        <f>VLOOKUP(A150,price!$A$1:$C$1001,3,0)</f>
        <v>8</v>
      </c>
      <c r="K150" s="27">
        <f t="shared" si="6"/>
        <v>574.88</v>
      </c>
      <c r="L150" s="22">
        <v>6</v>
      </c>
      <c r="M150" s="27">
        <f t="shared" si="7"/>
        <v>34.492799999999988</v>
      </c>
      <c r="N150" s="27">
        <f t="shared" si="8"/>
        <v>609.37279999999998</v>
      </c>
    </row>
    <row r="151" spans="1:14" x14ac:dyDescent="0.3">
      <c r="A151" s="21" t="s">
        <v>180</v>
      </c>
      <c r="B151" s="21" t="s">
        <v>13</v>
      </c>
      <c r="C151" s="20">
        <f>VLOOKUP(A151,detalis!$A$1:$D$1001,2,FALSE)</f>
        <v>43551</v>
      </c>
      <c r="D151" s="21" t="s">
        <v>14</v>
      </c>
      <c r="E151" s="21" t="s">
        <v>22</v>
      </c>
      <c r="F151" s="21" t="s">
        <v>26</v>
      </c>
      <c r="G151" s="21" t="s">
        <v>17</v>
      </c>
      <c r="H151" s="19" t="str">
        <f>VLOOKUP(A151,detalis!$A$1:$D$1001,4,0)</f>
        <v>Credit card</v>
      </c>
      <c r="I151" s="27">
        <f>VLOOKUP(A151,price!$A$1:$C$1001,2,0)</f>
        <v>32.46</v>
      </c>
      <c r="J151" s="21">
        <f>VLOOKUP(A151,price!$A$1:$C$1001,3,0)</f>
        <v>8</v>
      </c>
      <c r="K151" s="27">
        <f t="shared" si="6"/>
        <v>259.68</v>
      </c>
      <c r="L151" s="22">
        <v>6</v>
      </c>
      <c r="M151" s="27">
        <f t="shared" si="7"/>
        <v>15.580800000000011</v>
      </c>
      <c r="N151" s="27">
        <f t="shared" si="8"/>
        <v>275.26080000000002</v>
      </c>
    </row>
    <row r="152" spans="1:14" x14ac:dyDescent="0.3">
      <c r="A152" s="19" t="s">
        <v>181</v>
      </c>
      <c r="B152" s="19" t="s">
        <v>37</v>
      </c>
      <c r="C152" s="20">
        <f>VLOOKUP(A152,detalis!$A$1:$D$1001,2,FALSE)</f>
        <v>43547</v>
      </c>
      <c r="D152" s="19" t="s">
        <v>38</v>
      </c>
      <c r="E152" s="19" t="s">
        <v>15</v>
      </c>
      <c r="F152" s="19" t="s">
        <v>16</v>
      </c>
      <c r="G152" s="19" t="s">
        <v>41</v>
      </c>
      <c r="H152" s="19" t="str">
        <f>VLOOKUP(A152,detalis!$A$1:$D$1001,4,0)</f>
        <v>Credit card</v>
      </c>
      <c r="I152" s="27">
        <f>VLOOKUP(A152,price!$A$1:$C$1001,2,0)</f>
        <v>91.54</v>
      </c>
      <c r="J152" s="21">
        <f>VLOOKUP(A152,price!$A$1:$C$1001,3,0)</f>
        <v>4</v>
      </c>
      <c r="K152" s="27">
        <f t="shared" si="6"/>
        <v>366.16</v>
      </c>
      <c r="L152" s="22">
        <v>6</v>
      </c>
      <c r="M152" s="27">
        <f t="shared" si="7"/>
        <v>21.969600000000014</v>
      </c>
      <c r="N152" s="27">
        <f t="shared" si="8"/>
        <v>388.12960000000004</v>
      </c>
    </row>
    <row r="153" spans="1:14" x14ac:dyDescent="0.3">
      <c r="A153" s="21" t="s">
        <v>182</v>
      </c>
      <c r="B153" s="21" t="s">
        <v>20</v>
      </c>
      <c r="C153" s="20">
        <f>VLOOKUP(A153,detalis!$A$1:$D$1001,2,FALSE)</f>
        <v>43535</v>
      </c>
      <c r="D153" s="21" t="s">
        <v>21</v>
      </c>
      <c r="E153" s="21" t="s">
        <v>15</v>
      </c>
      <c r="F153" s="21" t="s">
        <v>26</v>
      </c>
      <c r="G153" s="21" t="s">
        <v>31</v>
      </c>
      <c r="H153" s="19" t="str">
        <f>VLOOKUP(A153,detalis!$A$1:$D$1001,4,0)</f>
        <v>Credit card</v>
      </c>
      <c r="I153" s="27">
        <f>VLOOKUP(A153,price!$A$1:$C$1001,2,0)</f>
        <v>34.56</v>
      </c>
      <c r="J153" s="21">
        <f>VLOOKUP(A153,price!$A$1:$C$1001,3,0)</f>
        <v>7</v>
      </c>
      <c r="K153" s="27">
        <f t="shared" si="6"/>
        <v>241.92000000000002</v>
      </c>
      <c r="L153" s="22">
        <v>6</v>
      </c>
      <c r="M153" s="27">
        <f t="shared" si="7"/>
        <v>14.515199999999993</v>
      </c>
      <c r="N153" s="27">
        <f t="shared" si="8"/>
        <v>256.43520000000001</v>
      </c>
    </row>
    <row r="154" spans="1:14" x14ac:dyDescent="0.3">
      <c r="A154" s="19" t="s">
        <v>183</v>
      </c>
      <c r="B154" s="19" t="s">
        <v>13</v>
      </c>
      <c r="C154" s="20">
        <f>VLOOKUP(A154,detalis!$A$1:$D$1001,2,FALSE)</f>
        <v>43494</v>
      </c>
      <c r="D154" s="19" t="s">
        <v>14</v>
      </c>
      <c r="E154" s="19" t="s">
        <v>22</v>
      </c>
      <c r="F154" s="19" t="s">
        <v>26</v>
      </c>
      <c r="G154" s="19" t="s">
        <v>41</v>
      </c>
      <c r="H154" s="19" t="str">
        <f>VLOOKUP(A154,detalis!$A$1:$D$1001,4,0)</f>
        <v>Credit card</v>
      </c>
      <c r="I154" s="27">
        <f>VLOOKUP(A154,price!$A$1:$C$1001,2,0)</f>
        <v>83.24</v>
      </c>
      <c r="J154" s="21">
        <f>VLOOKUP(A154,price!$A$1:$C$1001,3,0)</f>
        <v>9</v>
      </c>
      <c r="K154" s="27">
        <f t="shared" si="6"/>
        <v>749.16</v>
      </c>
      <c r="L154" s="22">
        <v>6</v>
      </c>
      <c r="M154" s="27">
        <f t="shared" si="7"/>
        <v>44.949600000000032</v>
      </c>
      <c r="N154" s="27">
        <f t="shared" si="8"/>
        <v>794.1096</v>
      </c>
    </row>
    <row r="155" spans="1:14" x14ac:dyDescent="0.3">
      <c r="A155" s="21" t="s">
        <v>184</v>
      </c>
      <c r="B155" s="21" t="s">
        <v>20</v>
      </c>
      <c r="C155" s="20">
        <f>VLOOKUP(A155,detalis!$A$1:$D$1001,2,FALSE)</f>
        <v>43503</v>
      </c>
      <c r="D155" s="21" t="s">
        <v>21</v>
      </c>
      <c r="E155" s="21" t="s">
        <v>22</v>
      </c>
      <c r="F155" s="21" t="s">
        <v>16</v>
      </c>
      <c r="G155" s="21" t="s">
        <v>39</v>
      </c>
      <c r="H155" s="19" t="str">
        <f>VLOOKUP(A155,detalis!$A$1:$D$1001,4,0)</f>
        <v>Ewallet</v>
      </c>
      <c r="I155" s="27">
        <f>VLOOKUP(A155,price!$A$1:$C$1001,2,0)</f>
        <v>16.48</v>
      </c>
      <c r="J155" s="21">
        <f>VLOOKUP(A155,price!$A$1:$C$1001,3,0)</f>
        <v>6</v>
      </c>
      <c r="K155" s="27">
        <f t="shared" si="6"/>
        <v>98.88</v>
      </c>
      <c r="L155" s="22">
        <v>6</v>
      </c>
      <c r="M155" s="27">
        <f t="shared" si="7"/>
        <v>5.9328000000000003</v>
      </c>
      <c r="N155" s="27">
        <f t="shared" si="8"/>
        <v>104.8128</v>
      </c>
    </row>
    <row r="156" spans="1:14" x14ac:dyDescent="0.3">
      <c r="A156" s="19" t="s">
        <v>185</v>
      </c>
      <c r="B156" s="19" t="s">
        <v>20</v>
      </c>
      <c r="C156" s="20">
        <f>VLOOKUP(A156,detalis!$A$1:$D$1001,2,FALSE)</f>
        <v>43493</v>
      </c>
      <c r="D156" s="19" t="s">
        <v>21</v>
      </c>
      <c r="E156" s="19" t="s">
        <v>22</v>
      </c>
      <c r="F156" s="19" t="s">
        <v>16</v>
      </c>
      <c r="G156" s="19" t="s">
        <v>31</v>
      </c>
      <c r="H156" s="19" t="str">
        <f>VLOOKUP(A156,detalis!$A$1:$D$1001,4,0)</f>
        <v>Cash</v>
      </c>
      <c r="I156" s="27">
        <f>VLOOKUP(A156,price!$A$1:$C$1001,2,0)</f>
        <v>80.97</v>
      </c>
      <c r="J156" s="21">
        <f>VLOOKUP(A156,price!$A$1:$C$1001,3,0)</f>
        <v>8</v>
      </c>
      <c r="K156" s="27">
        <f t="shared" si="6"/>
        <v>647.76</v>
      </c>
      <c r="L156" s="22">
        <v>6</v>
      </c>
      <c r="M156" s="27">
        <f t="shared" si="7"/>
        <v>38.865599999999972</v>
      </c>
      <c r="N156" s="27">
        <f t="shared" si="8"/>
        <v>686.62559999999996</v>
      </c>
    </row>
    <row r="157" spans="1:14" x14ac:dyDescent="0.3">
      <c r="A157" s="21" t="s">
        <v>186</v>
      </c>
      <c r="B157" s="21" t="s">
        <v>13</v>
      </c>
      <c r="C157" s="20">
        <f>VLOOKUP(A157,detalis!$A$1:$D$1001,2,FALSE)</f>
        <v>43516</v>
      </c>
      <c r="D157" s="21" t="s">
        <v>14</v>
      </c>
      <c r="E157" s="21" t="s">
        <v>15</v>
      </c>
      <c r="F157" s="21" t="s">
        <v>26</v>
      </c>
      <c r="G157" s="21" t="s">
        <v>39</v>
      </c>
      <c r="H157" s="19" t="str">
        <f>VLOOKUP(A157,detalis!$A$1:$D$1001,4,0)</f>
        <v>Credit card</v>
      </c>
      <c r="I157" s="27">
        <f>VLOOKUP(A157,price!$A$1:$C$1001,2,0)</f>
        <v>92.29</v>
      </c>
      <c r="J157" s="21">
        <f>VLOOKUP(A157,price!$A$1:$C$1001,3,0)</f>
        <v>5</v>
      </c>
      <c r="K157" s="27">
        <f t="shared" si="6"/>
        <v>461.45000000000005</v>
      </c>
      <c r="L157" s="22">
        <v>6</v>
      </c>
      <c r="M157" s="27">
        <f t="shared" si="7"/>
        <v>27.687000000000012</v>
      </c>
      <c r="N157" s="27">
        <f t="shared" si="8"/>
        <v>489.13700000000006</v>
      </c>
    </row>
    <row r="158" spans="1:14" x14ac:dyDescent="0.3">
      <c r="A158" s="19" t="s">
        <v>187</v>
      </c>
      <c r="B158" s="19" t="s">
        <v>37</v>
      </c>
      <c r="C158" s="20">
        <f>VLOOKUP(A158,detalis!$A$1:$D$1001,2,FALSE)</f>
        <v>43469</v>
      </c>
      <c r="D158" s="19" t="s">
        <v>38</v>
      </c>
      <c r="E158" s="19" t="s">
        <v>15</v>
      </c>
      <c r="F158" s="19" t="s">
        <v>26</v>
      </c>
      <c r="G158" s="19" t="s">
        <v>23</v>
      </c>
      <c r="H158" s="19" t="str">
        <f>VLOOKUP(A158,detalis!$A$1:$D$1001,4,0)</f>
        <v>Cash</v>
      </c>
      <c r="I158" s="27">
        <f>VLOOKUP(A158,price!$A$1:$C$1001,2,0)</f>
        <v>72.17</v>
      </c>
      <c r="J158" s="21">
        <f>VLOOKUP(A158,price!$A$1:$C$1001,3,0)</f>
        <v>1</v>
      </c>
      <c r="K158" s="27">
        <f t="shared" si="6"/>
        <v>72.17</v>
      </c>
      <c r="L158" s="22">
        <v>6</v>
      </c>
      <c r="M158" s="27">
        <f t="shared" si="7"/>
        <v>4.3302000000000049</v>
      </c>
      <c r="N158" s="27">
        <f t="shared" si="8"/>
        <v>76.500200000000007</v>
      </c>
    </row>
    <row r="159" spans="1:14" x14ac:dyDescent="0.3">
      <c r="A159" s="21" t="s">
        <v>188</v>
      </c>
      <c r="B159" s="21" t="s">
        <v>37</v>
      </c>
      <c r="C159" s="20">
        <f>VLOOKUP(A159,detalis!$A$1:$D$1001,2,FALSE)</f>
        <v>43531</v>
      </c>
      <c r="D159" s="21" t="s">
        <v>38</v>
      </c>
      <c r="E159" s="21" t="s">
        <v>22</v>
      </c>
      <c r="F159" s="21" t="s">
        <v>26</v>
      </c>
      <c r="G159" s="21" t="s">
        <v>27</v>
      </c>
      <c r="H159" s="19" t="str">
        <f>VLOOKUP(A159,detalis!$A$1:$D$1001,4,0)</f>
        <v>Ewallet</v>
      </c>
      <c r="I159" s="27">
        <f>VLOOKUP(A159,price!$A$1:$C$1001,2,0)</f>
        <v>50.28</v>
      </c>
      <c r="J159" s="21">
        <f>VLOOKUP(A159,price!$A$1:$C$1001,3,0)</f>
        <v>5</v>
      </c>
      <c r="K159" s="27">
        <f t="shared" si="6"/>
        <v>251.4</v>
      </c>
      <c r="L159" s="22">
        <v>6</v>
      </c>
      <c r="M159" s="27">
        <f t="shared" si="7"/>
        <v>15.083999999999975</v>
      </c>
      <c r="N159" s="27">
        <f t="shared" si="8"/>
        <v>266.48399999999998</v>
      </c>
    </row>
    <row r="160" spans="1:14" x14ac:dyDescent="0.3">
      <c r="A160" s="19" t="s">
        <v>189</v>
      </c>
      <c r="B160" s="19" t="s">
        <v>37</v>
      </c>
      <c r="C160" s="20">
        <f>VLOOKUP(A160,detalis!$A$1:$D$1001,2,FALSE)</f>
        <v>43554</v>
      </c>
      <c r="D160" s="19" t="s">
        <v>38</v>
      </c>
      <c r="E160" s="19" t="s">
        <v>15</v>
      </c>
      <c r="F160" s="19" t="s">
        <v>26</v>
      </c>
      <c r="G160" s="19" t="s">
        <v>17</v>
      </c>
      <c r="H160" s="19" t="str">
        <f>VLOOKUP(A160,detalis!$A$1:$D$1001,4,0)</f>
        <v>Ewallet</v>
      </c>
      <c r="I160" s="27">
        <f>VLOOKUP(A160,price!$A$1:$C$1001,2,0)</f>
        <v>97.22</v>
      </c>
      <c r="J160" s="21">
        <f>VLOOKUP(A160,price!$A$1:$C$1001,3,0)</f>
        <v>9</v>
      </c>
      <c r="K160" s="27">
        <f t="shared" si="6"/>
        <v>874.98</v>
      </c>
      <c r="L160" s="22">
        <v>6</v>
      </c>
      <c r="M160" s="27">
        <f t="shared" si="7"/>
        <v>52.49879999999996</v>
      </c>
      <c r="N160" s="27">
        <f t="shared" si="8"/>
        <v>927.47879999999998</v>
      </c>
    </row>
    <row r="161" spans="1:14" x14ac:dyDescent="0.3">
      <c r="A161" s="21" t="s">
        <v>190</v>
      </c>
      <c r="B161" s="21" t="s">
        <v>37</v>
      </c>
      <c r="C161" s="20">
        <f>VLOOKUP(A161,detalis!$A$1:$D$1001,2,FALSE)</f>
        <v>43551</v>
      </c>
      <c r="D161" s="21" t="s">
        <v>38</v>
      </c>
      <c r="E161" s="21" t="s">
        <v>22</v>
      </c>
      <c r="F161" s="21" t="s">
        <v>26</v>
      </c>
      <c r="G161" s="21" t="s">
        <v>31</v>
      </c>
      <c r="H161" s="19" t="str">
        <f>VLOOKUP(A161,detalis!$A$1:$D$1001,4,0)</f>
        <v>Ewallet</v>
      </c>
      <c r="I161" s="27">
        <f>VLOOKUP(A161,price!$A$1:$C$1001,2,0)</f>
        <v>93.39</v>
      </c>
      <c r="J161" s="21">
        <f>VLOOKUP(A161,price!$A$1:$C$1001,3,0)</f>
        <v>6</v>
      </c>
      <c r="K161" s="27">
        <f t="shared" si="6"/>
        <v>560.34</v>
      </c>
      <c r="L161" s="22">
        <v>6</v>
      </c>
      <c r="M161" s="27">
        <f t="shared" si="7"/>
        <v>33.620400000000018</v>
      </c>
      <c r="N161" s="27">
        <f t="shared" si="8"/>
        <v>593.96040000000005</v>
      </c>
    </row>
    <row r="162" spans="1:14" x14ac:dyDescent="0.3">
      <c r="A162" s="19" t="s">
        <v>191</v>
      </c>
      <c r="B162" s="19" t="s">
        <v>20</v>
      </c>
      <c r="C162" s="20">
        <f>VLOOKUP(A162,detalis!$A$1:$D$1001,2,FALSE)</f>
        <v>43484</v>
      </c>
      <c r="D162" s="19" t="s">
        <v>21</v>
      </c>
      <c r="E162" s="19" t="s">
        <v>22</v>
      </c>
      <c r="F162" s="19" t="s">
        <v>16</v>
      </c>
      <c r="G162" s="19" t="s">
        <v>39</v>
      </c>
      <c r="H162" s="19" t="str">
        <f>VLOOKUP(A162,detalis!$A$1:$D$1001,4,0)</f>
        <v>Credit card</v>
      </c>
      <c r="I162" s="27">
        <f>VLOOKUP(A162,price!$A$1:$C$1001,2,0)</f>
        <v>43.18</v>
      </c>
      <c r="J162" s="21">
        <f>VLOOKUP(A162,price!$A$1:$C$1001,3,0)</f>
        <v>8</v>
      </c>
      <c r="K162" s="27">
        <f t="shared" si="6"/>
        <v>345.44</v>
      </c>
      <c r="L162" s="22">
        <v>6</v>
      </c>
      <c r="M162" s="27">
        <f t="shared" si="7"/>
        <v>20.726400000000012</v>
      </c>
      <c r="N162" s="27">
        <f t="shared" si="8"/>
        <v>366.16640000000001</v>
      </c>
    </row>
    <row r="163" spans="1:14" x14ac:dyDescent="0.3">
      <c r="A163" s="21" t="s">
        <v>192</v>
      </c>
      <c r="B163" s="21" t="s">
        <v>13</v>
      </c>
      <c r="C163" s="20">
        <f>VLOOKUP(A163,detalis!$A$1:$D$1001,2,FALSE)</f>
        <v>43521</v>
      </c>
      <c r="D163" s="21" t="s">
        <v>14</v>
      </c>
      <c r="E163" s="21" t="s">
        <v>22</v>
      </c>
      <c r="F163" s="21" t="s">
        <v>26</v>
      </c>
      <c r="G163" s="21" t="s">
        <v>31</v>
      </c>
      <c r="H163" s="19" t="str">
        <f>VLOOKUP(A163,detalis!$A$1:$D$1001,4,0)</f>
        <v>Cash</v>
      </c>
      <c r="I163" s="27">
        <f>VLOOKUP(A163,price!$A$1:$C$1001,2,0)</f>
        <v>63.69</v>
      </c>
      <c r="J163" s="21">
        <f>VLOOKUP(A163,price!$A$1:$C$1001,3,0)</f>
        <v>1</v>
      </c>
      <c r="K163" s="27">
        <f t="shared" si="6"/>
        <v>63.69</v>
      </c>
      <c r="L163" s="22">
        <v>6</v>
      </c>
      <c r="M163" s="27">
        <f t="shared" si="7"/>
        <v>3.821399999999997</v>
      </c>
      <c r="N163" s="27">
        <f t="shared" si="8"/>
        <v>67.511399999999995</v>
      </c>
    </row>
    <row r="164" spans="1:14" x14ac:dyDescent="0.3">
      <c r="A164" s="19" t="s">
        <v>193</v>
      </c>
      <c r="B164" s="19" t="s">
        <v>13</v>
      </c>
      <c r="C164" s="20">
        <f>VLOOKUP(A164,detalis!$A$1:$D$1001,2,FALSE)</f>
        <v>43537</v>
      </c>
      <c r="D164" s="19" t="s">
        <v>14</v>
      </c>
      <c r="E164" s="19" t="s">
        <v>22</v>
      </c>
      <c r="F164" s="19" t="s">
        <v>26</v>
      </c>
      <c r="G164" s="19" t="s">
        <v>39</v>
      </c>
      <c r="H164" s="19" t="str">
        <f>VLOOKUP(A164,detalis!$A$1:$D$1001,4,0)</f>
        <v>Credit card</v>
      </c>
      <c r="I164" s="27">
        <f>VLOOKUP(A164,price!$A$1:$C$1001,2,0)</f>
        <v>45.79</v>
      </c>
      <c r="J164" s="21">
        <f>VLOOKUP(A164,price!$A$1:$C$1001,3,0)</f>
        <v>7</v>
      </c>
      <c r="K164" s="27">
        <f t="shared" si="6"/>
        <v>320.52999999999997</v>
      </c>
      <c r="L164" s="22">
        <v>6</v>
      </c>
      <c r="M164" s="27">
        <f t="shared" si="7"/>
        <v>19.231800000000021</v>
      </c>
      <c r="N164" s="27">
        <f t="shared" si="8"/>
        <v>339.76179999999999</v>
      </c>
    </row>
    <row r="165" spans="1:14" x14ac:dyDescent="0.3">
      <c r="A165" s="21" t="s">
        <v>194</v>
      </c>
      <c r="B165" s="21" t="s">
        <v>20</v>
      </c>
      <c r="C165" s="20">
        <f>VLOOKUP(A165,detalis!$A$1:$D$1001,2,FALSE)</f>
        <v>43495</v>
      </c>
      <c r="D165" s="21" t="s">
        <v>21</v>
      </c>
      <c r="E165" s="21" t="s">
        <v>22</v>
      </c>
      <c r="F165" s="21" t="s">
        <v>26</v>
      </c>
      <c r="G165" s="21" t="s">
        <v>31</v>
      </c>
      <c r="H165" s="19" t="str">
        <f>VLOOKUP(A165,detalis!$A$1:$D$1001,4,0)</f>
        <v>Ewallet</v>
      </c>
      <c r="I165" s="27">
        <f>VLOOKUP(A165,price!$A$1:$C$1001,2,0)</f>
        <v>76.400000000000006</v>
      </c>
      <c r="J165" s="21">
        <f>VLOOKUP(A165,price!$A$1:$C$1001,3,0)</f>
        <v>2</v>
      </c>
      <c r="K165" s="27">
        <f t="shared" si="6"/>
        <v>152.80000000000001</v>
      </c>
      <c r="L165" s="22">
        <v>6</v>
      </c>
      <c r="M165" s="27">
        <f t="shared" si="7"/>
        <v>9.1680000000000064</v>
      </c>
      <c r="N165" s="27">
        <f t="shared" si="8"/>
        <v>161.96800000000002</v>
      </c>
    </row>
    <row r="166" spans="1:14" x14ac:dyDescent="0.3">
      <c r="A166" s="19" t="s">
        <v>195</v>
      </c>
      <c r="B166" s="19" t="s">
        <v>37</v>
      </c>
      <c r="C166" s="20">
        <f>VLOOKUP(A166,detalis!$A$1:$D$1001,2,FALSE)</f>
        <v>43516</v>
      </c>
      <c r="D166" s="19" t="s">
        <v>38</v>
      </c>
      <c r="E166" s="19" t="s">
        <v>22</v>
      </c>
      <c r="F166" s="19" t="s">
        <v>26</v>
      </c>
      <c r="G166" s="19" t="s">
        <v>39</v>
      </c>
      <c r="H166" s="19" t="str">
        <f>VLOOKUP(A166,detalis!$A$1:$D$1001,4,0)</f>
        <v>Credit card</v>
      </c>
      <c r="I166" s="27">
        <f>VLOOKUP(A166,price!$A$1:$C$1001,2,0)</f>
        <v>39.9</v>
      </c>
      <c r="J166" s="21">
        <f>VLOOKUP(A166,price!$A$1:$C$1001,3,0)</f>
        <v>10</v>
      </c>
      <c r="K166" s="27">
        <f t="shared" si="6"/>
        <v>399</v>
      </c>
      <c r="L166" s="22">
        <v>6</v>
      </c>
      <c r="M166" s="27">
        <f t="shared" si="7"/>
        <v>23.939999999999998</v>
      </c>
      <c r="N166" s="27">
        <f t="shared" si="8"/>
        <v>422.94</v>
      </c>
    </row>
    <row r="167" spans="1:14" x14ac:dyDescent="0.3">
      <c r="A167" s="21" t="s">
        <v>196</v>
      </c>
      <c r="B167" s="21" t="s">
        <v>37</v>
      </c>
      <c r="C167" s="20">
        <f>VLOOKUP(A167,detalis!$A$1:$D$1001,2,FALSE)</f>
        <v>43521</v>
      </c>
      <c r="D167" s="21" t="s">
        <v>38</v>
      </c>
      <c r="E167" s="21" t="s">
        <v>15</v>
      </c>
      <c r="F167" s="21" t="s">
        <v>26</v>
      </c>
      <c r="G167" s="21" t="s">
        <v>17</v>
      </c>
      <c r="H167" s="19" t="str">
        <f>VLOOKUP(A167,detalis!$A$1:$D$1001,4,0)</f>
        <v>Ewallet</v>
      </c>
      <c r="I167" s="27">
        <f>VLOOKUP(A167,price!$A$1:$C$1001,2,0)</f>
        <v>42.57</v>
      </c>
      <c r="J167" s="21">
        <f>VLOOKUP(A167,price!$A$1:$C$1001,3,0)</f>
        <v>8</v>
      </c>
      <c r="K167" s="27">
        <f t="shared" si="6"/>
        <v>340.56</v>
      </c>
      <c r="L167" s="22">
        <v>6</v>
      </c>
      <c r="M167" s="27">
        <f t="shared" si="7"/>
        <v>20.433600000000013</v>
      </c>
      <c r="N167" s="27">
        <f t="shared" si="8"/>
        <v>360.99360000000001</v>
      </c>
    </row>
    <row r="168" spans="1:14" x14ac:dyDescent="0.3">
      <c r="A168" s="19" t="s">
        <v>197</v>
      </c>
      <c r="B168" s="19" t="s">
        <v>20</v>
      </c>
      <c r="C168" s="20">
        <f>VLOOKUP(A168,detalis!$A$1:$D$1001,2,FALSE)</f>
        <v>43481</v>
      </c>
      <c r="D168" s="19" t="s">
        <v>21</v>
      </c>
      <c r="E168" s="19" t="s">
        <v>22</v>
      </c>
      <c r="F168" s="19" t="s">
        <v>26</v>
      </c>
      <c r="G168" s="19" t="s">
        <v>27</v>
      </c>
      <c r="H168" s="19" t="str">
        <f>VLOOKUP(A168,detalis!$A$1:$D$1001,4,0)</f>
        <v>Cash</v>
      </c>
      <c r="I168" s="27">
        <f>VLOOKUP(A168,price!$A$1:$C$1001,2,0)</f>
        <v>95.58</v>
      </c>
      <c r="J168" s="21">
        <f>VLOOKUP(A168,price!$A$1:$C$1001,3,0)</f>
        <v>10</v>
      </c>
      <c r="K168" s="27">
        <f t="shared" si="6"/>
        <v>955.8</v>
      </c>
      <c r="L168" s="22">
        <v>6</v>
      </c>
      <c r="M168" s="27">
        <f t="shared" si="7"/>
        <v>57.347999999999956</v>
      </c>
      <c r="N168" s="27">
        <f t="shared" si="8"/>
        <v>1013.1479999999999</v>
      </c>
    </row>
    <row r="169" spans="1:14" x14ac:dyDescent="0.3">
      <c r="A169" s="21" t="s">
        <v>198</v>
      </c>
      <c r="B169" s="21" t="s">
        <v>13</v>
      </c>
      <c r="C169" s="20">
        <f>VLOOKUP(A169,detalis!$A$1:$D$1001,2,FALSE)</f>
        <v>43504</v>
      </c>
      <c r="D169" s="21" t="s">
        <v>14</v>
      </c>
      <c r="E169" s="21" t="s">
        <v>22</v>
      </c>
      <c r="F169" s="21" t="s">
        <v>26</v>
      </c>
      <c r="G169" s="21" t="s">
        <v>41</v>
      </c>
      <c r="H169" s="19" t="str">
        <f>VLOOKUP(A169,detalis!$A$1:$D$1001,4,0)</f>
        <v>Credit card</v>
      </c>
      <c r="I169" s="27">
        <f>VLOOKUP(A169,price!$A$1:$C$1001,2,0)</f>
        <v>98.98</v>
      </c>
      <c r="J169" s="21">
        <f>VLOOKUP(A169,price!$A$1:$C$1001,3,0)</f>
        <v>10</v>
      </c>
      <c r="K169" s="27">
        <f t="shared" si="6"/>
        <v>989.80000000000007</v>
      </c>
      <c r="L169" s="22">
        <v>6</v>
      </c>
      <c r="M169" s="27">
        <f t="shared" si="7"/>
        <v>59.388000000000034</v>
      </c>
      <c r="N169" s="27">
        <f t="shared" si="8"/>
        <v>1049.1880000000001</v>
      </c>
    </row>
    <row r="170" spans="1:14" x14ac:dyDescent="0.3">
      <c r="A170" s="19" t="s">
        <v>199</v>
      </c>
      <c r="B170" s="19" t="s">
        <v>13</v>
      </c>
      <c r="C170" s="20">
        <f>VLOOKUP(A170,detalis!$A$1:$D$1001,2,FALSE)</f>
        <v>43484</v>
      </c>
      <c r="D170" s="19" t="s">
        <v>14</v>
      </c>
      <c r="E170" s="19" t="s">
        <v>22</v>
      </c>
      <c r="F170" s="19" t="s">
        <v>26</v>
      </c>
      <c r="G170" s="19" t="s">
        <v>39</v>
      </c>
      <c r="H170" s="19" t="str">
        <f>VLOOKUP(A170,detalis!$A$1:$D$1001,4,0)</f>
        <v>Cash</v>
      </c>
      <c r="I170" s="27">
        <f>VLOOKUP(A170,price!$A$1:$C$1001,2,0)</f>
        <v>51.28</v>
      </c>
      <c r="J170" s="21">
        <f>VLOOKUP(A170,price!$A$1:$C$1001,3,0)</f>
        <v>6</v>
      </c>
      <c r="K170" s="27">
        <f t="shared" si="6"/>
        <v>307.68</v>
      </c>
      <c r="L170" s="22">
        <v>6</v>
      </c>
      <c r="M170" s="27">
        <f t="shared" si="7"/>
        <v>18.460800000000006</v>
      </c>
      <c r="N170" s="27">
        <f t="shared" si="8"/>
        <v>326.14080000000001</v>
      </c>
    </row>
    <row r="171" spans="1:14" x14ac:dyDescent="0.3">
      <c r="A171" s="21" t="s">
        <v>200</v>
      </c>
      <c r="B171" s="21" t="s">
        <v>13</v>
      </c>
      <c r="C171" s="20">
        <f>VLOOKUP(A171,detalis!$A$1:$D$1001,2,FALSE)</f>
        <v>43497</v>
      </c>
      <c r="D171" s="21" t="s">
        <v>14</v>
      </c>
      <c r="E171" s="21" t="s">
        <v>15</v>
      </c>
      <c r="F171" s="21" t="s">
        <v>26</v>
      </c>
      <c r="G171" s="21" t="s">
        <v>31</v>
      </c>
      <c r="H171" s="19" t="str">
        <f>VLOOKUP(A171,detalis!$A$1:$D$1001,4,0)</f>
        <v>Credit card</v>
      </c>
      <c r="I171" s="27">
        <f>VLOOKUP(A171,price!$A$1:$C$1001,2,0)</f>
        <v>69.52</v>
      </c>
      <c r="J171" s="21">
        <f>VLOOKUP(A171,price!$A$1:$C$1001,3,0)</f>
        <v>7</v>
      </c>
      <c r="K171" s="27">
        <f t="shared" si="6"/>
        <v>486.64</v>
      </c>
      <c r="L171" s="22">
        <v>6</v>
      </c>
      <c r="M171" s="27">
        <f t="shared" si="7"/>
        <v>29.198399999999992</v>
      </c>
      <c r="N171" s="27">
        <f t="shared" si="8"/>
        <v>515.83839999999998</v>
      </c>
    </row>
    <row r="172" spans="1:14" x14ac:dyDescent="0.3">
      <c r="A172" s="19" t="s">
        <v>201</v>
      </c>
      <c r="B172" s="19" t="s">
        <v>13</v>
      </c>
      <c r="C172" s="20">
        <f>VLOOKUP(A172,detalis!$A$1:$D$1001,2,FALSE)</f>
        <v>43468</v>
      </c>
      <c r="D172" s="19" t="s">
        <v>14</v>
      </c>
      <c r="E172" s="19" t="s">
        <v>22</v>
      </c>
      <c r="F172" s="19" t="s">
        <v>26</v>
      </c>
      <c r="G172" s="19" t="s">
        <v>17</v>
      </c>
      <c r="H172" s="19" t="str">
        <f>VLOOKUP(A172,detalis!$A$1:$D$1001,4,0)</f>
        <v>Ewallet</v>
      </c>
      <c r="I172" s="27">
        <f>VLOOKUP(A172,price!$A$1:$C$1001,2,0)</f>
        <v>70.010000000000005</v>
      </c>
      <c r="J172" s="21">
        <f>VLOOKUP(A172,price!$A$1:$C$1001,3,0)</f>
        <v>5</v>
      </c>
      <c r="K172" s="27">
        <f t="shared" si="6"/>
        <v>350.05</v>
      </c>
      <c r="L172" s="22">
        <v>6</v>
      </c>
      <c r="M172" s="27">
        <f t="shared" si="7"/>
        <v>21.002999999999986</v>
      </c>
      <c r="N172" s="27">
        <f t="shared" si="8"/>
        <v>371.053</v>
      </c>
    </row>
    <row r="173" spans="1:14" x14ac:dyDescent="0.3">
      <c r="A173" s="21" t="s">
        <v>202</v>
      </c>
      <c r="B173" s="21" t="s">
        <v>37</v>
      </c>
      <c r="C173" s="20">
        <f>VLOOKUP(A173,detalis!$A$1:$D$1001,2,FALSE)</f>
        <v>43491</v>
      </c>
      <c r="D173" s="21" t="s">
        <v>38</v>
      </c>
      <c r="E173" s="21" t="s">
        <v>15</v>
      </c>
      <c r="F173" s="21" t="s">
        <v>26</v>
      </c>
      <c r="G173" s="21" t="s">
        <v>39</v>
      </c>
      <c r="H173" s="19" t="str">
        <f>VLOOKUP(A173,detalis!$A$1:$D$1001,4,0)</f>
        <v>Credit card</v>
      </c>
      <c r="I173" s="27">
        <f>VLOOKUP(A173,price!$A$1:$C$1001,2,0)</f>
        <v>80.05</v>
      </c>
      <c r="J173" s="21">
        <f>VLOOKUP(A173,price!$A$1:$C$1001,3,0)</f>
        <v>5</v>
      </c>
      <c r="K173" s="27">
        <f t="shared" si="6"/>
        <v>400.25</v>
      </c>
      <c r="L173" s="22">
        <v>6</v>
      </c>
      <c r="M173" s="27">
        <f t="shared" si="7"/>
        <v>24.014999999999986</v>
      </c>
      <c r="N173" s="27">
        <f t="shared" si="8"/>
        <v>424.26499999999999</v>
      </c>
    </row>
    <row r="174" spans="1:14" x14ac:dyDescent="0.3">
      <c r="A174" s="19" t="s">
        <v>203</v>
      </c>
      <c r="B174" s="19" t="s">
        <v>20</v>
      </c>
      <c r="C174" s="20">
        <f>VLOOKUP(A174,detalis!$A$1:$D$1001,2,FALSE)</f>
        <v>43527</v>
      </c>
      <c r="D174" s="19" t="s">
        <v>21</v>
      </c>
      <c r="E174" s="19" t="s">
        <v>22</v>
      </c>
      <c r="F174" s="19" t="s">
        <v>26</v>
      </c>
      <c r="G174" s="19" t="s">
        <v>23</v>
      </c>
      <c r="H174" s="19" t="str">
        <f>VLOOKUP(A174,detalis!$A$1:$D$1001,4,0)</f>
        <v>Cash</v>
      </c>
      <c r="I174" s="27">
        <f>VLOOKUP(A174,price!$A$1:$C$1001,2,0)</f>
        <v>20.85</v>
      </c>
      <c r="J174" s="21">
        <f>VLOOKUP(A174,price!$A$1:$C$1001,3,0)</f>
        <v>8</v>
      </c>
      <c r="K174" s="27">
        <f t="shared" si="6"/>
        <v>166.8</v>
      </c>
      <c r="L174" s="22">
        <v>6</v>
      </c>
      <c r="M174" s="27">
        <f t="shared" si="7"/>
        <v>10.00800000000001</v>
      </c>
      <c r="N174" s="27">
        <f t="shared" si="8"/>
        <v>176.80800000000002</v>
      </c>
    </row>
    <row r="175" spans="1:14" x14ac:dyDescent="0.3">
      <c r="A175" s="21" t="s">
        <v>204</v>
      </c>
      <c r="B175" s="21" t="s">
        <v>37</v>
      </c>
      <c r="C175" s="20">
        <f>VLOOKUP(A175,detalis!$A$1:$D$1001,2,FALSE)</f>
        <v>43484</v>
      </c>
      <c r="D175" s="21" t="s">
        <v>38</v>
      </c>
      <c r="E175" s="21" t="s">
        <v>15</v>
      </c>
      <c r="F175" s="21" t="s">
        <v>26</v>
      </c>
      <c r="G175" s="21" t="s">
        <v>23</v>
      </c>
      <c r="H175" s="19" t="str">
        <f>VLOOKUP(A175,detalis!$A$1:$D$1001,4,0)</f>
        <v>Credit card</v>
      </c>
      <c r="I175" s="27">
        <f>VLOOKUP(A175,price!$A$1:$C$1001,2,0)</f>
        <v>52.89</v>
      </c>
      <c r="J175" s="21">
        <f>VLOOKUP(A175,price!$A$1:$C$1001,3,0)</f>
        <v>6</v>
      </c>
      <c r="K175" s="27">
        <f t="shared" si="6"/>
        <v>317.34000000000003</v>
      </c>
      <c r="L175" s="22">
        <v>6</v>
      </c>
      <c r="M175" s="27">
        <f t="shared" si="7"/>
        <v>19.040399999999977</v>
      </c>
      <c r="N175" s="27">
        <f t="shared" si="8"/>
        <v>336.38040000000001</v>
      </c>
    </row>
    <row r="176" spans="1:14" x14ac:dyDescent="0.3">
      <c r="A176" s="19" t="s">
        <v>205</v>
      </c>
      <c r="B176" s="19" t="s">
        <v>37</v>
      </c>
      <c r="C176" s="20">
        <f>VLOOKUP(A176,detalis!$A$1:$D$1001,2,FALSE)</f>
        <v>43483</v>
      </c>
      <c r="D176" s="19" t="s">
        <v>38</v>
      </c>
      <c r="E176" s="19" t="s">
        <v>22</v>
      </c>
      <c r="F176" s="19" t="s">
        <v>26</v>
      </c>
      <c r="G176" s="19" t="s">
        <v>39</v>
      </c>
      <c r="H176" s="19" t="str">
        <f>VLOOKUP(A176,detalis!$A$1:$D$1001,4,0)</f>
        <v>Ewallet</v>
      </c>
      <c r="I176" s="27">
        <f>VLOOKUP(A176,price!$A$1:$C$1001,2,0)</f>
        <v>19.79</v>
      </c>
      <c r="J176" s="21">
        <f>VLOOKUP(A176,price!$A$1:$C$1001,3,0)</f>
        <v>8</v>
      </c>
      <c r="K176" s="27">
        <f t="shared" si="6"/>
        <v>158.32</v>
      </c>
      <c r="L176" s="22">
        <v>6</v>
      </c>
      <c r="M176" s="27">
        <f t="shared" si="7"/>
        <v>9.4992000000000019</v>
      </c>
      <c r="N176" s="27">
        <f t="shared" si="8"/>
        <v>167.8192</v>
      </c>
    </row>
    <row r="177" spans="1:14" x14ac:dyDescent="0.3">
      <c r="A177" s="21" t="s">
        <v>206</v>
      </c>
      <c r="B177" s="21" t="s">
        <v>13</v>
      </c>
      <c r="C177" s="20">
        <f>VLOOKUP(A177,detalis!$A$1:$D$1001,2,FALSE)</f>
        <v>43545</v>
      </c>
      <c r="D177" s="21" t="s">
        <v>14</v>
      </c>
      <c r="E177" s="21" t="s">
        <v>15</v>
      </c>
      <c r="F177" s="21" t="s">
        <v>26</v>
      </c>
      <c r="G177" s="21" t="s">
        <v>27</v>
      </c>
      <c r="H177" s="19" t="str">
        <f>VLOOKUP(A177,detalis!$A$1:$D$1001,4,0)</f>
        <v>Ewallet</v>
      </c>
      <c r="I177" s="27">
        <f>VLOOKUP(A177,price!$A$1:$C$1001,2,0)</f>
        <v>33.840000000000003</v>
      </c>
      <c r="J177" s="21">
        <f>VLOOKUP(A177,price!$A$1:$C$1001,3,0)</f>
        <v>9</v>
      </c>
      <c r="K177" s="27">
        <f t="shared" si="6"/>
        <v>304.56000000000006</v>
      </c>
      <c r="L177" s="22">
        <v>6</v>
      </c>
      <c r="M177" s="27">
        <f t="shared" si="7"/>
        <v>18.273599999999988</v>
      </c>
      <c r="N177" s="27">
        <f t="shared" si="8"/>
        <v>322.83360000000005</v>
      </c>
    </row>
    <row r="178" spans="1:14" x14ac:dyDescent="0.3">
      <c r="A178" s="19" t="s">
        <v>207</v>
      </c>
      <c r="B178" s="19" t="s">
        <v>13</v>
      </c>
      <c r="C178" s="20">
        <f>VLOOKUP(A178,detalis!$A$1:$D$1001,2,FALSE)</f>
        <v>43527</v>
      </c>
      <c r="D178" s="19" t="s">
        <v>14</v>
      </c>
      <c r="E178" s="19" t="s">
        <v>15</v>
      </c>
      <c r="F178" s="19" t="s">
        <v>26</v>
      </c>
      <c r="G178" s="19" t="s">
        <v>39</v>
      </c>
      <c r="H178" s="19" t="str">
        <f>VLOOKUP(A178,detalis!$A$1:$D$1001,4,0)</f>
        <v>Credit card</v>
      </c>
      <c r="I178" s="27">
        <f>VLOOKUP(A178,price!$A$1:$C$1001,2,0)</f>
        <v>22.17</v>
      </c>
      <c r="J178" s="21">
        <f>VLOOKUP(A178,price!$A$1:$C$1001,3,0)</f>
        <v>8</v>
      </c>
      <c r="K178" s="27">
        <f t="shared" si="6"/>
        <v>177.36</v>
      </c>
      <c r="L178" s="22">
        <v>6</v>
      </c>
      <c r="M178" s="27">
        <f t="shared" si="7"/>
        <v>10.641600000000011</v>
      </c>
      <c r="N178" s="27">
        <f t="shared" si="8"/>
        <v>188.00160000000002</v>
      </c>
    </row>
    <row r="179" spans="1:14" x14ac:dyDescent="0.3">
      <c r="A179" s="21" t="s">
        <v>208</v>
      </c>
      <c r="B179" s="21" t="s">
        <v>20</v>
      </c>
      <c r="C179" s="20">
        <f>VLOOKUP(A179,detalis!$A$1:$D$1001,2,FALSE)</f>
        <v>43509</v>
      </c>
      <c r="D179" s="21" t="s">
        <v>21</v>
      </c>
      <c r="E179" s="21" t="s">
        <v>22</v>
      </c>
      <c r="F179" s="21" t="s">
        <v>16</v>
      </c>
      <c r="G179" s="21" t="s">
        <v>41</v>
      </c>
      <c r="H179" s="19" t="str">
        <f>VLOOKUP(A179,detalis!$A$1:$D$1001,4,0)</f>
        <v>Credit card</v>
      </c>
      <c r="I179" s="27">
        <f>VLOOKUP(A179,price!$A$1:$C$1001,2,0)</f>
        <v>22.51</v>
      </c>
      <c r="J179" s="21">
        <f>VLOOKUP(A179,price!$A$1:$C$1001,3,0)</f>
        <v>7</v>
      </c>
      <c r="K179" s="27">
        <f t="shared" si="6"/>
        <v>157.57000000000002</v>
      </c>
      <c r="L179" s="22">
        <v>6</v>
      </c>
      <c r="M179" s="27">
        <f t="shared" si="7"/>
        <v>9.4541999999999859</v>
      </c>
      <c r="N179" s="27">
        <f t="shared" si="8"/>
        <v>167.02420000000001</v>
      </c>
    </row>
    <row r="180" spans="1:14" x14ac:dyDescent="0.3">
      <c r="A180" s="19" t="s">
        <v>209</v>
      </c>
      <c r="B180" s="19" t="s">
        <v>13</v>
      </c>
      <c r="C180" s="20">
        <f>VLOOKUP(A180,detalis!$A$1:$D$1001,2,FALSE)</f>
        <v>43547</v>
      </c>
      <c r="D180" s="19" t="s">
        <v>14</v>
      </c>
      <c r="E180" s="19" t="s">
        <v>22</v>
      </c>
      <c r="F180" s="19" t="s">
        <v>26</v>
      </c>
      <c r="G180" s="19" t="s">
        <v>39</v>
      </c>
      <c r="H180" s="19" t="str">
        <f>VLOOKUP(A180,detalis!$A$1:$D$1001,4,0)</f>
        <v>Ewallet</v>
      </c>
      <c r="I180" s="27">
        <f>VLOOKUP(A180,price!$A$1:$C$1001,2,0)</f>
        <v>73.88</v>
      </c>
      <c r="J180" s="21">
        <f>VLOOKUP(A180,price!$A$1:$C$1001,3,0)</f>
        <v>6</v>
      </c>
      <c r="K180" s="27">
        <f t="shared" si="6"/>
        <v>443.28</v>
      </c>
      <c r="L180" s="22">
        <v>6</v>
      </c>
      <c r="M180" s="27">
        <f t="shared" si="7"/>
        <v>26.596799999999973</v>
      </c>
      <c r="N180" s="27">
        <f t="shared" si="8"/>
        <v>469.87679999999995</v>
      </c>
    </row>
    <row r="181" spans="1:14" x14ac:dyDescent="0.3">
      <c r="A181" s="21" t="s">
        <v>210</v>
      </c>
      <c r="B181" s="21" t="s">
        <v>20</v>
      </c>
      <c r="C181" s="20">
        <f>VLOOKUP(A181,detalis!$A$1:$D$1001,2,FALSE)</f>
        <v>43493</v>
      </c>
      <c r="D181" s="21" t="s">
        <v>21</v>
      </c>
      <c r="E181" s="21" t="s">
        <v>15</v>
      </c>
      <c r="F181" s="21" t="s">
        <v>26</v>
      </c>
      <c r="G181" s="21" t="s">
        <v>17</v>
      </c>
      <c r="H181" s="19" t="str">
        <f>VLOOKUP(A181,detalis!$A$1:$D$1001,4,0)</f>
        <v>Ewallet</v>
      </c>
      <c r="I181" s="27">
        <f>VLOOKUP(A181,price!$A$1:$C$1001,2,0)</f>
        <v>86.8</v>
      </c>
      <c r="J181" s="21">
        <f>VLOOKUP(A181,price!$A$1:$C$1001,3,0)</f>
        <v>3</v>
      </c>
      <c r="K181" s="27">
        <f t="shared" si="6"/>
        <v>260.39999999999998</v>
      </c>
      <c r="L181" s="22">
        <v>6</v>
      </c>
      <c r="M181" s="27">
        <f t="shared" si="7"/>
        <v>15.624000000000024</v>
      </c>
      <c r="N181" s="27">
        <f t="shared" si="8"/>
        <v>276.024</v>
      </c>
    </row>
    <row r="182" spans="1:14" x14ac:dyDescent="0.3">
      <c r="A182" s="19" t="s">
        <v>211</v>
      </c>
      <c r="B182" s="19" t="s">
        <v>20</v>
      </c>
      <c r="C182" s="20">
        <f>VLOOKUP(A182,detalis!$A$1:$D$1001,2,FALSE)</f>
        <v>43505</v>
      </c>
      <c r="D182" s="19" t="s">
        <v>21</v>
      </c>
      <c r="E182" s="19" t="s">
        <v>22</v>
      </c>
      <c r="F182" s="19" t="s">
        <v>26</v>
      </c>
      <c r="G182" s="19" t="s">
        <v>41</v>
      </c>
      <c r="H182" s="19" t="str">
        <f>VLOOKUP(A182,detalis!$A$1:$D$1001,4,0)</f>
        <v>Cash</v>
      </c>
      <c r="I182" s="27">
        <f>VLOOKUP(A182,price!$A$1:$C$1001,2,0)</f>
        <v>64.260000000000005</v>
      </c>
      <c r="J182" s="21">
        <f>VLOOKUP(A182,price!$A$1:$C$1001,3,0)</f>
        <v>7</v>
      </c>
      <c r="K182" s="27">
        <f t="shared" si="6"/>
        <v>449.82000000000005</v>
      </c>
      <c r="L182" s="22">
        <v>6</v>
      </c>
      <c r="M182" s="27">
        <f t="shared" si="7"/>
        <v>26.989199999999983</v>
      </c>
      <c r="N182" s="27">
        <f t="shared" si="8"/>
        <v>476.80920000000003</v>
      </c>
    </row>
    <row r="183" spans="1:14" x14ac:dyDescent="0.3">
      <c r="A183" s="21" t="s">
        <v>212</v>
      </c>
      <c r="B183" s="21" t="s">
        <v>20</v>
      </c>
      <c r="C183" s="20">
        <f>VLOOKUP(A183,detalis!$A$1:$D$1001,2,FALSE)</f>
        <v>43488</v>
      </c>
      <c r="D183" s="21" t="s">
        <v>21</v>
      </c>
      <c r="E183" s="21" t="s">
        <v>15</v>
      </c>
      <c r="F183" s="21" t="s">
        <v>26</v>
      </c>
      <c r="G183" s="21" t="s">
        <v>39</v>
      </c>
      <c r="H183" s="19" t="str">
        <f>VLOOKUP(A183,detalis!$A$1:$D$1001,4,0)</f>
        <v>Cash</v>
      </c>
      <c r="I183" s="27">
        <f>VLOOKUP(A183,price!$A$1:$C$1001,2,0)</f>
        <v>38.47</v>
      </c>
      <c r="J183" s="21">
        <f>VLOOKUP(A183,price!$A$1:$C$1001,3,0)</f>
        <v>8</v>
      </c>
      <c r="K183" s="27">
        <f t="shared" si="6"/>
        <v>307.76</v>
      </c>
      <c r="L183" s="22">
        <v>6</v>
      </c>
      <c r="M183" s="27">
        <f t="shared" si="7"/>
        <v>18.465599999999995</v>
      </c>
      <c r="N183" s="27">
        <f t="shared" si="8"/>
        <v>326.22559999999999</v>
      </c>
    </row>
    <row r="184" spans="1:14" x14ac:dyDescent="0.3">
      <c r="A184" s="19" t="s">
        <v>213</v>
      </c>
      <c r="B184" s="19" t="s">
        <v>13</v>
      </c>
      <c r="C184" s="20">
        <f>VLOOKUP(A184,detalis!$A$1:$D$1001,2,FALSE)</f>
        <v>43547</v>
      </c>
      <c r="D184" s="19" t="s">
        <v>14</v>
      </c>
      <c r="E184" s="19" t="s">
        <v>15</v>
      </c>
      <c r="F184" s="19" t="s">
        <v>26</v>
      </c>
      <c r="G184" s="19" t="s">
        <v>31</v>
      </c>
      <c r="H184" s="19" t="str">
        <f>VLOOKUP(A184,detalis!$A$1:$D$1001,4,0)</f>
        <v>Ewallet</v>
      </c>
      <c r="I184" s="27">
        <f>VLOOKUP(A184,price!$A$1:$C$1001,2,0)</f>
        <v>15.5</v>
      </c>
      <c r="J184" s="21">
        <f>VLOOKUP(A184,price!$A$1:$C$1001,3,0)</f>
        <v>10</v>
      </c>
      <c r="K184" s="27">
        <f t="shared" si="6"/>
        <v>155</v>
      </c>
      <c r="L184" s="22">
        <v>6</v>
      </c>
      <c r="M184" s="27">
        <f t="shared" si="7"/>
        <v>9.3000000000000114</v>
      </c>
      <c r="N184" s="27">
        <f t="shared" si="8"/>
        <v>164.3</v>
      </c>
    </row>
    <row r="185" spans="1:14" x14ac:dyDescent="0.3">
      <c r="A185" s="21" t="s">
        <v>214</v>
      </c>
      <c r="B185" s="21" t="s">
        <v>20</v>
      </c>
      <c r="C185" s="20">
        <f>VLOOKUP(A185,detalis!$A$1:$D$1001,2,FALSE)</f>
        <v>43490</v>
      </c>
      <c r="D185" s="21" t="s">
        <v>21</v>
      </c>
      <c r="E185" s="21" t="s">
        <v>22</v>
      </c>
      <c r="F185" s="21" t="s">
        <v>26</v>
      </c>
      <c r="G185" s="21" t="s">
        <v>17</v>
      </c>
      <c r="H185" s="19" t="str">
        <f>VLOOKUP(A185,detalis!$A$1:$D$1001,4,0)</f>
        <v>Ewallet</v>
      </c>
      <c r="I185" s="27">
        <f>VLOOKUP(A185,price!$A$1:$C$1001,2,0)</f>
        <v>34.31</v>
      </c>
      <c r="J185" s="21">
        <f>VLOOKUP(A185,price!$A$1:$C$1001,3,0)</f>
        <v>8</v>
      </c>
      <c r="K185" s="27">
        <f t="shared" si="6"/>
        <v>274.48</v>
      </c>
      <c r="L185" s="22">
        <v>6</v>
      </c>
      <c r="M185" s="27">
        <f t="shared" si="7"/>
        <v>16.468799999999987</v>
      </c>
      <c r="N185" s="27">
        <f t="shared" si="8"/>
        <v>290.94880000000001</v>
      </c>
    </row>
    <row r="186" spans="1:14" x14ac:dyDescent="0.3">
      <c r="A186" s="19" t="s">
        <v>215</v>
      </c>
      <c r="B186" s="19" t="s">
        <v>13</v>
      </c>
      <c r="C186" s="20">
        <f>VLOOKUP(A186,detalis!$A$1:$D$1001,2,FALSE)</f>
        <v>43528</v>
      </c>
      <c r="D186" s="19" t="s">
        <v>14</v>
      </c>
      <c r="E186" s="19" t="s">
        <v>22</v>
      </c>
      <c r="F186" s="19" t="s">
        <v>16</v>
      </c>
      <c r="G186" s="19" t="s">
        <v>31</v>
      </c>
      <c r="H186" s="19" t="str">
        <f>VLOOKUP(A186,detalis!$A$1:$D$1001,4,0)</f>
        <v>Credit card</v>
      </c>
      <c r="I186" s="27">
        <f>VLOOKUP(A186,price!$A$1:$C$1001,2,0)</f>
        <v>12.34</v>
      </c>
      <c r="J186" s="21">
        <f>VLOOKUP(A186,price!$A$1:$C$1001,3,0)</f>
        <v>7</v>
      </c>
      <c r="K186" s="27">
        <f t="shared" si="6"/>
        <v>86.38</v>
      </c>
      <c r="L186" s="22">
        <v>6</v>
      </c>
      <c r="M186" s="27">
        <f t="shared" si="7"/>
        <v>5.1828000000000003</v>
      </c>
      <c r="N186" s="27">
        <f t="shared" si="8"/>
        <v>91.562799999999996</v>
      </c>
    </row>
    <row r="187" spans="1:14" x14ac:dyDescent="0.3">
      <c r="A187" s="21" t="s">
        <v>216</v>
      </c>
      <c r="B187" s="21" t="s">
        <v>37</v>
      </c>
      <c r="C187" s="20">
        <f>VLOOKUP(A187,detalis!$A$1:$D$1001,2,FALSE)</f>
        <v>43529</v>
      </c>
      <c r="D187" s="21" t="s">
        <v>38</v>
      </c>
      <c r="E187" s="21" t="s">
        <v>15</v>
      </c>
      <c r="F187" s="21" t="s">
        <v>26</v>
      </c>
      <c r="G187" s="21" t="s">
        <v>39</v>
      </c>
      <c r="H187" s="19" t="str">
        <f>VLOOKUP(A187,detalis!$A$1:$D$1001,4,0)</f>
        <v>Ewallet</v>
      </c>
      <c r="I187" s="27">
        <f>VLOOKUP(A187,price!$A$1:$C$1001,2,0)</f>
        <v>18.079999999999998</v>
      </c>
      <c r="J187" s="21">
        <f>VLOOKUP(A187,price!$A$1:$C$1001,3,0)</f>
        <v>3</v>
      </c>
      <c r="K187" s="27">
        <f t="shared" si="6"/>
        <v>54.239999999999995</v>
      </c>
      <c r="L187" s="22">
        <v>6</v>
      </c>
      <c r="M187" s="27">
        <f t="shared" si="7"/>
        <v>3.2543999999999969</v>
      </c>
      <c r="N187" s="27">
        <f t="shared" si="8"/>
        <v>57.494399999999992</v>
      </c>
    </row>
    <row r="188" spans="1:14" x14ac:dyDescent="0.3">
      <c r="A188" s="19" t="s">
        <v>217</v>
      </c>
      <c r="B188" s="19" t="s">
        <v>37</v>
      </c>
      <c r="C188" s="20">
        <f>VLOOKUP(A188,detalis!$A$1:$D$1001,2,FALSE)</f>
        <v>43527</v>
      </c>
      <c r="D188" s="19" t="s">
        <v>38</v>
      </c>
      <c r="E188" s="19" t="s">
        <v>15</v>
      </c>
      <c r="F188" s="19" t="s">
        <v>16</v>
      </c>
      <c r="G188" s="19" t="s">
        <v>27</v>
      </c>
      <c r="H188" s="19" t="str">
        <f>VLOOKUP(A188,detalis!$A$1:$D$1001,4,0)</f>
        <v>Ewallet</v>
      </c>
      <c r="I188" s="27">
        <f>VLOOKUP(A188,price!$A$1:$C$1001,2,0)</f>
        <v>94.49</v>
      </c>
      <c r="J188" s="21">
        <f>VLOOKUP(A188,price!$A$1:$C$1001,3,0)</f>
        <v>8</v>
      </c>
      <c r="K188" s="27">
        <f t="shared" si="6"/>
        <v>755.92</v>
      </c>
      <c r="L188" s="22">
        <v>6</v>
      </c>
      <c r="M188" s="27">
        <f t="shared" si="7"/>
        <v>45.355199999999968</v>
      </c>
      <c r="N188" s="27">
        <f t="shared" si="8"/>
        <v>801.27519999999993</v>
      </c>
    </row>
    <row r="189" spans="1:14" x14ac:dyDescent="0.3">
      <c r="A189" s="21" t="s">
        <v>218</v>
      </c>
      <c r="B189" s="21" t="s">
        <v>37</v>
      </c>
      <c r="C189" s="20">
        <f>VLOOKUP(A189,detalis!$A$1:$D$1001,2,FALSE)</f>
        <v>43504</v>
      </c>
      <c r="D189" s="21" t="s">
        <v>38</v>
      </c>
      <c r="E189" s="21" t="s">
        <v>15</v>
      </c>
      <c r="F189" s="21" t="s">
        <v>26</v>
      </c>
      <c r="G189" s="21" t="s">
        <v>27</v>
      </c>
      <c r="H189" s="19" t="str">
        <f>VLOOKUP(A189,detalis!$A$1:$D$1001,4,0)</f>
        <v>Cash</v>
      </c>
      <c r="I189" s="27">
        <f>VLOOKUP(A189,price!$A$1:$C$1001,2,0)</f>
        <v>46.47</v>
      </c>
      <c r="J189" s="21">
        <f>VLOOKUP(A189,price!$A$1:$C$1001,3,0)</f>
        <v>4</v>
      </c>
      <c r="K189" s="27">
        <f t="shared" si="6"/>
        <v>185.88</v>
      </c>
      <c r="L189" s="22">
        <v>6</v>
      </c>
      <c r="M189" s="27">
        <f t="shared" si="7"/>
        <v>11.152800000000013</v>
      </c>
      <c r="N189" s="27">
        <f t="shared" si="8"/>
        <v>197.03280000000001</v>
      </c>
    </row>
    <row r="190" spans="1:14" x14ac:dyDescent="0.3">
      <c r="A190" s="19" t="s">
        <v>219</v>
      </c>
      <c r="B190" s="19" t="s">
        <v>13</v>
      </c>
      <c r="C190" s="20">
        <f>VLOOKUP(A190,detalis!$A$1:$D$1001,2,FALSE)</f>
        <v>43506</v>
      </c>
      <c r="D190" s="19" t="s">
        <v>14</v>
      </c>
      <c r="E190" s="19" t="s">
        <v>22</v>
      </c>
      <c r="F190" s="19" t="s">
        <v>26</v>
      </c>
      <c r="G190" s="19" t="s">
        <v>27</v>
      </c>
      <c r="H190" s="19" t="str">
        <f>VLOOKUP(A190,detalis!$A$1:$D$1001,4,0)</f>
        <v>Ewallet</v>
      </c>
      <c r="I190" s="27">
        <f>VLOOKUP(A190,price!$A$1:$C$1001,2,0)</f>
        <v>74.069999999999993</v>
      </c>
      <c r="J190" s="21">
        <f>VLOOKUP(A190,price!$A$1:$C$1001,3,0)</f>
        <v>1</v>
      </c>
      <c r="K190" s="27">
        <f t="shared" si="6"/>
        <v>74.069999999999993</v>
      </c>
      <c r="L190" s="22">
        <v>6</v>
      </c>
      <c r="M190" s="27">
        <f t="shared" si="7"/>
        <v>4.444199999999995</v>
      </c>
      <c r="N190" s="27">
        <f t="shared" si="8"/>
        <v>78.514199999999988</v>
      </c>
    </row>
    <row r="191" spans="1:14" x14ac:dyDescent="0.3">
      <c r="A191" s="21" t="s">
        <v>220</v>
      </c>
      <c r="B191" s="21" t="s">
        <v>20</v>
      </c>
      <c r="C191" s="20">
        <f>VLOOKUP(A191,detalis!$A$1:$D$1001,2,FALSE)</f>
        <v>43493</v>
      </c>
      <c r="D191" s="21" t="s">
        <v>21</v>
      </c>
      <c r="E191" s="21" t="s">
        <v>22</v>
      </c>
      <c r="F191" s="21" t="s">
        <v>16</v>
      </c>
      <c r="G191" s="21" t="s">
        <v>27</v>
      </c>
      <c r="H191" s="19" t="str">
        <f>VLOOKUP(A191,detalis!$A$1:$D$1001,4,0)</f>
        <v>Credit card</v>
      </c>
      <c r="I191" s="27">
        <f>VLOOKUP(A191,price!$A$1:$C$1001,2,0)</f>
        <v>69.81</v>
      </c>
      <c r="J191" s="21">
        <f>VLOOKUP(A191,price!$A$1:$C$1001,3,0)</f>
        <v>4</v>
      </c>
      <c r="K191" s="27">
        <f t="shared" si="6"/>
        <v>279.24</v>
      </c>
      <c r="L191" s="22">
        <v>6</v>
      </c>
      <c r="M191" s="27">
        <f t="shared" si="7"/>
        <v>16.754399999999976</v>
      </c>
      <c r="N191" s="27">
        <f t="shared" si="8"/>
        <v>295.99439999999998</v>
      </c>
    </row>
    <row r="192" spans="1:14" x14ac:dyDescent="0.3">
      <c r="A192" s="19" t="s">
        <v>221</v>
      </c>
      <c r="B192" s="19" t="s">
        <v>37</v>
      </c>
      <c r="C192" s="20">
        <f>VLOOKUP(A192,detalis!$A$1:$D$1001,2,FALSE)</f>
        <v>43507</v>
      </c>
      <c r="D192" s="19" t="s">
        <v>38</v>
      </c>
      <c r="E192" s="19" t="s">
        <v>22</v>
      </c>
      <c r="F192" s="19" t="s">
        <v>16</v>
      </c>
      <c r="G192" s="19" t="s">
        <v>27</v>
      </c>
      <c r="H192" s="19" t="str">
        <f>VLOOKUP(A192,detalis!$A$1:$D$1001,4,0)</f>
        <v>Credit card</v>
      </c>
      <c r="I192" s="27">
        <f>VLOOKUP(A192,price!$A$1:$C$1001,2,0)</f>
        <v>77.040000000000006</v>
      </c>
      <c r="J192" s="21">
        <f>VLOOKUP(A192,price!$A$1:$C$1001,3,0)</f>
        <v>3</v>
      </c>
      <c r="K192" s="27">
        <f t="shared" si="6"/>
        <v>231.12</v>
      </c>
      <c r="L192" s="22">
        <v>6</v>
      </c>
      <c r="M192" s="27">
        <f t="shared" si="7"/>
        <v>13.867199999999997</v>
      </c>
      <c r="N192" s="27">
        <f t="shared" si="8"/>
        <v>244.9872</v>
      </c>
    </row>
    <row r="193" spans="1:14" x14ac:dyDescent="0.3">
      <c r="A193" s="21" t="s">
        <v>222</v>
      </c>
      <c r="B193" s="21" t="s">
        <v>37</v>
      </c>
      <c r="C193" s="20">
        <f>VLOOKUP(A193,detalis!$A$1:$D$1001,2,FALSE)</f>
        <v>43480</v>
      </c>
      <c r="D193" s="21" t="s">
        <v>38</v>
      </c>
      <c r="E193" s="21" t="s">
        <v>22</v>
      </c>
      <c r="F193" s="21" t="s">
        <v>16</v>
      </c>
      <c r="G193" s="21" t="s">
        <v>41</v>
      </c>
      <c r="H193" s="19" t="str">
        <f>VLOOKUP(A193,detalis!$A$1:$D$1001,4,0)</f>
        <v>Ewallet</v>
      </c>
      <c r="I193" s="27">
        <f>VLOOKUP(A193,price!$A$1:$C$1001,2,0)</f>
        <v>73.52</v>
      </c>
      <c r="J193" s="21">
        <f>VLOOKUP(A193,price!$A$1:$C$1001,3,0)</f>
        <v>2</v>
      </c>
      <c r="K193" s="27">
        <f t="shared" si="6"/>
        <v>147.04</v>
      </c>
      <c r="L193" s="22">
        <v>6</v>
      </c>
      <c r="M193" s="27">
        <f t="shared" si="7"/>
        <v>8.8223999999999876</v>
      </c>
      <c r="N193" s="27">
        <f t="shared" si="8"/>
        <v>155.86239999999998</v>
      </c>
    </row>
    <row r="194" spans="1:14" x14ac:dyDescent="0.3">
      <c r="A194" s="19" t="s">
        <v>223</v>
      </c>
      <c r="B194" s="19" t="s">
        <v>20</v>
      </c>
      <c r="C194" s="20">
        <f>VLOOKUP(A194,detalis!$A$1:$D$1001,2,FALSE)</f>
        <v>43540</v>
      </c>
      <c r="D194" s="19" t="s">
        <v>21</v>
      </c>
      <c r="E194" s="19" t="s">
        <v>22</v>
      </c>
      <c r="F194" s="19" t="s">
        <v>16</v>
      </c>
      <c r="G194" s="19" t="s">
        <v>39</v>
      </c>
      <c r="H194" s="19" t="str">
        <f>VLOOKUP(A194,detalis!$A$1:$D$1001,4,0)</f>
        <v>Cash</v>
      </c>
      <c r="I194" s="27">
        <f>VLOOKUP(A194,price!$A$1:$C$1001,2,0)</f>
        <v>87.8</v>
      </c>
      <c r="J194" s="21">
        <f>VLOOKUP(A194,price!$A$1:$C$1001,3,0)</f>
        <v>9</v>
      </c>
      <c r="K194" s="27">
        <f t="shared" si="6"/>
        <v>790.19999999999993</v>
      </c>
      <c r="L194" s="22">
        <v>6</v>
      </c>
      <c r="M194" s="27">
        <f t="shared" si="7"/>
        <v>47.412000000000035</v>
      </c>
      <c r="N194" s="27">
        <f t="shared" si="8"/>
        <v>837.61199999999997</v>
      </c>
    </row>
    <row r="195" spans="1:14" x14ac:dyDescent="0.3">
      <c r="A195" s="21" t="s">
        <v>224</v>
      </c>
      <c r="B195" s="21" t="s">
        <v>37</v>
      </c>
      <c r="C195" s="20">
        <f>VLOOKUP(A195,detalis!$A$1:$D$1001,2,FALSE)</f>
        <v>43491</v>
      </c>
      <c r="D195" s="21" t="s">
        <v>38</v>
      </c>
      <c r="E195" s="21" t="s">
        <v>22</v>
      </c>
      <c r="F195" s="21" t="s">
        <v>26</v>
      </c>
      <c r="G195" s="21" t="s">
        <v>27</v>
      </c>
      <c r="H195" s="19" t="str">
        <f>VLOOKUP(A195,detalis!$A$1:$D$1001,4,0)</f>
        <v>Ewallet</v>
      </c>
      <c r="I195" s="27">
        <f>VLOOKUP(A195,price!$A$1:$C$1001,2,0)</f>
        <v>25.55</v>
      </c>
      <c r="J195" s="21">
        <f>VLOOKUP(A195,price!$A$1:$C$1001,3,0)</f>
        <v>4</v>
      </c>
      <c r="K195" s="27">
        <f t="shared" ref="K195:K258" si="9">I195*J195</f>
        <v>102.2</v>
      </c>
      <c r="L195" s="22">
        <v>6</v>
      </c>
      <c r="M195" s="27">
        <f t="shared" ref="M195:M258" si="10">N195-K195</f>
        <v>6.132000000000005</v>
      </c>
      <c r="N195" s="27">
        <f t="shared" ref="N195:N258" si="11">K195+((K195*L195)/100)</f>
        <v>108.33200000000001</v>
      </c>
    </row>
    <row r="196" spans="1:14" x14ac:dyDescent="0.3">
      <c r="A196" s="19" t="s">
        <v>225</v>
      </c>
      <c r="B196" s="19" t="s">
        <v>13</v>
      </c>
      <c r="C196" s="20">
        <f>VLOOKUP(A196,detalis!$A$1:$D$1001,2,FALSE)</f>
        <v>43543</v>
      </c>
      <c r="D196" s="19" t="s">
        <v>14</v>
      </c>
      <c r="E196" s="19" t="s">
        <v>22</v>
      </c>
      <c r="F196" s="19" t="s">
        <v>26</v>
      </c>
      <c r="G196" s="19" t="s">
        <v>23</v>
      </c>
      <c r="H196" s="19" t="str">
        <f>VLOOKUP(A196,detalis!$A$1:$D$1001,4,0)</f>
        <v>Credit card</v>
      </c>
      <c r="I196" s="27">
        <f>VLOOKUP(A196,price!$A$1:$C$1001,2,0)</f>
        <v>32.71</v>
      </c>
      <c r="J196" s="21">
        <f>VLOOKUP(A196,price!$A$1:$C$1001,3,0)</f>
        <v>5</v>
      </c>
      <c r="K196" s="27">
        <f t="shared" si="9"/>
        <v>163.55000000000001</v>
      </c>
      <c r="L196" s="22">
        <v>6</v>
      </c>
      <c r="M196" s="27">
        <f t="shared" si="10"/>
        <v>9.8129999999999882</v>
      </c>
      <c r="N196" s="27">
        <f t="shared" si="11"/>
        <v>173.363</v>
      </c>
    </row>
    <row r="197" spans="1:14" x14ac:dyDescent="0.3">
      <c r="A197" s="21" t="s">
        <v>226</v>
      </c>
      <c r="B197" s="21" t="s">
        <v>20</v>
      </c>
      <c r="C197" s="20">
        <f>VLOOKUP(A197,detalis!$A$1:$D$1001,2,FALSE)</f>
        <v>43478</v>
      </c>
      <c r="D197" s="21" t="s">
        <v>21</v>
      </c>
      <c r="E197" s="21" t="s">
        <v>15</v>
      </c>
      <c r="F197" s="21" t="s">
        <v>16</v>
      </c>
      <c r="G197" s="21" t="s">
        <v>41</v>
      </c>
      <c r="H197" s="19" t="str">
        <f>VLOOKUP(A197,detalis!$A$1:$D$1001,4,0)</f>
        <v>Cash</v>
      </c>
      <c r="I197" s="27">
        <f>VLOOKUP(A197,price!$A$1:$C$1001,2,0)</f>
        <v>74.290000000000006</v>
      </c>
      <c r="J197" s="21">
        <f>VLOOKUP(A197,price!$A$1:$C$1001,3,0)</f>
        <v>1</v>
      </c>
      <c r="K197" s="27">
        <f t="shared" si="9"/>
        <v>74.290000000000006</v>
      </c>
      <c r="L197" s="22">
        <v>6</v>
      </c>
      <c r="M197" s="27">
        <f t="shared" si="10"/>
        <v>4.4573999999999927</v>
      </c>
      <c r="N197" s="27">
        <f t="shared" si="11"/>
        <v>78.747399999999999</v>
      </c>
    </row>
    <row r="198" spans="1:14" x14ac:dyDescent="0.3">
      <c r="A198" s="19" t="s">
        <v>227</v>
      </c>
      <c r="B198" s="19" t="s">
        <v>20</v>
      </c>
      <c r="C198" s="20">
        <f>VLOOKUP(A198,detalis!$A$1:$D$1001,2,FALSE)</f>
        <v>43550</v>
      </c>
      <c r="D198" s="19" t="s">
        <v>21</v>
      </c>
      <c r="E198" s="19" t="s">
        <v>15</v>
      </c>
      <c r="F198" s="19" t="s">
        <v>26</v>
      </c>
      <c r="G198" s="19" t="s">
        <v>17</v>
      </c>
      <c r="H198" s="19" t="str">
        <f>VLOOKUP(A198,detalis!$A$1:$D$1001,4,0)</f>
        <v>Cash</v>
      </c>
      <c r="I198" s="27">
        <f>VLOOKUP(A198,price!$A$1:$C$1001,2,0)</f>
        <v>43.7</v>
      </c>
      <c r="J198" s="21">
        <f>VLOOKUP(A198,price!$A$1:$C$1001,3,0)</f>
        <v>2</v>
      </c>
      <c r="K198" s="27">
        <f t="shared" si="9"/>
        <v>87.4</v>
      </c>
      <c r="L198" s="22">
        <v>6</v>
      </c>
      <c r="M198" s="27">
        <f t="shared" si="10"/>
        <v>5.2439999999999998</v>
      </c>
      <c r="N198" s="27">
        <f t="shared" si="11"/>
        <v>92.644000000000005</v>
      </c>
    </row>
    <row r="199" spans="1:14" x14ac:dyDescent="0.3">
      <c r="A199" s="21" t="s">
        <v>228</v>
      </c>
      <c r="B199" s="21" t="s">
        <v>13</v>
      </c>
      <c r="C199" s="20">
        <f>VLOOKUP(A199,detalis!$A$1:$D$1001,2,FALSE)</f>
        <v>43547</v>
      </c>
      <c r="D199" s="21" t="s">
        <v>14</v>
      </c>
      <c r="E199" s="21" t="s">
        <v>22</v>
      </c>
      <c r="F199" s="21" t="s">
        <v>16</v>
      </c>
      <c r="G199" s="21" t="s">
        <v>27</v>
      </c>
      <c r="H199" s="19" t="str">
        <f>VLOOKUP(A199,detalis!$A$1:$D$1001,4,0)</f>
        <v>Ewallet</v>
      </c>
      <c r="I199" s="27">
        <f>VLOOKUP(A199,price!$A$1:$C$1001,2,0)</f>
        <v>25.29</v>
      </c>
      <c r="J199" s="21">
        <f>VLOOKUP(A199,price!$A$1:$C$1001,3,0)</f>
        <v>1</v>
      </c>
      <c r="K199" s="27">
        <f t="shared" si="9"/>
        <v>25.29</v>
      </c>
      <c r="L199" s="22">
        <v>6</v>
      </c>
      <c r="M199" s="27">
        <f t="shared" si="10"/>
        <v>1.5173999999999985</v>
      </c>
      <c r="N199" s="27">
        <f t="shared" si="11"/>
        <v>26.807399999999998</v>
      </c>
    </row>
    <row r="200" spans="1:14" x14ac:dyDescent="0.3">
      <c r="A200" s="19" t="s">
        <v>229</v>
      </c>
      <c r="B200" s="19" t="s">
        <v>20</v>
      </c>
      <c r="C200" s="20">
        <f>VLOOKUP(A200,detalis!$A$1:$D$1001,2,FALSE)</f>
        <v>43536</v>
      </c>
      <c r="D200" s="19" t="s">
        <v>21</v>
      </c>
      <c r="E200" s="19" t="s">
        <v>22</v>
      </c>
      <c r="F200" s="19" t="s">
        <v>26</v>
      </c>
      <c r="G200" s="19" t="s">
        <v>17</v>
      </c>
      <c r="H200" s="19" t="str">
        <f>VLOOKUP(A200,detalis!$A$1:$D$1001,4,0)</f>
        <v>Credit card</v>
      </c>
      <c r="I200" s="27">
        <f>VLOOKUP(A200,price!$A$1:$C$1001,2,0)</f>
        <v>41.5</v>
      </c>
      <c r="J200" s="21">
        <f>VLOOKUP(A200,price!$A$1:$C$1001,3,0)</f>
        <v>4</v>
      </c>
      <c r="K200" s="27">
        <f t="shared" si="9"/>
        <v>166</v>
      </c>
      <c r="L200" s="22">
        <v>6</v>
      </c>
      <c r="M200" s="27">
        <f t="shared" si="10"/>
        <v>9.960000000000008</v>
      </c>
      <c r="N200" s="27">
        <f t="shared" si="11"/>
        <v>175.96</v>
      </c>
    </row>
    <row r="201" spans="1:14" x14ac:dyDescent="0.3">
      <c r="A201" s="21" t="s">
        <v>230</v>
      </c>
      <c r="B201" s="21" t="s">
        <v>20</v>
      </c>
      <c r="C201" s="20">
        <f>VLOOKUP(A201,detalis!$A$1:$D$1001,2,FALSE)</f>
        <v>43513</v>
      </c>
      <c r="D201" s="21" t="s">
        <v>21</v>
      </c>
      <c r="E201" s="21" t="s">
        <v>15</v>
      </c>
      <c r="F201" s="21" t="s">
        <v>16</v>
      </c>
      <c r="G201" s="21" t="s">
        <v>39</v>
      </c>
      <c r="H201" s="19" t="str">
        <f>VLOOKUP(A201,detalis!$A$1:$D$1001,4,0)</f>
        <v>Credit card</v>
      </c>
      <c r="I201" s="27">
        <f>VLOOKUP(A201,price!$A$1:$C$1001,2,0)</f>
        <v>71.39</v>
      </c>
      <c r="J201" s="21">
        <f>VLOOKUP(A201,price!$A$1:$C$1001,3,0)</f>
        <v>5</v>
      </c>
      <c r="K201" s="27">
        <f t="shared" si="9"/>
        <v>356.95</v>
      </c>
      <c r="L201" s="22">
        <v>6</v>
      </c>
      <c r="M201" s="27">
        <f t="shared" si="10"/>
        <v>21.416999999999973</v>
      </c>
      <c r="N201" s="27">
        <f t="shared" si="11"/>
        <v>378.36699999999996</v>
      </c>
    </row>
    <row r="202" spans="1:14" x14ac:dyDescent="0.3">
      <c r="A202" s="19" t="s">
        <v>231</v>
      </c>
      <c r="B202" s="19" t="s">
        <v>20</v>
      </c>
      <c r="C202" s="20">
        <f>VLOOKUP(A202,detalis!$A$1:$D$1001,2,FALSE)</f>
        <v>43494</v>
      </c>
      <c r="D202" s="19" t="s">
        <v>21</v>
      </c>
      <c r="E202" s="19" t="s">
        <v>15</v>
      </c>
      <c r="F202" s="19" t="s">
        <v>16</v>
      </c>
      <c r="G202" s="19" t="s">
        <v>31</v>
      </c>
      <c r="H202" s="19" t="str">
        <f>VLOOKUP(A202,detalis!$A$1:$D$1001,4,0)</f>
        <v>Credit card</v>
      </c>
      <c r="I202" s="27">
        <f>VLOOKUP(A202,price!$A$1:$C$1001,2,0)</f>
        <v>19.149999999999999</v>
      </c>
      <c r="J202" s="21">
        <f>VLOOKUP(A202,price!$A$1:$C$1001,3,0)</f>
        <v>6</v>
      </c>
      <c r="K202" s="27">
        <f t="shared" si="9"/>
        <v>114.89999999999999</v>
      </c>
      <c r="L202" s="22">
        <v>6</v>
      </c>
      <c r="M202" s="27">
        <f t="shared" si="10"/>
        <v>6.8940000000000055</v>
      </c>
      <c r="N202" s="27">
        <f t="shared" si="11"/>
        <v>121.794</v>
      </c>
    </row>
    <row r="203" spans="1:14" x14ac:dyDescent="0.3">
      <c r="A203" s="21" t="s">
        <v>232</v>
      </c>
      <c r="B203" s="21" t="s">
        <v>37</v>
      </c>
      <c r="C203" s="20">
        <f>VLOOKUP(A203,detalis!$A$1:$D$1001,2,FALSE)</f>
        <v>43539</v>
      </c>
      <c r="D203" s="21" t="s">
        <v>38</v>
      </c>
      <c r="E203" s="21" t="s">
        <v>15</v>
      </c>
      <c r="F203" s="21" t="s">
        <v>16</v>
      </c>
      <c r="G203" s="21" t="s">
        <v>23</v>
      </c>
      <c r="H203" s="19" t="str">
        <f>VLOOKUP(A203,detalis!$A$1:$D$1001,4,0)</f>
        <v>Cash</v>
      </c>
      <c r="I203" s="27">
        <f>VLOOKUP(A203,price!$A$1:$C$1001,2,0)</f>
        <v>57.49</v>
      </c>
      <c r="J203" s="21">
        <f>VLOOKUP(A203,price!$A$1:$C$1001,3,0)</f>
        <v>4</v>
      </c>
      <c r="K203" s="27">
        <f t="shared" si="9"/>
        <v>229.96</v>
      </c>
      <c r="L203" s="22">
        <v>6</v>
      </c>
      <c r="M203" s="27">
        <f t="shared" si="10"/>
        <v>13.797599999999989</v>
      </c>
      <c r="N203" s="27">
        <f t="shared" si="11"/>
        <v>243.7576</v>
      </c>
    </row>
    <row r="204" spans="1:14" x14ac:dyDescent="0.3">
      <c r="A204" s="19" t="s">
        <v>233</v>
      </c>
      <c r="B204" s="19" t="s">
        <v>20</v>
      </c>
      <c r="C204" s="20">
        <f>VLOOKUP(A204,detalis!$A$1:$D$1001,2,FALSE)</f>
        <v>43479</v>
      </c>
      <c r="D204" s="19" t="s">
        <v>21</v>
      </c>
      <c r="E204" s="19" t="s">
        <v>22</v>
      </c>
      <c r="F204" s="19" t="s">
        <v>26</v>
      </c>
      <c r="G204" s="19" t="s">
        <v>23</v>
      </c>
      <c r="H204" s="19" t="str">
        <f>VLOOKUP(A204,detalis!$A$1:$D$1001,4,0)</f>
        <v>Cash</v>
      </c>
      <c r="I204" s="27">
        <f>VLOOKUP(A204,price!$A$1:$C$1001,2,0)</f>
        <v>61.41</v>
      </c>
      <c r="J204" s="21">
        <f>VLOOKUP(A204,price!$A$1:$C$1001,3,0)</f>
        <v>7</v>
      </c>
      <c r="K204" s="27">
        <f t="shared" si="9"/>
        <v>429.87</v>
      </c>
      <c r="L204" s="22">
        <v>6</v>
      </c>
      <c r="M204" s="27">
        <f t="shared" si="10"/>
        <v>25.79219999999998</v>
      </c>
      <c r="N204" s="27">
        <f t="shared" si="11"/>
        <v>455.66219999999998</v>
      </c>
    </row>
    <row r="205" spans="1:14" x14ac:dyDescent="0.3">
      <c r="A205" s="21" t="s">
        <v>234</v>
      </c>
      <c r="B205" s="21" t="s">
        <v>37</v>
      </c>
      <c r="C205" s="20">
        <f>VLOOKUP(A205,detalis!$A$1:$D$1001,2,FALSE)</f>
        <v>43502</v>
      </c>
      <c r="D205" s="21" t="s">
        <v>38</v>
      </c>
      <c r="E205" s="21" t="s">
        <v>15</v>
      </c>
      <c r="F205" s="21" t="s">
        <v>26</v>
      </c>
      <c r="G205" s="21" t="s">
        <v>17</v>
      </c>
      <c r="H205" s="19" t="str">
        <f>VLOOKUP(A205,detalis!$A$1:$D$1001,4,0)</f>
        <v>Ewallet</v>
      </c>
      <c r="I205" s="27">
        <f>VLOOKUP(A205,price!$A$1:$C$1001,2,0)</f>
        <v>25.9</v>
      </c>
      <c r="J205" s="21">
        <f>VLOOKUP(A205,price!$A$1:$C$1001,3,0)</f>
        <v>10</v>
      </c>
      <c r="K205" s="27">
        <f t="shared" si="9"/>
        <v>259</v>
      </c>
      <c r="L205" s="22">
        <v>6</v>
      </c>
      <c r="M205" s="27">
        <f t="shared" si="10"/>
        <v>15.54000000000002</v>
      </c>
      <c r="N205" s="27">
        <f t="shared" si="11"/>
        <v>274.54000000000002</v>
      </c>
    </row>
    <row r="206" spans="1:14" x14ac:dyDescent="0.3">
      <c r="A206" s="19" t="s">
        <v>235</v>
      </c>
      <c r="B206" s="19" t="s">
        <v>37</v>
      </c>
      <c r="C206" s="20">
        <f>VLOOKUP(A206,detalis!$A$1:$D$1001,2,FALSE)</f>
        <v>43511</v>
      </c>
      <c r="D206" s="19" t="s">
        <v>38</v>
      </c>
      <c r="E206" s="19" t="s">
        <v>15</v>
      </c>
      <c r="F206" s="19" t="s">
        <v>26</v>
      </c>
      <c r="G206" s="19" t="s">
        <v>27</v>
      </c>
      <c r="H206" s="19" t="str">
        <f>VLOOKUP(A206,detalis!$A$1:$D$1001,4,0)</f>
        <v>Credit card</v>
      </c>
      <c r="I206" s="27">
        <f>VLOOKUP(A206,price!$A$1:$C$1001,2,0)</f>
        <v>17.77</v>
      </c>
      <c r="J206" s="21">
        <f>VLOOKUP(A206,price!$A$1:$C$1001,3,0)</f>
        <v>5</v>
      </c>
      <c r="K206" s="27">
        <f t="shared" si="9"/>
        <v>88.85</v>
      </c>
      <c r="L206" s="22">
        <v>6</v>
      </c>
      <c r="M206" s="27">
        <f t="shared" si="10"/>
        <v>5.3310000000000031</v>
      </c>
      <c r="N206" s="27">
        <f t="shared" si="11"/>
        <v>94.180999999999997</v>
      </c>
    </row>
    <row r="207" spans="1:14" x14ac:dyDescent="0.3">
      <c r="A207" s="21" t="s">
        <v>236</v>
      </c>
      <c r="B207" s="21" t="s">
        <v>13</v>
      </c>
      <c r="C207" s="20">
        <f>VLOOKUP(A207,detalis!$A$1:$D$1001,2,FALSE)</f>
        <v>43468</v>
      </c>
      <c r="D207" s="21" t="s">
        <v>14</v>
      </c>
      <c r="E207" s="21" t="s">
        <v>22</v>
      </c>
      <c r="F207" s="21" t="s">
        <v>16</v>
      </c>
      <c r="G207" s="21" t="s">
        <v>17</v>
      </c>
      <c r="H207" s="19" t="str">
        <f>VLOOKUP(A207,detalis!$A$1:$D$1001,4,0)</f>
        <v>Ewallet</v>
      </c>
      <c r="I207" s="27">
        <f>VLOOKUP(A207,price!$A$1:$C$1001,2,0)</f>
        <v>23.03</v>
      </c>
      <c r="J207" s="21">
        <f>VLOOKUP(A207,price!$A$1:$C$1001,3,0)</f>
        <v>9</v>
      </c>
      <c r="K207" s="27">
        <f t="shared" si="9"/>
        <v>207.27</v>
      </c>
      <c r="L207" s="22">
        <v>6</v>
      </c>
      <c r="M207" s="27">
        <f t="shared" si="10"/>
        <v>12.436200000000014</v>
      </c>
      <c r="N207" s="27">
        <f t="shared" si="11"/>
        <v>219.70620000000002</v>
      </c>
    </row>
    <row r="208" spans="1:14" x14ac:dyDescent="0.3">
      <c r="A208" s="19" t="s">
        <v>237</v>
      </c>
      <c r="B208" s="19" t="s">
        <v>20</v>
      </c>
      <c r="C208" s="20">
        <f>VLOOKUP(A208,detalis!$A$1:$D$1001,2,FALSE)</f>
        <v>43469</v>
      </c>
      <c r="D208" s="19" t="s">
        <v>21</v>
      </c>
      <c r="E208" s="19" t="s">
        <v>15</v>
      </c>
      <c r="F208" s="19" t="s">
        <v>16</v>
      </c>
      <c r="G208" s="19" t="s">
        <v>23</v>
      </c>
      <c r="H208" s="19" t="str">
        <f>VLOOKUP(A208,detalis!$A$1:$D$1001,4,0)</f>
        <v>Credit card</v>
      </c>
      <c r="I208" s="27">
        <f>VLOOKUP(A208,price!$A$1:$C$1001,2,0)</f>
        <v>66.650000000000006</v>
      </c>
      <c r="J208" s="21">
        <f>VLOOKUP(A208,price!$A$1:$C$1001,3,0)</f>
        <v>9</v>
      </c>
      <c r="K208" s="27">
        <f t="shared" si="9"/>
        <v>599.85</v>
      </c>
      <c r="L208" s="22">
        <v>6</v>
      </c>
      <c r="M208" s="27">
        <f t="shared" si="10"/>
        <v>35.990999999999985</v>
      </c>
      <c r="N208" s="27">
        <f t="shared" si="11"/>
        <v>635.84100000000001</v>
      </c>
    </row>
    <row r="209" spans="1:14" x14ac:dyDescent="0.3">
      <c r="A209" s="21" t="s">
        <v>238</v>
      </c>
      <c r="B209" s="21" t="s">
        <v>20</v>
      </c>
      <c r="C209" s="20">
        <f>VLOOKUP(A209,detalis!$A$1:$D$1001,2,FALSE)</f>
        <v>43542</v>
      </c>
      <c r="D209" s="21" t="s">
        <v>21</v>
      </c>
      <c r="E209" s="21" t="s">
        <v>15</v>
      </c>
      <c r="F209" s="21" t="s">
        <v>16</v>
      </c>
      <c r="G209" s="21" t="s">
        <v>27</v>
      </c>
      <c r="H209" s="19" t="str">
        <f>VLOOKUP(A209,detalis!$A$1:$D$1001,4,0)</f>
        <v>Ewallet</v>
      </c>
      <c r="I209" s="27">
        <f>VLOOKUP(A209,price!$A$1:$C$1001,2,0)</f>
        <v>28.53</v>
      </c>
      <c r="J209" s="21">
        <f>VLOOKUP(A209,price!$A$1:$C$1001,3,0)</f>
        <v>10</v>
      </c>
      <c r="K209" s="27">
        <f t="shared" si="9"/>
        <v>285.3</v>
      </c>
      <c r="L209" s="22">
        <v>6</v>
      </c>
      <c r="M209" s="27">
        <f t="shared" si="10"/>
        <v>17.117999999999995</v>
      </c>
      <c r="N209" s="27">
        <f t="shared" si="11"/>
        <v>302.41800000000001</v>
      </c>
    </row>
    <row r="210" spans="1:14" x14ac:dyDescent="0.3">
      <c r="A210" s="19" t="s">
        <v>239</v>
      </c>
      <c r="B210" s="19" t="s">
        <v>37</v>
      </c>
      <c r="C210" s="20">
        <f>VLOOKUP(A210,detalis!$A$1:$D$1001,2,FALSE)</f>
        <v>43552</v>
      </c>
      <c r="D210" s="19" t="s">
        <v>38</v>
      </c>
      <c r="E210" s="19" t="s">
        <v>22</v>
      </c>
      <c r="F210" s="19" t="s">
        <v>16</v>
      </c>
      <c r="G210" s="19" t="s">
        <v>41</v>
      </c>
      <c r="H210" s="19" t="str">
        <f>VLOOKUP(A210,detalis!$A$1:$D$1001,4,0)</f>
        <v>Ewallet</v>
      </c>
      <c r="I210" s="27">
        <f>VLOOKUP(A210,price!$A$1:$C$1001,2,0)</f>
        <v>30.37</v>
      </c>
      <c r="J210" s="21">
        <f>VLOOKUP(A210,price!$A$1:$C$1001,3,0)</f>
        <v>3</v>
      </c>
      <c r="K210" s="27">
        <f t="shared" si="9"/>
        <v>91.11</v>
      </c>
      <c r="L210" s="22">
        <v>6</v>
      </c>
      <c r="M210" s="27">
        <f t="shared" si="10"/>
        <v>5.4665999999999997</v>
      </c>
      <c r="N210" s="27">
        <f t="shared" si="11"/>
        <v>96.576599999999999</v>
      </c>
    </row>
    <row r="211" spans="1:14" x14ac:dyDescent="0.3">
      <c r="A211" s="21" t="s">
        <v>240</v>
      </c>
      <c r="B211" s="21" t="s">
        <v>37</v>
      </c>
      <c r="C211" s="20">
        <f>VLOOKUP(A211,detalis!$A$1:$D$1001,2,FALSE)</f>
        <v>43526</v>
      </c>
      <c r="D211" s="21" t="s">
        <v>38</v>
      </c>
      <c r="E211" s="21" t="s">
        <v>22</v>
      </c>
      <c r="F211" s="21" t="s">
        <v>16</v>
      </c>
      <c r="G211" s="21" t="s">
        <v>23</v>
      </c>
      <c r="H211" s="19" t="str">
        <f>VLOOKUP(A211,detalis!$A$1:$D$1001,4,0)</f>
        <v>Credit card</v>
      </c>
      <c r="I211" s="27">
        <f>VLOOKUP(A211,price!$A$1:$C$1001,2,0)</f>
        <v>99.73</v>
      </c>
      <c r="J211" s="21">
        <f>VLOOKUP(A211,price!$A$1:$C$1001,3,0)</f>
        <v>9</v>
      </c>
      <c r="K211" s="27">
        <f t="shared" si="9"/>
        <v>897.57</v>
      </c>
      <c r="L211" s="22">
        <v>6</v>
      </c>
      <c r="M211" s="27">
        <f t="shared" si="10"/>
        <v>53.854199999999992</v>
      </c>
      <c r="N211" s="27">
        <f t="shared" si="11"/>
        <v>951.42420000000004</v>
      </c>
    </row>
    <row r="212" spans="1:14" x14ac:dyDescent="0.3">
      <c r="A212" s="19" t="s">
        <v>241</v>
      </c>
      <c r="B212" s="19" t="s">
        <v>13</v>
      </c>
      <c r="C212" s="20">
        <f>VLOOKUP(A212,detalis!$A$1:$D$1001,2,FALSE)</f>
        <v>43490</v>
      </c>
      <c r="D212" s="19" t="s">
        <v>14</v>
      </c>
      <c r="E212" s="19" t="s">
        <v>22</v>
      </c>
      <c r="F212" s="19" t="s">
        <v>26</v>
      </c>
      <c r="G212" s="19" t="s">
        <v>23</v>
      </c>
      <c r="H212" s="19" t="str">
        <f>VLOOKUP(A212,detalis!$A$1:$D$1001,4,0)</f>
        <v>Ewallet</v>
      </c>
      <c r="I212" s="27">
        <f>VLOOKUP(A212,price!$A$1:$C$1001,2,0)</f>
        <v>26.23</v>
      </c>
      <c r="J212" s="21">
        <f>VLOOKUP(A212,price!$A$1:$C$1001,3,0)</f>
        <v>9</v>
      </c>
      <c r="K212" s="27">
        <f t="shared" si="9"/>
        <v>236.07</v>
      </c>
      <c r="L212" s="22">
        <v>6</v>
      </c>
      <c r="M212" s="27">
        <f t="shared" si="10"/>
        <v>14.164199999999994</v>
      </c>
      <c r="N212" s="27">
        <f t="shared" si="11"/>
        <v>250.23419999999999</v>
      </c>
    </row>
    <row r="213" spans="1:14" x14ac:dyDescent="0.3">
      <c r="A213" s="21" t="s">
        <v>242</v>
      </c>
      <c r="B213" s="21" t="s">
        <v>20</v>
      </c>
      <c r="C213" s="20">
        <f>VLOOKUP(A213,detalis!$A$1:$D$1001,2,FALSE)</f>
        <v>43481</v>
      </c>
      <c r="D213" s="21" t="s">
        <v>21</v>
      </c>
      <c r="E213" s="21" t="s">
        <v>22</v>
      </c>
      <c r="F213" s="21" t="s">
        <v>16</v>
      </c>
      <c r="G213" s="21" t="s">
        <v>39</v>
      </c>
      <c r="H213" s="19" t="str">
        <f>VLOOKUP(A213,detalis!$A$1:$D$1001,4,0)</f>
        <v>Cash</v>
      </c>
      <c r="I213" s="27">
        <f>VLOOKUP(A213,price!$A$1:$C$1001,2,0)</f>
        <v>93.26</v>
      </c>
      <c r="J213" s="21">
        <f>VLOOKUP(A213,price!$A$1:$C$1001,3,0)</f>
        <v>9</v>
      </c>
      <c r="K213" s="27">
        <f t="shared" si="9"/>
        <v>839.34</v>
      </c>
      <c r="L213" s="22">
        <v>6</v>
      </c>
      <c r="M213" s="27">
        <f t="shared" si="10"/>
        <v>50.360400000000027</v>
      </c>
      <c r="N213" s="27">
        <f t="shared" si="11"/>
        <v>889.70040000000006</v>
      </c>
    </row>
    <row r="214" spans="1:14" x14ac:dyDescent="0.3">
      <c r="A214" s="19" t="s">
        <v>243</v>
      </c>
      <c r="B214" s="19" t="s">
        <v>37</v>
      </c>
      <c r="C214" s="20">
        <f>VLOOKUP(A214,detalis!$A$1:$D$1001,2,FALSE)</f>
        <v>43544</v>
      </c>
      <c r="D214" s="19" t="s">
        <v>38</v>
      </c>
      <c r="E214" s="19" t="s">
        <v>22</v>
      </c>
      <c r="F214" s="19" t="s">
        <v>26</v>
      </c>
      <c r="G214" s="19" t="s">
        <v>27</v>
      </c>
      <c r="H214" s="19" t="str">
        <f>VLOOKUP(A214,detalis!$A$1:$D$1001,4,0)</f>
        <v>Ewallet</v>
      </c>
      <c r="I214" s="27">
        <f>VLOOKUP(A214,price!$A$1:$C$1001,2,0)</f>
        <v>92.36</v>
      </c>
      <c r="J214" s="21">
        <f>VLOOKUP(A214,price!$A$1:$C$1001,3,0)</f>
        <v>5</v>
      </c>
      <c r="K214" s="27">
        <f t="shared" si="9"/>
        <v>461.8</v>
      </c>
      <c r="L214" s="22">
        <v>6</v>
      </c>
      <c r="M214" s="27">
        <f t="shared" si="10"/>
        <v>27.708000000000027</v>
      </c>
      <c r="N214" s="27">
        <f t="shared" si="11"/>
        <v>489.50800000000004</v>
      </c>
    </row>
    <row r="215" spans="1:14" x14ac:dyDescent="0.3">
      <c r="A215" s="21" t="s">
        <v>244</v>
      </c>
      <c r="B215" s="21" t="s">
        <v>37</v>
      </c>
      <c r="C215" s="20">
        <f>VLOOKUP(A215,detalis!$A$1:$D$1001,2,FALSE)</f>
        <v>43469</v>
      </c>
      <c r="D215" s="21" t="s">
        <v>38</v>
      </c>
      <c r="E215" s="21" t="s">
        <v>22</v>
      </c>
      <c r="F215" s="21" t="s">
        <v>26</v>
      </c>
      <c r="G215" s="21" t="s">
        <v>31</v>
      </c>
      <c r="H215" s="19" t="str">
        <f>VLOOKUP(A215,detalis!$A$1:$D$1001,4,0)</f>
        <v>Credit card</v>
      </c>
      <c r="I215" s="27">
        <f>VLOOKUP(A215,price!$A$1:$C$1001,2,0)</f>
        <v>46.42</v>
      </c>
      <c r="J215" s="21">
        <f>VLOOKUP(A215,price!$A$1:$C$1001,3,0)</f>
        <v>3</v>
      </c>
      <c r="K215" s="27">
        <f t="shared" si="9"/>
        <v>139.26</v>
      </c>
      <c r="L215" s="22">
        <v>6</v>
      </c>
      <c r="M215" s="27">
        <f t="shared" si="10"/>
        <v>8.3556000000000097</v>
      </c>
      <c r="N215" s="27">
        <f t="shared" si="11"/>
        <v>147.6156</v>
      </c>
    </row>
    <row r="216" spans="1:14" x14ac:dyDescent="0.3">
      <c r="A216" s="19" t="s">
        <v>245</v>
      </c>
      <c r="B216" s="19" t="s">
        <v>37</v>
      </c>
      <c r="C216" s="20">
        <f>VLOOKUP(A216,detalis!$A$1:$D$1001,2,FALSE)</f>
        <v>43535</v>
      </c>
      <c r="D216" s="19" t="s">
        <v>38</v>
      </c>
      <c r="E216" s="19" t="s">
        <v>15</v>
      </c>
      <c r="F216" s="19" t="s">
        <v>16</v>
      </c>
      <c r="G216" s="19" t="s">
        <v>31</v>
      </c>
      <c r="H216" s="19" t="str">
        <f>VLOOKUP(A216,detalis!$A$1:$D$1001,4,0)</f>
        <v>Cash</v>
      </c>
      <c r="I216" s="27">
        <f>VLOOKUP(A216,price!$A$1:$C$1001,2,0)</f>
        <v>29.61</v>
      </c>
      <c r="J216" s="21">
        <f>VLOOKUP(A216,price!$A$1:$C$1001,3,0)</f>
        <v>7</v>
      </c>
      <c r="K216" s="27">
        <f t="shared" si="9"/>
        <v>207.26999999999998</v>
      </c>
      <c r="L216" s="22">
        <v>6</v>
      </c>
      <c r="M216" s="27">
        <f t="shared" si="10"/>
        <v>12.436199999999985</v>
      </c>
      <c r="N216" s="27">
        <f t="shared" si="11"/>
        <v>219.70619999999997</v>
      </c>
    </row>
    <row r="217" spans="1:14" x14ac:dyDescent="0.3">
      <c r="A217" s="21" t="s">
        <v>246</v>
      </c>
      <c r="B217" s="21" t="s">
        <v>13</v>
      </c>
      <c r="C217" s="20">
        <f>VLOOKUP(A217,detalis!$A$1:$D$1001,2,FALSE)</f>
        <v>43546</v>
      </c>
      <c r="D217" s="21" t="s">
        <v>14</v>
      </c>
      <c r="E217" s="21" t="s">
        <v>22</v>
      </c>
      <c r="F217" s="21" t="s">
        <v>26</v>
      </c>
      <c r="G217" s="21" t="s">
        <v>27</v>
      </c>
      <c r="H217" s="19" t="str">
        <f>VLOOKUP(A217,detalis!$A$1:$D$1001,4,0)</f>
        <v>Credit card</v>
      </c>
      <c r="I217" s="27">
        <f>VLOOKUP(A217,price!$A$1:$C$1001,2,0)</f>
        <v>18.28</v>
      </c>
      <c r="J217" s="21">
        <f>VLOOKUP(A217,price!$A$1:$C$1001,3,0)</f>
        <v>1</v>
      </c>
      <c r="K217" s="27">
        <f t="shared" si="9"/>
        <v>18.28</v>
      </c>
      <c r="L217" s="22">
        <v>6</v>
      </c>
      <c r="M217" s="27">
        <f t="shared" si="10"/>
        <v>1.0968000000000018</v>
      </c>
      <c r="N217" s="27">
        <f t="shared" si="11"/>
        <v>19.376800000000003</v>
      </c>
    </row>
    <row r="218" spans="1:14" x14ac:dyDescent="0.3">
      <c r="A218" s="19" t="s">
        <v>247</v>
      </c>
      <c r="B218" s="19" t="s">
        <v>37</v>
      </c>
      <c r="C218" s="20">
        <f>VLOOKUP(A218,detalis!$A$1:$D$1001,2,FALSE)</f>
        <v>43548</v>
      </c>
      <c r="D218" s="19" t="s">
        <v>38</v>
      </c>
      <c r="E218" s="19" t="s">
        <v>22</v>
      </c>
      <c r="F218" s="19" t="s">
        <v>16</v>
      </c>
      <c r="G218" s="19" t="s">
        <v>31</v>
      </c>
      <c r="H218" s="19" t="str">
        <f>VLOOKUP(A218,detalis!$A$1:$D$1001,4,0)</f>
        <v>Cash</v>
      </c>
      <c r="I218" s="27">
        <f>VLOOKUP(A218,price!$A$1:$C$1001,2,0)</f>
        <v>24.77</v>
      </c>
      <c r="J218" s="21">
        <f>VLOOKUP(A218,price!$A$1:$C$1001,3,0)</f>
        <v>5</v>
      </c>
      <c r="K218" s="27">
        <f t="shared" si="9"/>
        <v>123.85</v>
      </c>
      <c r="L218" s="22">
        <v>6</v>
      </c>
      <c r="M218" s="27">
        <f t="shared" si="10"/>
        <v>7.4310000000000116</v>
      </c>
      <c r="N218" s="27">
        <f t="shared" si="11"/>
        <v>131.28100000000001</v>
      </c>
    </row>
    <row r="219" spans="1:14" x14ac:dyDescent="0.3">
      <c r="A219" s="21" t="s">
        <v>248</v>
      </c>
      <c r="B219" s="21" t="s">
        <v>13</v>
      </c>
      <c r="C219" s="20">
        <f>VLOOKUP(A219,detalis!$A$1:$D$1001,2,FALSE)</f>
        <v>43517</v>
      </c>
      <c r="D219" s="21" t="s">
        <v>14</v>
      </c>
      <c r="E219" s="21" t="s">
        <v>15</v>
      </c>
      <c r="F219" s="21" t="s">
        <v>16</v>
      </c>
      <c r="G219" s="21" t="s">
        <v>23</v>
      </c>
      <c r="H219" s="19" t="str">
        <f>VLOOKUP(A219,detalis!$A$1:$D$1001,4,0)</f>
        <v>Cash</v>
      </c>
      <c r="I219" s="27">
        <f>VLOOKUP(A219,price!$A$1:$C$1001,2,0)</f>
        <v>94.64</v>
      </c>
      <c r="J219" s="21">
        <f>VLOOKUP(A219,price!$A$1:$C$1001,3,0)</f>
        <v>3</v>
      </c>
      <c r="K219" s="27">
        <f t="shared" si="9"/>
        <v>283.92</v>
      </c>
      <c r="L219" s="22">
        <v>6</v>
      </c>
      <c r="M219" s="27">
        <f t="shared" si="10"/>
        <v>17.035199999999975</v>
      </c>
      <c r="N219" s="27">
        <f t="shared" si="11"/>
        <v>300.95519999999999</v>
      </c>
    </row>
    <row r="220" spans="1:14" x14ac:dyDescent="0.3">
      <c r="A220" s="19" t="s">
        <v>249</v>
      </c>
      <c r="B220" s="19" t="s">
        <v>37</v>
      </c>
      <c r="C220" s="20">
        <f>VLOOKUP(A220,detalis!$A$1:$D$1001,2,FALSE)</f>
        <v>43508</v>
      </c>
      <c r="D220" s="19" t="s">
        <v>38</v>
      </c>
      <c r="E220" s="19" t="s">
        <v>22</v>
      </c>
      <c r="F220" s="19" t="s">
        <v>26</v>
      </c>
      <c r="G220" s="19" t="s">
        <v>41</v>
      </c>
      <c r="H220" s="19" t="str">
        <f>VLOOKUP(A220,detalis!$A$1:$D$1001,4,0)</f>
        <v>Ewallet</v>
      </c>
      <c r="I220" s="27">
        <f>VLOOKUP(A220,price!$A$1:$C$1001,2,0)</f>
        <v>94.87</v>
      </c>
      <c r="J220" s="21">
        <f>VLOOKUP(A220,price!$A$1:$C$1001,3,0)</f>
        <v>8</v>
      </c>
      <c r="K220" s="27">
        <f t="shared" si="9"/>
        <v>758.96</v>
      </c>
      <c r="L220" s="22">
        <v>6</v>
      </c>
      <c r="M220" s="27">
        <f t="shared" si="10"/>
        <v>45.537599999999998</v>
      </c>
      <c r="N220" s="27">
        <f t="shared" si="11"/>
        <v>804.49760000000003</v>
      </c>
    </row>
    <row r="221" spans="1:14" x14ac:dyDescent="0.3">
      <c r="A221" s="21" t="s">
        <v>250</v>
      </c>
      <c r="B221" s="21" t="s">
        <v>37</v>
      </c>
      <c r="C221" s="20">
        <f>VLOOKUP(A221,detalis!$A$1:$D$1001,2,FALSE)</f>
        <v>43534</v>
      </c>
      <c r="D221" s="21" t="s">
        <v>38</v>
      </c>
      <c r="E221" s="21" t="s">
        <v>22</v>
      </c>
      <c r="F221" s="21" t="s">
        <v>16</v>
      </c>
      <c r="G221" s="21" t="s">
        <v>39</v>
      </c>
      <c r="H221" s="19" t="str">
        <f>VLOOKUP(A221,detalis!$A$1:$D$1001,4,0)</f>
        <v>Credit card</v>
      </c>
      <c r="I221" s="27">
        <f>VLOOKUP(A221,price!$A$1:$C$1001,2,0)</f>
        <v>57.34</v>
      </c>
      <c r="J221" s="21">
        <f>VLOOKUP(A221,price!$A$1:$C$1001,3,0)</f>
        <v>3</v>
      </c>
      <c r="K221" s="27">
        <f t="shared" si="9"/>
        <v>172.02</v>
      </c>
      <c r="L221" s="22">
        <v>6</v>
      </c>
      <c r="M221" s="27">
        <f t="shared" si="10"/>
        <v>10.321200000000005</v>
      </c>
      <c r="N221" s="27">
        <f t="shared" si="11"/>
        <v>182.34120000000001</v>
      </c>
    </row>
    <row r="222" spans="1:14" x14ac:dyDescent="0.3">
      <c r="A222" s="19" t="s">
        <v>251</v>
      </c>
      <c r="B222" s="19" t="s">
        <v>37</v>
      </c>
      <c r="C222" s="20">
        <f>VLOOKUP(A222,detalis!$A$1:$D$1001,2,FALSE)</f>
        <v>43496</v>
      </c>
      <c r="D222" s="19" t="s">
        <v>38</v>
      </c>
      <c r="E222" s="19" t="s">
        <v>22</v>
      </c>
      <c r="F222" s="19" t="s">
        <v>26</v>
      </c>
      <c r="G222" s="19" t="s">
        <v>23</v>
      </c>
      <c r="H222" s="19" t="str">
        <f>VLOOKUP(A222,detalis!$A$1:$D$1001,4,0)</f>
        <v>Ewallet</v>
      </c>
      <c r="I222" s="27">
        <f>VLOOKUP(A222,price!$A$1:$C$1001,2,0)</f>
        <v>45.35</v>
      </c>
      <c r="J222" s="21">
        <f>VLOOKUP(A222,price!$A$1:$C$1001,3,0)</f>
        <v>6</v>
      </c>
      <c r="K222" s="27">
        <f t="shared" si="9"/>
        <v>272.10000000000002</v>
      </c>
      <c r="L222" s="22">
        <v>6</v>
      </c>
      <c r="M222" s="27">
        <f t="shared" si="10"/>
        <v>16.326000000000022</v>
      </c>
      <c r="N222" s="27">
        <f t="shared" si="11"/>
        <v>288.42600000000004</v>
      </c>
    </row>
    <row r="223" spans="1:14" x14ac:dyDescent="0.3">
      <c r="A223" s="21" t="s">
        <v>252</v>
      </c>
      <c r="B223" s="21" t="s">
        <v>37</v>
      </c>
      <c r="C223" s="20">
        <f>VLOOKUP(A223,detalis!$A$1:$D$1001,2,FALSE)</f>
        <v>43530</v>
      </c>
      <c r="D223" s="21" t="s">
        <v>38</v>
      </c>
      <c r="E223" s="21" t="s">
        <v>22</v>
      </c>
      <c r="F223" s="21" t="s">
        <v>26</v>
      </c>
      <c r="G223" s="21" t="s">
        <v>39</v>
      </c>
      <c r="H223" s="19" t="str">
        <f>VLOOKUP(A223,detalis!$A$1:$D$1001,4,0)</f>
        <v>Ewallet</v>
      </c>
      <c r="I223" s="27">
        <f>VLOOKUP(A223,price!$A$1:$C$1001,2,0)</f>
        <v>62.08</v>
      </c>
      <c r="J223" s="21">
        <f>VLOOKUP(A223,price!$A$1:$C$1001,3,0)</f>
        <v>7</v>
      </c>
      <c r="K223" s="27">
        <f t="shared" si="9"/>
        <v>434.56</v>
      </c>
      <c r="L223" s="22">
        <v>6</v>
      </c>
      <c r="M223" s="27">
        <f t="shared" si="10"/>
        <v>26.073599999999999</v>
      </c>
      <c r="N223" s="27">
        <f t="shared" si="11"/>
        <v>460.6336</v>
      </c>
    </row>
    <row r="224" spans="1:14" x14ac:dyDescent="0.3">
      <c r="A224" s="19" t="s">
        <v>253</v>
      </c>
      <c r="B224" s="19" t="s">
        <v>20</v>
      </c>
      <c r="C224" s="20">
        <f>VLOOKUP(A224,detalis!$A$1:$D$1001,2,FALSE)</f>
        <v>43513</v>
      </c>
      <c r="D224" s="19" t="s">
        <v>21</v>
      </c>
      <c r="E224" s="19" t="s">
        <v>22</v>
      </c>
      <c r="F224" s="19" t="s">
        <v>26</v>
      </c>
      <c r="G224" s="19" t="s">
        <v>23</v>
      </c>
      <c r="H224" s="19" t="str">
        <f>VLOOKUP(A224,detalis!$A$1:$D$1001,4,0)</f>
        <v>Cash</v>
      </c>
      <c r="I224" s="27">
        <f>VLOOKUP(A224,price!$A$1:$C$1001,2,0)</f>
        <v>11.81</v>
      </c>
      <c r="J224" s="21">
        <f>VLOOKUP(A224,price!$A$1:$C$1001,3,0)</f>
        <v>5</v>
      </c>
      <c r="K224" s="27">
        <f t="shared" si="9"/>
        <v>59.050000000000004</v>
      </c>
      <c r="L224" s="22">
        <v>6</v>
      </c>
      <c r="M224" s="27">
        <f t="shared" si="10"/>
        <v>3.5429999999999993</v>
      </c>
      <c r="N224" s="27">
        <f t="shared" si="11"/>
        <v>62.593000000000004</v>
      </c>
    </row>
    <row r="225" spans="1:14" x14ac:dyDescent="0.3">
      <c r="A225" s="21" t="s">
        <v>254</v>
      </c>
      <c r="B225" s="21" t="s">
        <v>20</v>
      </c>
      <c r="C225" s="20">
        <f>VLOOKUP(A225,detalis!$A$1:$D$1001,2,FALSE)</f>
        <v>43517</v>
      </c>
      <c r="D225" s="21" t="s">
        <v>21</v>
      </c>
      <c r="E225" s="21" t="s">
        <v>15</v>
      </c>
      <c r="F225" s="21" t="s">
        <v>16</v>
      </c>
      <c r="G225" s="21" t="s">
        <v>41</v>
      </c>
      <c r="H225" s="19" t="str">
        <f>VLOOKUP(A225,detalis!$A$1:$D$1001,4,0)</f>
        <v>Cash</v>
      </c>
      <c r="I225" s="27">
        <f>VLOOKUP(A225,price!$A$1:$C$1001,2,0)</f>
        <v>12.54</v>
      </c>
      <c r="J225" s="21">
        <f>VLOOKUP(A225,price!$A$1:$C$1001,3,0)</f>
        <v>1</v>
      </c>
      <c r="K225" s="27">
        <f t="shared" si="9"/>
        <v>12.54</v>
      </c>
      <c r="L225" s="22">
        <v>6</v>
      </c>
      <c r="M225" s="27">
        <f t="shared" si="10"/>
        <v>0.75239999999999974</v>
      </c>
      <c r="N225" s="27">
        <f t="shared" si="11"/>
        <v>13.292399999999999</v>
      </c>
    </row>
    <row r="226" spans="1:14" x14ac:dyDescent="0.3">
      <c r="A226" s="19" t="s">
        <v>255</v>
      </c>
      <c r="B226" s="19" t="s">
        <v>13</v>
      </c>
      <c r="C226" s="20">
        <f>VLOOKUP(A226,detalis!$A$1:$D$1001,2,FALSE)</f>
        <v>43544</v>
      </c>
      <c r="D226" s="19" t="s">
        <v>14</v>
      </c>
      <c r="E226" s="19" t="s">
        <v>22</v>
      </c>
      <c r="F226" s="19" t="s">
        <v>26</v>
      </c>
      <c r="G226" s="19" t="s">
        <v>39</v>
      </c>
      <c r="H226" s="19" t="str">
        <f>VLOOKUP(A226,detalis!$A$1:$D$1001,4,0)</f>
        <v>Cash</v>
      </c>
      <c r="I226" s="27">
        <f>VLOOKUP(A226,price!$A$1:$C$1001,2,0)</f>
        <v>43.25</v>
      </c>
      <c r="J226" s="21">
        <f>VLOOKUP(A226,price!$A$1:$C$1001,3,0)</f>
        <v>2</v>
      </c>
      <c r="K226" s="27">
        <f t="shared" si="9"/>
        <v>86.5</v>
      </c>
      <c r="L226" s="22">
        <v>6</v>
      </c>
      <c r="M226" s="27">
        <f t="shared" si="10"/>
        <v>5.1899999999999977</v>
      </c>
      <c r="N226" s="27">
        <f t="shared" si="11"/>
        <v>91.69</v>
      </c>
    </row>
    <row r="227" spans="1:14" x14ac:dyDescent="0.3">
      <c r="A227" s="21" t="s">
        <v>256</v>
      </c>
      <c r="B227" s="21" t="s">
        <v>20</v>
      </c>
      <c r="C227" s="20">
        <f>VLOOKUP(A227,detalis!$A$1:$D$1001,2,FALSE)</f>
        <v>43476</v>
      </c>
      <c r="D227" s="21" t="s">
        <v>21</v>
      </c>
      <c r="E227" s="21" t="s">
        <v>15</v>
      </c>
      <c r="F227" s="21" t="s">
        <v>16</v>
      </c>
      <c r="G227" s="21" t="s">
        <v>31</v>
      </c>
      <c r="H227" s="19" t="str">
        <f>VLOOKUP(A227,detalis!$A$1:$D$1001,4,0)</f>
        <v>Credit card</v>
      </c>
      <c r="I227" s="27">
        <f>VLOOKUP(A227,price!$A$1:$C$1001,2,0)</f>
        <v>87.16</v>
      </c>
      <c r="J227" s="21">
        <f>VLOOKUP(A227,price!$A$1:$C$1001,3,0)</f>
        <v>2</v>
      </c>
      <c r="K227" s="27">
        <f t="shared" si="9"/>
        <v>174.32</v>
      </c>
      <c r="L227" s="22">
        <v>6</v>
      </c>
      <c r="M227" s="27">
        <f t="shared" si="10"/>
        <v>10.45920000000001</v>
      </c>
      <c r="N227" s="27">
        <f t="shared" si="11"/>
        <v>184.7792</v>
      </c>
    </row>
    <row r="228" spans="1:14" x14ac:dyDescent="0.3">
      <c r="A228" s="19" t="s">
        <v>257</v>
      </c>
      <c r="B228" s="19" t="s">
        <v>37</v>
      </c>
      <c r="C228" s="20">
        <f>VLOOKUP(A228,detalis!$A$1:$D$1001,2,FALSE)</f>
        <v>43491</v>
      </c>
      <c r="D228" s="19" t="s">
        <v>38</v>
      </c>
      <c r="E228" s="19" t="s">
        <v>15</v>
      </c>
      <c r="F228" s="19" t="s">
        <v>26</v>
      </c>
      <c r="G228" s="19" t="s">
        <v>17</v>
      </c>
      <c r="H228" s="19" t="str">
        <f>VLOOKUP(A228,detalis!$A$1:$D$1001,4,0)</f>
        <v>Ewallet</v>
      </c>
      <c r="I228" s="27">
        <f>VLOOKUP(A228,price!$A$1:$C$1001,2,0)</f>
        <v>69.37</v>
      </c>
      <c r="J228" s="21">
        <f>VLOOKUP(A228,price!$A$1:$C$1001,3,0)</f>
        <v>9</v>
      </c>
      <c r="K228" s="27">
        <f t="shared" si="9"/>
        <v>624.33000000000004</v>
      </c>
      <c r="L228" s="22">
        <v>6</v>
      </c>
      <c r="M228" s="27">
        <f t="shared" si="10"/>
        <v>37.459799999999973</v>
      </c>
      <c r="N228" s="27">
        <f t="shared" si="11"/>
        <v>661.78980000000001</v>
      </c>
    </row>
    <row r="229" spans="1:14" x14ac:dyDescent="0.3">
      <c r="A229" s="21" t="s">
        <v>258</v>
      </c>
      <c r="B229" s="21" t="s">
        <v>20</v>
      </c>
      <c r="C229" s="20">
        <f>VLOOKUP(A229,detalis!$A$1:$D$1001,2,FALSE)</f>
        <v>43496</v>
      </c>
      <c r="D229" s="21" t="s">
        <v>21</v>
      </c>
      <c r="E229" s="21" t="s">
        <v>15</v>
      </c>
      <c r="F229" s="21" t="s">
        <v>26</v>
      </c>
      <c r="G229" s="21" t="s">
        <v>23</v>
      </c>
      <c r="H229" s="19" t="str">
        <f>VLOOKUP(A229,detalis!$A$1:$D$1001,4,0)</f>
        <v>Ewallet</v>
      </c>
      <c r="I229" s="27">
        <f>VLOOKUP(A229,price!$A$1:$C$1001,2,0)</f>
        <v>37.06</v>
      </c>
      <c r="J229" s="21">
        <f>VLOOKUP(A229,price!$A$1:$C$1001,3,0)</f>
        <v>4</v>
      </c>
      <c r="K229" s="27">
        <f t="shared" si="9"/>
        <v>148.24</v>
      </c>
      <c r="L229" s="22">
        <v>6</v>
      </c>
      <c r="M229" s="27">
        <f t="shared" si="10"/>
        <v>8.8943999999999903</v>
      </c>
      <c r="N229" s="27">
        <f t="shared" si="11"/>
        <v>157.1344</v>
      </c>
    </row>
    <row r="230" spans="1:14" x14ac:dyDescent="0.3">
      <c r="A230" s="19" t="s">
        <v>259</v>
      </c>
      <c r="B230" s="19" t="s">
        <v>37</v>
      </c>
      <c r="C230" s="20">
        <f>VLOOKUP(A230,detalis!$A$1:$D$1001,2,FALSE)</f>
        <v>43522</v>
      </c>
      <c r="D230" s="19" t="s">
        <v>38</v>
      </c>
      <c r="E230" s="19" t="s">
        <v>15</v>
      </c>
      <c r="F230" s="19" t="s">
        <v>16</v>
      </c>
      <c r="G230" s="19" t="s">
        <v>23</v>
      </c>
      <c r="H230" s="19" t="str">
        <f>VLOOKUP(A230,detalis!$A$1:$D$1001,4,0)</f>
        <v>Cash</v>
      </c>
      <c r="I230" s="27">
        <f>VLOOKUP(A230,price!$A$1:$C$1001,2,0)</f>
        <v>90.7</v>
      </c>
      <c r="J230" s="21">
        <f>VLOOKUP(A230,price!$A$1:$C$1001,3,0)</f>
        <v>6</v>
      </c>
      <c r="K230" s="27">
        <f t="shared" si="9"/>
        <v>544.20000000000005</v>
      </c>
      <c r="L230" s="22">
        <v>6</v>
      </c>
      <c r="M230" s="27">
        <f t="shared" si="10"/>
        <v>32.652000000000044</v>
      </c>
      <c r="N230" s="27">
        <f t="shared" si="11"/>
        <v>576.85200000000009</v>
      </c>
    </row>
    <row r="231" spans="1:14" x14ac:dyDescent="0.3">
      <c r="A231" s="21" t="s">
        <v>260</v>
      </c>
      <c r="B231" s="21" t="s">
        <v>13</v>
      </c>
      <c r="C231" s="20">
        <f>VLOOKUP(A231,detalis!$A$1:$D$1001,2,FALSE)</f>
        <v>43535</v>
      </c>
      <c r="D231" s="21" t="s">
        <v>14</v>
      </c>
      <c r="E231" s="21" t="s">
        <v>22</v>
      </c>
      <c r="F231" s="21" t="s">
        <v>16</v>
      </c>
      <c r="G231" s="21" t="s">
        <v>27</v>
      </c>
      <c r="H231" s="19" t="str">
        <f>VLOOKUP(A231,detalis!$A$1:$D$1001,4,0)</f>
        <v>Ewallet</v>
      </c>
      <c r="I231" s="27">
        <f>VLOOKUP(A231,price!$A$1:$C$1001,2,0)</f>
        <v>63.42</v>
      </c>
      <c r="J231" s="21">
        <f>VLOOKUP(A231,price!$A$1:$C$1001,3,0)</f>
        <v>8</v>
      </c>
      <c r="K231" s="27">
        <f t="shared" si="9"/>
        <v>507.36</v>
      </c>
      <c r="L231" s="22">
        <v>6</v>
      </c>
      <c r="M231" s="27">
        <f t="shared" si="10"/>
        <v>30.441599999999994</v>
      </c>
      <c r="N231" s="27">
        <f t="shared" si="11"/>
        <v>537.80160000000001</v>
      </c>
    </row>
    <row r="232" spans="1:14" x14ac:dyDescent="0.3">
      <c r="A232" s="19" t="s">
        <v>261</v>
      </c>
      <c r="B232" s="19" t="s">
        <v>37</v>
      </c>
      <c r="C232" s="20">
        <f>VLOOKUP(A232,detalis!$A$1:$D$1001,2,FALSE)</f>
        <v>43491</v>
      </c>
      <c r="D232" s="19" t="s">
        <v>38</v>
      </c>
      <c r="E232" s="19" t="s">
        <v>22</v>
      </c>
      <c r="F232" s="19" t="s">
        <v>16</v>
      </c>
      <c r="G232" s="19" t="s">
        <v>41</v>
      </c>
      <c r="H232" s="19" t="str">
        <f>VLOOKUP(A232,detalis!$A$1:$D$1001,4,0)</f>
        <v>Cash</v>
      </c>
      <c r="I232" s="27">
        <f>VLOOKUP(A232,price!$A$1:$C$1001,2,0)</f>
        <v>81.37</v>
      </c>
      <c r="J232" s="21">
        <f>VLOOKUP(A232,price!$A$1:$C$1001,3,0)</f>
        <v>2</v>
      </c>
      <c r="K232" s="27">
        <f t="shared" si="9"/>
        <v>162.74</v>
      </c>
      <c r="L232" s="22">
        <v>6</v>
      </c>
      <c r="M232" s="27">
        <f t="shared" si="10"/>
        <v>9.7643999999999949</v>
      </c>
      <c r="N232" s="27">
        <f t="shared" si="11"/>
        <v>172.5044</v>
      </c>
    </row>
    <row r="233" spans="1:14" x14ac:dyDescent="0.3">
      <c r="A233" s="21" t="s">
        <v>262</v>
      </c>
      <c r="B233" s="21" t="s">
        <v>37</v>
      </c>
      <c r="C233" s="20">
        <f>VLOOKUP(A233,detalis!$A$1:$D$1001,2,FALSE)</f>
        <v>43536</v>
      </c>
      <c r="D233" s="21" t="s">
        <v>38</v>
      </c>
      <c r="E233" s="21" t="s">
        <v>15</v>
      </c>
      <c r="F233" s="21" t="s">
        <v>16</v>
      </c>
      <c r="G233" s="21" t="s">
        <v>23</v>
      </c>
      <c r="H233" s="19" t="str">
        <f>VLOOKUP(A233,detalis!$A$1:$D$1001,4,0)</f>
        <v>Credit card</v>
      </c>
      <c r="I233" s="27">
        <f>VLOOKUP(A233,price!$A$1:$C$1001,2,0)</f>
        <v>10.59</v>
      </c>
      <c r="J233" s="21">
        <f>VLOOKUP(A233,price!$A$1:$C$1001,3,0)</f>
        <v>3</v>
      </c>
      <c r="K233" s="27">
        <f t="shared" si="9"/>
        <v>31.77</v>
      </c>
      <c r="L233" s="22">
        <v>6</v>
      </c>
      <c r="M233" s="27">
        <f t="shared" si="10"/>
        <v>1.9062000000000019</v>
      </c>
      <c r="N233" s="27">
        <f t="shared" si="11"/>
        <v>33.676200000000001</v>
      </c>
    </row>
    <row r="234" spans="1:14" x14ac:dyDescent="0.3">
      <c r="A234" s="19" t="s">
        <v>263</v>
      </c>
      <c r="B234" s="19" t="s">
        <v>37</v>
      </c>
      <c r="C234" s="20">
        <f>VLOOKUP(A234,detalis!$A$1:$D$1001,2,FALSE)</f>
        <v>43507</v>
      </c>
      <c r="D234" s="19" t="s">
        <v>38</v>
      </c>
      <c r="E234" s="19" t="s">
        <v>22</v>
      </c>
      <c r="F234" s="19" t="s">
        <v>16</v>
      </c>
      <c r="G234" s="19" t="s">
        <v>17</v>
      </c>
      <c r="H234" s="19" t="str">
        <f>VLOOKUP(A234,detalis!$A$1:$D$1001,4,0)</f>
        <v>Cash</v>
      </c>
      <c r="I234" s="27">
        <f>VLOOKUP(A234,price!$A$1:$C$1001,2,0)</f>
        <v>84.09</v>
      </c>
      <c r="J234" s="21">
        <f>VLOOKUP(A234,price!$A$1:$C$1001,3,0)</f>
        <v>9</v>
      </c>
      <c r="K234" s="27">
        <f t="shared" si="9"/>
        <v>756.81000000000006</v>
      </c>
      <c r="L234" s="22">
        <v>6</v>
      </c>
      <c r="M234" s="27">
        <f t="shared" si="10"/>
        <v>45.408599999999979</v>
      </c>
      <c r="N234" s="27">
        <f t="shared" si="11"/>
        <v>802.21860000000004</v>
      </c>
    </row>
    <row r="235" spans="1:14" x14ac:dyDescent="0.3">
      <c r="A235" s="21" t="s">
        <v>264</v>
      </c>
      <c r="B235" s="21" t="s">
        <v>37</v>
      </c>
      <c r="C235" s="20">
        <f>VLOOKUP(A235,detalis!$A$1:$D$1001,2,FALSE)</f>
        <v>43517</v>
      </c>
      <c r="D235" s="21" t="s">
        <v>38</v>
      </c>
      <c r="E235" s="21" t="s">
        <v>15</v>
      </c>
      <c r="F235" s="21" t="s">
        <v>26</v>
      </c>
      <c r="G235" s="21" t="s">
        <v>41</v>
      </c>
      <c r="H235" s="19" t="str">
        <f>VLOOKUP(A235,detalis!$A$1:$D$1001,4,0)</f>
        <v>Cash</v>
      </c>
      <c r="I235" s="27">
        <f>VLOOKUP(A235,price!$A$1:$C$1001,2,0)</f>
        <v>73.819999999999993</v>
      </c>
      <c r="J235" s="21">
        <f>VLOOKUP(A235,price!$A$1:$C$1001,3,0)</f>
        <v>4</v>
      </c>
      <c r="K235" s="27">
        <f t="shared" si="9"/>
        <v>295.27999999999997</v>
      </c>
      <c r="L235" s="22">
        <v>6</v>
      </c>
      <c r="M235" s="27">
        <f t="shared" si="10"/>
        <v>17.716799999999978</v>
      </c>
      <c r="N235" s="27">
        <f t="shared" si="11"/>
        <v>312.99679999999995</v>
      </c>
    </row>
    <row r="236" spans="1:14" x14ac:dyDescent="0.3">
      <c r="A236" s="19" t="s">
        <v>265</v>
      </c>
      <c r="B236" s="19" t="s">
        <v>13</v>
      </c>
      <c r="C236" s="20">
        <f>VLOOKUP(A236,detalis!$A$1:$D$1001,2,FALSE)</f>
        <v>43533</v>
      </c>
      <c r="D236" s="19" t="s">
        <v>14</v>
      </c>
      <c r="E236" s="19" t="s">
        <v>15</v>
      </c>
      <c r="F236" s="19" t="s">
        <v>26</v>
      </c>
      <c r="G236" s="19" t="s">
        <v>17</v>
      </c>
      <c r="H236" s="19" t="str">
        <f>VLOOKUP(A236,detalis!$A$1:$D$1001,4,0)</f>
        <v>Ewallet</v>
      </c>
      <c r="I236" s="27">
        <f>VLOOKUP(A236,price!$A$1:$C$1001,2,0)</f>
        <v>51.94</v>
      </c>
      <c r="J236" s="21">
        <f>VLOOKUP(A236,price!$A$1:$C$1001,3,0)</f>
        <v>10</v>
      </c>
      <c r="K236" s="27">
        <f t="shared" si="9"/>
        <v>519.4</v>
      </c>
      <c r="L236" s="22">
        <v>6</v>
      </c>
      <c r="M236" s="27">
        <f t="shared" si="10"/>
        <v>31.163999999999987</v>
      </c>
      <c r="N236" s="27">
        <f t="shared" si="11"/>
        <v>550.56399999999996</v>
      </c>
    </row>
    <row r="237" spans="1:14" x14ac:dyDescent="0.3">
      <c r="A237" s="21" t="s">
        <v>266</v>
      </c>
      <c r="B237" s="21" t="s">
        <v>13</v>
      </c>
      <c r="C237" s="20">
        <f>VLOOKUP(A237,detalis!$A$1:$D$1001,2,FALSE)</f>
        <v>43485</v>
      </c>
      <c r="D237" s="21" t="s">
        <v>14</v>
      </c>
      <c r="E237" s="21" t="s">
        <v>22</v>
      </c>
      <c r="F237" s="21" t="s">
        <v>16</v>
      </c>
      <c r="G237" s="21" t="s">
        <v>31</v>
      </c>
      <c r="H237" s="19" t="str">
        <f>VLOOKUP(A237,detalis!$A$1:$D$1001,4,0)</f>
        <v>Ewallet</v>
      </c>
      <c r="I237" s="27">
        <f>VLOOKUP(A237,price!$A$1:$C$1001,2,0)</f>
        <v>93.14</v>
      </c>
      <c r="J237" s="21">
        <f>VLOOKUP(A237,price!$A$1:$C$1001,3,0)</f>
        <v>2</v>
      </c>
      <c r="K237" s="27">
        <f t="shared" si="9"/>
        <v>186.28</v>
      </c>
      <c r="L237" s="22">
        <v>6</v>
      </c>
      <c r="M237" s="27">
        <f t="shared" si="10"/>
        <v>11.176799999999986</v>
      </c>
      <c r="N237" s="27">
        <f t="shared" si="11"/>
        <v>197.45679999999999</v>
      </c>
    </row>
    <row r="238" spans="1:14" x14ac:dyDescent="0.3">
      <c r="A238" s="19" t="s">
        <v>267</v>
      </c>
      <c r="B238" s="19" t="s">
        <v>20</v>
      </c>
      <c r="C238" s="20">
        <f>VLOOKUP(A238,detalis!$A$1:$D$1001,2,FALSE)</f>
        <v>43493</v>
      </c>
      <c r="D238" s="19" t="s">
        <v>21</v>
      </c>
      <c r="E238" s="19" t="s">
        <v>22</v>
      </c>
      <c r="F238" s="19" t="s">
        <v>26</v>
      </c>
      <c r="G238" s="19" t="s">
        <v>17</v>
      </c>
      <c r="H238" s="19" t="str">
        <f>VLOOKUP(A238,detalis!$A$1:$D$1001,4,0)</f>
        <v>Credit card</v>
      </c>
      <c r="I238" s="27">
        <f>VLOOKUP(A238,price!$A$1:$C$1001,2,0)</f>
        <v>17.41</v>
      </c>
      <c r="J238" s="21">
        <f>VLOOKUP(A238,price!$A$1:$C$1001,3,0)</f>
        <v>5</v>
      </c>
      <c r="K238" s="27">
        <f t="shared" si="9"/>
        <v>87.05</v>
      </c>
      <c r="L238" s="22">
        <v>6</v>
      </c>
      <c r="M238" s="27">
        <f t="shared" si="10"/>
        <v>5.222999999999999</v>
      </c>
      <c r="N238" s="27">
        <f t="shared" si="11"/>
        <v>92.272999999999996</v>
      </c>
    </row>
    <row r="239" spans="1:14" x14ac:dyDescent="0.3">
      <c r="A239" s="21" t="s">
        <v>268</v>
      </c>
      <c r="B239" s="21" t="s">
        <v>20</v>
      </c>
      <c r="C239" s="20">
        <f>VLOOKUP(A239,detalis!$A$1:$D$1001,2,FALSE)</f>
        <v>43529</v>
      </c>
      <c r="D239" s="21" t="s">
        <v>21</v>
      </c>
      <c r="E239" s="21" t="s">
        <v>15</v>
      </c>
      <c r="F239" s="21" t="s">
        <v>16</v>
      </c>
      <c r="G239" s="21" t="s">
        <v>41</v>
      </c>
      <c r="H239" s="19" t="str">
        <f>VLOOKUP(A239,detalis!$A$1:$D$1001,4,0)</f>
        <v>Credit card</v>
      </c>
      <c r="I239" s="27">
        <f>VLOOKUP(A239,price!$A$1:$C$1001,2,0)</f>
        <v>44.22</v>
      </c>
      <c r="J239" s="21">
        <f>VLOOKUP(A239,price!$A$1:$C$1001,3,0)</f>
        <v>5</v>
      </c>
      <c r="K239" s="27">
        <f t="shared" si="9"/>
        <v>221.1</v>
      </c>
      <c r="L239" s="22">
        <v>6</v>
      </c>
      <c r="M239" s="27">
        <f t="shared" si="10"/>
        <v>13.265999999999991</v>
      </c>
      <c r="N239" s="27">
        <f t="shared" si="11"/>
        <v>234.36599999999999</v>
      </c>
    </row>
    <row r="240" spans="1:14" x14ac:dyDescent="0.3">
      <c r="A240" s="19" t="s">
        <v>269</v>
      </c>
      <c r="B240" s="19" t="s">
        <v>37</v>
      </c>
      <c r="C240" s="20">
        <f>VLOOKUP(A240,detalis!$A$1:$D$1001,2,FALSE)</f>
        <v>43526</v>
      </c>
      <c r="D240" s="19" t="s">
        <v>38</v>
      </c>
      <c r="E240" s="19" t="s">
        <v>15</v>
      </c>
      <c r="F240" s="19" t="s">
        <v>16</v>
      </c>
      <c r="G240" s="19" t="s">
        <v>23</v>
      </c>
      <c r="H240" s="19" t="str">
        <f>VLOOKUP(A240,detalis!$A$1:$D$1001,4,0)</f>
        <v>Cash</v>
      </c>
      <c r="I240" s="27">
        <f>VLOOKUP(A240,price!$A$1:$C$1001,2,0)</f>
        <v>13.22</v>
      </c>
      <c r="J240" s="21">
        <f>VLOOKUP(A240,price!$A$1:$C$1001,3,0)</f>
        <v>5</v>
      </c>
      <c r="K240" s="27">
        <f t="shared" si="9"/>
        <v>66.100000000000009</v>
      </c>
      <c r="L240" s="22">
        <v>6</v>
      </c>
      <c r="M240" s="27">
        <f t="shared" si="10"/>
        <v>3.965999999999994</v>
      </c>
      <c r="N240" s="27">
        <f t="shared" si="11"/>
        <v>70.066000000000003</v>
      </c>
    </row>
    <row r="241" spans="1:14" x14ac:dyDescent="0.3">
      <c r="A241" s="21" t="s">
        <v>270</v>
      </c>
      <c r="B241" s="21" t="s">
        <v>13</v>
      </c>
      <c r="C241" s="20">
        <f>VLOOKUP(A241,detalis!$A$1:$D$1001,2,FALSE)</f>
        <v>43476</v>
      </c>
      <c r="D241" s="21" t="s">
        <v>14</v>
      </c>
      <c r="E241" s="21" t="s">
        <v>22</v>
      </c>
      <c r="F241" s="21" t="s">
        <v>26</v>
      </c>
      <c r="G241" s="21" t="s">
        <v>41</v>
      </c>
      <c r="H241" s="19" t="str">
        <f>VLOOKUP(A241,detalis!$A$1:$D$1001,4,0)</f>
        <v>Ewallet</v>
      </c>
      <c r="I241" s="27">
        <f>VLOOKUP(A241,price!$A$1:$C$1001,2,0)</f>
        <v>89.69</v>
      </c>
      <c r="J241" s="21">
        <f>VLOOKUP(A241,price!$A$1:$C$1001,3,0)</f>
        <v>1</v>
      </c>
      <c r="K241" s="27">
        <f t="shared" si="9"/>
        <v>89.69</v>
      </c>
      <c r="L241" s="22">
        <v>6</v>
      </c>
      <c r="M241" s="27">
        <f t="shared" si="10"/>
        <v>5.3813999999999993</v>
      </c>
      <c r="N241" s="27">
        <f t="shared" si="11"/>
        <v>95.071399999999997</v>
      </c>
    </row>
    <row r="242" spans="1:14" x14ac:dyDescent="0.3">
      <c r="A242" s="19" t="s">
        <v>271</v>
      </c>
      <c r="B242" s="19" t="s">
        <v>13</v>
      </c>
      <c r="C242" s="20">
        <f>VLOOKUP(A242,detalis!$A$1:$D$1001,2,FALSE)</f>
        <v>43476</v>
      </c>
      <c r="D242" s="19" t="s">
        <v>14</v>
      </c>
      <c r="E242" s="19" t="s">
        <v>22</v>
      </c>
      <c r="F242" s="19" t="s">
        <v>26</v>
      </c>
      <c r="G242" s="19" t="s">
        <v>39</v>
      </c>
      <c r="H242" s="19" t="str">
        <f>VLOOKUP(A242,detalis!$A$1:$D$1001,4,0)</f>
        <v>Credit card</v>
      </c>
      <c r="I242" s="27">
        <f>VLOOKUP(A242,price!$A$1:$C$1001,2,0)</f>
        <v>24.94</v>
      </c>
      <c r="J242" s="21">
        <f>VLOOKUP(A242,price!$A$1:$C$1001,3,0)</f>
        <v>9</v>
      </c>
      <c r="K242" s="27">
        <f t="shared" si="9"/>
        <v>224.46</v>
      </c>
      <c r="L242" s="22">
        <v>6</v>
      </c>
      <c r="M242" s="27">
        <f t="shared" si="10"/>
        <v>13.467600000000004</v>
      </c>
      <c r="N242" s="27">
        <f t="shared" si="11"/>
        <v>237.92760000000001</v>
      </c>
    </row>
    <row r="243" spans="1:14" x14ac:dyDescent="0.3">
      <c r="A243" s="21" t="s">
        <v>272</v>
      </c>
      <c r="B243" s="21" t="s">
        <v>13</v>
      </c>
      <c r="C243" s="20">
        <f>VLOOKUP(A243,detalis!$A$1:$D$1001,2,FALSE)</f>
        <v>43535</v>
      </c>
      <c r="D243" s="21" t="s">
        <v>14</v>
      </c>
      <c r="E243" s="21" t="s">
        <v>22</v>
      </c>
      <c r="F243" s="21" t="s">
        <v>26</v>
      </c>
      <c r="G243" s="21" t="s">
        <v>17</v>
      </c>
      <c r="H243" s="19" t="str">
        <f>VLOOKUP(A243,detalis!$A$1:$D$1001,4,0)</f>
        <v>Credit card</v>
      </c>
      <c r="I243" s="27">
        <f>VLOOKUP(A243,price!$A$1:$C$1001,2,0)</f>
        <v>59.77</v>
      </c>
      <c r="J243" s="21">
        <f>VLOOKUP(A243,price!$A$1:$C$1001,3,0)</f>
        <v>2</v>
      </c>
      <c r="K243" s="27">
        <f t="shared" si="9"/>
        <v>119.54</v>
      </c>
      <c r="L243" s="22">
        <v>6</v>
      </c>
      <c r="M243" s="27">
        <f t="shared" si="10"/>
        <v>7.1723999999999961</v>
      </c>
      <c r="N243" s="27">
        <f t="shared" si="11"/>
        <v>126.7124</v>
      </c>
    </row>
    <row r="244" spans="1:14" x14ac:dyDescent="0.3">
      <c r="A244" s="19" t="s">
        <v>273</v>
      </c>
      <c r="B244" s="19" t="s">
        <v>20</v>
      </c>
      <c r="C244" s="20">
        <f>VLOOKUP(A244,detalis!$A$1:$D$1001,2,FALSE)</f>
        <v>43524</v>
      </c>
      <c r="D244" s="19" t="s">
        <v>21</v>
      </c>
      <c r="E244" s="19" t="s">
        <v>15</v>
      </c>
      <c r="F244" s="19" t="s">
        <v>26</v>
      </c>
      <c r="G244" s="19" t="s">
        <v>41</v>
      </c>
      <c r="H244" s="19" t="str">
        <f>VLOOKUP(A244,detalis!$A$1:$D$1001,4,0)</f>
        <v>Credit card</v>
      </c>
      <c r="I244" s="27">
        <f>VLOOKUP(A244,price!$A$1:$C$1001,2,0)</f>
        <v>93.2</v>
      </c>
      <c r="J244" s="21">
        <f>VLOOKUP(A244,price!$A$1:$C$1001,3,0)</f>
        <v>2</v>
      </c>
      <c r="K244" s="27">
        <f t="shared" si="9"/>
        <v>186.4</v>
      </c>
      <c r="L244" s="22">
        <v>6</v>
      </c>
      <c r="M244" s="27">
        <f t="shared" si="10"/>
        <v>11.183999999999997</v>
      </c>
      <c r="N244" s="27">
        <f t="shared" si="11"/>
        <v>197.584</v>
      </c>
    </row>
    <row r="245" spans="1:14" x14ac:dyDescent="0.3">
      <c r="A245" s="21" t="s">
        <v>274</v>
      </c>
      <c r="B245" s="21" t="s">
        <v>13</v>
      </c>
      <c r="C245" s="20">
        <f>VLOOKUP(A245,detalis!$A$1:$D$1001,2,FALSE)</f>
        <v>43470</v>
      </c>
      <c r="D245" s="21" t="s">
        <v>14</v>
      </c>
      <c r="E245" s="21" t="s">
        <v>15</v>
      </c>
      <c r="F245" s="21" t="s">
        <v>26</v>
      </c>
      <c r="G245" s="21" t="s">
        <v>27</v>
      </c>
      <c r="H245" s="19" t="str">
        <f>VLOOKUP(A245,detalis!$A$1:$D$1001,4,0)</f>
        <v>Cash</v>
      </c>
      <c r="I245" s="27">
        <f>VLOOKUP(A245,price!$A$1:$C$1001,2,0)</f>
        <v>62.65</v>
      </c>
      <c r="J245" s="21">
        <f>VLOOKUP(A245,price!$A$1:$C$1001,3,0)</f>
        <v>4</v>
      </c>
      <c r="K245" s="27">
        <f t="shared" si="9"/>
        <v>250.6</v>
      </c>
      <c r="L245" s="22">
        <v>6</v>
      </c>
      <c r="M245" s="27">
        <f t="shared" si="10"/>
        <v>15.035999999999973</v>
      </c>
      <c r="N245" s="27">
        <f t="shared" si="11"/>
        <v>265.63599999999997</v>
      </c>
    </row>
    <row r="246" spans="1:14" x14ac:dyDescent="0.3">
      <c r="A246" s="19" t="s">
        <v>275</v>
      </c>
      <c r="B246" s="19" t="s">
        <v>37</v>
      </c>
      <c r="C246" s="20">
        <f>VLOOKUP(A246,detalis!$A$1:$D$1001,2,FALSE)</f>
        <v>43498</v>
      </c>
      <c r="D246" s="19" t="s">
        <v>38</v>
      </c>
      <c r="E246" s="19" t="s">
        <v>22</v>
      </c>
      <c r="F246" s="19" t="s">
        <v>26</v>
      </c>
      <c r="G246" s="19" t="s">
        <v>27</v>
      </c>
      <c r="H246" s="19" t="str">
        <f>VLOOKUP(A246,detalis!$A$1:$D$1001,4,0)</f>
        <v>Credit card</v>
      </c>
      <c r="I246" s="27">
        <f>VLOOKUP(A246,price!$A$1:$C$1001,2,0)</f>
        <v>93.87</v>
      </c>
      <c r="J246" s="21">
        <f>VLOOKUP(A246,price!$A$1:$C$1001,3,0)</f>
        <v>8</v>
      </c>
      <c r="K246" s="27">
        <f t="shared" si="9"/>
        <v>750.96</v>
      </c>
      <c r="L246" s="22">
        <v>6</v>
      </c>
      <c r="M246" s="27">
        <f t="shared" si="10"/>
        <v>45.057599999999979</v>
      </c>
      <c r="N246" s="27">
        <f t="shared" si="11"/>
        <v>796.01760000000002</v>
      </c>
    </row>
    <row r="247" spans="1:14" x14ac:dyDescent="0.3">
      <c r="A247" s="21" t="s">
        <v>276</v>
      </c>
      <c r="B247" s="21" t="s">
        <v>13</v>
      </c>
      <c r="C247" s="20">
        <f>VLOOKUP(A247,detalis!$A$1:$D$1001,2,FALSE)</f>
        <v>43466</v>
      </c>
      <c r="D247" s="21" t="s">
        <v>14</v>
      </c>
      <c r="E247" s="21" t="s">
        <v>15</v>
      </c>
      <c r="F247" s="21" t="s">
        <v>26</v>
      </c>
      <c r="G247" s="21" t="s">
        <v>27</v>
      </c>
      <c r="H247" s="19" t="str">
        <f>VLOOKUP(A247,detalis!$A$1:$D$1001,4,0)</f>
        <v>Cash</v>
      </c>
      <c r="I247" s="27">
        <f>VLOOKUP(A247,price!$A$1:$C$1001,2,0)</f>
        <v>47.59</v>
      </c>
      <c r="J247" s="21">
        <f>VLOOKUP(A247,price!$A$1:$C$1001,3,0)</f>
        <v>8</v>
      </c>
      <c r="K247" s="27">
        <f t="shared" si="9"/>
        <v>380.72</v>
      </c>
      <c r="L247" s="22">
        <v>6</v>
      </c>
      <c r="M247" s="27">
        <f t="shared" si="10"/>
        <v>22.843200000000024</v>
      </c>
      <c r="N247" s="27">
        <f t="shared" si="11"/>
        <v>403.56320000000005</v>
      </c>
    </row>
    <row r="248" spans="1:14" x14ac:dyDescent="0.3">
      <c r="A248" s="19" t="s">
        <v>277</v>
      </c>
      <c r="B248" s="19" t="s">
        <v>37</v>
      </c>
      <c r="C248" s="20">
        <f>VLOOKUP(A248,detalis!$A$1:$D$1001,2,FALSE)</f>
        <v>43505</v>
      </c>
      <c r="D248" s="19" t="s">
        <v>38</v>
      </c>
      <c r="E248" s="19" t="s">
        <v>15</v>
      </c>
      <c r="F248" s="19" t="s">
        <v>16</v>
      </c>
      <c r="G248" s="19" t="s">
        <v>23</v>
      </c>
      <c r="H248" s="19" t="str">
        <f>VLOOKUP(A248,detalis!$A$1:$D$1001,4,0)</f>
        <v>Cash</v>
      </c>
      <c r="I248" s="27">
        <f>VLOOKUP(A248,price!$A$1:$C$1001,2,0)</f>
        <v>81.400000000000006</v>
      </c>
      <c r="J248" s="21">
        <f>VLOOKUP(A248,price!$A$1:$C$1001,3,0)</f>
        <v>3</v>
      </c>
      <c r="K248" s="27">
        <f t="shared" si="9"/>
        <v>244.20000000000002</v>
      </c>
      <c r="L248" s="22">
        <v>6</v>
      </c>
      <c r="M248" s="27">
        <f t="shared" si="10"/>
        <v>14.652000000000015</v>
      </c>
      <c r="N248" s="27">
        <f t="shared" si="11"/>
        <v>258.85200000000003</v>
      </c>
    </row>
    <row r="249" spans="1:14" x14ac:dyDescent="0.3">
      <c r="A249" s="21" t="s">
        <v>278</v>
      </c>
      <c r="B249" s="21" t="s">
        <v>13</v>
      </c>
      <c r="C249" s="20">
        <f>VLOOKUP(A249,detalis!$A$1:$D$1001,2,FALSE)</f>
        <v>43488</v>
      </c>
      <c r="D249" s="21" t="s">
        <v>14</v>
      </c>
      <c r="E249" s="21" t="s">
        <v>15</v>
      </c>
      <c r="F249" s="21" t="s">
        <v>26</v>
      </c>
      <c r="G249" s="21" t="s">
        <v>41</v>
      </c>
      <c r="H249" s="19" t="str">
        <f>VLOOKUP(A249,detalis!$A$1:$D$1001,4,0)</f>
        <v>Ewallet</v>
      </c>
      <c r="I249" s="27">
        <f>VLOOKUP(A249,price!$A$1:$C$1001,2,0)</f>
        <v>17.940000000000001</v>
      </c>
      <c r="J249" s="21">
        <f>VLOOKUP(A249,price!$A$1:$C$1001,3,0)</f>
        <v>5</v>
      </c>
      <c r="K249" s="27">
        <f t="shared" si="9"/>
        <v>89.7</v>
      </c>
      <c r="L249" s="22">
        <v>6</v>
      </c>
      <c r="M249" s="27">
        <f t="shared" si="10"/>
        <v>5.382000000000005</v>
      </c>
      <c r="N249" s="27">
        <f t="shared" si="11"/>
        <v>95.082000000000008</v>
      </c>
    </row>
    <row r="250" spans="1:14" x14ac:dyDescent="0.3">
      <c r="A250" s="19" t="s">
        <v>279</v>
      </c>
      <c r="B250" s="19" t="s">
        <v>13</v>
      </c>
      <c r="C250" s="20">
        <f>VLOOKUP(A250,detalis!$A$1:$D$1001,2,FALSE)</f>
        <v>43472</v>
      </c>
      <c r="D250" s="19" t="s">
        <v>14</v>
      </c>
      <c r="E250" s="19" t="s">
        <v>15</v>
      </c>
      <c r="F250" s="19" t="s">
        <v>26</v>
      </c>
      <c r="G250" s="19" t="s">
        <v>23</v>
      </c>
      <c r="H250" s="19" t="str">
        <f>VLOOKUP(A250,detalis!$A$1:$D$1001,4,0)</f>
        <v>Credit card</v>
      </c>
      <c r="I250" s="27">
        <f>VLOOKUP(A250,price!$A$1:$C$1001,2,0)</f>
        <v>77.72</v>
      </c>
      <c r="J250" s="21">
        <f>VLOOKUP(A250,price!$A$1:$C$1001,3,0)</f>
        <v>4</v>
      </c>
      <c r="K250" s="27">
        <f t="shared" si="9"/>
        <v>310.88</v>
      </c>
      <c r="L250" s="22">
        <v>6</v>
      </c>
      <c r="M250" s="27">
        <f t="shared" si="10"/>
        <v>18.652800000000013</v>
      </c>
      <c r="N250" s="27">
        <f t="shared" si="11"/>
        <v>329.53280000000001</v>
      </c>
    </row>
    <row r="251" spans="1:14" x14ac:dyDescent="0.3">
      <c r="A251" s="21" t="s">
        <v>280</v>
      </c>
      <c r="B251" s="21" t="s">
        <v>37</v>
      </c>
      <c r="C251" s="20">
        <f>VLOOKUP(A251,detalis!$A$1:$D$1001,2,FALSE)</f>
        <v>43479</v>
      </c>
      <c r="D251" s="21" t="s">
        <v>38</v>
      </c>
      <c r="E251" s="21" t="s">
        <v>22</v>
      </c>
      <c r="F251" s="21" t="s">
        <v>26</v>
      </c>
      <c r="G251" s="21" t="s">
        <v>39</v>
      </c>
      <c r="H251" s="19" t="str">
        <f>VLOOKUP(A251,detalis!$A$1:$D$1001,4,0)</f>
        <v>Credit card</v>
      </c>
      <c r="I251" s="27">
        <f>VLOOKUP(A251,price!$A$1:$C$1001,2,0)</f>
        <v>73.06</v>
      </c>
      <c r="J251" s="21">
        <f>VLOOKUP(A251,price!$A$1:$C$1001,3,0)</f>
        <v>7</v>
      </c>
      <c r="K251" s="27">
        <f t="shared" si="9"/>
        <v>511.42</v>
      </c>
      <c r="L251" s="22">
        <v>6</v>
      </c>
      <c r="M251" s="27">
        <f t="shared" si="10"/>
        <v>30.685199999999952</v>
      </c>
      <c r="N251" s="27">
        <f t="shared" si="11"/>
        <v>542.10519999999997</v>
      </c>
    </row>
    <row r="252" spans="1:14" x14ac:dyDescent="0.3">
      <c r="A252" s="19" t="s">
        <v>281</v>
      </c>
      <c r="B252" s="19" t="s">
        <v>37</v>
      </c>
      <c r="C252" s="20">
        <f>VLOOKUP(A252,detalis!$A$1:$D$1001,2,FALSE)</f>
        <v>43498</v>
      </c>
      <c r="D252" s="19" t="s">
        <v>38</v>
      </c>
      <c r="E252" s="19" t="s">
        <v>15</v>
      </c>
      <c r="F252" s="19" t="s">
        <v>26</v>
      </c>
      <c r="G252" s="19" t="s">
        <v>39</v>
      </c>
      <c r="H252" s="19" t="str">
        <f>VLOOKUP(A252,detalis!$A$1:$D$1001,4,0)</f>
        <v>Ewallet</v>
      </c>
      <c r="I252" s="27">
        <f>VLOOKUP(A252,price!$A$1:$C$1001,2,0)</f>
        <v>46.55</v>
      </c>
      <c r="J252" s="21">
        <f>VLOOKUP(A252,price!$A$1:$C$1001,3,0)</f>
        <v>9</v>
      </c>
      <c r="K252" s="27">
        <f t="shared" si="9"/>
        <v>418.95</v>
      </c>
      <c r="L252" s="22">
        <v>6</v>
      </c>
      <c r="M252" s="27">
        <f t="shared" si="10"/>
        <v>25.137</v>
      </c>
      <c r="N252" s="27">
        <f t="shared" si="11"/>
        <v>444.08699999999999</v>
      </c>
    </row>
    <row r="253" spans="1:14" x14ac:dyDescent="0.3">
      <c r="A253" s="21" t="s">
        <v>282</v>
      </c>
      <c r="B253" s="21" t="s">
        <v>20</v>
      </c>
      <c r="C253" s="20">
        <f>VLOOKUP(A253,detalis!$A$1:$D$1001,2,FALSE)</f>
        <v>43541</v>
      </c>
      <c r="D253" s="21" t="s">
        <v>21</v>
      </c>
      <c r="E253" s="21" t="s">
        <v>15</v>
      </c>
      <c r="F253" s="21" t="s">
        <v>26</v>
      </c>
      <c r="G253" s="21" t="s">
        <v>41</v>
      </c>
      <c r="H253" s="19" t="str">
        <f>VLOOKUP(A253,detalis!$A$1:$D$1001,4,0)</f>
        <v>Credit card</v>
      </c>
      <c r="I253" s="27">
        <f>VLOOKUP(A253,price!$A$1:$C$1001,2,0)</f>
        <v>35.19</v>
      </c>
      <c r="J253" s="21">
        <f>VLOOKUP(A253,price!$A$1:$C$1001,3,0)</f>
        <v>10</v>
      </c>
      <c r="K253" s="27">
        <f t="shared" si="9"/>
        <v>351.9</v>
      </c>
      <c r="L253" s="22">
        <v>6</v>
      </c>
      <c r="M253" s="27">
        <f t="shared" si="10"/>
        <v>21.113999999999976</v>
      </c>
      <c r="N253" s="27">
        <f t="shared" si="11"/>
        <v>373.01399999999995</v>
      </c>
    </row>
    <row r="254" spans="1:14" x14ac:dyDescent="0.3">
      <c r="A254" s="19" t="s">
        <v>283</v>
      </c>
      <c r="B254" s="19" t="s">
        <v>20</v>
      </c>
      <c r="C254" s="20">
        <f>VLOOKUP(A254,detalis!$A$1:$D$1001,2,FALSE)</f>
        <v>43526</v>
      </c>
      <c r="D254" s="19" t="s">
        <v>21</v>
      </c>
      <c r="E254" s="19" t="s">
        <v>22</v>
      </c>
      <c r="F254" s="19" t="s">
        <v>16</v>
      </c>
      <c r="G254" s="19" t="s">
        <v>31</v>
      </c>
      <c r="H254" s="19" t="str">
        <f>VLOOKUP(A254,detalis!$A$1:$D$1001,4,0)</f>
        <v>Credit card</v>
      </c>
      <c r="I254" s="27">
        <f>VLOOKUP(A254,price!$A$1:$C$1001,2,0)</f>
        <v>14.39</v>
      </c>
      <c r="J254" s="21">
        <f>VLOOKUP(A254,price!$A$1:$C$1001,3,0)</f>
        <v>2</v>
      </c>
      <c r="K254" s="27">
        <f t="shared" si="9"/>
        <v>28.78</v>
      </c>
      <c r="L254" s="22">
        <v>6</v>
      </c>
      <c r="M254" s="27">
        <f t="shared" si="10"/>
        <v>1.7268000000000008</v>
      </c>
      <c r="N254" s="27">
        <f t="shared" si="11"/>
        <v>30.506800000000002</v>
      </c>
    </row>
    <row r="255" spans="1:14" x14ac:dyDescent="0.3">
      <c r="A255" s="21" t="s">
        <v>284</v>
      </c>
      <c r="B255" s="21" t="s">
        <v>13</v>
      </c>
      <c r="C255" s="20">
        <f>VLOOKUP(A255,detalis!$A$1:$D$1001,2,FALSE)</f>
        <v>43540</v>
      </c>
      <c r="D255" s="21" t="s">
        <v>14</v>
      </c>
      <c r="E255" s="21" t="s">
        <v>22</v>
      </c>
      <c r="F255" s="21" t="s">
        <v>26</v>
      </c>
      <c r="G255" s="21" t="s">
        <v>27</v>
      </c>
      <c r="H255" s="19" t="str">
        <f>VLOOKUP(A255,detalis!$A$1:$D$1001,4,0)</f>
        <v>Cash</v>
      </c>
      <c r="I255" s="27">
        <f>VLOOKUP(A255,price!$A$1:$C$1001,2,0)</f>
        <v>23.75</v>
      </c>
      <c r="J255" s="21">
        <f>VLOOKUP(A255,price!$A$1:$C$1001,3,0)</f>
        <v>4</v>
      </c>
      <c r="K255" s="27">
        <f t="shared" si="9"/>
        <v>95</v>
      </c>
      <c r="L255" s="22">
        <v>6</v>
      </c>
      <c r="M255" s="27">
        <f t="shared" si="10"/>
        <v>5.7000000000000028</v>
      </c>
      <c r="N255" s="27">
        <f t="shared" si="11"/>
        <v>100.7</v>
      </c>
    </row>
    <row r="256" spans="1:14" x14ac:dyDescent="0.3">
      <c r="A256" s="19" t="s">
        <v>285</v>
      </c>
      <c r="B256" s="19" t="s">
        <v>13</v>
      </c>
      <c r="C256" s="20">
        <f>VLOOKUP(A256,detalis!$A$1:$D$1001,2,FALSE)</f>
        <v>43471</v>
      </c>
      <c r="D256" s="19" t="s">
        <v>14</v>
      </c>
      <c r="E256" s="19" t="s">
        <v>15</v>
      </c>
      <c r="F256" s="19" t="s">
        <v>26</v>
      </c>
      <c r="G256" s="19" t="s">
        <v>27</v>
      </c>
      <c r="H256" s="19" t="str">
        <f>VLOOKUP(A256,detalis!$A$1:$D$1001,4,0)</f>
        <v>Cash</v>
      </c>
      <c r="I256" s="27">
        <f>VLOOKUP(A256,price!$A$1:$C$1001,2,0)</f>
        <v>58.9</v>
      </c>
      <c r="J256" s="21">
        <f>VLOOKUP(A256,price!$A$1:$C$1001,3,0)</f>
        <v>8</v>
      </c>
      <c r="K256" s="27">
        <f t="shared" si="9"/>
        <v>471.2</v>
      </c>
      <c r="L256" s="22">
        <v>6</v>
      </c>
      <c r="M256" s="27">
        <f t="shared" si="10"/>
        <v>28.271999999999991</v>
      </c>
      <c r="N256" s="27">
        <f t="shared" si="11"/>
        <v>499.47199999999998</v>
      </c>
    </row>
    <row r="257" spans="1:14" x14ac:dyDescent="0.3">
      <c r="A257" s="21" t="s">
        <v>286</v>
      </c>
      <c r="B257" s="21" t="s">
        <v>37</v>
      </c>
      <c r="C257" s="20">
        <f>VLOOKUP(A257,detalis!$A$1:$D$1001,2,FALSE)</f>
        <v>43494</v>
      </c>
      <c r="D257" s="21" t="s">
        <v>38</v>
      </c>
      <c r="E257" s="21" t="s">
        <v>15</v>
      </c>
      <c r="F257" s="21" t="s">
        <v>26</v>
      </c>
      <c r="G257" s="21" t="s">
        <v>41</v>
      </c>
      <c r="H257" s="19" t="str">
        <f>VLOOKUP(A257,detalis!$A$1:$D$1001,4,0)</f>
        <v>Cash</v>
      </c>
      <c r="I257" s="27">
        <f>VLOOKUP(A257,price!$A$1:$C$1001,2,0)</f>
        <v>32.619999999999997</v>
      </c>
      <c r="J257" s="21">
        <f>VLOOKUP(A257,price!$A$1:$C$1001,3,0)</f>
        <v>4</v>
      </c>
      <c r="K257" s="27">
        <f t="shared" si="9"/>
        <v>130.47999999999999</v>
      </c>
      <c r="L257" s="22">
        <v>6</v>
      </c>
      <c r="M257" s="27">
        <f t="shared" si="10"/>
        <v>7.8288000000000011</v>
      </c>
      <c r="N257" s="27">
        <f t="shared" si="11"/>
        <v>138.30879999999999</v>
      </c>
    </row>
    <row r="258" spans="1:14" x14ac:dyDescent="0.3">
      <c r="A258" s="19" t="s">
        <v>287</v>
      </c>
      <c r="B258" s="19" t="s">
        <v>13</v>
      </c>
      <c r="C258" s="20">
        <f>VLOOKUP(A258,detalis!$A$1:$D$1001,2,FALSE)</f>
        <v>43496</v>
      </c>
      <c r="D258" s="19" t="s">
        <v>14</v>
      </c>
      <c r="E258" s="19" t="s">
        <v>15</v>
      </c>
      <c r="F258" s="19" t="s">
        <v>26</v>
      </c>
      <c r="G258" s="19" t="s">
        <v>23</v>
      </c>
      <c r="H258" s="19" t="str">
        <f>VLOOKUP(A258,detalis!$A$1:$D$1001,4,0)</f>
        <v>Credit card</v>
      </c>
      <c r="I258" s="27">
        <f>VLOOKUP(A258,price!$A$1:$C$1001,2,0)</f>
        <v>66.349999999999994</v>
      </c>
      <c r="J258" s="21">
        <f>VLOOKUP(A258,price!$A$1:$C$1001,3,0)</f>
        <v>1</v>
      </c>
      <c r="K258" s="27">
        <f t="shared" si="9"/>
        <v>66.349999999999994</v>
      </c>
      <c r="L258" s="22">
        <v>6</v>
      </c>
      <c r="M258" s="27">
        <f t="shared" si="10"/>
        <v>3.9809999999999945</v>
      </c>
      <c r="N258" s="27">
        <f t="shared" si="11"/>
        <v>70.330999999999989</v>
      </c>
    </row>
    <row r="259" spans="1:14" x14ac:dyDescent="0.3">
      <c r="A259" s="21" t="s">
        <v>288</v>
      </c>
      <c r="B259" s="21" t="s">
        <v>13</v>
      </c>
      <c r="C259" s="20">
        <f>VLOOKUP(A259,detalis!$A$1:$D$1001,2,FALSE)</f>
        <v>43501</v>
      </c>
      <c r="D259" s="21" t="s">
        <v>14</v>
      </c>
      <c r="E259" s="21" t="s">
        <v>15</v>
      </c>
      <c r="F259" s="21" t="s">
        <v>26</v>
      </c>
      <c r="G259" s="21" t="s">
        <v>27</v>
      </c>
      <c r="H259" s="19" t="str">
        <f>VLOOKUP(A259,detalis!$A$1:$D$1001,4,0)</f>
        <v>Ewallet</v>
      </c>
      <c r="I259" s="27">
        <f>VLOOKUP(A259,price!$A$1:$C$1001,2,0)</f>
        <v>25.91</v>
      </c>
      <c r="J259" s="21">
        <f>VLOOKUP(A259,price!$A$1:$C$1001,3,0)</f>
        <v>6</v>
      </c>
      <c r="K259" s="27">
        <f t="shared" ref="K259:K322" si="12">I259*J259</f>
        <v>155.46</v>
      </c>
      <c r="L259" s="22">
        <v>6</v>
      </c>
      <c r="M259" s="27">
        <f t="shared" ref="M259:M322" si="13">N259-K259</f>
        <v>9.3275999999999897</v>
      </c>
      <c r="N259" s="27">
        <f t="shared" ref="N259:N322" si="14">K259+((K259*L259)/100)</f>
        <v>164.7876</v>
      </c>
    </row>
    <row r="260" spans="1:14" x14ac:dyDescent="0.3">
      <c r="A260" s="19" t="s">
        <v>289</v>
      </c>
      <c r="B260" s="19" t="s">
        <v>13</v>
      </c>
      <c r="C260" s="20">
        <f>VLOOKUP(A260,detalis!$A$1:$D$1001,2,FALSE)</f>
        <v>43509</v>
      </c>
      <c r="D260" s="19" t="s">
        <v>14</v>
      </c>
      <c r="E260" s="19" t="s">
        <v>15</v>
      </c>
      <c r="F260" s="19" t="s">
        <v>26</v>
      </c>
      <c r="G260" s="19" t="s">
        <v>23</v>
      </c>
      <c r="H260" s="19" t="str">
        <f>VLOOKUP(A260,detalis!$A$1:$D$1001,4,0)</f>
        <v>Ewallet</v>
      </c>
      <c r="I260" s="27">
        <f>VLOOKUP(A260,price!$A$1:$C$1001,2,0)</f>
        <v>32.25</v>
      </c>
      <c r="J260" s="21">
        <f>VLOOKUP(A260,price!$A$1:$C$1001,3,0)</f>
        <v>4</v>
      </c>
      <c r="K260" s="27">
        <f t="shared" si="12"/>
        <v>129</v>
      </c>
      <c r="L260" s="22">
        <v>6</v>
      </c>
      <c r="M260" s="27">
        <f t="shared" si="13"/>
        <v>7.7400000000000091</v>
      </c>
      <c r="N260" s="27">
        <f t="shared" si="14"/>
        <v>136.74</v>
      </c>
    </row>
    <row r="261" spans="1:14" x14ac:dyDescent="0.3">
      <c r="A261" s="21" t="s">
        <v>290</v>
      </c>
      <c r="B261" s="21" t="s">
        <v>20</v>
      </c>
      <c r="C261" s="20">
        <f>VLOOKUP(A261,detalis!$A$1:$D$1001,2,FALSE)</f>
        <v>43503</v>
      </c>
      <c r="D261" s="21" t="s">
        <v>21</v>
      </c>
      <c r="E261" s="21" t="s">
        <v>15</v>
      </c>
      <c r="F261" s="21" t="s">
        <v>26</v>
      </c>
      <c r="G261" s="21" t="s">
        <v>23</v>
      </c>
      <c r="H261" s="19" t="str">
        <f>VLOOKUP(A261,detalis!$A$1:$D$1001,4,0)</f>
        <v>Credit card</v>
      </c>
      <c r="I261" s="27">
        <f>VLOOKUP(A261,price!$A$1:$C$1001,2,0)</f>
        <v>65.94</v>
      </c>
      <c r="J261" s="21">
        <f>VLOOKUP(A261,price!$A$1:$C$1001,3,0)</f>
        <v>4</v>
      </c>
      <c r="K261" s="27">
        <f t="shared" si="12"/>
        <v>263.76</v>
      </c>
      <c r="L261" s="22">
        <v>6</v>
      </c>
      <c r="M261" s="27">
        <f t="shared" si="13"/>
        <v>15.825600000000009</v>
      </c>
      <c r="N261" s="27">
        <f t="shared" si="14"/>
        <v>279.5856</v>
      </c>
    </row>
    <row r="262" spans="1:14" x14ac:dyDescent="0.3">
      <c r="A262" s="19" t="s">
        <v>291</v>
      </c>
      <c r="B262" s="19" t="s">
        <v>13</v>
      </c>
      <c r="C262" s="20">
        <f>VLOOKUP(A262,detalis!$A$1:$D$1001,2,FALSE)</f>
        <v>43543</v>
      </c>
      <c r="D262" s="19" t="s">
        <v>14</v>
      </c>
      <c r="E262" s="19" t="s">
        <v>22</v>
      </c>
      <c r="F262" s="19" t="s">
        <v>16</v>
      </c>
      <c r="G262" s="19" t="s">
        <v>23</v>
      </c>
      <c r="H262" s="19" t="str">
        <f>VLOOKUP(A262,detalis!$A$1:$D$1001,4,0)</f>
        <v>Ewallet</v>
      </c>
      <c r="I262" s="27">
        <f>VLOOKUP(A262,price!$A$1:$C$1001,2,0)</f>
        <v>75.06</v>
      </c>
      <c r="J262" s="21">
        <f>VLOOKUP(A262,price!$A$1:$C$1001,3,0)</f>
        <v>9</v>
      </c>
      <c r="K262" s="27">
        <f t="shared" si="12"/>
        <v>675.54</v>
      </c>
      <c r="L262" s="22">
        <v>6</v>
      </c>
      <c r="M262" s="27">
        <f t="shared" si="13"/>
        <v>40.532400000000052</v>
      </c>
      <c r="N262" s="27">
        <f t="shared" si="14"/>
        <v>716.07240000000002</v>
      </c>
    </row>
    <row r="263" spans="1:14" x14ac:dyDescent="0.3">
      <c r="A263" s="21" t="s">
        <v>292</v>
      </c>
      <c r="B263" s="21" t="s">
        <v>20</v>
      </c>
      <c r="C263" s="20">
        <f>VLOOKUP(A263,detalis!$A$1:$D$1001,2,FALSE)</f>
        <v>43531</v>
      </c>
      <c r="D263" s="21" t="s">
        <v>21</v>
      </c>
      <c r="E263" s="21" t="s">
        <v>22</v>
      </c>
      <c r="F263" s="21" t="s">
        <v>16</v>
      </c>
      <c r="G263" s="21" t="s">
        <v>41</v>
      </c>
      <c r="H263" s="19" t="str">
        <f>VLOOKUP(A263,detalis!$A$1:$D$1001,4,0)</f>
        <v>Ewallet</v>
      </c>
      <c r="I263" s="27">
        <f>VLOOKUP(A263,price!$A$1:$C$1001,2,0)</f>
        <v>16.45</v>
      </c>
      <c r="J263" s="21">
        <f>VLOOKUP(A263,price!$A$1:$C$1001,3,0)</f>
        <v>4</v>
      </c>
      <c r="K263" s="27">
        <f t="shared" si="12"/>
        <v>65.8</v>
      </c>
      <c r="L263" s="22">
        <v>6</v>
      </c>
      <c r="M263" s="27">
        <f t="shared" si="13"/>
        <v>3.9479999999999933</v>
      </c>
      <c r="N263" s="27">
        <f t="shared" si="14"/>
        <v>69.74799999999999</v>
      </c>
    </row>
    <row r="264" spans="1:14" x14ac:dyDescent="0.3">
      <c r="A264" s="19" t="s">
        <v>293</v>
      </c>
      <c r="B264" s="19" t="s">
        <v>37</v>
      </c>
      <c r="C264" s="20">
        <f>VLOOKUP(A264,detalis!$A$1:$D$1001,2,FALSE)</f>
        <v>43537</v>
      </c>
      <c r="D264" s="19" t="s">
        <v>38</v>
      </c>
      <c r="E264" s="19" t="s">
        <v>15</v>
      </c>
      <c r="F264" s="19" t="s">
        <v>16</v>
      </c>
      <c r="G264" s="19" t="s">
        <v>41</v>
      </c>
      <c r="H264" s="19" t="str">
        <f>VLOOKUP(A264,detalis!$A$1:$D$1001,4,0)</f>
        <v>Cash</v>
      </c>
      <c r="I264" s="27">
        <f>VLOOKUP(A264,price!$A$1:$C$1001,2,0)</f>
        <v>38.299999999999997</v>
      </c>
      <c r="J264" s="21">
        <f>VLOOKUP(A264,price!$A$1:$C$1001,3,0)</f>
        <v>4</v>
      </c>
      <c r="K264" s="27">
        <f t="shared" si="12"/>
        <v>153.19999999999999</v>
      </c>
      <c r="L264" s="22">
        <v>6</v>
      </c>
      <c r="M264" s="27">
        <f t="shared" si="13"/>
        <v>9.1920000000000073</v>
      </c>
      <c r="N264" s="27">
        <f t="shared" si="14"/>
        <v>162.392</v>
      </c>
    </row>
    <row r="265" spans="1:14" x14ac:dyDescent="0.3">
      <c r="A265" s="21" t="s">
        <v>294</v>
      </c>
      <c r="B265" s="21" t="s">
        <v>13</v>
      </c>
      <c r="C265" s="20">
        <f>VLOOKUP(A265,detalis!$A$1:$D$1001,2,FALSE)</f>
        <v>43505</v>
      </c>
      <c r="D265" s="21" t="s">
        <v>14</v>
      </c>
      <c r="E265" s="21" t="s">
        <v>15</v>
      </c>
      <c r="F265" s="21" t="s">
        <v>16</v>
      </c>
      <c r="G265" s="21" t="s">
        <v>31</v>
      </c>
      <c r="H265" s="19" t="str">
        <f>VLOOKUP(A265,detalis!$A$1:$D$1001,4,0)</f>
        <v>Cash</v>
      </c>
      <c r="I265" s="27">
        <f>VLOOKUP(A265,price!$A$1:$C$1001,2,0)</f>
        <v>22.24</v>
      </c>
      <c r="J265" s="21">
        <f>VLOOKUP(A265,price!$A$1:$C$1001,3,0)</f>
        <v>10</v>
      </c>
      <c r="K265" s="27">
        <f t="shared" si="12"/>
        <v>222.39999999999998</v>
      </c>
      <c r="L265" s="22">
        <v>6</v>
      </c>
      <c r="M265" s="27">
        <f t="shared" si="13"/>
        <v>13.343999999999994</v>
      </c>
      <c r="N265" s="27">
        <f t="shared" si="14"/>
        <v>235.74399999999997</v>
      </c>
    </row>
    <row r="266" spans="1:14" x14ac:dyDescent="0.3">
      <c r="A266" s="19" t="s">
        <v>295</v>
      </c>
      <c r="B266" s="19" t="s">
        <v>37</v>
      </c>
      <c r="C266" s="20">
        <f>VLOOKUP(A266,detalis!$A$1:$D$1001,2,FALSE)</f>
        <v>43522</v>
      </c>
      <c r="D266" s="19" t="s">
        <v>38</v>
      </c>
      <c r="E266" s="19" t="s">
        <v>22</v>
      </c>
      <c r="F266" s="19" t="s">
        <v>26</v>
      </c>
      <c r="G266" s="19" t="s">
        <v>31</v>
      </c>
      <c r="H266" s="19" t="str">
        <f>VLOOKUP(A266,detalis!$A$1:$D$1001,4,0)</f>
        <v>Ewallet</v>
      </c>
      <c r="I266" s="27">
        <f>VLOOKUP(A266,price!$A$1:$C$1001,2,0)</f>
        <v>54.45</v>
      </c>
      <c r="J266" s="21">
        <f>VLOOKUP(A266,price!$A$1:$C$1001,3,0)</f>
        <v>1</v>
      </c>
      <c r="K266" s="27">
        <f t="shared" si="12"/>
        <v>54.45</v>
      </c>
      <c r="L266" s="22">
        <v>6</v>
      </c>
      <c r="M266" s="27">
        <f t="shared" si="13"/>
        <v>3.267000000000003</v>
      </c>
      <c r="N266" s="27">
        <f t="shared" si="14"/>
        <v>57.717000000000006</v>
      </c>
    </row>
    <row r="267" spans="1:14" x14ac:dyDescent="0.3">
      <c r="A267" s="21" t="s">
        <v>296</v>
      </c>
      <c r="B267" s="21" t="s">
        <v>13</v>
      </c>
      <c r="C267" s="20">
        <f>VLOOKUP(A267,detalis!$A$1:$D$1001,2,FALSE)</f>
        <v>43536</v>
      </c>
      <c r="D267" s="21" t="s">
        <v>14</v>
      </c>
      <c r="E267" s="21" t="s">
        <v>15</v>
      </c>
      <c r="F267" s="21" t="s">
        <v>16</v>
      </c>
      <c r="G267" s="21" t="s">
        <v>31</v>
      </c>
      <c r="H267" s="19" t="str">
        <f>VLOOKUP(A267,detalis!$A$1:$D$1001,4,0)</f>
        <v>Credit card</v>
      </c>
      <c r="I267" s="27">
        <f>VLOOKUP(A267,price!$A$1:$C$1001,2,0)</f>
        <v>98.4</v>
      </c>
      <c r="J267" s="21">
        <f>VLOOKUP(A267,price!$A$1:$C$1001,3,0)</f>
        <v>7</v>
      </c>
      <c r="K267" s="27">
        <f t="shared" si="12"/>
        <v>688.80000000000007</v>
      </c>
      <c r="L267" s="22">
        <v>6</v>
      </c>
      <c r="M267" s="27">
        <f t="shared" si="13"/>
        <v>41.327999999999975</v>
      </c>
      <c r="N267" s="27">
        <f t="shared" si="14"/>
        <v>730.12800000000004</v>
      </c>
    </row>
    <row r="268" spans="1:14" x14ac:dyDescent="0.3">
      <c r="A268" s="19" t="s">
        <v>297</v>
      </c>
      <c r="B268" s="19" t="s">
        <v>20</v>
      </c>
      <c r="C268" s="20">
        <f>VLOOKUP(A268,detalis!$A$1:$D$1001,2,FALSE)</f>
        <v>43538</v>
      </c>
      <c r="D268" s="19" t="s">
        <v>21</v>
      </c>
      <c r="E268" s="19" t="s">
        <v>22</v>
      </c>
      <c r="F268" s="19" t="s">
        <v>26</v>
      </c>
      <c r="G268" s="19" t="s">
        <v>27</v>
      </c>
      <c r="H268" s="19" t="str">
        <f>VLOOKUP(A268,detalis!$A$1:$D$1001,4,0)</f>
        <v>Credit card</v>
      </c>
      <c r="I268" s="27">
        <f>VLOOKUP(A268,price!$A$1:$C$1001,2,0)</f>
        <v>35.47</v>
      </c>
      <c r="J268" s="21">
        <f>VLOOKUP(A268,price!$A$1:$C$1001,3,0)</f>
        <v>4</v>
      </c>
      <c r="K268" s="27">
        <f t="shared" si="12"/>
        <v>141.88</v>
      </c>
      <c r="L268" s="22">
        <v>6</v>
      </c>
      <c r="M268" s="27">
        <f t="shared" si="13"/>
        <v>8.5127999999999986</v>
      </c>
      <c r="N268" s="27">
        <f t="shared" si="14"/>
        <v>150.39279999999999</v>
      </c>
    </row>
    <row r="269" spans="1:14" x14ac:dyDescent="0.3">
      <c r="A269" s="21" t="s">
        <v>298</v>
      </c>
      <c r="B269" s="21" t="s">
        <v>37</v>
      </c>
      <c r="C269" s="20">
        <f>VLOOKUP(A269,detalis!$A$1:$D$1001,2,FALSE)</f>
        <v>43473</v>
      </c>
      <c r="D269" s="21" t="s">
        <v>38</v>
      </c>
      <c r="E269" s="21" t="s">
        <v>15</v>
      </c>
      <c r="F269" s="21" t="s">
        <v>16</v>
      </c>
      <c r="G269" s="21" t="s">
        <v>39</v>
      </c>
      <c r="H269" s="19" t="str">
        <f>VLOOKUP(A269,detalis!$A$1:$D$1001,4,0)</f>
        <v>Cash</v>
      </c>
      <c r="I269" s="27">
        <f>VLOOKUP(A269,price!$A$1:$C$1001,2,0)</f>
        <v>74.599999999999994</v>
      </c>
      <c r="J269" s="21">
        <f>VLOOKUP(A269,price!$A$1:$C$1001,3,0)</f>
        <v>10</v>
      </c>
      <c r="K269" s="27">
        <f t="shared" si="12"/>
        <v>746</v>
      </c>
      <c r="L269" s="22">
        <v>6</v>
      </c>
      <c r="M269" s="27">
        <f t="shared" si="13"/>
        <v>44.759999999999991</v>
      </c>
      <c r="N269" s="27">
        <f t="shared" si="14"/>
        <v>790.76</v>
      </c>
    </row>
    <row r="270" spans="1:14" x14ac:dyDescent="0.3">
      <c r="A270" s="19" t="s">
        <v>299</v>
      </c>
      <c r="B270" s="19" t="s">
        <v>13</v>
      </c>
      <c r="C270" s="20">
        <f>VLOOKUP(A270,detalis!$A$1:$D$1001,2,FALSE)</f>
        <v>43470</v>
      </c>
      <c r="D270" s="19" t="s">
        <v>14</v>
      </c>
      <c r="E270" s="19" t="s">
        <v>15</v>
      </c>
      <c r="F270" s="19" t="s">
        <v>26</v>
      </c>
      <c r="G270" s="19" t="s">
        <v>27</v>
      </c>
      <c r="H270" s="19" t="str">
        <f>VLOOKUP(A270,detalis!$A$1:$D$1001,4,0)</f>
        <v>Credit card</v>
      </c>
      <c r="I270" s="27">
        <f>VLOOKUP(A270,price!$A$1:$C$1001,2,0)</f>
        <v>70.739999999999995</v>
      </c>
      <c r="J270" s="21">
        <f>VLOOKUP(A270,price!$A$1:$C$1001,3,0)</f>
        <v>4</v>
      </c>
      <c r="K270" s="27">
        <f t="shared" si="12"/>
        <v>282.95999999999998</v>
      </c>
      <c r="L270" s="22">
        <v>6</v>
      </c>
      <c r="M270" s="27">
        <f t="shared" si="13"/>
        <v>16.977599999999995</v>
      </c>
      <c r="N270" s="27">
        <f t="shared" si="14"/>
        <v>299.93759999999997</v>
      </c>
    </row>
    <row r="271" spans="1:14" x14ac:dyDescent="0.3">
      <c r="A271" s="21" t="s">
        <v>300</v>
      </c>
      <c r="B271" s="21" t="s">
        <v>13</v>
      </c>
      <c r="C271" s="20">
        <f>VLOOKUP(A271,detalis!$A$1:$D$1001,2,FALSE)</f>
        <v>43469</v>
      </c>
      <c r="D271" s="21" t="s">
        <v>14</v>
      </c>
      <c r="E271" s="21" t="s">
        <v>15</v>
      </c>
      <c r="F271" s="21" t="s">
        <v>16</v>
      </c>
      <c r="G271" s="21" t="s">
        <v>27</v>
      </c>
      <c r="H271" s="19" t="str">
        <f>VLOOKUP(A271,detalis!$A$1:$D$1001,4,0)</f>
        <v>Ewallet</v>
      </c>
      <c r="I271" s="27">
        <f>VLOOKUP(A271,price!$A$1:$C$1001,2,0)</f>
        <v>35.54</v>
      </c>
      <c r="J271" s="21">
        <f>VLOOKUP(A271,price!$A$1:$C$1001,3,0)</f>
        <v>10</v>
      </c>
      <c r="K271" s="27">
        <f t="shared" si="12"/>
        <v>355.4</v>
      </c>
      <c r="L271" s="22">
        <v>6</v>
      </c>
      <c r="M271" s="27">
        <f t="shared" si="13"/>
        <v>21.324000000000012</v>
      </c>
      <c r="N271" s="27">
        <f t="shared" si="14"/>
        <v>376.72399999999999</v>
      </c>
    </row>
    <row r="272" spans="1:14" x14ac:dyDescent="0.3">
      <c r="A272" s="19" t="s">
        <v>301</v>
      </c>
      <c r="B272" s="19" t="s">
        <v>37</v>
      </c>
      <c r="C272" s="20">
        <f>VLOOKUP(A272,detalis!$A$1:$D$1001,2,FALSE)</f>
        <v>43530</v>
      </c>
      <c r="D272" s="19" t="s">
        <v>38</v>
      </c>
      <c r="E272" s="19" t="s">
        <v>22</v>
      </c>
      <c r="F272" s="19" t="s">
        <v>16</v>
      </c>
      <c r="G272" s="19" t="s">
        <v>31</v>
      </c>
      <c r="H272" s="19" t="str">
        <f>VLOOKUP(A272,detalis!$A$1:$D$1001,4,0)</f>
        <v>Ewallet</v>
      </c>
      <c r="I272" s="27">
        <f>VLOOKUP(A272,price!$A$1:$C$1001,2,0)</f>
        <v>67.430000000000007</v>
      </c>
      <c r="J272" s="21">
        <f>VLOOKUP(A272,price!$A$1:$C$1001,3,0)</f>
        <v>5</v>
      </c>
      <c r="K272" s="27">
        <f t="shared" si="12"/>
        <v>337.15000000000003</v>
      </c>
      <c r="L272" s="22">
        <v>6</v>
      </c>
      <c r="M272" s="27">
        <f t="shared" si="13"/>
        <v>20.228999999999985</v>
      </c>
      <c r="N272" s="27">
        <f t="shared" si="14"/>
        <v>357.37900000000002</v>
      </c>
    </row>
    <row r="273" spans="1:14" x14ac:dyDescent="0.3">
      <c r="A273" s="21" t="s">
        <v>302</v>
      </c>
      <c r="B273" s="21" t="s">
        <v>20</v>
      </c>
      <c r="C273" s="20">
        <f>VLOOKUP(A273,detalis!$A$1:$D$1001,2,FALSE)</f>
        <v>43468</v>
      </c>
      <c r="D273" s="21" t="s">
        <v>21</v>
      </c>
      <c r="E273" s="21" t="s">
        <v>15</v>
      </c>
      <c r="F273" s="21" t="s">
        <v>16</v>
      </c>
      <c r="G273" s="21" t="s">
        <v>17</v>
      </c>
      <c r="H273" s="19" t="str">
        <f>VLOOKUP(A273,detalis!$A$1:$D$1001,4,0)</f>
        <v>Cash</v>
      </c>
      <c r="I273" s="27">
        <f>VLOOKUP(A273,price!$A$1:$C$1001,2,0)</f>
        <v>21.12</v>
      </c>
      <c r="J273" s="21">
        <f>VLOOKUP(A273,price!$A$1:$C$1001,3,0)</f>
        <v>2</v>
      </c>
      <c r="K273" s="27">
        <f t="shared" si="12"/>
        <v>42.24</v>
      </c>
      <c r="L273" s="22">
        <v>6</v>
      </c>
      <c r="M273" s="27">
        <f t="shared" si="13"/>
        <v>2.534399999999998</v>
      </c>
      <c r="N273" s="27">
        <f t="shared" si="14"/>
        <v>44.7744</v>
      </c>
    </row>
    <row r="274" spans="1:14" x14ac:dyDescent="0.3">
      <c r="A274" s="19" t="s">
        <v>303</v>
      </c>
      <c r="B274" s="19" t="s">
        <v>13</v>
      </c>
      <c r="C274" s="20">
        <f>VLOOKUP(A274,detalis!$A$1:$D$1001,2,FALSE)</f>
        <v>43472</v>
      </c>
      <c r="D274" s="19" t="s">
        <v>14</v>
      </c>
      <c r="E274" s="19" t="s">
        <v>15</v>
      </c>
      <c r="F274" s="19" t="s">
        <v>16</v>
      </c>
      <c r="G274" s="19" t="s">
        <v>27</v>
      </c>
      <c r="H274" s="19" t="str">
        <f>VLOOKUP(A274,detalis!$A$1:$D$1001,4,0)</f>
        <v>Credit card</v>
      </c>
      <c r="I274" s="27">
        <f>VLOOKUP(A274,price!$A$1:$C$1001,2,0)</f>
        <v>21.54</v>
      </c>
      <c r="J274" s="21">
        <f>VLOOKUP(A274,price!$A$1:$C$1001,3,0)</f>
        <v>9</v>
      </c>
      <c r="K274" s="27">
        <f t="shared" si="12"/>
        <v>193.85999999999999</v>
      </c>
      <c r="L274" s="22">
        <v>6</v>
      </c>
      <c r="M274" s="27">
        <f t="shared" si="13"/>
        <v>11.631599999999992</v>
      </c>
      <c r="N274" s="27">
        <f t="shared" si="14"/>
        <v>205.49159999999998</v>
      </c>
    </row>
    <row r="275" spans="1:14" x14ac:dyDescent="0.3">
      <c r="A275" s="21" t="s">
        <v>304</v>
      </c>
      <c r="B275" s="21" t="s">
        <v>13</v>
      </c>
      <c r="C275" s="20">
        <f>VLOOKUP(A275,detalis!$A$1:$D$1001,2,FALSE)</f>
        <v>43492</v>
      </c>
      <c r="D275" s="21" t="s">
        <v>14</v>
      </c>
      <c r="E275" s="21" t="s">
        <v>22</v>
      </c>
      <c r="F275" s="21" t="s">
        <v>16</v>
      </c>
      <c r="G275" s="21" t="s">
        <v>27</v>
      </c>
      <c r="H275" s="19" t="str">
        <f>VLOOKUP(A275,detalis!$A$1:$D$1001,4,0)</f>
        <v>Cash</v>
      </c>
      <c r="I275" s="27">
        <f>VLOOKUP(A275,price!$A$1:$C$1001,2,0)</f>
        <v>12.03</v>
      </c>
      <c r="J275" s="21">
        <f>VLOOKUP(A275,price!$A$1:$C$1001,3,0)</f>
        <v>2</v>
      </c>
      <c r="K275" s="27">
        <f t="shared" si="12"/>
        <v>24.06</v>
      </c>
      <c r="L275" s="22">
        <v>6</v>
      </c>
      <c r="M275" s="27">
        <f t="shared" si="13"/>
        <v>1.4436</v>
      </c>
      <c r="N275" s="27">
        <f t="shared" si="14"/>
        <v>25.503599999999999</v>
      </c>
    </row>
    <row r="276" spans="1:14" x14ac:dyDescent="0.3">
      <c r="A276" s="19" t="s">
        <v>305</v>
      </c>
      <c r="B276" s="19" t="s">
        <v>37</v>
      </c>
      <c r="C276" s="20">
        <f>VLOOKUP(A276,detalis!$A$1:$D$1001,2,FALSE)</f>
        <v>43522</v>
      </c>
      <c r="D276" s="19" t="s">
        <v>38</v>
      </c>
      <c r="E276" s="19" t="s">
        <v>22</v>
      </c>
      <c r="F276" s="19" t="s">
        <v>16</v>
      </c>
      <c r="G276" s="19" t="s">
        <v>17</v>
      </c>
      <c r="H276" s="19" t="str">
        <f>VLOOKUP(A276,detalis!$A$1:$D$1001,4,0)</f>
        <v>Ewallet</v>
      </c>
      <c r="I276" s="27">
        <f>VLOOKUP(A276,price!$A$1:$C$1001,2,0)</f>
        <v>99.71</v>
      </c>
      <c r="J276" s="21">
        <f>VLOOKUP(A276,price!$A$1:$C$1001,3,0)</f>
        <v>6</v>
      </c>
      <c r="K276" s="27">
        <f t="shared" si="12"/>
        <v>598.26</v>
      </c>
      <c r="L276" s="22">
        <v>6</v>
      </c>
      <c r="M276" s="27">
        <f t="shared" si="13"/>
        <v>35.895600000000059</v>
      </c>
      <c r="N276" s="27">
        <f t="shared" si="14"/>
        <v>634.15560000000005</v>
      </c>
    </row>
    <row r="277" spans="1:14" x14ac:dyDescent="0.3">
      <c r="A277" s="21" t="s">
        <v>306</v>
      </c>
      <c r="B277" s="21" t="s">
        <v>37</v>
      </c>
      <c r="C277" s="20">
        <f>VLOOKUP(A277,detalis!$A$1:$D$1001,2,FALSE)</f>
        <v>43472</v>
      </c>
      <c r="D277" s="21" t="s">
        <v>38</v>
      </c>
      <c r="E277" s="21" t="s">
        <v>22</v>
      </c>
      <c r="F277" s="21" t="s">
        <v>26</v>
      </c>
      <c r="G277" s="21" t="s">
        <v>41</v>
      </c>
      <c r="H277" s="19" t="str">
        <f>VLOOKUP(A277,detalis!$A$1:$D$1001,4,0)</f>
        <v>Cash</v>
      </c>
      <c r="I277" s="27">
        <f>VLOOKUP(A277,price!$A$1:$C$1001,2,0)</f>
        <v>47.97</v>
      </c>
      <c r="J277" s="21">
        <f>VLOOKUP(A277,price!$A$1:$C$1001,3,0)</f>
        <v>7</v>
      </c>
      <c r="K277" s="27">
        <f t="shared" si="12"/>
        <v>335.78999999999996</v>
      </c>
      <c r="L277" s="22">
        <v>6</v>
      </c>
      <c r="M277" s="27">
        <f t="shared" si="13"/>
        <v>20.147400000000005</v>
      </c>
      <c r="N277" s="27">
        <f t="shared" si="14"/>
        <v>355.93739999999997</v>
      </c>
    </row>
    <row r="278" spans="1:14" x14ac:dyDescent="0.3">
      <c r="A278" s="19" t="s">
        <v>307</v>
      </c>
      <c r="B278" s="19" t="s">
        <v>20</v>
      </c>
      <c r="C278" s="20">
        <f>VLOOKUP(A278,detalis!$A$1:$D$1001,2,FALSE)</f>
        <v>43472</v>
      </c>
      <c r="D278" s="19" t="s">
        <v>21</v>
      </c>
      <c r="E278" s="19" t="s">
        <v>15</v>
      </c>
      <c r="F278" s="19" t="s">
        <v>16</v>
      </c>
      <c r="G278" s="19" t="s">
        <v>27</v>
      </c>
      <c r="H278" s="19" t="str">
        <f>VLOOKUP(A278,detalis!$A$1:$D$1001,4,0)</f>
        <v>Cash</v>
      </c>
      <c r="I278" s="27">
        <f>VLOOKUP(A278,price!$A$1:$C$1001,2,0)</f>
        <v>21.82</v>
      </c>
      <c r="J278" s="21">
        <f>VLOOKUP(A278,price!$A$1:$C$1001,3,0)</f>
        <v>10</v>
      </c>
      <c r="K278" s="27">
        <f t="shared" si="12"/>
        <v>218.2</v>
      </c>
      <c r="L278" s="22">
        <v>6</v>
      </c>
      <c r="M278" s="27">
        <f t="shared" si="13"/>
        <v>13.091999999999985</v>
      </c>
      <c r="N278" s="27">
        <f t="shared" si="14"/>
        <v>231.29199999999997</v>
      </c>
    </row>
    <row r="279" spans="1:14" x14ac:dyDescent="0.3">
      <c r="A279" s="21" t="s">
        <v>308</v>
      </c>
      <c r="B279" s="21" t="s">
        <v>20</v>
      </c>
      <c r="C279" s="20">
        <f>VLOOKUP(A279,detalis!$A$1:$D$1001,2,FALSE)</f>
        <v>43498</v>
      </c>
      <c r="D279" s="21" t="s">
        <v>21</v>
      </c>
      <c r="E279" s="21" t="s">
        <v>22</v>
      </c>
      <c r="F279" s="21" t="s">
        <v>16</v>
      </c>
      <c r="G279" s="21" t="s">
        <v>41</v>
      </c>
      <c r="H279" s="19" t="str">
        <f>VLOOKUP(A279,detalis!$A$1:$D$1001,4,0)</f>
        <v>Ewallet</v>
      </c>
      <c r="I279" s="27">
        <f>VLOOKUP(A279,price!$A$1:$C$1001,2,0)</f>
        <v>95.42</v>
      </c>
      <c r="J279" s="21">
        <f>VLOOKUP(A279,price!$A$1:$C$1001,3,0)</f>
        <v>4</v>
      </c>
      <c r="K279" s="27">
        <f t="shared" si="12"/>
        <v>381.68</v>
      </c>
      <c r="L279" s="22">
        <v>6</v>
      </c>
      <c r="M279" s="27">
        <f t="shared" si="13"/>
        <v>22.900800000000004</v>
      </c>
      <c r="N279" s="27">
        <f t="shared" si="14"/>
        <v>404.58080000000001</v>
      </c>
    </row>
    <row r="280" spans="1:14" x14ac:dyDescent="0.3">
      <c r="A280" s="19" t="s">
        <v>309</v>
      </c>
      <c r="B280" s="19" t="s">
        <v>20</v>
      </c>
      <c r="C280" s="20">
        <f>VLOOKUP(A280,detalis!$A$1:$D$1001,2,FALSE)</f>
        <v>43544</v>
      </c>
      <c r="D280" s="19" t="s">
        <v>21</v>
      </c>
      <c r="E280" s="19" t="s">
        <v>15</v>
      </c>
      <c r="F280" s="19" t="s">
        <v>26</v>
      </c>
      <c r="G280" s="19" t="s">
        <v>41</v>
      </c>
      <c r="H280" s="19" t="str">
        <f>VLOOKUP(A280,detalis!$A$1:$D$1001,4,0)</f>
        <v>Cash</v>
      </c>
      <c r="I280" s="27">
        <f>VLOOKUP(A280,price!$A$1:$C$1001,2,0)</f>
        <v>70.989999999999995</v>
      </c>
      <c r="J280" s="21">
        <f>VLOOKUP(A280,price!$A$1:$C$1001,3,0)</f>
        <v>10</v>
      </c>
      <c r="K280" s="27">
        <f t="shared" si="12"/>
        <v>709.9</v>
      </c>
      <c r="L280" s="22">
        <v>6</v>
      </c>
      <c r="M280" s="27">
        <f t="shared" si="13"/>
        <v>42.593999999999937</v>
      </c>
      <c r="N280" s="27">
        <f t="shared" si="14"/>
        <v>752.49399999999991</v>
      </c>
    </row>
    <row r="281" spans="1:14" x14ac:dyDescent="0.3">
      <c r="A281" s="21" t="s">
        <v>310</v>
      </c>
      <c r="B281" s="21" t="s">
        <v>13</v>
      </c>
      <c r="C281" s="20">
        <f>VLOOKUP(A281,detalis!$A$1:$D$1001,2,FALSE)</f>
        <v>43544</v>
      </c>
      <c r="D281" s="21" t="s">
        <v>14</v>
      </c>
      <c r="E281" s="21" t="s">
        <v>15</v>
      </c>
      <c r="F281" s="21" t="s">
        <v>26</v>
      </c>
      <c r="G281" s="21" t="s">
        <v>31</v>
      </c>
      <c r="H281" s="19" t="str">
        <f>VLOOKUP(A281,detalis!$A$1:$D$1001,4,0)</f>
        <v>Credit card</v>
      </c>
      <c r="I281" s="27">
        <f>VLOOKUP(A281,price!$A$1:$C$1001,2,0)</f>
        <v>44.02</v>
      </c>
      <c r="J281" s="21">
        <f>VLOOKUP(A281,price!$A$1:$C$1001,3,0)</f>
        <v>10</v>
      </c>
      <c r="K281" s="27">
        <f t="shared" si="12"/>
        <v>440.20000000000005</v>
      </c>
      <c r="L281" s="22">
        <v>6</v>
      </c>
      <c r="M281" s="27">
        <f t="shared" si="13"/>
        <v>26.411999999999978</v>
      </c>
      <c r="N281" s="27">
        <f t="shared" si="14"/>
        <v>466.61200000000002</v>
      </c>
    </row>
    <row r="282" spans="1:14" x14ac:dyDescent="0.3">
      <c r="A282" s="19" t="s">
        <v>311</v>
      </c>
      <c r="B282" s="19" t="s">
        <v>13</v>
      </c>
      <c r="C282" s="20">
        <f>VLOOKUP(A282,detalis!$A$1:$D$1001,2,FALSE)</f>
        <v>43511</v>
      </c>
      <c r="D282" s="19" t="s">
        <v>14</v>
      </c>
      <c r="E282" s="19" t="s">
        <v>22</v>
      </c>
      <c r="F282" s="19" t="s">
        <v>16</v>
      </c>
      <c r="G282" s="19" t="s">
        <v>27</v>
      </c>
      <c r="H282" s="19" t="str">
        <f>VLOOKUP(A282,detalis!$A$1:$D$1001,4,0)</f>
        <v>Credit card</v>
      </c>
      <c r="I282" s="27">
        <f>VLOOKUP(A282,price!$A$1:$C$1001,2,0)</f>
        <v>69.959999999999994</v>
      </c>
      <c r="J282" s="21">
        <f>VLOOKUP(A282,price!$A$1:$C$1001,3,0)</f>
        <v>8</v>
      </c>
      <c r="K282" s="27">
        <f t="shared" si="12"/>
        <v>559.67999999999995</v>
      </c>
      <c r="L282" s="22">
        <v>6</v>
      </c>
      <c r="M282" s="27">
        <f t="shared" si="13"/>
        <v>33.580799999999954</v>
      </c>
      <c r="N282" s="27">
        <f t="shared" si="14"/>
        <v>593.2607999999999</v>
      </c>
    </row>
    <row r="283" spans="1:14" x14ac:dyDescent="0.3">
      <c r="A283" s="21" t="s">
        <v>312</v>
      </c>
      <c r="B283" s="21" t="s">
        <v>20</v>
      </c>
      <c r="C283" s="20">
        <f>VLOOKUP(A283,detalis!$A$1:$D$1001,2,FALSE)</f>
        <v>43530</v>
      </c>
      <c r="D283" s="21" t="s">
        <v>21</v>
      </c>
      <c r="E283" s="21" t="s">
        <v>22</v>
      </c>
      <c r="F283" s="21" t="s">
        <v>26</v>
      </c>
      <c r="G283" s="21" t="s">
        <v>27</v>
      </c>
      <c r="H283" s="19" t="str">
        <f>VLOOKUP(A283,detalis!$A$1:$D$1001,4,0)</f>
        <v>Credit card</v>
      </c>
      <c r="I283" s="27" t="str">
        <f>VLOOKUP(A283,price!$A$1:$C$1001,2,0)</f>
        <v>37</v>
      </c>
      <c r="J283" s="21">
        <f>VLOOKUP(A283,price!$A$1:$C$1001,3,0)</f>
        <v>1</v>
      </c>
      <c r="K283" s="27">
        <f t="shared" si="12"/>
        <v>37</v>
      </c>
      <c r="L283" s="22">
        <v>6</v>
      </c>
      <c r="M283" s="27">
        <f t="shared" si="13"/>
        <v>2.2199999999999989</v>
      </c>
      <c r="N283" s="27">
        <f t="shared" si="14"/>
        <v>39.22</v>
      </c>
    </row>
    <row r="284" spans="1:14" x14ac:dyDescent="0.3">
      <c r="A284" s="19" t="s">
        <v>314</v>
      </c>
      <c r="B284" s="19" t="s">
        <v>13</v>
      </c>
      <c r="C284" s="20">
        <f>VLOOKUP(A284,detalis!$A$1:$D$1001,2,FALSE)</f>
        <v>43471</v>
      </c>
      <c r="D284" s="19" t="s">
        <v>14</v>
      </c>
      <c r="E284" s="19" t="s">
        <v>22</v>
      </c>
      <c r="F284" s="19" t="s">
        <v>16</v>
      </c>
      <c r="G284" s="19" t="s">
        <v>31</v>
      </c>
      <c r="H284" s="19" t="str">
        <f>VLOOKUP(A284,detalis!$A$1:$D$1001,4,0)</f>
        <v>Cash</v>
      </c>
      <c r="I284" s="27">
        <f>VLOOKUP(A284,price!$A$1:$C$1001,2,0)</f>
        <v>15.34</v>
      </c>
      <c r="J284" s="21">
        <f>VLOOKUP(A284,price!$A$1:$C$1001,3,0)</f>
        <v>1</v>
      </c>
      <c r="K284" s="27">
        <f t="shared" si="12"/>
        <v>15.34</v>
      </c>
      <c r="L284" s="22">
        <v>6</v>
      </c>
      <c r="M284" s="27">
        <f t="shared" si="13"/>
        <v>0.92040000000000077</v>
      </c>
      <c r="N284" s="27">
        <f t="shared" si="14"/>
        <v>16.260400000000001</v>
      </c>
    </row>
    <row r="285" spans="1:14" x14ac:dyDescent="0.3">
      <c r="A285" s="21" t="s">
        <v>315</v>
      </c>
      <c r="B285" s="21" t="s">
        <v>13</v>
      </c>
      <c r="C285" s="20">
        <f>VLOOKUP(A285,detalis!$A$1:$D$1001,2,FALSE)</f>
        <v>43528</v>
      </c>
      <c r="D285" s="21" t="s">
        <v>14</v>
      </c>
      <c r="E285" s="21" t="s">
        <v>15</v>
      </c>
      <c r="F285" s="21" t="s">
        <v>26</v>
      </c>
      <c r="G285" s="21" t="s">
        <v>17</v>
      </c>
      <c r="H285" s="19" t="str">
        <f>VLOOKUP(A285,detalis!$A$1:$D$1001,4,0)</f>
        <v>Ewallet</v>
      </c>
      <c r="I285" s="27">
        <f>VLOOKUP(A285,price!$A$1:$C$1001,2,0)</f>
        <v>99.83</v>
      </c>
      <c r="J285" s="21">
        <f>VLOOKUP(A285,price!$A$1:$C$1001,3,0)</f>
        <v>6</v>
      </c>
      <c r="K285" s="27">
        <f t="shared" si="12"/>
        <v>598.98</v>
      </c>
      <c r="L285" s="22">
        <v>6</v>
      </c>
      <c r="M285" s="27">
        <f t="shared" si="13"/>
        <v>35.938800000000015</v>
      </c>
      <c r="N285" s="27">
        <f t="shared" si="14"/>
        <v>634.91880000000003</v>
      </c>
    </row>
    <row r="286" spans="1:14" x14ac:dyDescent="0.3">
      <c r="A286" s="19" t="s">
        <v>316</v>
      </c>
      <c r="B286" s="19" t="s">
        <v>13</v>
      </c>
      <c r="C286" s="20">
        <f>VLOOKUP(A286,detalis!$A$1:$D$1001,2,FALSE)</f>
        <v>43536</v>
      </c>
      <c r="D286" s="19" t="s">
        <v>14</v>
      </c>
      <c r="E286" s="19" t="s">
        <v>15</v>
      </c>
      <c r="F286" s="19" t="s">
        <v>16</v>
      </c>
      <c r="G286" s="19" t="s">
        <v>17</v>
      </c>
      <c r="H286" s="19" t="str">
        <f>VLOOKUP(A286,detalis!$A$1:$D$1001,4,0)</f>
        <v>Cash</v>
      </c>
      <c r="I286" s="27">
        <f>VLOOKUP(A286,price!$A$1:$C$1001,2,0)</f>
        <v>47.67</v>
      </c>
      <c r="J286" s="21">
        <f>VLOOKUP(A286,price!$A$1:$C$1001,3,0)</f>
        <v>4</v>
      </c>
      <c r="K286" s="27">
        <f t="shared" si="12"/>
        <v>190.68</v>
      </c>
      <c r="L286" s="22">
        <v>6</v>
      </c>
      <c r="M286" s="27">
        <f t="shared" si="13"/>
        <v>11.440799999999996</v>
      </c>
      <c r="N286" s="27">
        <f t="shared" si="14"/>
        <v>202.1208</v>
      </c>
    </row>
    <row r="287" spans="1:14" x14ac:dyDescent="0.3">
      <c r="A287" s="21" t="s">
        <v>317</v>
      </c>
      <c r="B287" s="21" t="s">
        <v>37</v>
      </c>
      <c r="C287" s="20">
        <f>VLOOKUP(A287,detalis!$A$1:$D$1001,2,FALSE)</f>
        <v>43516</v>
      </c>
      <c r="D287" s="21" t="s">
        <v>38</v>
      </c>
      <c r="E287" s="21" t="s">
        <v>22</v>
      </c>
      <c r="F287" s="21" t="s">
        <v>26</v>
      </c>
      <c r="G287" s="21" t="s">
        <v>17</v>
      </c>
      <c r="H287" s="19" t="str">
        <f>VLOOKUP(A287,detalis!$A$1:$D$1001,4,0)</f>
        <v>Cash</v>
      </c>
      <c r="I287" s="27">
        <f>VLOOKUP(A287,price!$A$1:$C$1001,2,0)</f>
        <v>66.680000000000007</v>
      </c>
      <c r="J287" s="21">
        <f>VLOOKUP(A287,price!$A$1:$C$1001,3,0)</f>
        <v>5</v>
      </c>
      <c r="K287" s="27">
        <f t="shared" si="12"/>
        <v>333.40000000000003</v>
      </c>
      <c r="L287" s="22">
        <v>6</v>
      </c>
      <c r="M287" s="27">
        <f t="shared" si="13"/>
        <v>20.004000000000019</v>
      </c>
      <c r="N287" s="27">
        <f t="shared" si="14"/>
        <v>353.40400000000005</v>
      </c>
    </row>
    <row r="288" spans="1:14" x14ac:dyDescent="0.3">
      <c r="A288" s="19" t="s">
        <v>318</v>
      </c>
      <c r="B288" s="19" t="s">
        <v>20</v>
      </c>
      <c r="C288" s="20">
        <f>VLOOKUP(A288,detalis!$A$1:$D$1001,2,FALSE)</f>
        <v>43548</v>
      </c>
      <c r="D288" s="19" t="s">
        <v>21</v>
      </c>
      <c r="E288" s="19" t="s">
        <v>15</v>
      </c>
      <c r="F288" s="19" t="s">
        <v>26</v>
      </c>
      <c r="G288" s="19" t="s">
        <v>27</v>
      </c>
      <c r="H288" s="19" t="str">
        <f>VLOOKUP(A288,detalis!$A$1:$D$1001,4,0)</f>
        <v>Cash</v>
      </c>
      <c r="I288" s="27">
        <f>VLOOKUP(A288,price!$A$1:$C$1001,2,0)</f>
        <v>74.86</v>
      </c>
      <c r="J288" s="21">
        <f>VLOOKUP(A288,price!$A$1:$C$1001,3,0)</f>
        <v>1</v>
      </c>
      <c r="K288" s="27">
        <f t="shared" si="12"/>
        <v>74.86</v>
      </c>
      <c r="L288" s="22">
        <v>6</v>
      </c>
      <c r="M288" s="27">
        <f t="shared" si="13"/>
        <v>4.4916000000000054</v>
      </c>
      <c r="N288" s="27">
        <f t="shared" si="14"/>
        <v>79.351600000000005</v>
      </c>
    </row>
    <row r="289" spans="1:14" x14ac:dyDescent="0.3">
      <c r="A289" s="21" t="s">
        <v>319</v>
      </c>
      <c r="B289" s="21" t="s">
        <v>20</v>
      </c>
      <c r="C289" s="20">
        <f>VLOOKUP(A289,detalis!$A$1:$D$1001,2,FALSE)</f>
        <v>43496</v>
      </c>
      <c r="D289" s="21" t="s">
        <v>21</v>
      </c>
      <c r="E289" s="21" t="s">
        <v>22</v>
      </c>
      <c r="F289" s="21" t="s">
        <v>16</v>
      </c>
      <c r="G289" s="21" t="s">
        <v>31</v>
      </c>
      <c r="H289" s="19" t="str">
        <f>VLOOKUP(A289,detalis!$A$1:$D$1001,4,0)</f>
        <v>Cash</v>
      </c>
      <c r="I289" s="27">
        <f>VLOOKUP(A289,price!$A$1:$C$1001,2,0)</f>
        <v>23.75</v>
      </c>
      <c r="J289" s="21">
        <f>VLOOKUP(A289,price!$A$1:$C$1001,3,0)</f>
        <v>9</v>
      </c>
      <c r="K289" s="27">
        <f t="shared" si="12"/>
        <v>213.75</v>
      </c>
      <c r="L289" s="22">
        <v>6</v>
      </c>
      <c r="M289" s="27">
        <f t="shared" si="13"/>
        <v>12.824999999999989</v>
      </c>
      <c r="N289" s="27">
        <f t="shared" si="14"/>
        <v>226.57499999999999</v>
      </c>
    </row>
    <row r="290" spans="1:14" x14ac:dyDescent="0.3">
      <c r="A290" s="19" t="s">
        <v>320</v>
      </c>
      <c r="B290" s="19" t="s">
        <v>37</v>
      </c>
      <c r="C290" s="20">
        <f>VLOOKUP(A290,detalis!$A$1:$D$1001,2,FALSE)</f>
        <v>43490</v>
      </c>
      <c r="D290" s="19" t="s">
        <v>38</v>
      </c>
      <c r="E290" s="19" t="s">
        <v>22</v>
      </c>
      <c r="F290" s="19" t="s">
        <v>16</v>
      </c>
      <c r="G290" s="19" t="s">
        <v>39</v>
      </c>
      <c r="H290" s="19" t="str">
        <f>VLOOKUP(A290,detalis!$A$1:$D$1001,4,0)</f>
        <v>Credit card</v>
      </c>
      <c r="I290" s="27">
        <f>VLOOKUP(A290,price!$A$1:$C$1001,2,0)</f>
        <v>48.51</v>
      </c>
      <c r="J290" s="21">
        <f>VLOOKUP(A290,price!$A$1:$C$1001,3,0)</f>
        <v>7</v>
      </c>
      <c r="K290" s="27">
        <f t="shared" si="12"/>
        <v>339.57</v>
      </c>
      <c r="L290" s="22">
        <v>6</v>
      </c>
      <c r="M290" s="27">
        <f t="shared" si="13"/>
        <v>20.37420000000003</v>
      </c>
      <c r="N290" s="27">
        <f t="shared" si="14"/>
        <v>359.94420000000002</v>
      </c>
    </row>
    <row r="291" spans="1:14" x14ac:dyDescent="0.3">
      <c r="A291" s="21" t="s">
        <v>321</v>
      </c>
      <c r="B291" s="21" t="s">
        <v>13</v>
      </c>
      <c r="C291" s="20">
        <f>VLOOKUP(A291,detalis!$A$1:$D$1001,2,FALSE)</f>
        <v>43499</v>
      </c>
      <c r="D291" s="21" t="s">
        <v>14</v>
      </c>
      <c r="E291" s="21" t="s">
        <v>15</v>
      </c>
      <c r="F291" s="21" t="s">
        <v>16</v>
      </c>
      <c r="G291" s="21" t="s">
        <v>27</v>
      </c>
      <c r="H291" s="19" t="str">
        <f>VLOOKUP(A291,detalis!$A$1:$D$1001,4,0)</f>
        <v>Cash</v>
      </c>
      <c r="I291" s="27">
        <f>VLOOKUP(A291,price!$A$1:$C$1001,2,0)</f>
        <v>94.88</v>
      </c>
      <c r="J291" s="21">
        <f>VLOOKUP(A291,price!$A$1:$C$1001,3,0)</f>
        <v>7</v>
      </c>
      <c r="K291" s="27">
        <f t="shared" si="12"/>
        <v>664.16</v>
      </c>
      <c r="L291" s="22">
        <v>6</v>
      </c>
      <c r="M291" s="27">
        <f t="shared" si="13"/>
        <v>39.849600000000009</v>
      </c>
      <c r="N291" s="27">
        <f t="shared" si="14"/>
        <v>704.00959999999998</v>
      </c>
    </row>
    <row r="292" spans="1:14" x14ac:dyDescent="0.3">
      <c r="A292" s="19" t="s">
        <v>322</v>
      </c>
      <c r="B292" s="19" t="s">
        <v>37</v>
      </c>
      <c r="C292" s="20">
        <f>VLOOKUP(A292,detalis!$A$1:$D$1001,2,FALSE)</f>
        <v>43489</v>
      </c>
      <c r="D292" s="19" t="s">
        <v>38</v>
      </c>
      <c r="E292" s="19" t="s">
        <v>15</v>
      </c>
      <c r="F292" s="19" t="s">
        <v>26</v>
      </c>
      <c r="G292" s="19" t="s">
        <v>23</v>
      </c>
      <c r="H292" s="19" t="str">
        <f>VLOOKUP(A292,detalis!$A$1:$D$1001,4,0)</f>
        <v>Credit card</v>
      </c>
      <c r="I292" s="27">
        <f>VLOOKUP(A292,price!$A$1:$C$1001,2,0)</f>
        <v>40.299999999999997</v>
      </c>
      <c r="J292" s="21">
        <f>VLOOKUP(A292,price!$A$1:$C$1001,3,0)</f>
        <v>10</v>
      </c>
      <c r="K292" s="27">
        <f t="shared" si="12"/>
        <v>403</v>
      </c>
      <c r="L292" s="22">
        <v>6</v>
      </c>
      <c r="M292" s="27">
        <f t="shared" si="13"/>
        <v>24.180000000000007</v>
      </c>
      <c r="N292" s="27">
        <f t="shared" si="14"/>
        <v>427.18</v>
      </c>
    </row>
    <row r="293" spans="1:14" x14ac:dyDescent="0.3">
      <c r="A293" s="21" t="s">
        <v>323</v>
      </c>
      <c r="B293" s="21" t="s">
        <v>20</v>
      </c>
      <c r="C293" s="20">
        <f>VLOOKUP(A293,detalis!$A$1:$D$1001,2,FALSE)</f>
        <v>43538</v>
      </c>
      <c r="D293" s="21" t="s">
        <v>21</v>
      </c>
      <c r="E293" s="21" t="s">
        <v>22</v>
      </c>
      <c r="F293" s="21" t="s">
        <v>26</v>
      </c>
      <c r="G293" s="21" t="s">
        <v>23</v>
      </c>
      <c r="H293" s="19" t="str">
        <f>VLOOKUP(A293,detalis!$A$1:$D$1001,4,0)</f>
        <v>Ewallet</v>
      </c>
      <c r="I293" s="27">
        <f>VLOOKUP(A293,price!$A$1:$C$1001,2,0)</f>
        <v>27.85</v>
      </c>
      <c r="J293" s="21">
        <f>VLOOKUP(A293,price!$A$1:$C$1001,3,0)</f>
        <v>7</v>
      </c>
      <c r="K293" s="27">
        <f t="shared" si="12"/>
        <v>194.95000000000002</v>
      </c>
      <c r="L293" s="22">
        <v>6</v>
      </c>
      <c r="M293" s="27">
        <f t="shared" si="13"/>
        <v>11.697000000000003</v>
      </c>
      <c r="N293" s="27">
        <f t="shared" si="14"/>
        <v>206.64700000000002</v>
      </c>
    </row>
    <row r="294" spans="1:14" x14ac:dyDescent="0.3">
      <c r="A294" s="19" t="s">
        <v>324</v>
      </c>
      <c r="B294" s="19" t="s">
        <v>13</v>
      </c>
      <c r="C294" s="20">
        <f>VLOOKUP(A294,detalis!$A$1:$D$1001,2,FALSE)</f>
        <v>43514</v>
      </c>
      <c r="D294" s="19" t="s">
        <v>14</v>
      </c>
      <c r="E294" s="19" t="s">
        <v>15</v>
      </c>
      <c r="F294" s="19" t="s">
        <v>16</v>
      </c>
      <c r="G294" s="19" t="s">
        <v>23</v>
      </c>
      <c r="H294" s="19" t="str">
        <f>VLOOKUP(A294,detalis!$A$1:$D$1001,4,0)</f>
        <v>Cash</v>
      </c>
      <c r="I294" s="27">
        <f>VLOOKUP(A294,price!$A$1:$C$1001,2,0)</f>
        <v>62.48</v>
      </c>
      <c r="J294" s="21">
        <f>VLOOKUP(A294,price!$A$1:$C$1001,3,0)</f>
        <v>1</v>
      </c>
      <c r="K294" s="27">
        <f t="shared" si="12"/>
        <v>62.48</v>
      </c>
      <c r="L294" s="22">
        <v>6</v>
      </c>
      <c r="M294" s="27">
        <f t="shared" si="13"/>
        <v>3.7487999999999957</v>
      </c>
      <c r="N294" s="27">
        <f t="shared" si="14"/>
        <v>66.228799999999993</v>
      </c>
    </row>
    <row r="295" spans="1:14" x14ac:dyDescent="0.3">
      <c r="A295" s="21" t="s">
        <v>325</v>
      </c>
      <c r="B295" s="21" t="s">
        <v>13</v>
      </c>
      <c r="C295" s="20">
        <f>VLOOKUP(A295,detalis!$A$1:$D$1001,2,FALSE)</f>
        <v>43486</v>
      </c>
      <c r="D295" s="21" t="s">
        <v>14</v>
      </c>
      <c r="E295" s="21" t="s">
        <v>15</v>
      </c>
      <c r="F295" s="21" t="s">
        <v>16</v>
      </c>
      <c r="G295" s="21" t="s">
        <v>39</v>
      </c>
      <c r="H295" s="19" t="str">
        <f>VLOOKUP(A295,detalis!$A$1:$D$1001,4,0)</f>
        <v>Cash</v>
      </c>
      <c r="I295" s="27">
        <f>VLOOKUP(A295,price!$A$1:$C$1001,2,0)</f>
        <v>36.36</v>
      </c>
      <c r="J295" s="21">
        <f>VLOOKUP(A295,price!$A$1:$C$1001,3,0)</f>
        <v>2</v>
      </c>
      <c r="K295" s="27">
        <f t="shared" si="12"/>
        <v>72.72</v>
      </c>
      <c r="L295" s="22">
        <v>6</v>
      </c>
      <c r="M295" s="27">
        <f t="shared" si="13"/>
        <v>4.3632000000000062</v>
      </c>
      <c r="N295" s="27">
        <f t="shared" si="14"/>
        <v>77.083200000000005</v>
      </c>
    </row>
    <row r="296" spans="1:14" x14ac:dyDescent="0.3">
      <c r="A296" s="19" t="s">
        <v>326</v>
      </c>
      <c r="B296" s="19" t="s">
        <v>37</v>
      </c>
      <c r="C296" s="20">
        <f>VLOOKUP(A296,detalis!$A$1:$D$1001,2,FALSE)</f>
        <v>43537</v>
      </c>
      <c r="D296" s="19" t="s">
        <v>38</v>
      </c>
      <c r="E296" s="19" t="s">
        <v>22</v>
      </c>
      <c r="F296" s="19" t="s">
        <v>26</v>
      </c>
      <c r="G296" s="19" t="s">
        <v>17</v>
      </c>
      <c r="H296" s="19" t="str">
        <f>VLOOKUP(A296,detalis!$A$1:$D$1001,4,0)</f>
        <v>Ewallet</v>
      </c>
      <c r="I296" s="27">
        <f>VLOOKUP(A296,price!$A$1:$C$1001,2,0)</f>
        <v>18.11</v>
      </c>
      <c r="J296" s="21">
        <f>VLOOKUP(A296,price!$A$1:$C$1001,3,0)</f>
        <v>10</v>
      </c>
      <c r="K296" s="27">
        <f t="shared" si="12"/>
        <v>181.1</v>
      </c>
      <c r="L296" s="22">
        <v>6</v>
      </c>
      <c r="M296" s="27">
        <f t="shared" si="13"/>
        <v>10.866000000000014</v>
      </c>
      <c r="N296" s="27">
        <f t="shared" si="14"/>
        <v>191.96600000000001</v>
      </c>
    </row>
    <row r="297" spans="1:14" x14ac:dyDescent="0.3">
      <c r="A297" s="21" t="s">
        <v>327</v>
      </c>
      <c r="B297" s="21" t="s">
        <v>20</v>
      </c>
      <c r="C297" s="20">
        <f>VLOOKUP(A297,detalis!$A$1:$D$1001,2,FALSE)</f>
        <v>43527</v>
      </c>
      <c r="D297" s="21" t="s">
        <v>21</v>
      </c>
      <c r="E297" s="21" t="s">
        <v>15</v>
      </c>
      <c r="F297" s="21" t="s">
        <v>16</v>
      </c>
      <c r="G297" s="21" t="s">
        <v>23</v>
      </c>
      <c r="H297" s="19" t="str">
        <f>VLOOKUP(A297,detalis!$A$1:$D$1001,4,0)</f>
        <v>Cash</v>
      </c>
      <c r="I297" s="27">
        <f>VLOOKUP(A297,price!$A$1:$C$1001,2,0)</f>
        <v>51.92</v>
      </c>
      <c r="J297" s="21">
        <f>VLOOKUP(A297,price!$A$1:$C$1001,3,0)</f>
        <v>5</v>
      </c>
      <c r="K297" s="27">
        <f t="shared" si="12"/>
        <v>259.60000000000002</v>
      </c>
      <c r="L297" s="22">
        <v>6</v>
      </c>
      <c r="M297" s="27">
        <f t="shared" si="13"/>
        <v>15.576000000000022</v>
      </c>
      <c r="N297" s="27">
        <f t="shared" si="14"/>
        <v>275.17600000000004</v>
      </c>
    </row>
    <row r="298" spans="1:14" x14ac:dyDescent="0.3">
      <c r="A298" s="19" t="s">
        <v>328</v>
      </c>
      <c r="B298" s="19" t="s">
        <v>20</v>
      </c>
      <c r="C298" s="20">
        <f>VLOOKUP(A298,detalis!$A$1:$D$1001,2,FALSE)</f>
        <v>43553</v>
      </c>
      <c r="D298" s="19" t="s">
        <v>21</v>
      </c>
      <c r="E298" s="19" t="s">
        <v>22</v>
      </c>
      <c r="F298" s="19" t="s">
        <v>26</v>
      </c>
      <c r="G298" s="19" t="s">
        <v>23</v>
      </c>
      <c r="H298" s="19" t="str">
        <f>VLOOKUP(A298,detalis!$A$1:$D$1001,4,0)</f>
        <v>Cash</v>
      </c>
      <c r="I298" s="27">
        <f>VLOOKUP(A298,price!$A$1:$C$1001,2,0)</f>
        <v>28.84</v>
      </c>
      <c r="J298" s="21">
        <f>VLOOKUP(A298,price!$A$1:$C$1001,3,0)</f>
        <v>4</v>
      </c>
      <c r="K298" s="27">
        <f t="shared" si="12"/>
        <v>115.36</v>
      </c>
      <c r="L298" s="22">
        <v>6</v>
      </c>
      <c r="M298" s="27">
        <f t="shared" si="13"/>
        <v>6.921599999999998</v>
      </c>
      <c r="N298" s="27">
        <f t="shared" si="14"/>
        <v>122.2816</v>
      </c>
    </row>
    <row r="299" spans="1:14" x14ac:dyDescent="0.3">
      <c r="A299" s="21" t="s">
        <v>329</v>
      </c>
      <c r="B299" s="21" t="s">
        <v>13</v>
      </c>
      <c r="C299" s="20">
        <f>VLOOKUP(A299,detalis!$A$1:$D$1001,2,FALSE)</f>
        <v>43475</v>
      </c>
      <c r="D299" s="21" t="s">
        <v>14</v>
      </c>
      <c r="E299" s="21" t="s">
        <v>15</v>
      </c>
      <c r="F299" s="21" t="s">
        <v>26</v>
      </c>
      <c r="G299" s="21" t="s">
        <v>27</v>
      </c>
      <c r="H299" s="19" t="str">
        <f>VLOOKUP(A299,detalis!$A$1:$D$1001,4,0)</f>
        <v>Ewallet</v>
      </c>
      <c r="I299" s="27">
        <f>VLOOKUP(A299,price!$A$1:$C$1001,2,0)</f>
        <v>78.38</v>
      </c>
      <c r="J299" s="21">
        <f>VLOOKUP(A299,price!$A$1:$C$1001,3,0)</f>
        <v>6</v>
      </c>
      <c r="K299" s="27">
        <f t="shared" si="12"/>
        <v>470.28</v>
      </c>
      <c r="L299" s="22">
        <v>6</v>
      </c>
      <c r="M299" s="27">
        <f t="shared" si="13"/>
        <v>28.216799999999978</v>
      </c>
      <c r="N299" s="27">
        <f t="shared" si="14"/>
        <v>498.49679999999995</v>
      </c>
    </row>
    <row r="300" spans="1:14" x14ac:dyDescent="0.3">
      <c r="A300" s="19" t="s">
        <v>330</v>
      </c>
      <c r="B300" s="19" t="s">
        <v>13</v>
      </c>
      <c r="C300" s="20">
        <f>VLOOKUP(A300,detalis!$A$1:$D$1001,2,FALSE)</f>
        <v>43490</v>
      </c>
      <c r="D300" s="19" t="s">
        <v>14</v>
      </c>
      <c r="E300" s="19" t="s">
        <v>15</v>
      </c>
      <c r="F300" s="19" t="s">
        <v>26</v>
      </c>
      <c r="G300" s="19" t="s">
        <v>27</v>
      </c>
      <c r="H300" s="19" t="str">
        <f>VLOOKUP(A300,detalis!$A$1:$D$1001,4,0)</f>
        <v>Cash</v>
      </c>
      <c r="I300" s="27">
        <f>VLOOKUP(A300,price!$A$1:$C$1001,2,0)</f>
        <v>60.01</v>
      </c>
      <c r="J300" s="21">
        <f>VLOOKUP(A300,price!$A$1:$C$1001,3,0)</f>
        <v>4</v>
      </c>
      <c r="K300" s="27">
        <f t="shared" si="12"/>
        <v>240.04</v>
      </c>
      <c r="L300" s="22">
        <v>6</v>
      </c>
      <c r="M300" s="27">
        <f t="shared" si="13"/>
        <v>14.4024</v>
      </c>
      <c r="N300" s="27">
        <f t="shared" si="14"/>
        <v>254.44239999999999</v>
      </c>
    </row>
    <row r="301" spans="1:14" x14ac:dyDescent="0.3">
      <c r="A301" s="21" t="s">
        <v>331</v>
      </c>
      <c r="B301" s="21" t="s">
        <v>20</v>
      </c>
      <c r="C301" s="20">
        <f>VLOOKUP(A301,detalis!$A$1:$D$1001,2,FALSE)</f>
        <v>43484</v>
      </c>
      <c r="D301" s="21" t="s">
        <v>21</v>
      </c>
      <c r="E301" s="21" t="s">
        <v>15</v>
      </c>
      <c r="F301" s="21" t="s">
        <v>16</v>
      </c>
      <c r="G301" s="21" t="s">
        <v>27</v>
      </c>
      <c r="H301" s="19" t="str">
        <f>VLOOKUP(A301,detalis!$A$1:$D$1001,4,0)</f>
        <v>Cash</v>
      </c>
      <c r="I301" s="27">
        <f>VLOOKUP(A301,price!$A$1:$C$1001,2,0)</f>
        <v>88.61</v>
      </c>
      <c r="J301" s="21">
        <f>VLOOKUP(A301,price!$A$1:$C$1001,3,0)</f>
        <v>1</v>
      </c>
      <c r="K301" s="27">
        <f t="shared" si="12"/>
        <v>88.61</v>
      </c>
      <c r="L301" s="22">
        <v>6</v>
      </c>
      <c r="M301" s="27">
        <f t="shared" si="13"/>
        <v>5.316599999999994</v>
      </c>
      <c r="N301" s="27">
        <f t="shared" si="14"/>
        <v>93.926599999999993</v>
      </c>
    </row>
    <row r="302" spans="1:14" x14ac:dyDescent="0.3">
      <c r="A302" s="19" t="s">
        <v>332</v>
      </c>
      <c r="B302" s="19" t="s">
        <v>20</v>
      </c>
      <c r="C302" s="20">
        <f>VLOOKUP(A302,detalis!$A$1:$D$1001,2,FALSE)</f>
        <v>43467</v>
      </c>
      <c r="D302" s="19" t="s">
        <v>21</v>
      </c>
      <c r="E302" s="19" t="s">
        <v>22</v>
      </c>
      <c r="F302" s="19" t="s">
        <v>26</v>
      </c>
      <c r="G302" s="19" t="s">
        <v>41</v>
      </c>
      <c r="H302" s="19" t="str">
        <f>VLOOKUP(A302,detalis!$A$1:$D$1001,4,0)</f>
        <v>Credit card</v>
      </c>
      <c r="I302" s="27">
        <f>VLOOKUP(A302,price!$A$1:$C$1001,2,0)</f>
        <v>99.82</v>
      </c>
      <c r="J302" s="21">
        <f>VLOOKUP(A302,price!$A$1:$C$1001,3,0)</f>
        <v>2</v>
      </c>
      <c r="K302" s="27">
        <f t="shared" si="12"/>
        <v>199.64</v>
      </c>
      <c r="L302" s="22">
        <v>6</v>
      </c>
      <c r="M302" s="27">
        <f t="shared" si="13"/>
        <v>11.978399999999993</v>
      </c>
      <c r="N302" s="27">
        <f t="shared" si="14"/>
        <v>211.61839999999998</v>
      </c>
    </row>
    <row r="303" spans="1:14" x14ac:dyDescent="0.3">
      <c r="A303" s="21" t="s">
        <v>333</v>
      </c>
      <c r="B303" s="21" t="s">
        <v>37</v>
      </c>
      <c r="C303" s="20">
        <f>VLOOKUP(A303,detalis!$A$1:$D$1001,2,FALSE)</f>
        <v>43536</v>
      </c>
      <c r="D303" s="21" t="s">
        <v>38</v>
      </c>
      <c r="E303" s="21" t="s">
        <v>15</v>
      </c>
      <c r="F303" s="21" t="s">
        <v>26</v>
      </c>
      <c r="G303" s="21" t="s">
        <v>17</v>
      </c>
      <c r="H303" s="19" t="str">
        <f>VLOOKUP(A303,detalis!$A$1:$D$1001,4,0)</f>
        <v>Credit card</v>
      </c>
      <c r="I303" s="27">
        <f>VLOOKUP(A303,price!$A$1:$C$1001,2,0)</f>
        <v>39.01</v>
      </c>
      <c r="J303" s="21">
        <f>VLOOKUP(A303,price!$A$1:$C$1001,3,0)</f>
        <v>1</v>
      </c>
      <c r="K303" s="27">
        <f t="shared" si="12"/>
        <v>39.01</v>
      </c>
      <c r="L303" s="22">
        <v>6</v>
      </c>
      <c r="M303" s="27">
        <f t="shared" si="13"/>
        <v>2.340600000000002</v>
      </c>
      <c r="N303" s="27">
        <f t="shared" si="14"/>
        <v>41.3506</v>
      </c>
    </row>
    <row r="304" spans="1:14" x14ac:dyDescent="0.3">
      <c r="A304" s="19" t="s">
        <v>334</v>
      </c>
      <c r="B304" s="19" t="s">
        <v>20</v>
      </c>
      <c r="C304" s="20">
        <f>VLOOKUP(A304,detalis!$A$1:$D$1001,2,FALSE)</f>
        <v>43521</v>
      </c>
      <c r="D304" s="19" t="s">
        <v>21</v>
      </c>
      <c r="E304" s="19" t="s">
        <v>22</v>
      </c>
      <c r="F304" s="19" t="s">
        <v>26</v>
      </c>
      <c r="G304" s="19" t="s">
        <v>39</v>
      </c>
      <c r="H304" s="19" t="str">
        <f>VLOOKUP(A304,detalis!$A$1:$D$1001,4,0)</f>
        <v>Cash</v>
      </c>
      <c r="I304" s="27">
        <f>VLOOKUP(A304,price!$A$1:$C$1001,2,0)</f>
        <v>48.61</v>
      </c>
      <c r="J304" s="21">
        <f>VLOOKUP(A304,price!$A$1:$C$1001,3,0)</f>
        <v>1</v>
      </c>
      <c r="K304" s="27">
        <f t="shared" si="12"/>
        <v>48.61</v>
      </c>
      <c r="L304" s="22">
        <v>6</v>
      </c>
      <c r="M304" s="27">
        <f t="shared" si="13"/>
        <v>2.9166000000000025</v>
      </c>
      <c r="N304" s="27">
        <f t="shared" si="14"/>
        <v>51.526600000000002</v>
      </c>
    </row>
    <row r="305" spans="1:14" x14ac:dyDescent="0.3">
      <c r="A305" s="21" t="s">
        <v>335</v>
      </c>
      <c r="B305" s="21" t="s">
        <v>13</v>
      </c>
      <c r="C305" s="20">
        <f>VLOOKUP(A305,detalis!$A$1:$D$1001,2,FALSE)</f>
        <v>43542</v>
      </c>
      <c r="D305" s="21" t="s">
        <v>14</v>
      </c>
      <c r="E305" s="21" t="s">
        <v>22</v>
      </c>
      <c r="F305" s="21" t="s">
        <v>16</v>
      </c>
      <c r="G305" s="21" t="s">
        <v>23</v>
      </c>
      <c r="H305" s="19" t="str">
        <f>VLOOKUP(A305,detalis!$A$1:$D$1001,4,0)</f>
        <v>Credit card</v>
      </c>
      <c r="I305" s="27">
        <f>VLOOKUP(A305,price!$A$1:$C$1001,2,0)</f>
        <v>51.19</v>
      </c>
      <c r="J305" s="21">
        <f>VLOOKUP(A305,price!$A$1:$C$1001,3,0)</f>
        <v>4</v>
      </c>
      <c r="K305" s="27">
        <f t="shared" si="12"/>
        <v>204.76</v>
      </c>
      <c r="L305" s="22">
        <v>6</v>
      </c>
      <c r="M305" s="27">
        <f t="shared" si="13"/>
        <v>12.285599999999988</v>
      </c>
      <c r="N305" s="27">
        <f t="shared" si="14"/>
        <v>217.04559999999998</v>
      </c>
    </row>
    <row r="306" spans="1:14" x14ac:dyDescent="0.3">
      <c r="A306" s="19" t="s">
        <v>336</v>
      </c>
      <c r="B306" s="19" t="s">
        <v>37</v>
      </c>
      <c r="C306" s="20">
        <f>VLOOKUP(A306,detalis!$A$1:$D$1001,2,FALSE)</f>
        <v>43519</v>
      </c>
      <c r="D306" s="19" t="s">
        <v>38</v>
      </c>
      <c r="E306" s="19" t="s">
        <v>22</v>
      </c>
      <c r="F306" s="19" t="s">
        <v>16</v>
      </c>
      <c r="G306" s="19" t="s">
        <v>23</v>
      </c>
      <c r="H306" s="19" t="str">
        <f>VLOOKUP(A306,detalis!$A$1:$D$1001,4,0)</f>
        <v>Cash</v>
      </c>
      <c r="I306" s="27">
        <f>VLOOKUP(A306,price!$A$1:$C$1001,2,0)</f>
        <v>14.96</v>
      </c>
      <c r="J306" s="21">
        <f>VLOOKUP(A306,price!$A$1:$C$1001,3,0)</f>
        <v>8</v>
      </c>
      <c r="K306" s="27">
        <f t="shared" si="12"/>
        <v>119.68</v>
      </c>
      <c r="L306" s="22">
        <v>6</v>
      </c>
      <c r="M306" s="27">
        <f t="shared" si="13"/>
        <v>7.180800000000005</v>
      </c>
      <c r="N306" s="27">
        <f t="shared" si="14"/>
        <v>126.86080000000001</v>
      </c>
    </row>
    <row r="307" spans="1:14" x14ac:dyDescent="0.3">
      <c r="A307" s="21" t="s">
        <v>337</v>
      </c>
      <c r="B307" s="21" t="s">
        <v>13</v>
      </c>
      <c r="C307" s="20">
        <f>VLOOKUP(A307,detalis!$A$1:$D$1001,2,FALSE)</f>
        <v>43550</v>
      </c>
      <c r="D307" s="21" t="s">
        <v>14</v>
      </c>
      <c r="E307" s="21" t="s">
        <v>15</v>
      </c>
      <c r="F307" s="21" t="s">
        <v>26</v>
      </c>
      <c r="G307" s="21" t="s">
        <v>23</v>
      </c>
      <c r="H307" s="19" t="str">
        <f>VLOOKUP(A307,detalis!$A$1:$D$1001,4,0)</f>
        <v>Ewallet</v>
      </c>
      <c r="I307" s="27">
        <f>VLOOKUP(A307,price!$A$1:$C$1001,2,0)</f>
        <v>72.2</v>
      </c>
      <c r="J307" s="21">
        <f>VLOOKUP(A307,price!$A$1:$C$1001,3,0)</f>
        <v>7</v>
      </c>
      <c r="K307" s="27">
        <f t="shared" si="12"/>
        <v>505.40000000000003</v>
      </c>
      <c r="L307" s="22">
        <v>6</v>
      </c>
      <c r="M307" s="27">
        <f t="shared" si="13"/>
        <v>30.324000000000012</v>
      </c>
      <c r="N307" s="27">
        <f t="shared" si="14"/>
        <v>535.72400000000005</v>
      </c>
    </row>
    <row r="308" spans="1:14" x14ac:dyDescent="0.3">
      <c r="A308" s="19" t="s">
        <v>338</v>
      </c>
      <c r="B308" s="19" t="s">
        <v>13</v>
      </c>
      <c r="C308" s="20">
        <f>VLOOKUP(A308,detalis!$A$1:$D$1001,2,FALSE)</f>
        <v>43554</v>
      </c>
      <c r="D308" s="19" t="s">
        <v>14</v>
      </c>
      <c r="E308" s="19" t="s">
        <v>22</v>
      </c>
      <c r="F308" s="19" t="s">
        <v>16</v>
      </c>
      <c r="G308" s="19" t="s">
        <v>31</v>
      </c>
      <c r="H308" s="19" t="str">
        <f>VLOOKUP(A308,detalis!$A$1:$D$1001,4,0)</f>
        <v>Cash</v>
      </c>
      <c r="I308" s="27">
        <f>VLOOKUP(A308,price!$A$1:$C$1001,2,0)</f>
        <v>40.229999999999997</v>
      </c>
      <c r="J308" s="21">
        <f>VLOOKUP(A308,price!$A$1:$C$1001,3,0)</f>
        <v>7</v>
      </c>
      <c r="K308" s="27">
        <f t="shared" si="12"/>
        <v>281.60999999999996</v>
      </c>
      <c r="L308" s="22">
        <v>6</v>
      </c>
      <c r="M308" s="27">
        <f t="shared" si="13"/>
        <v>16.896599999999978</v>
      </c>
      <c r="N308" s="27">
        <f t="shared" si="14"/>
        <v>298.50659999999993</v>
      </c>
    </row>
    <row r="309" spans="1:14" x14ac:dyDescent="0.3">
      <c r="A309" s="21" t="s">
        <v>339</v>
      </c>
      <c r="B309" s="21" t="s">
        <v>13</v>
      </c>
      <c r="C309" s="20">
        <f>VLOOKUP(A309,detalis!$A$1:$D$1001,2,FALSE)</f>
        <v>43513</v>
      </c>
      <c r="D309" s="21" t="s">
        <v>14</v>
      </c>
      <c r="E309" s="21" t="s">
        <v>15</v>
      </c>
      <c r="F309" s="21" t="s">
        <v>16</v>
      </c>
      <c r="G309" s="21" t="s">
        <v>27</v>
      </c>
      <c r="H309" s="19" t="str">
        <f>VLOOKUP(A309,detalis!$A$1:$D$1001,4,0)</f>
        <v>Cash</v>
      </c>
      <c r="I309" s="27">
        <f>VLOOKUP(A309,price!$A$1:$C$1001,2,0)</f>
        <v>88.79</v>
      </c>
      <c r="J309" s="21">
        <f>VLOOKUP(A309,price!$A$1:$C$1001,3,0)</f>
        <v>8</v>
      </c>
      <c r="K309" s="27">
        <f t="shared" si="12"/>
        <v>710.32</v>
      </c>
      <c r="L309" s="22">
        <v>6</v>
      </c>
      <c r="M309" s="27">
        <f t="shared" si="13"/>
        <v>42.619199999999978</v>
      </c>
      <c r="N309" s="27">
        <f t="shared" si="14"/>
        <v>752.93920000000003</v>
      </c>
    </row>
    <row r="310" spans="1:14" x14ac:dyDescent="0.3">
      <c r="A310" s="19" t="s">
        <v>340</v>
      </c>
      <c r="B310" s="19" t="s">
        <v>13</v>
      </c>
      <c r="C310" s="20">
        <f>VLOOKUP(A310,detalis!$A$1:$D$1001,2,FALSE)</f>
        <v>43545</v>
      </c>
      <c r="D310" s="19" t="s">
        <v>14</v>
      </c>
      <c r="E310" s="19" t="s">
        <v>15</v>
      </c>
      <c r="F310" s="19" t="s">
        <v>16</v>
      </c>
      <c r="G310" s="19" t="s">
        <v>23</v>
      </c>
      <c r="H310" s="19" t="str">
        <f>VLOOKUP(A310,detalis!$A$1:$D$1001,4,0)</f>
        <v>Ewallet</v>
      </c>
      <c r="I310" s="27">
        <f>VLOOKUP(A310,price!$A$1:$C$1001,2,0)</f>
        <v>26.48</v>
      </c>
      <c r="J310" s="21">
        <f>VLOOKUP(A310,price!$A$1:$C$1001,3,0)</f>
        <v>3</v>
      </c>
      <c r="K310" s="27">
        <f t="shared" si="12"/>
        <v>79.44</v>
      </c>
      <c r="L310" s="22">
        <v>6</v>
      </c>
      <c r="M310" s="27">
        <f t="shared" si="13"/>
        <v>4.7664000000000044</v>
      </c>
      <c r="N310" s="27">
        <f t="shared" si="14"/>
        <v>84.206400000000002</v>
      </c>
    </row>
    <row r="311" spans="1:14" x14ac:dyDescent="0.3">
      <c r="A311" s="21" t="s">
        <v>341</v>
      </c>
      <c r="B311" s="21" t="s">
        <v>13</v>
      </c>
      <c r="C311" s="20">
        <f>VLOOKUP(A311,detalis!$A$1:$D$1001,2,FALSE)</f>
        <v>43529</v>
      </c>
      <c r="D311" s="21" t="s">
        <v>14</v>
      </c>
      <c r="E311" s="21" t="s">
        <v>22</v>
      </c>
      <c r="F311" s="21" t="s">
        <v>16</v>
      </c>
      <c r="G311" s="21" t="s">
        <v>41</v>
      </c>
      <c r="H311" s="19" t="str">
        <f>VLOOKUP(A311,detalis!$A$1:$D$1001,4,0)</f>
        <v>Cash</v>
      </c>
      <c r="I311" s="27">
        <f>VLOOKUP(A311,price!$A$1:$C$1001,2,0)</f>
        <v>81.91</v>
      </c>
      <c r="J311" s="21">
        <f>VLOOKUP(A311,price!$A$1:$C$1001,3,0)</f>
        <v>2</v>
      </c>
      <c r="K311" s="27">
        <f t="shared" si="12"/>
        <v>163.82</v>
      </c>
      <c r="L311" s="22">
        <v>6</v>
      </c>
      <c r="M311" s="27">
        <f t="shared" si="13"/>
        <v>9.8292000000000144</v>
      </c>
      <c r="N311" s="27">
        <f t="shared" si="14"/>
        <v>173.64920000000001</v>
      </c>
    </row>
    <row r="312" spans="1:14" x14ac:dyDescent="0.3">
      <c r="A312" s="19" t="s">
        <v>342</v>
      </c>
      <c r="B312" s="19" t="s">
        <v>37</v>
      </c>
      <c r="C312" s="20">
        <f>VLOOKUP(A312,detalis!$A$1:$D$1001,2,FALSE)</f>
        <v>43496</v>
      </c>
      <c r="D312" s="19" t="s">
        <v>38</v>
      </c>
      <c r="E312" s="19" t="s">
        <v>15</v>
      </c>
      <c r="F312" s="19" t="s">
        <v>26</v>
      </c>
      <c r="G312" s="19" t="s">
        <v>31</v>
      </c>
      <c r="H312" s="19" t="str">
        <f>VLOOKUP(A312,detalis!$A$1:$D$1001,4,0)</f>
        <v>Cash</v>
      </c>
      <c r="I312" s="27">
        <f>VLOOKUP(A312,price!$A$1:$C$1001,2,0)</f>
        <v>79.930000000000007</v>
      </c>
      <c r="J312" s="21">
        <f>VLOOKUP(A312,price!$A$1:$C$1001,3,0)</f>
        <v>6</v>
      </c>
      <c r="K312" s="27">
        <f t="shared" si="12"/>
        <v>479.58000000000004</v>
      </c>
      <c r="L312" s="22">
        <v>6</v>
      </c>
      <c r="M312" s="27">
        <f t="shared" si="13"/>
        <v>28.774800000000027</v>
      </c>
      <c r="N312" s="27">
        <f t="shared" si="14"/>
        <v>508.35480000000007</v>
      </c>
    </row>
    <row r="313" spans="1:14" x14ac:dyDescent="0.3">
      <c r="A313" s="21" t="s">
        <v>343</v>
      </c>
      <c r="B313" s="21" t="s">
        <v>20</v>
      </c>
      <c r="C313" s="20">
        <f>VLOOKUP(A313,detalis!$A$1:$D$1001,2,FALSE)</f>
        <v>43501</v>
      </c>
      <c r="D313" s="21" t="s">
        <v>21</v>
      </c>
      <c r="E313" s="21" t="s">
        <v>15</v>
      </c>
      <c r="F313" s="21" t="s">
        <v>26</v>
      </c>
      <c r="G313" s="21" t="s">
        <v>41</v>
      </c>
      <c r="H313" s="19" t="str">
        <f>VLOOKUP(A313,detalis!$A$1:$D$1001,4,0)</f>
        <v>Ewallet</v>
      </c>
      <c r="I313" s="27">
        <f>VLOOKUP(A313,price!$A$1:$C$1001,2,0)</f>
        <v>69.33</v>
      </c>
      <c r="J313" s="21">
        <f>VLOOKUP(A313,price!$A$1:$C$1001,3,0)</f>
        <v>2</v>
      </c>
      <c r="K313" s="27">
        <f t="shared" si="12"/>
        <v>138.66</v>
      </c>
      <c r="L313" s="22">
        <v>6</v>
      </c>
      <c r="M313" s="27">
        <f t="shared" si="13"/>
        <v>8.3196000000000083</v>
      </c>
      <c r="N313" s="27">
        <f t="shared" si="14"/>
        <v>146.9796</v>
      </c>
    </row>
    <row r="314" spans="1:14" x14ac:dyDescent="0.3">
      <c r="A314" s="19" t="s">
        <v>344</v>
      </c>
      <c r="B314" s="19" t="s">
        <v>13</v>
      </c>
      <c r="C314" s="20">
        <f>VLOOKUP(A314,detalis!$A$1:$D$1001,2,FALSE)</f>
        <v>43497</v>
      </c>
      <c r="D314" s="19" t="s">
        <v>14</v>
      </c>
      <c r="E314" s="19" t="s">
        <v>15</v>
      </c>
      <c r="F314" s="19" t="s">
        <v>16</v>
      </c>
      <c r="G314" s="19" t="s">
        <v>39</v>
      </c>
      <c r="H314" s="19" t="str">
        <f>VLOOKUP(A314,detalis!$A$1:$D$1001,4,0)</f>
        <v>Credit card</v>
      </c>
      <c r="I314" s="27">
        <f>VLOOKUP(A314,price!$A$1:$C$1001,2,0)</f>
        <v>14.23</v>
      </c>
      <c r="J314" s="21">
        <f>VLOOKUP(A314,price!$A$1:$C$1001,3,0)</f>
        <v>5</v>
      </c>
      <c r="K314" s="27">
        <f t="shared" si="12"/>
        <v>71.150000000000006</v>
      </c>
      <c r="L314" s="22">
        <v>6</v>
      </c>
      <c r="M314" s="27">
        <f t="shared" si="13"/>
        <v>4.2690000000000055</v>
      </c>
      <c r="N314" s="27">
        <f t="shared" si="14"/>
        <v>75.419000000000011</v>
      </c>
    </row>
    <row r="315" spans="1:14" x14ac:dyDescent="0.3">
      <c r="A315" s="21" t="s">
        <v>345</v>
      </c>
      <c r="B315" s="21" t="s">
        <v>13</v>
      </c>
      <c r="C315" s="20">
        <f>VLOOKUP(A315,detalis!$A$1:$D$1001,2,FALSE)</f>
        <v>43531</v>
      </c>
      <c r="D315" s="21" t="s">
        <v>14</v>
      </c>
      <c r="E315" s="21" t="s">
        <v>15</v>
      </c>
      <c r="F315" s="21" t="s">
        <v>16</v>
      </c>
      <c r="G315" s="21" t="s">
        <v>17</v>
      </c>
      <c r="H315" s="19" t="str">
        <f>VLOOKUP(A315,detalis!$A$1:$D$1001,4,0)</f>
        <v>Cash</v>
      </c>
      <c r="I315" s="27">
        <f>VLOOKUP(A315,price!$A$1:$C$1001,2,0)</f>
        <v>15.55</v>
      </c>
      <c r="J315" s="21">
        <f>VLOOKUP(A315,price!$A$1:$C$1001,3,0)</f>
        <v>9</v>
      </c>
      <c r="K315" s="27">
        <f t="shared" si="12"/>
        <v>139.95000000000002</v>
      </c>
      <c r="L315" s="22">
        <v>6</v>
      </c>
      <c r="M315" s="27">
        <f t="shared" si="13"/>
        <v>8.3969999999999914</v>
      </c>
      <c r="N315" s="27">
        <f t="shared" si="14"/>
        <v>148.34700000000001</v>
      </c>
    </row>
    <row r="316" spans="1:14" x14ac:dyDescent="0.3">
      <c r="A316" s="19" t="s">
        <v>346</v>
      </c>
      <c r="B316" s="19" t="s">
        <v>20</v>
      </c>
      <c r="C316" s="20">
        <f>VLOOKUP(A316,detalis!$A$1:$D$1001,2,FALSE)</f>
        <v>43506</v>
      </c>
      <c r="D316" s="19" t="s">
        <v>21</v>
      </c>
      <c r="E316" s="19" t="s">
        <v>15</v>
      </c>
      <c r="F316" s="19" t="s">
        <v>16</v>
      </c>
      <c r="G316" s="19" t="s">
        <v>23</v>
      </c>
      <c r="H316" s="19" t="str">
        <f>VLOOKUP(A316,detalis!$A$1:$D$1001,4,0)</f>
        <v>Cash</v>
      </c>
      <c r="I316" s="27">
        <f>VLOOKUP(A316,price!$A$1:$C$1001,2,0)</f>
        <v>78.13</v>
      </c>
      <c r="J316" s="21">
        <f>VLOOKUP(A316,price!$A$1:$C$1001,3,0)</f>
        <v>10</v>
      </c>
      <c r="K316" s="27">
        <f t="shared" si="12"/>
        <v>781.3</v>
      </c>
      <c r="L316" s="22">
        <v>6</v>
      </c>
      <c r="M316" s="27">
        <f t="shared" si="13"/>
        <v>46.878000000000043</v>
      </c>
      <c r="N316" s="27">
        <f t="shared" si="14"/>
        <v>828.178</v>
      </c>
    </row>
    <row r="317" spans="1:14" x14ac:dyDescent="0.3">
      <c r="A317" s="21" t="s">
        <v>347</v>
      </c>
      <c r="B317" s="21" t="s">
        <v>20</v>
      </c>
      <c r="C317" s="20">
        <f>VLOOKUP(A317,detalis!$A$1:$D$1001,2,FALSE)</f>
        <v>43510</v>
      </c>
      <c r="D317" s="21" t="s">
        <v>21</v>
      </c>
      <c r="E317" s="21" t="s">
        <v>15</v>
      </c>
      <c r="F317" s="21" t="s">
        <v>26</v>
      </c>
      <c r="G317" s="21" t="s">
        <v>39</v>
      </c>
      <c r="H317" s="19" t="str">
        <f>VLOOKUP(A317,detalis!$A$1:$D$1001,4,0)</f>
        <v>Cash</v>
      </c>
      <c r="I317" s="27">
        <f>VLOOKUP(A317,price!$A$1:$C$1001,2,0)</f>
        <v>99.37</v>
      </c>
      <c r="J317" s="21">
        <f>VLOOKUP(A317,price!$A$1:$C$1001,3,0)</f>
        <v>2</v>
      </c>
      <c r="K317" s="27">
        <f t="shared" si="12"/>
        <v>198.74</v>
      </c>
      <c r="L317" s="22">
        <v>6</v>
      </c>
      <c r="M317" s="27">
        <f t="shared" si="13"/>
        <v>11.924399999999991</v>
      </c>
      <c r="N317" s="27">
        <f t="shared" si="14"/>
        <v>210.6644</v>
      </c>
    </row>
    <row r="318" spans="1:14" x14ac:dyDescent="0.3">
      <c r="A318" s="19" t="s">
        <v>348</v>
      </c>
      <c r="B318" s="19" t="s">
        <v>20</v>
      </c>
      <c r="C318" s="20">
        <f>VLOOKUP(A318,detalis!$A$1:$D$1001,2,FALSE)</f>
        <v>43505</v>
      </c>
      <c r="D318" s="19" t="s">
        <v>21</v>
      </c>
      <c r="E318" s="19" t="s">
        <v>15</v>
      </c>
      <c r="F318" s="19" t="s">
        <v>16</v>
      </c>
      <c r="G318" s="19" t="s">
        <v>39</v>
      </c>
      <c r="H318" s="19" t="str">
        <f>VLOOKUP(A318,detalis!$A$1:$D$1001,4,0)</f>
        <v>Cash</v>
      </c>
      <c r="I318" s="27">
        <f>VLOOKUP(A318,price!$A$1:$C$1001,2,0)</f>
        <v>21.08</v>
      </c>
      <c r="J318" s="21">
        <f>VLOOKUP(A318,price!$A$1:$C$1001,3,0)</f>
        <v>3</v>
      </c>
      <c r="K318" s="27">
        <f t="shared" si="12"/>
        <v>63.239999999999995</v>
      </c>
      <c r="L318" s="22">
        <v>6</v>
      </c>
      <c r="M318" s="27">
        <f t="shared" si="13"/>
        <v>3.794399999999996</v>
      </c>
      <c r="N318" s="27">
        <f t="shared" si="14"/>
        <v>67.034399999999991</v>
      </c>
    </row>
    <row r="319" spans="1:14" x14ac:dyDescent="0.3">
      <c r="A319" s="21" t="s">
        <v>349</v>
      </c>
      <c r="B319" s="21" t="s">
        <v>20</v>
      </c>
      <c r="C319" s="20">
        <f>VLOOKUP(A319,detalis!$A$1:$D$1001,2,FALSE)</f>
        <v>43475</v>
      </c>
      <c r="D319" s="21" t="s">
        <v>21</v>
      </c>
      <c r="E319" s="21" t="s">
        <v>15</v>
      </c>
      <c r="F319" s="21" t="s">
        <v>26</v>
      </c>
      <c r="G319" s="21" t="s">
        <v>23</v>
      </c>
      <c r="H319" s="19" t="str">
        <f>VLOOKUP(A319,detalis!$A$1:$D$1001,4,0)</f>
        <v>Cash</v>
      </c>
      <c r="I319" s="27">
        <f>VLOOKUP(A319,price!$A$1:$C$1001,2,0)</f>
        <v>74.790000000000006</v>
      </c>
      <c r="J319" s="21">
        <f>VLOOKUP(A319,price!$A$1:$C$1001,3,0)</f>
        <v>5</v>
      </c>
      <c r="K319" s="27">
        <f t="shared" si="12"/>
        <v>373.95000000000005</v>
      </c>
      <c r="L319" s="22">
        <v>6</v>
      </c>
      <c r="M319" s="27">
        <f t="shared" si="13"/>
        <v>22.437000000000012</v>
      </c>
      <c r="N319" s="27">
        <f t="shared" si="14"/>
        <v>396.38700000000006</v>
      </c>
    </row>
    <row r="320" spans="1:14" x14ac:dyDescent="0.3">
      <c r="A320" s="19" t="s">
        <v>350</v>
      </c>
      <c r="B320" s="19" t="s">
        <v>20</v>
      </c>
      <c r="C320" s="20">
        <f>VLOOKUP(A320,detalis!$A$1:$D$1001,2,FALSE)</f>
        <v>43535</v>
      </c>
      <c r="D320" s="19" t="s">
        <v>21</v>
      </c>
      <c r="E320" s="19" t="s">
        <v>15</v>
      </c>
      <c r="F320" s="19" t="s">
        <v>16</v>
      </c>
      <c r="G320" s="19" t="s">
        <v>17</v>
      </c>
      <c r="H320" s="19" t="str">
        <f>VLOOKUP(A320,detalis!$A$1:$D$1001,4,0)</f>
        <v>Credit card</v>
      </c>
      <c r="I320" s="27">
        <f>VLOOKUP(A320,price!$A$1:$C$1001,2,0)</f>
        <v>29.67</v>
      </c>
      <c r="J320" s="21">
        <f>VLOOKUP(A320,price!$A$1:$C$1001,3,0)</f>
        <v>7</v>
      </c>
      <c r="K320" s="27">
        <f t="shared" si="12"/>
        <v>207.69</v>
      </c>
      <c r="L320" s="22">
        <v>6</v>
      </c>
      <c r="M320" s="27">
        <f t="shared" si="13"/>
        <v>12.461399999999998</v>
      </c>
      <c r="N320" s="27">
        <f t="shared" si="14"/>
        <v>220.1514</v>
      </c>
    </row>
    <row r="321" spans="1:14" x14ac:dyDescent="0.3">
      <c r="A321" s="21" t="s">
        <v>351</v>
      </c>
      <c r="B321" s="21" t="s">
        <v>20</v>
      </c>
      <c r="C321" s="20">
        <f>VLOOKUP(A321,detalis!$A$1:$D$1001,2,FALSE)</f>
        <v>43514</v>
      </c>
      <c r="D321" s="21" t="s">
        <v>21</v>
      </c>
      <c r="E321" s="21" t="s">
        <v>15</v>
      </c>
      <c r="F321" s="21" t="s">
        <v>26</v>
      </c>
      <c r="G321" s="21" t="s">
        <v>17</v>
      </c>
      <c r="H321" s="19" t="str">
        <f>VLOOKUP(A321,detalis!$A$1:$D$1001,4,0)</f>
        <v>Ewallet</v>
      </c>
      <c r="I321" s="27">
        <f>VLOOKUP(A321,price!$A$1:$C$1001,2,0)</f>
        <v>44.07</v>
      </c>
      <c r="J321" s="21">
        <f>VLOOKUP(A321,price!$A$1:$C$1001,3,0)</f>
        <v>4</v>
      </c>
      <c r="K321" s="27">
        <f t="shared" si="12"/>
        <v>176.28</v>
      </c>
      <c r="L321" s="22">
        <v>6</v>
      </c>
      <c r="M321" s="27">
        <f t="shared" si="13"/>
        <v>10.576799999999992</v>
      </c>
      <c r="N321" s="27">
        <f t="shared" si="14"/>
        <v>186.85679999999999</v>
      </c>
    </row>
    <row r="322" spans="1:14" x14ac:dyDescent="0.3">
      <c r="A322" s="19" t="s">
        <v>352</v>
      </c>
      <c r="B322" s="19" t="s">
        <v>20</v>
      </c>
      <c r="C322" s="20">
        <f>VLOOKUP(A322,detalis!$A$1:$D$1001,2,FALSE)</f>
        <v>43522</v>
      </c>
      <c r="D322" s="19" t="s">
        <v>21</v>
      </c>
      <c r="E322" s="19" t="s">
        <v>22</v>
      </c>
      <c r="F322" s="19" t="s">
        <v>16</v>
      </c>
      <c r="G322" s="19" t="s">
        <v>39</v>
      </c>
      <c r="H322" s="19" t="str">
        <f>VLOOKUP(A322,detalis!$A$1:$D$1001,4,0)</f>
        <v>Cash</v>
      </c>
      <c r="I322" s="27">
        <f>VLOOKUP(A322,price!$A$1:$C$1001,2,0)</f>
        <v>22.93</v>
      </c>
      <c r="J322" s="21">
        <f>VLOOKUP(A322,price!$A$1:$C$1001,3,0)</f>
        <v>9</v>
      </c>
      <c r="K322" s="27">
        <f t="shared" si="12"/>
        <v>206.37</v>
      </c>
      <c r="L322" s="22">
        <v>6</v>
      </c>
      <c r="M322" s="27">
        <f t="shared" si="13"/>
        <v>12.382200000000012</v>
      </c>
      <c r="N322" s="27">
        <f t="shared" si="14"/>
        <v>218.75220000000002</v>
      </c>
    </row>
    <row r="323" spans="1:14" x14ac:dyDescent="0.3">
      <c r="A323" s="21" t="s">
        <v>353</v>
      </c>
      <c r="B323" s="21" t="s">
        <v>20</v>
      </c>
      <c r="C323" s="20">
        <f>VLOOKUP(A323,detalis!$A$1:$D$1001,2,FALSE)</f>
        <v>43483</v>
      </c>
      <c r="D323" s="21" t="s">
        <v>21</v>
      </c>
      <c r="E323" s="21" t="s">
        <v>22</v>
      </c>
      <c r="F323" s="21" t="s">
        <v>16</v>
      </c>
      <c r="G323" s="21" t="s">
        <v>17</v>
      </c>
      <c r="H323" s="19" t="str">
        <f>VLOOKUP(A323,detalis!$A$1:$D$1001,4,0)</f>
        <v>Cash</v>
      </c>
      <c r="I323" s="27">
        <f>VLOOKUP(A323,price!$A$1:$C$1001,2,0)</f>
        <v>39.42</v>
      </c>
      <c r="J323" s="21">
        <f>VLOOKUP(A323,price!$A$1:$C$1001,3,0)</f>
        <v>1</v>
      </c>
      <c r="K323" s="27">
        <f t="shared" ref="K323:K386" si="15">I323*J323</f>
        <v>39.42</v>
      </c>
      <c r="L323" s="22">
        <v>6</v>
      </c>
      <c r="M323" s="27">
        <f t="shared" ref="M323:M386" si="16">N323-K323</f>
        <v>2.3652000000000015</v>
      </c>
      <c r="N323" s="27">
        <f t="shared" ref="N323:N386" si="17">K323+((K323*L323)/100)</f>
        <v>41.785200000000003</v>
      </c>
    </row>
    <row r="324" spans="1:14" x14ac:dyDescent="0.3">
      <c r="A324" s="19" t="s">
        <v>354</v>
      </c>
      <c r="B324" s="19" t="s">
        <v>13</v>
      </c>
      <c r="C324" s="20">
        <f>VLOOKUP(A324,detalis!$A$1:$D$1001,2,FALSE)</f>
        <v>43511</v>
      </c>
      <c r="D324" s="19" t="s">
        <v>14</v>
      </c>
      <c r="E324" s="19" t="s">
        <v>22</v>
      </c>
      <c r="F324" s="19" t="s">
        <v>26</v>
      </c>
      <c r="G324" s="19" t="s">
        <v>17</v>
      </c>
      <c r="H324" s="19" t="str">
        <f>VLOOKUP(A324,detalis!$A$1:$D$1001,4,0)</f>
        <v>Ewallet</v>
      </c>
      <c r="I324" s="27">
        <f>VLOOKUP(A324,price!$A$1:$C$1001,2,0)</f>
        <v>15.26</v>
      </c>
      <c r="J324" s="21">
        <f>VLOOKUP(A324,price!$A$1:$C$1001,3,0)</f>
        <v>6</v>
      </c>
      <c r="K324" s="27">
        <f t="shared" si="15"/>
        <v>91.56</v>
      </c>
      <c r="L324" s="22">
        <v>6</v>
      </c>
      <c r="M324" s="27">
        <f t="shared" si="16"/>
        <v>5.4936000000000007</v>
      </c>
      <c r="N324" s="27">
        <f t="shared" si="17"/>
        <v>97.053600000000003</v>
      </c>
    </row>
    <row r="325" spans="1:14" x14ac:dyDescent="0.3">
      <c r="A325" s="21" t="s">
        <v>355</v>
      </c>
      <c r="B325" s="21" t="s">
        <v>13</v>
      </c>
      <c r="C325" s="20">
        <f>VLOOKUP(A325,detalis!$A$1:$D$1001,2,FALSE)</f>
        <v>43532</v>
      </c>
      <c r="D325" s="21" t="s">
        <v>14</v>
      </c>
      <c r="E325" s="21" t="s">
        <v>22</v>
      </c>
      <c r="F325" s="21" t="s">
        <v>16</v>
      </c>
      <c r="G325" s="21" t="s">
        <v>41</v>
      </c>
      <c r="H325" s="19" t="str">
        <f>VLOOKUP(A325,detalis!$A$1:$D$1001,4,0)</f>
        <v>Cash</v>
      </c>
      <c r="I325" s="27">
        <f>VLOOKUP(A325,price!$A$1:$C$1001,2,0)</f>
        <v>61.77</v>
      </c>
      <c r="J325" s="21">
        <f>VLOOKUP(A325,price!$A$1:$C$1001,3,0)</f>
        <v>5</v>
      </c>
      <c r="K325" s="27">
        <f t="shared" si="15"/>
        <v>308.85000000000002</v>
      </c>
      <c r="L325" s="22">
        <v>6</v>
      </c>
      <c r="M325" s="27">
        <f t="shared" si="16"/>
        <v>18.531000000000006</v>
      </c>
      <c r="N325" s="27">
        <f t="shared" si="17"/>
        <v>327.38100000000003</v>
      </c>
    </row>
    <row r="326" spans="1:14" x14ac:dyDescent="0.3">
      <c r="A326" s="19" t="s">
        <v>356</v>
      </c>
      <c r="B326" s="19" t="s">
        <v>13</v>
      </c>
      <c r="C326" s="20">
        <f>VLOOKUP(A326,detalis!$A$1:$D$1001,2,FALSE)</f>
        <v>43482</v>
      </c>
      <c r="D326" s="19" t="s">
        <v>14</v>
      </c>
      <c r="E326" s="19" t="s">
        <v>22</v>
      </c>
      <c r="F326" s="19" t="s">
        <v>26</v>
      </c>
      <c r="G326" s="19" t="s">
        <v>27</v>
      </c>
      <c r="H326" s="19" t="str">
        <f>VLOOKUP(A326,detalis!$A$1:$D$1001,4,0)</f>
        <v>Credit card</v>
      </c>
      <c r="I326" s="27">
        <f>VLOOKUP(A326,price!$A$1:$C$1001,2,0)</f>
        <v>21.52</v>
      </c>
      <c r="J326" s="21">
        <f>VLOOKUP(A326,price!$A$1:$C$1001,3,0)</f>
        <v>6</v>
      </c>
      <c r="K326" s="27">
        <f t="shared" si="15"/>
        <v>129.12</v>
      </c>
      <c r="L326" s="22">
        <v>6</v>
      </c>
      <c r="M326" s="27">
        <f t="shared" si="16"/>
        <v>7.7471999999999923</v>
      </c>
      <c r="N326" s="27">
        <f t="shared" si="17"/>
        <v>136.8672</v>
      </c>
    </row>
    <row r="327" spans="1:14" x14ac:dyDescent="0.3">
      <c r="A327" s="21" t="s">
        <v>357</v>
      </c>
      <c r="B327" s="21" t="s">
        <v>37</v>
      </c>
      <c r="C327" s="20">
        <f>VLOOKUP(A327,detalis!$A$1:$D$1001,2,FALSE)</f>
        <v>43536</v>
      </c>
      <c r="D327" s="21" t="s">
        <v>38</v>
      </c>
      <c r="E327" s="21" t="s">
        <v>22</v>
      </c>
      <c r="F327" s="21" t="s">
        <v>26</v>
      </c>
      <c r="G327" s="21" t="s">
        <v>31</v>
      </c>
      <c r="H327" s="19" t="str">
        <f>VLOOKUP(A327,detalis!$A$1:$D$1001,4,0)</f>
        <v>Ewallet</v>
      </c>
      <c r="I327" s="27">
        <f>VLOOKUP(A327,price!$A$1:$C$1001,2,0)</f>
        <v>97.74</v>
      </c>
      <c r="J327" s="21">
        <f>VLOOKUP(A327,price!$A$1:$C$1001,3,0)</f>
        <v>4</v>
      </c>
      <c r="K327" s="27">
        <f t="shared" si="15"/>
        <v>390.96</v>
      </c>
      <c r="L327" s="22">
        <v>6</v>
      </c>
      <c r="M327" s="27">
        <f t="shared" si="16"/>
        <v>23.457600000000014</v>
      </c>
      <c r="N327" s="27">
        <f t="shared" si="17"/>
        <v>414.41759999999999</v>
      </c>
    </row>
    <row r="328" spans="1:14" x14ac:dyDescent="0.3">
      <c r="A328" s="19" t="s">
        <v>358</v>
      </c>
      <c r="B328" s="19" t="s">
        <v>13</v>
      </c>
      <c r="C328" s="20">
        <f>VLOOKUP(A328,detalis!$A$1:$D$1001,2,FALSE)</f>
        <v>43533</v>
      </c>
      <c r="D328" s="19" t="s">
        <v>14</v>
      </c>
      <c r="E328" s="19" t="s">
        <v>15</v>
      </c>
      <c r="F328" s="19" t="s">
        <v>26</v>
      </c>
      <c r="G328" s="19" t="s">
        <v>39</v>
      </c>
      <c r="H328" s="19" t="str">
        <f>VLOOKUP(A328,detalis!$A$1:$D$1001,4,0)</f>
        <v>Cash</v>
      </c>
      <c r="I328" s="27">
        <f>VLOOKUP(A328,price!$A$1:$C$1001,2,0)</f>
        <v>99.78</v>
      </c>
      <c r="J328" s="21">
        <f>VLOOKUP(A328,price!$A$1:$C$1001,3,0)</f>
        <v>5</v>
      </c>
      <c r="K328" s="27">
        <f t="shared" si="15"/>
        <v>498.9</v>
      </c>
      <c r="L328" s="22">
        <v>6</v>
      </c>
      <c r="M328" s="27">
        <f t="shared" si="16"/>
        <v>29.933999999999969</v>
      </c>
      <c r="N328" s="27">
        <f t="shared" si="17"/>
        <v>528.83399999999995</v>
      </c>
    </row>
    <row r="329" spans="1:14" x14ac:dyDescent="0.3">
      <c r="A329" s="21" t="s">
        <v>359</v>
      </c>
      <c r="B329" s="21" t="s">
        <v>20</v>
      </c>
      <c r="C329" s="20">
        <f>VLOOKUP(A329,detalis!$A$1:$D$1001,2,FALSE)</f>
        <v>43536</v>
      </c>
      <c r="D329" s="21" t="s">
        <v>21</v>
      </c>
      <c r="E329" s="21" t="s">
        <v>15</v>
      </c>
      <c r="F329" s="21" t="s">
        <v>26</v>
      </c>
      <c r="G329" s="21" t="s">
        <v>39</v>
      </c>
      <c r="H329" s="19" t="str">
        <f>VLOOKUP(A329,detalis!$A$1:$D$1001,4,0)</f>
        <v>Cash</v>
      </c>
      <c r="I329" s="27">
        <f>VLOOKUP(A329,price!$A$1:$C$1001,2,0)</f>
        <v>94.26</v>
      </c>
      <c r="J329" s="21">
        <f>VLOOKUP(A329,price!$A$1:$C$1001,3,0)</f>
        <v>4</v>
      </c>
      <c r="K329" s="27">
        <f t="shared" si="15"/>
        <v>377.04</v>
      </c>
      <c r="L329" s="22">
        <v>6</v>
      </c>
      <c r="M329" s="27">
        <f t="shared" si="16"/>
        <v>22.622400000000027</v>
      </c>
      <c r="N329" s="27">
        <f t="shared" si="17"/>
        <v>399.66240000000005</v>
      </c>
    </row>
    <row r="330" spans="1:14" x14ac:dyDescent="0.3">
      <c r="A330" s="19" t="s">
        <v>360</v>
      </c>
      <c r="B330" s="19" t="s">
        <v>37</v>
      </c>
      <c r="C330" s="20">
        <f>VLOOKUP(A330,detalis!$A$1:$D$1001,2,FALSE)</f>
        <v>43490</v>
      </c>
      <c r="D330" s="19" t="s">
        <v>38</v>
      </c>
      <c r="E330" s="19" t="s">
        <v>15</v>
      </c>
      <c r="F330" s="19" t="s">
        <v>26</v>
      </c>
      <c r="G330" s="19" t="s">
        <v>17</v>
      </c>
      <c r="H330" s="19" t="str">
        <f>VLOOKUP(A330,detalis!$A$1:$D$1001,4,0)</f>
        <v>Credit card</v>
      </c>
      <c r="I330" s="27">
        <f>VLOOKUP(A330,price!$A$1:$C$1001,2,0)</f>
        <v>51.13</v>
      </c>
      <c r="J330" s="21">
        <f>VLOOKUP(A330,price!$A$1:$C$1001,3,0)</f>
        <v>4</v>
      </c>
      <c r="K330" s="27">
        <f t="shared" si="15"/>
        <v>204.52</v>
      </c>
      <c r="L330" s="22">
        <v>6</v>
      </c>
      <c r="M330" s="27">
        <f t="shared" si="16"/>
        <v>12.271199999999993</v>
      </c>
      <c r="N330" s="27">
        <f t="shared" si="17"/>
        <v>216.7912</v>
      </c>
    </row>
    <row r="331" spans="1:14" x14ac:dyDescent="0.3">
      <c r="A331" s="21" t="s">
        <v>361</v>
      </c>
      <c r="B331" s="21" t="s">
        <v>13</v>
      </c>
      <c r="C331" s="20">
        <f>VLOOKUP(A331,detalis!$A$1:$D$1001,2,FALSE)</f>
        <v>43549</v>
      </c>
      <c r="D331" s="21" t="s">
        <v>14</v>
      </c>
      <c r="E331" s="21" t="s">
        <v>15</v>
      </c>
      <c r="F331" s="21" t="s">
        <v>26</v>
      </c>
      <c r="G331" s="21" t="s">
        <v>23</v>
      </c>
      <c r="H331" s="19" t="str">
        <f>VLOOKUP(A331,detalis!$A$1:$D$1001,4,0)</f>
        <v>Cash</v>
      </c>
      <c r="I331" s="27">
        <f>VLOOKUP(A331,price!$A$1:$C$1001,2,0)</f>
        <v>36.36</v>
      </c>
      <c r="J331" s="21">
        <f>VLOOKUP(A331,price!$A$1:$C$1001,3,0)</f>
        <v>4</v>
      </c>
      <c r="K331" s="27">
        <f t="shared" si="15"/>
        <v>145.44</v>
      </c>
      <c r="L331" s="22">
        <v>6</v>
      </c>
      <c r="M331" s="27">
        <f t="shared" si="16"/>
        <v>8.7264000000000124</v>
      </c>
      <c r="N331" s="27">
        <f t="shared" si="17"/>
        <v>154.16640000000001</v>
      </c>
    </row>
    <row r="332" spans="1:14" x14ac:dyDescent="0.3">
      <c r="A332" s="19" t="s">
        <v>362</v>
      </c>
      <c r="B332" s="19" t="s">
        <v>37</v>
      </c>
      <c r="C332" s="20">
        <f>VLOOKUP(A332,detalis!$A$1:$D$1001,2,FALSE)</f>
        <v>43503</v>
      </c>
      <c r="D332" s="19" t="s">
        <v>38</v>
      </c>
      <c r="E332" s="19" t="s">
        <v>22</v>
      </c>
      <c r="F332" s="19" t="s">
        <v>26</v>
      </c>
      <c r="G332" s="19" t="s">
        <v>27</v>
      </c>
      <c r="H332" s="19" t="str">
        <f>VLOOKUP(A332,detalis!$A$1:$D$1001,4,0)</f>
        <v>Cash</v>
      </c>
      <c r="I332" s="27">
        <f>VLOOKUP(A332,price!$A$1:$C$1001,2,0)</f>
        <v>22.02</v>
      </c>
      <c r="J332" s="21">
        <f>VLOOKUP(A332,price!$A$1:$C$1001,3,0)</f>
        <v>9</v>
      </c>
      <c r="K332" s="27">
        <f t="shared" si="15"/>
        <v>198.18</v>
      </c>
      <c r="L332" s="22">
        <v>6</v>
      </c>
      <c r="M332" s="27">
        <f t="shared" si="16"/>
        <v>11.890800000000013</v>
      </c>
      <c r="N332" s="27">
        <f t="shared" si="17"/>
        <v>210.07080000000002</v>
      </c>
    </row>
    <row r="333" spans="1:14" x14ac:dyDescent="0.3">
      <c r="A333" s="21" t="s">
        <v>363</v>
      </c>
      <c r="B333" s="21" t="s">
        <v>13</v>
      </c>
      <c r="C333" s="20">
        <f>VLOOKUP(A333,detalis!$A$1:$D$1001,2,FALSE)</f>
        <v>43513</v>
      </c>
      <c r="D333" s="21" t="s">
        <v>14</v>
      </c>
      <c r="E333" s="21" t="s">
        <v>22</v>
      </c>
      <c r="F333" s="21" t="s">
        <v>26</v>
      </c>
      <c r="G333" s="21" t="s">
        <v>39</v>
      </c>
      <c r="H333" s="19" t="str">
        <f>VLOOKUP(A333,detalis!$A$1:$D$1001,4,0)</f>
        <v>Credit card</v>
      </c>
      <c r="I333" s="27">
        <f>VLOOKUP(A333,price!$A$1:$C$1001,2,0)</f>
        <v>32.9</v>
      </c>
      <c r="J333" s="21">
        <f>VLOOKUP(A333,price!$A$1:$C$1001,3,0)</f>
        <v>3</v>
      </c>
      <c r="K333" s="27">
        <f t="shared" si="15"/>
        <v>98.699999999999989</v>
      </c>
      <c r="L333" s="22">
        <v>6</v>
      </c>
      <c r="M333" s="27">
        <f t="shared" si="16"/>
        <v>5.921999999999997</v>
      </c>
      <c r="N333" s="27">
        <f t="shared" si="17"/>
        <v>104.62199999999999</v>
      </c>
    </row>
    <row r="334" spans="1:14" x14ac:dyDescent="0.3">
      <c r="A334" s="19" t="s">
        <v>364</v>
      </c>
      <c r="B334" s="19" t="s">
        <v>13</v>
      </c>
      <c r="C334" s="20">
        <f>VLOOKUP(A334,detalis!$A$1:$D$1001,2,FALSE)</f>
        <v>43499</v>
      </c>
      <c r="D334" s="19" t="s">
        <v>14</v>
      </c>
      <c r="E334" s="19" t="s">
        <v>22</v>
      </c>
      <c r="F334" s="19" t="s">
        <v>26</v>
      </c>
      <c r="G334" s="19" t="s">
        <v>41</v>
      </c>
      <c r="H334" s="19" t="str">
        <f>VLOOKUP(A334,detalis!$A$1:$D$1001,4,0)</f>
        <v>Cash</v>
      </c>
      <c r="I334" s="27">
        <f>VLOOKUP(A334,price!$A$1:$C$1001,2,0)</f>
        <v>77.02</v>
      </c>
      <c r="J334" s="21">
        <f>VLOOKUP(A334,price!$A$1:$C$1001,3,0)</f>
        <v>5</v>
      </c>
      <c r="K334" s="27">
        <f t="shared" si="15"/>
        <v>385.09999999999997</v>
      </c>
      <c r="L334" s="22">
        <v>6</v>
      </c>
      <c r="M334" s="27">
        <f t="shared" si="16"/>
        <v>23.105999999999995</v>
      </c>
      <c r="N334" s="27">
        <f t="shared" si="17"/>
        <v>408.20599999999996</v>
      </c>
    </row>
    <row r="335" spans="1:14" x14ac:dyDescent="0.3">
      <c r="A335" s="21" t="s">
        <v>365</v>
      </c>
      <c r="B335" s="21" t="s">
        <v>13</v>
      </c>
      <c r="C335" s="20">
        <f>VLOOKUP(A335,detalis!$A$1:$D$1001,2,FALSE)</f>
        <v>43538</v>
      </c>
      <c r="D335" s="21" t="s">
        <v>14</v>
      </c>
      <c r="E335" s="21" t="s">
        <v>15</v>
      </c>
      <c r="F335" s="21" t="s">
        <v>26</v>
      </c>
      <c r="G335" s="21" t="s">
        <v>39</v>
      </c>
      <c r="H335" s="19" t="str">
        <f>VLOOKUP(A335,detalis!$A$1:$D$1001,4,0)</f>
        <v>Credit card</v>
      </c>
      <c r="I335" s="27">
        <f>VLOOKUP(A335,price!$A$1:$C$1001,2,0)</f>
        <v>23.48</v>
      </c>
      <c r="J335" s="21">
        <f>VLOOKUP(A335,price!$A$1:$C$1001,3,0)</f>
        <v>2</v>
      </c>
      <c r="K335" s="27">
        <f t="shared" si="15"/>
        <v>46.96</v>
      </c>
      <c r="L335" s="22">
        <v>6</v>
      </c>
      <c r="M335" s="27">
        <f t="shared" si="16"/>
        <v>2.8175999999999988</v>
      </c>
      <c r="N335" s="27">
        <f t="shared" si="17"/>
        <v>49.7776</v>
      </c>
    </row>
    <row r="336" spans="1:14" x14ac:dyDescent="0.3">
      <c r="A336" s="19" t="s">
        <v>366</v>
      </c>
      <c r="B336" s="19" t="s">
        <v>20</v>
      </c>
      <c r="C336" s="20">
        <f>VLOOKUP(A336,detalis!$A$1:$D$1001,2,FALSE)</f>
        <v>43548</v>
      </c>
      <c r="D336" s="19" t="s">
        <v>21</v>
      </c>
      <c r="E336" s="19" t="s">
        <v>15</v>
      </c>
      <c r="F336" s="19" t="s">
        <v>26</v>
      </c>
      <c r="G336" s="19" t="s">
        <v>31</v>
      </c>
      <c r="H336" s="19" t="str">
        <f>VLOOKUP(A336,detalis!$A$1:$D$1001,4,0)</f>
        <v>Ewallet</v>
      </c>
      <c r="I336" s="27">
        <f>VLOOKUP(A336,price!$A$1:$C$1001,2,0)</f>
        <v>14.7</v>
      </c>
      <c r="J336" s="21">
        <f>VLOOKUP(A336,price!$A$1:$C$1001,3,0)</f>
        <v>5</v>
      </c>
      <c r="K336" s="27">
        <f t="shared" si="15"/>
        <v>73.5</v>
      </c>
      <c r="L336" s="22">
        <v>6</v>
      </c>
      <c r="M336" s="27">
        <f t="shared" si="16"/>
        <v>4.4099999999999966</v>
      </c>
      <c r="N336" s="27">
        <f t="shared" si="17"/>
        <v>77.91</v>
      </c>
    </row>
    <row r="337" spans="1:14" x14ac:dyDescent="0.3">
      <c r="A337" s="21" t="s">
        <v>367</v>
      </c>
      <c r="B337" s="21" t="s">
        <v>13</v>
      </c>
      <c r="C337" s="20">
        <f>VLOOKUP(A337,detalis!$A$1:$D$1001,2,FALSE)</f>
        <v>43545</v>
      </c>
      <c r="D337" s="21" t="s">
        <v>14</v>
      </c>
      <c r="E337" s="21" t="s">
        <v>15</v>
      </c>
      <c r="F337" s="21" t="s">
        <v>16</v>
      </c>
      <c r="G337" s="21" t="s">
        <v>23</v>
      </c>
      <c r="H337" s="19" t="str">
        <f>VLOOKUP(A337,detalis!$A$1:$D$1001,4,0)</f>
        <v>Credit card</v>
      </c>
      <c r="I337" s="27">
        <f>VLOOKUP(A337,price!$A$1:$C$1001,2,0)</f>
        <v>28.45</v>
      </c>
      <c r="J337" s="21">
        <f>VLOOKUP(A337,price!$A$1:$C$1001,3,0)</f>
        <v>5</v>
      </c>
      <c r="K337" s="27">
        <f t="shared" si="15"/>
        <v>142.25</v>
      </c>
      <c r="L337" s="22">
        <v>6</v>
      </c>
      <c r="M337" s="27">
        <f t="shared" si="16"/>
        <v>8.5349999999999966</v>
      </c>
      <c r="N337" s="27">
        <f t="shared" si="17"/>
        <v>150.785</v>
      </c>
    </row>
    <row r="338" spans="1:14" x14ac:dyDescent="0.3">
      <c r="A338" s="19" t="s">
        <v>368</v>
      </c>
      <c r="B338" s="19" t="s">
        <v>13</v>
      </c>
      <c r="C338" s="20">
        <f>VLOOKUP(A338,detalis!$A$1:$D$1001,2,FALSE)</f>
        <v>43543</v>
      </c>
      <c r="D338" s="19" t="s">
        <v>14</v>
      </c>
      <c r="E338" s="19" t="s">
        <v>22</v>
      </c>
      <c r="F338" s="19" t="s">
        <v>26</v>
      </c>
      <c r="G338" s="19" t="s">
        <v>41</v>
      </c>
      <c r="H338" s="19" t="str">
        <f>VLOOKUP(A338,detalis!$A$1:$D$1001,4,0)</f>
        <v>Ewallet</v>
      </c>
      <c r="I338" s="27">
        <f>VLOOKUP(A338,price!$A$1:$C$1001,2,0)</f>
        <v>76.400000000000006</v>
      </c>
      <c r="J338" s="21">
        <f>VLOOKUP(A338,price!$A$1:$C$1001,3,0)</f>
        <v>9</v>
      </c>
      <c r="K338" s="27">
        <f t="shared" si="15"/>
        <v>687.6</v>
      </c>
      <c r="L338" s="22">
        <v>6</v>
      </c>
      <c r="M338" s="27">
        <f t="shared" si="16"/>
        <v>41.255999999999972</v>
      </c>
      <c r="N338" s="27">
        <f t="shared" si="17"/>
        <v>728.85599999999999</v>
      </c>
    </row>
    <row r="339" spans="1:14" x14ac:dyDescent="0.3">
      <c r="A339" s="21" t="s">
        <v>369</v>
      </c>
      <c r="B339" s="21" t="s">
        <v>37</v>
      </c>
      <c r="C339" s="20">
        <f>VLOOKUP(A339,detalis!$A$1:$D$1001,2,FALSE)</f>
        <v>43520</v>
      </c>
      <c r="D339" s="21" t="s">
        <v>38</v>
      </c>
      <c r="E339" s="21" t="s">
        <v>22</v>
      </c>
      <c r="F339" s="21" t="s">
        <v>16</v>
      </c>
      <c r="G339" s="21" t="s">
        <v>31</v>
      </c>
      <c r="H339" s="19" t="str">
        <f>VLOOKUP(A339,detalis!$A$1:$D$1001,4,0)</f>
        <v>Cash</v>
      </c>
      <c r="I339" s="27">
        <f>VLOOKUP(A339,price!$A$1:$C$1001,2,0)</f>
        <v>57.95</v>
      </c>
      <c r="J339" s="21">
        <f>VLOOKUP(A339,price!$A$1:$C$1001,3,0)</f>
        <v>6</v>
      </c>
      <c r="K339" s="27">
        <f t="shared" si="15"/>
        <v>347.70000000000005</v>
      </c>
      <c r="L339" s="22">
        <v>6</v>
      </c>
      <c r="M339" s="27">
        <f t="shared" si="16"/>
        <v>20.862000000000023</v>
      </c>
      <c r="N339" s="27">
        <f t="shared" si="17"/>
        <v>368.56200000000007</v>
      </c>
    </row>
    <row r="340" spans="1:14" x14ac:dyDescent="0.3">
      <c r="A340" s="19" t="s">
        <v>370</v>
      </c>
      <c r="B340" s="19" t="s">
        <v>20</v>
      </c>
      <c r="C340" s="20">
        <f>VLOOKUP(A340,detalis!$A$1:$D$1001,2,FALSE)</f>
        <v>43552</v>
      </c>
      <c r="D340" s="19" t="s">
        <v>21</v>
      </c>
      <c r="E340" s="19" t="s">
        <v>22</v>
      </c>
      <c r="F340" s="19" t="s">
        <v>16</v>
      </c>
      <c r="G340" s="19" t="s">
        <v>23</v>
      </c>
      <c r="H340" s="19" t="str">
        <f>VLOOKUP(A340,detalis!$A$1:$D$1001,4,0)</f>
        <v>Credit card</v>
      </c>
      <c r="I340" s="27">
        <f>VLOOKUP(A340,price!$A$1:$C$1001,2,0)</f>
        <v>47.65</v>
      </c>
      <c r="J340" s="21">
        <f>VLOOKUP(A340,price!$A$1:$C$1001,3,0)</f>
        <v>3</v>
      </c>
      <c r="K340" s="27">
        <f t="shared" si="15"/>
        <v>142.94999999999999</v>
      </c>
      <c r="L340" s="22">
        <v>6</v>
      </c>
      <c r="M340" s="27">
        <f t="shared" si="16"/>
        <v>8.5769999999999982</v>
      </c>
      <c r="N340" s="27">
        <f t="shared" si="17"/>
        <v>151.52699999999999</v>
      </c>
    </row>
    <row r="341" spans="1:14" x14ac:dyDescent="0.3">
      <c r="A341" s="21" t="s">
        <v>371</v>
      </c>
      <c r="B341" s="21" t="s">
        <v>37</v>
      </c>
      <c r="C341" s="20">
        <f>VLOOKUP(A341,detalis!$A$1:$D$1001,2,FALSE)</f>
        <v>43501</v>
      </c>
      <c r="D341" s="21" t="s">
        <v>38</v>
      </c>
      <c r="E341" s="21" t="s">
        <v>15</v>
      </c>
      <c r="F341" s="21" t="s">
        <v>16</v>
      </c>
      <c r="G341" s="21" t="s">
        <v>39</v>
      </c>
      <c r="H341" s="19" t="str">
        <f>VLOOKUP(A341,detalis!$A$1:$D$1001,4,0)</f>
        <v>Credit card</v>
      </c>
      <c r="I341" s="27">
        <f>VLOOKUP(A341,price!$A$1:$C$1001,2,0)</f>
        <v>42.82</v>
      </c>
      <c r="J341" s="21">
        <f>VLOOKUP(A341,price!$A$1:$C$1001,3,0)</f>
        <v>9</v>
      </c>
      <c r="K341" s="27">
        <f t="shared" si="15"/>
        <v>385.38</v>
      </c>
      <c r="L341" s="22">
        <v>6</v>
      </c>
      <c r="M341" s="27">
        <f t="shared" si="16"/>
        <v>23.122799999999984</v>
      </c>
      <c r="N341" s="27">
        <f t="shared" si="17"/>
        <v>408.50279999999998</v>
      </c>
    </row>
    <row r="342" spans="1:14" x14ac:dyDescent="0.3">
      <c r="A342" s="19" t="s">
        <v>372</v>
      </c>
      <c r="B342" s="19" t="s">
        <v>37</v>
      </c>
      <c r="C342" s="20">
        <f>VLOOKUP(A342,detalis!$A$1:$D$1001,2,FALSE)</f>
        <v>43506</v>
      </c>
      <c r="D342" s="19" t="s">
        <v>38</v>
      </c>
      <c r="E342" s="19" t="s">
        <v>15</v>
      </c>
      <c r="F342" s="19" t="s">
        <v>26</v>
      </c>
      <c r="G342" s="19" t="s">
        <v>23</v>
      </c>
      <c r="H342" s="19" t="str">
        <f>VLOOKUP(A342,detalis!$A$1:$D$1001,4,0)</f>
        <v>Credit card</v>
      </c>
      <c r="I342" s="27">
        <f>VLOOKUP(A342,price!$A$1:$C$1001,2,0)</f>
        <v>48.09</v>
      </c>
      <c r="J342" s="21">
        <f>VLOOKUP(A342,price!$A$1:$C$1001,3,0)</f>
        <v>3</v>
      </c>
      <c r="K342" s="27">
        <f t="shared" si="15"/>
        <v>144.27000000000001</v>
      </c>
      <c r="L342" s="22">
        <v>6</v>
      </c>
      <c r="M342" s="27">
        <f t="shared" si="16"/>
        <v>8.6562000000000126</v>
      </c>
      <c r="N342" s="27">
        <f t="shared" si="17"/>
        <v>152.92620000000002</v>
      </c>
    </row>
    <row r="343" spans="1:14" x14ac:dyDescent="0.3">
      <c r="A343" s="21" t="s">
        <v>373</v>
      </c>
      <c r="B343" s="21" t="s">
        <v>37</v>
      </c>
      <c r="C343" s="20">
        <f>VLOOKUP(A343,detalis!$A$1:$D$1001,2,FALSE)</f>
        <v>43529</v>
      </c>
      <c r="D343" s="21" t="s">
        <v>38</v>
      </c>
      <c r="E343" s="21" t="s">
        <v>15</v>
      </c>
      <c r="F343" s="21" t="s">
        <v>16</v>
      </c>
      <c r="G343" s="21" t="s">
        <v>17</v>
      </c>
      <c r="H343" s="19" t="str">
        <f>VLOOKUP(A343,detalis!$A$1:$D$1001,4,0)</f>
        <v>Ewallet</v>
      </c>
      <c r="I343" s="27">
        <f>VLOOKUP(A343,price!$A$1:$C$1001,2,0)</f>
        <v>55.97</v>
      </c>
      <c r="J343" s="21">
        <f>VLOOKUP(A343,price!$A$1:$C$1001,3,0)</f>
        <v>7</v>
      </c>
      <c r="K343" s="27">
        <f t="shared" si="15"/>
        <v>391.78999999999996</v>
      </c>
      <c r="L343" s="22">
        <v>6</v>
      </c>
      <c r="M343" s="27">
        <f t="shared" si="16"/>
        <v>23.507400000000018</v>
      </c>
      <c r="N343" s="27">
        <f t="shared" si="17"/>
        <v>415.29739999999998</v>
      </c>
    </row>
    <row r="344" spans="1:14" x14ac:dyDescent="0.3">
      <c r="A344" s="19" t="s">
        <v>374</v>
      </c>
      <c r="B344" s="19" t="s">
        <v>37</v>
      </c>
      <c r="C344" s="20">
        <f>VLOOKUP(A344,detalis!$A$1:$D$1001,2,FALSE)</f>
        <v>43511</v>
      </c>
      <c r="D344" s="19" t="s">
        <v>38</v>
      </c>
      <c r="E344" s="19" t="s">
        <v>15</v>
      </c>
      <c r="F344" s="19" t="s">
        <v>16</v>
      </c>
      <c r="G344" s="19" t="s">
        <v>17</v>
      </c>
      <c r="H344" s="19" t="str">
        <f>VLOOKUP(A344,detalis!$A$1:$D$1001,4,0)</f>
        <v>Cash</v>
      </c>
      <c r="I344" s="27">
        <f>VLOOKUP(A344,price!$A$1:$C$1001,2,0)</f>
        <v>76.900000000000006</v>
      </c>
      <c r="J344" s="21">
        <f>VLOOKUP(A344,price!$A$1:$C$1001,3,0)</f>
        <v>7</v>
      </c>
      <c r="K344" s="27">
        <f t="shared" si="15"/>
        <v>538.30000000000007</v>
      </c>
      <c r="L344" s="22">
        <v>6</v>
      </c>
      <c r="M344" s="27">
        <f t="shared" si="16"/>
        <v>32.298000000000002</v>
      </c>
      <c r="N344" s="27">
        <f t="shared" si="17"/>
        <v>570.59800000000007</v>
      </c>
    </row>
    <row r="345" spans="1:14" x14ac:dyDescent="0.3">
      <c r="A345" s="21" t="s">
        <v>375</v>
      </c>
      <c r="B345" s="21" t="s">
        <v>20</v>
      </c>
      <c r="C345" s="20">
        <f>VLOOKUP(A345,detalis!$A$1:$D$1001,2,FALSE)</f>
        <v>43495</v>
      </c>
      <c r="D345" s="21" t="s">
        <v>21</v>
      </c>
      <c r="E345" s="21" t="s">
        <v>22</v>
      </c>
      <c r="F345" s="21" t="s">
        <v>16</v>
      </c>
      <c r="G345" s="21" t="s">
        <v>39</v>
      </c>
      <c r="H345" s="19" t="str">
        <f>VLOOKUP(A345,detalis!$A$1:$D$1001,4,0)</f>
        <v>Ewallet</v>
      </c>
      <c r="I345" s="27">
        <f>VLOOKUP(A345,price!$A$1:$C$1001,2,0)</f>
        <v>97.03</v>
      </c>
      <c r="J345" s="21">
        <f>VLOOKUP(A345,price!$A$1:$C$1001,3,0)</f>
        <v>5</v>
      </c>
      <c r="K345" s="27">
        <f t="shared" si="15"/>
        <v>485.15</v>
      </c>
      <c r="L345" s="22">
        <v>6</v>
      </c>
      <c r="M345" s="27">
        <f t="shared" si="16"/>
        <v>29.109000000000037</v>
      </c>
      <c r="N345" s="27">
        <f t="shared" si="17"/>
        <v>514.25900000000001</v>
      </c>
    </row>
    <row r="346" spans="1:14" x14ac:dyDescent="0.3">
      <c r="A346" s="19" t="s">
        <v>376</v>
      </c>
      <c r="B346" s="19" t="s">
        <v>13</v>
      </c>
      <c r="C346" s="20">
        <f>VLOOKUP(A346,detalis!$A$1:$D$1001,2,FALSE)</f>
        <v>43510</v>
      </c>
      <c r="D346" s="19" t="s">
        <v>14</v>
      </c>
      <c r="E346" s="19" t="s">
        <v>22</v>
      </c>
      <c r="F346" s="19" t="s">
        <v>26</v>
      </c>
      <c r="G346" s="19" t="s">
        <v>31</v>
      </c>
      <c r="H346" s="19" t="str">
        <f>VLOOKUP(A346,detalis!$A$1:$D$1001,4,0)</f>
        <v>Cash</v>
      </c>
      <c r="I346" s="27">
        <f>VLOOKUP(A346,price!$A$1:$C$1001,2,0)</f>
        <v>44.65</v>
      </c>
      <c r="J346" s="21">
        <f>VLOOKUP(A346,price!$A$1:$C$1001,3,0)</f>
        <v>3</v>
      </c>
      <c r="K346" s="27">
        <f t="shared" si="15"/>
        <v>133.94999999999999</v>
      </c>
      <c r="L346" s="22">
        <v>6</v>
      </c>
      <c r="M346" s="27">
        <f t="shared" si="16"/>
        <v>8.0370000000000061</v>
      </c>
      <c r="N346" s="27">
        <f t="shared" si="17"/>
        <v>141.98699999999999</v>
      </c>
    </row>
    <row r="347" spans="1:14" x14ac:dyDescent="0.3">
      <c r="A347" s="21" t="s">
        <v>377</v>
      </c>
      <c r="B347" s="21" t="s">
        <v>13</v>
      </c>
      <c r="C347" s="20">
        <f>VLOOKUP(A347,detalis!$A$1:$D$1001,2,FALSE)</f>
        <v>43523</v>
      </c>
      <c r="D347" s="21" t="s">
        <v>14</v>
      </c>
      <c r="E347" s="21" t="s">
        <v>22</v>
      </c>
      <c r="F347" s="21" t="s">
        <v>16</v>
      </c>
      <c r="G347" s="21" t="s">
        <v>41</v>
      </c>
      <c r="H347" s="19" t="str">
        <f>VLOOKUP(A347,detalis!$A$1:$D$1001,4,0)</f>
        <v>Ewallet</v>
      </c>
      <c r="I347" s="27">
        <f>VLOOKUP(A347,price!$A$1:$C$1001,2,0)</f>
        <v>77.930000000000007</v>
      </c>
      <c r="J347" s="21">
        <f>VLOOKUP(A347,price!$A$1:$C$1001,3,0)</f>
        <v>9</v>
      </c>
      <c r="K347" s="27">
        <f t="shared" si="15"/>
        <v>701.37000000000012</v>
      </c>
      <c r="L347" s="22">
        <v>6</v>
      </c>
      <c r="M347" s="27">
        <f t="shared" si="16"/>
        <v>42.082200000000057</v>
      </c>
      <c r="N347" s="27">
        <f t="shared" si="17"/>
        <v>743.45220000000018</v>
      </c>
    </row>
    <row r="348" spans="1:14" x14ac:dyDescent="0.3">
      <c r="A348" s="19" t="s">
        <v>378</v>
      </c>
      <c r="B348" s="19" t="s">
        <v>13</v>
      </c>
      <c r="C348" s="20">
        <f>VLOOKUP(A348,detalis!$A$1:$D$1001,2,FALSE)</f>
        <v>43500</v>
      </c>
      <c r="D348" s="19" t="s">
        <v>14</v>
      </c>
      <c r="E348" s="19" t="s">
        <v>15</v>
      </c>
      <c r="F348" s="19" t="s">
        <v>26</v>
      </c>
      <c r="G348" s="19" t="s">
        <v>23</v>
      </c>
      <c r="H348" s="19" t="str">
        <f>VLOOKUP(A348,detalis!$A$1:$D$1001,4,0)</f>
        <v>Cash</v>
      </c>
      <c r="I348" s="27">
        <f>VLOOKUP(A348,price!$A$1:$C$1001,2,0)</f>
        <v>71.95</v>
      </c>
      <c r="J348" s="21">
        <f>VLOOKUP(A348,price!$A$1:$C$1001,3,0)</f>
        <v>1</v>
      </c>
      <c r="K348" s="27">
        <f t="shared" si="15"/>
        <v>71.95</v>
      </c>
      <c r="L348" s="22">
        <v>6</v>
      </c>
      <c r="M348" s="27">
        <f t="shared" si="16"/>
        <v>4.3169999999999931</v>
      </c>
      <c r="N348" s="27">
        <f t="shared" si="17"/>
        <v>76.266999999999996</v>
      </c>
    </row>
    <row r="349" spans="1:14" x14ac:dyDescent="0.3">
      <c r="A349" s="21" t="s">
        <v>379</v>
      </c>
      <c r="B349" s="21" t="s">
        <v>20</v>
      </c>
      <c r="C349" s="20">
        <f>VLOOKUP(A349,detalis!$A$1:$D$1001,2,FALSE)</f>
        <v>43485</v>
      </c>
      <c r="D349" s="21" t="s">
        <v>21</v>
      </c>
      <c r="E349" s="21" t="s">
        <v>15</v>
      </c>
      <c r="F349" s="21" t="s">
        <v>16</v>
      </c>
      <c r="G349" s="21" t="s">
        <v>27</v>
      </c>
      <c r="H349" s="19" t="str">
        <f>VLOOKUP(A349,detalis!$A$1:$D$1001,4,0)</f>
        <v>Cash</v>
      </c>
      <c r="I349" s="27">
        <f>VLOOKUP(A349,price!$A$1:$C$1001,2,0)</f>
        <v>89.25</v>
      </c>
      <c r="J349" s="21">
        <f>VLOOKUP(A349,price!$A$1:$C$1001,3,0)</f>
        <v>8</v>
      </c>
      <c r="K349" s="27">
        <f t="shared" si="15"/>
        <v>714</v>
      </c>
      <c r="L349" s="22">
        <v>6</v>
      </c>
      <c r="M349" s="27">
        <f t="shared" si="16"/>
        <v>42.840000000000032</v>
      </c>
      <c r="N349" s="27">
        <f t="shared" si="17"/>
        <v>756.84</v>
      </c>
    </row>
    <row r="350" spans="1:14" x14ac:dyDescent="0.3">
      <c r="A350" s="19" t="s">
        <v>380</v>
      </c>
      <c r="B350" s="19" t="s">
        <v>13</v>
      </c>
      <c r="C350" s="20">
        <f>VLOOKUP(A350,detalis!$A$1:$D$1001,2,FALSE)</f>
        <v>43552</v>
      </c>
      <c r="D350" s="19" t="s">
        <v>14</v>
      </c>
      <c r="E350" s="19" t="s">
        <v>22</v>
      </c>
      <c r="F350" s="19" t="s">
        <v>26</v>
      </c>
      <c r="G350" s="19" t="s">
        <v>23</v>
      </c>
      <c r="H350" s="19" t="str">
        <f>VLOOKUP(A350,detalis!$A$1:$D$1001,4,0)</f>
        <v>Cash</v>
      </c>
      <c r="I350" s="27">
        <f>VLOOKUP(A350,price!$A$1:$C$1001,2,0)</f>
        <v>26.02</v>
      </c>
      <c r="J350" s="21">
        <f>VLOOKUP(A350,price!$A$1:$C$1001,3,0)</f>
        <v>7</v>
      </c>
      <c r="K350" s="27">
        <f t="shared" si="15"/>
        <v>182.14</v>
      </c>
      <c r="L350" s="22">
        <v>6</v>
      </c>
      <c r="M350" s="27">
        <f t="shared" si="16"/>
        <v>10.928400000000011</v>
      </c>
      <c r="N350" s="27">
        <f t="shared" si="17"/>
        <v>193.0684</v>
      </c>
    </row>
    <row r="351" spans="1:14" x14ac:dyDescent="0.3">
      <c r="A351" s="21" t="s">
        <v>381</v>
      </c>
      <c r="B351" s="21" t="s">
        <v>37</v>
      </c>
      <c r="C351" s="20">
        <f>VLOOKUP(A351,detalis!$A$1:$D$1001,2,FALSE)</f>
        <v>43523</v>
      </c>
      <c r="D351" s="21" t="s">
        <v>38</v>
      </c>
      <c r="E351" s="21" t="s">
        <v>22</v>
      </c>
      <c r="F351" s="21" t="s">
        <v>16</v>
      </c>
      <c r="G351" s="21" t="s">
        <v>17</v>
      </c>
      <c r="H351" s="19" t="str">
        <f>VLOOKUP(A351,detalis!$A$1:$D$1001,4,0)</f>
        <v>Credit card</v>
      </c>
      <c r="I351" s="27">
        <f>VLOOKUP(A351,price!$A$1:$C$1001,2,0)</f>
        <v>13.5</v>
      </c>
      <c r="J351" s="21">
        <f>VLOOKUP(A351,price!$A$1:$C$1001,3,0)</f>
        <v>10</v>
      </c>
      <c r="K351" s="27">
        <f t="shared" si="15"/>
        <v>135</v>
      </c>
      <c r="L351" s="22">
        <v>6</v>
      </c>
      <c r="M351" s="27">
        <f t="shared" si="16"/>
        <v>8.0999999999999943</v>
      </c>
      <c r="N351" s="27">
        <f t="shared" si="17"/>
        <v>143.1</v>
      </c>
    </row>
    <row r="352" spans="1:14" x14ac:dyDescent="0.3">
      <c r="A352" s="19" t="s">
        <v>382</v>
      </c>
      <c r="B352" s="19" t="s">
        <v>20</v>
      </c>
      <c r="C352" s="20">
        <f>VLOOKUP(A352,detalis!$A$1:$D$1001,2,FALSE)</f>
        <v>43511</v>
      </c>
      <c r="D352" s="19" t="s">
        <v>21</v>
      </c>
      <c r="E352" s="19" t="s">
        <v>15</v>
      </c>
      <c r="F352" s="19" t="s">
        <v>16</v>
      </c>
      <c r="G352" s="19" t="s">
        <v>41</v>
      </c>
      <c r="H352" s="19" t="str">
        <f>VLOOKUP(A352,detalis!$A$1:$D$1001,4,0)</f>
        <v>Credit card</v>
      </c>
      <c r="I352" s="27">
        <f>VLOOKUP(A352,price!$A$1:$C$1001,2,0)</f>
        <v>99.3</v>
      </c>
      <c r="J352" s="21">
        <f>VLOOKUP(A352,price!$A$1:$C$1001,3,0)</f>
        <v>10</v>
      </c>
      <c r="K352" s="27">
        <f t="shared" si="15"/>
        <v>993</v>
      </c>
      <c r="L352" s="22">
        <v>6</v>
      </c>
      <c r="M352" s="27">
        <f t="shared" si="16"/>
        <v>59.579999999999927</v>
      </c>
      <c r="N352" s="27">
        <f t="shared" si="17"/>
        <v>1052.58</v>
      </c>
    </row>
    <row r="353" spans="1:14" x14ac:dyDescent="0.3">
      <c r="A353" s="21" t="s">
        <v>383</v>
      </c>
      <c r="B353" s="21" t="s">
        <v>13</v>
      </c>
      <c r="C353" s="20">
        <f>VLOOKUP(A353,detalis!$A$1:$D$1001,2,FALSE)</f>
        <v>43491</v>
      </c>
      <c r="D353" s="21" t="s">
        <v>14</v>
      </c>
      <c r="E353" s="21" t="s">
        <v>22</v>
      </c>
      <c r="F353" s="21" t="s">
        <v>26</v>
      </c>
      <c r="G353" s="21" t="s">
        <v>23</v>
      </c>
      <c r="H353" s="19" t="str">
        <f>VLOOKUP(A353,detalis!$A$1:$D$1001,4,0)</f>
        <v>Cash</v>
      </c>
      <c r="I353" s="27">
        <f>VLOOKUP(A353,price!$A$1:$C$1001,2,0)</f>
        <v>51.69</v>
      </c>
      <c r="J353" s="21">
        <f>VLOOKUP(A353,price!$A$1:$C$1001,3,0)</f>
        <v>7</v>
      </c>
      <c r="K353" s="27">
        <f t="shared" si="15"/>
        <v>361.83</v>
      </c>
      <c r="L353" s="22">
        <v>6</v>
      </c>
      <c r="M353" s="27">
        <f t="shared" si="16"/>
        <v>21.70980000000003</v>
      </c>
      <c r="N353" s="27">
        <f t="shared" si="17"/>
        <v>383.53980000000001</v>
      </c>
    </row>
    <row r="354" spans="1:14" x14ac:dyDescent="0.3">
      <c r="A354" s="19" t="s">
        <v>384</v>
      </c>
      <c r="B354" s="19" t="s">
        <v>37</v>
      </c>
      <c r="C354" s="20">
        <f>VLOOKUP(A354,detalis!$A$1:$D$1001,2,FALSE)</f>
        <v>43538</v>
      </c>
      <c r="D354" s="19" t="s">
        <v>38</v>
      </c>
      <c r="E354" s="19" t="s">
        <v>15</v>
      </c>
      <c r="F354" s="19" t="s">
        <v>16</v>
      </c>
      <c r="G354" s="19" t="s">
        <v>41</v>
      </c>
      <c r="H354" s="19" t="str">
        <f>VLOOKUP(A354,detalis!$A$1:$D$1001,4,0)</f>
        <v>Credit card</v>
      </c>
      <c r="I354" s="27">
        <f>VLOOKUP(A354,price!$A$1:$C$1001,2,0)</f>
        <v>54.73</v>
      </c>
      <c r="J354" s="21">
        <f>VLOOKUP(A354,price!$A$1:$C$1001,3,0)</f>
        <v>7</v>
      </c>
      <c r="K354" s="27">
        <f t="shared" si="15"/>
        <v>383.10999999999996</v>
      </c>
      <c r="L354" s="22">
        <v>6</v>
      </c>
      <c r="M354" s="27">
        <f t="shared" si="16"/>
        <v>22.98660000000001</v>
      </c>
      <c r="N354" s="27">
        <f t="shared" si="17"/>
        <v>406.09659999999997</v>
      </c>
    </row>
    <row r="355" spans="1:14" x14ac:dyDescent="0.3">
      <c r="A355" s="21" t="s">
        <v>385</v>
      </c>
      <c r="B355" s="21" t="s">
        <v>37</v>
      </c>
      <c r="C355" s="20">
        <f>VLOOKUP(A355,detalis!$A$1:$D$1001,2,FALSE)</f>
        <v>43526</v>
      </c>
      <c r="D355" s="21" t="s">
        <v>38</v>
      </c>
      <c r="E355" s="21" t="s">
        <v>15</v>
      </c>
      <c r="F355" s="21" t="s">
        <v>26</v>
      </c>
      <c r="G355" s="21" t="s">
        <v>27</v>
      </c>
      <c r="H355" s="19" t="str">
        <f>VLOOKUP(A355,detalis!$A$1:$D$1001,4,0)</f>
        <v>Cash</v>
      </c>
      <c r="I355" s="27" t="str">
        <f>VLOOKUP(A355,price!$A$1:$C$1001,2,0)</f>
        <v>27</v>
      </c>
      <c r="J355" s="21">
        <f>VLOOKUP(A355,price!$A$1:$C$1001,3,0)</f>
        <v>9</v>
      </c>
      <c r="K355" s="27">
        <f t="shared" si="15"/>
        <v>243</v>
      </c>
      <c r="L355" s="22">
        <v>6</v>
      </c>
      <c r="M355" s="27">
        <f t="shared" si="16"/>
        <v>14.579999999999984</v>
      </c>
      <c r="N355" s="27">
        <f t="shared" si="17"/>
        <v>257.58</v>
      </c>
    </row>
    <row r="356" spans="1:14" x14ac:dyDescent="0.3">
      <c r="A356" s="19" t="s">
        <v>387</v>
      </c>
      <c r="B356" s="19" t="s">
        <v>20</v>
      </c>
      <c r="C356" s="20">
        <f>VLOOKUP(A356,detalis!$A$1:$D$1001,2,FALSE)</f>
        <v>43528</v>
      </c>
      <c r="D356" s="19" t="s">
        <v>21</v>
      </c>
      <c r="E356" s="19" t="s">
        <v>22</v>
      </c>
      <c r="F356" s="19" t="s">
        <v>16</v>
      </c>
      <c r="G356" s="19" t="s">
        <v>23</v>
      </c>
      <c r="H356" s="19" t="str">
        <f>VLOOKUP(A356,detalis!$A$1:$D$1001,4,0)</f>
        <v>Cash</v>
      </c>
      <c r="I356" s="27">
        <f>VLOOKUP(A356,price!$A$1:$C$1001,2,0)</f>
        <v>30.24</v>
      </c>
      <c r="J356" s="21">
        <f>VLOOKUP(A356,price!$A$1:$C$1001,3,0)</f>
        <v>1</v>
      </c>
      <c r="K356" s="27">
        <f t="shared" si="15"/>
        <v>30.24</v>
      </c>
      <c r="L356" s="22">
        <v>6</v>
      </c>
      <c r="M356" s="27">
        <f t="shared" si="16"/>
        <v>1.8144000000000027</v>
      </c>
      <c r="N356" s="27">
        <f t="shared" si="17"/>
        <v>32.054400000000001</v>
      </c>
    </row>
    <row r="357" spans="1:14" x14ac:dyDescent="0.3">
      <c r="A357" s="21" t="s">
        <v>388</v>
      </c>
      <c r="B357" s="21" t="s">
        <v>37</v>
      </c>
      <c r="C357" s="20">
        <f>VLOOKUP(A357,detalis!$A$1:$D$1001,2,FALSE)</f>
        <v>43472</v>
      </c>
      <c r="D357" s="21" t="s">
        <v>38</v>
      </c>
      <c r="E357" s="21" t="s">
        <v>15</v>
      </c>
      <c r="F357" s="21" t="s">
        <v>16</v>
      </c>
      <c r="G357" s="21" t="s">
        <v>39</v>
      </c>
      <c r="H357" s="19" t="str">
        <f>VLOOKUP(A357,detalis!$A$1:$D$1001,4,0)</f>
        <v>Credit card</v>
      </c>
      <c r="I357" s="27">
        <f>VLOOKUP(A357,price!$A$1:$C$1001,2,0)</f>
        <v>89.14</v>
      </c>
      <c r="J357" s="21">
        <f>VLOOKUP(A357,price!$A$1:$C$1001,3,0)</f>
        <v>4</v>
      </c>
      <c r="K357" s="27">
        <f t="shared" si="15"/>
        <v>356.56</v>
      </c>
      <c r="L357" s="22">
        <v>6</v>
      </c>
      <c r="M357" s="27">
        <f t="shared" si="16"/>
        <v>21.393599999999992</v>
      </c>
      <c r="N357" s="27">
        <f t="shared" si="17"/>
        <v>377.95359999999999</v>
      </c>
    </row>
    <row r="358" spans="1:14" x14ac:dyDescent="0.3">
      <c r="A358" s="19" t="s">
        <v>389</v>
      </c>
      <c r="B358" s="19" t="s">
        <v>20</v>
      </c>
      <c r="C358" s="20">
        <f>VLOOKUP(A358,detalis!$A$1:$D$1001,2,FALSE)</f>
        <v>43532</v>
      </c>
      <c r="D358" s="19" t="s">
        <v>21</v>
      </c>
      <c r="E358" s="19" t="s">
        <v>22</v>
      </c>
      <c r="F358" s="19" t="s">
        <v>16</v>
      </c>
      <c r="G358" s="19" t="s">
        <v>41</v>
      </c>
      <c r="H358" s="19" t="str">
        <f>VLOOKUP(A358,detalis!$A$1:$D$1001,4,0)</f>
        <v>Credit card</v>
      </c>
      <c r="I358" s="27">
        <f>VLOOKUP(A358,price!$A$1:$C$1001,2,0)</f>
        <v>37.549999999999997</v>
      </c>
      <c r="J358" s="21">
        <f>VLOOKUP(A358,price!$A$1:$C$1001,3,0)</f>
        <v>10</v>
      </c>
      <c r="K358" s="27">
        <f t="shared" si="15"/>
        <v>375.5</v>
      </c>
      <c r="L358" s="22">
        <v>6</v>
      </c>
      <c r="M358" s="27">
        <f t="shared" si="16"/>
        <v>22.529999999999973</v>
      </c>
      <c r="N358" s="27">
        <f t="shared" si="17"/>
        <v>398.03</v>
      </c>
    </row>
    <row r="359" spans="1:14" x14ac:dyDescent="0.3">
      <c r="A359" s="21" t="s">
        <v>390</v>
      </c>
      <c r="B359" s="21" t="s">
        <v>20</v>
      </c>
      <c r="C359" s="20">
        <f>VLOOKUP(A359,detalis!$A$1:$D$1001,2,FALSE)</f>
        <v>43474</v>
      </c>
      <c r="D359" s="21" t="s">
        <v>21</v>
      </c>
      <c r="E359" s="21" t="s">
        <v>22</v>
      </c>
      <c r="F359" s="21" t="s">
        <v>16</v>
      </c>
      <c r="G359" s="21" t="s">
        <v>31</v>
      </c>
      <c r="H359" s="19" t="str">
        <f>VLOOKUP(A359,detalis!$A$1:$D$1001,4,0)</f>
        <v>Cash</v>
      </c>
      <c r="I359" s="27">
        <f>VLOOKUP(A359,price!$A$1:$C$1001,2,0)</f>
        <v>95.44</v>
      </c>
      <c r="J359" s="21">
        <f>VLOOKUP(A359,price!$A$1:$C$1001,3,0)</f>
        <v>10</v>
      </c>
      <c r="K359" s="27">
        <f t="shared" si="15"/>
        <v>954.4</v>
      </c>
      <c r="L359" s="22">
        <v>6</v>
      </c>
      <c r="M359" s="27">
        <f t="shared" si="16"/>
        <v>57.26400000000001</v>
      </c>
      <c r="N359" s="27">
        <f t="shared" si="17"/>
        <v>1011.664</v>
      </c>
    </row>
    <row r="360" spans="1:14" x14ac:dyDescent="0.3">
      <c r="A360" s="19" t="s">
        <v>391</v>
      </c>
      <c r="B360" s="19" t="s">
        <v>37</v>
      </c>
      <c r="C360" s="20">
        <f>VLOOKUP(A360,detalis!$A$1:$D$1001,2,FALSE)</f>
        <v>43525</v>
      </c>
      <c r="D360" s="19" t="s">
        <v>38</v>
      </c>
      <c r="E360" s="19" t="s">
        <v>22</v>
      </c>
      <c r="F360" s="19" t="s">
        <v>26</v>
      </c>
      <c r="G360" s="19" t="s">
        <v>23</v>
      </c>
      <c r="H360" s="19" t="str">
        <f>VLOOKUP(A360,detalis!$A$1:$D$1001,4,0)</f>
        <v>Ewallet</v>
      </c>
      <c r="I360" s="27">
        <f>VLOOKUP(A360,price!$A$1:$C$1001,2,0)</f>
        <v>27.5</v>
      </c>
      <c r="J360" s="21">
        <f>VLOOKUP(A360,price!$A$1:$C$1001,3,0)</f>
        <v>3</v>
      </c>
      <c r="K360" s="27">
        <f t="shared" si="15"/>
        <v>82.5</v>
      </c>
      <c r="L360" s="22">
        <v>6</v>
      </c>
      <c r="M360" s="27">
        <f t="shared" si="16"/>
        <v>4.9500000000000028</v>
      </c>
      <c r="N360" s="27">
        <f t="shared" si="17"/>
        <v>87.45</v>
      </c>
    </row>
    <row r="361" spans="1:14" x14ac:dyDescent="0.3">
      <c r="A361" s="21" t="s">
        <v>392</v>
      </c>
      <c r="B361" s="21" t="s">
        <v>37</v>
      </c>
      <c r="C361" s="20">
        <f>VLOOKUP(A361,detalis!$A$1:$D$1001,2,FALSE)</f>
        <v>43540</v>
      </c>
      <c r="D361" s="21" t="s">
        <v>38</v>
      </c>
      <c r="E361" s="21" t="s">
        <v>22</v>
      </c>
      <c r="F361" s="21" t="s">
        <v>26</v>
      </c>
      <c r="G361" s="21" t="s">
        <v>31</v>
      </c>
      <c r="H361" s="19" t="str">
        <f>VLOOKUP(A361,detalis!$A$1:$D$1001,4,0)</f>
        <v>Cash</v>
      </c>
      <c r="I361" s="27">
        <f>VLOOKUP(A361,price!$A$1:$C$1001,2,0)</f>
        <v>74.97</v>
      </c>
      <c r="J361" s="21">
        <f>VLOOKUP(A361,price!$A$1:$C$1001,3,0)</f>
        <v>1</v>
      </c>
      <c r="K361" s="27">
        <f t="shared" si="15"/>
        <v>74.97</v>
      </c>
      <c r="L361" s="22">
        <v>6</v>
      </c>
      <c r="M361" s="27">
        <f t="shared" si="16"/>
        <v>4.4981999999999971</v>
      </c>
      <c r="N361" s="27">
        <f t="shared" si="17"/>
        <v>79.468199999999996</v>
      </c>
    </row>
    <row r="362" spans="1:14" x14ac:dyDescent="0.3">
      <c r="A362" s="19" t="s">
        <v>393</v>
      </c>
      <c r="B362" s="19" t="s">
        <v>13</v>
      </c>
      <c r="C362" s="20">
        <f>VLOOKUP(A362,detalis!$A$1:$D$1001,2,FALSE)</f>
        <v>43513</v>
      </c>
      <c r="D362" s="19" t="s">
        <v>14</v>
      </c>
      <c r="E362" s="19" t="s">
        <v>15</v>
      </c>
      <c r="F362" s="19" t="s">
        <v>26</v>
      </c>
      <c r="G362" s="19" t="s">
        <v>39</v>
      </c>
      <c r="H362" s="19" t="str">
        <f>VLOOKUP(A362,detalis!$A$1:$D$1001,4,0)</f>
        <v>Credit card</v>
      </c>
      <c r="I362" s="27">
        <f>VLOOKUP(A362,price!$A$1:$C$1001,2,0)</f>
        <v>80.959999999999994</v>
      </c>
      <c r="J362" s="21">
        <f>VLOOKUP(A362,price!$A$1:$C$1001,3,0)</f>
        <v>8</v>
      </c>
      <c r="K362" s="27">
        <f t="shared" si="15"/>
        <v>647.67999999999995</v>
      </c>
      <c r="L362" s="22">
        <v>6</v>
      </c>
      <c r="M362" s="27">
        <f t="shared" si="16"/>
        <v>38.86080000000004</v>
      </c>
      <c r="N362" s="27">
        <f t="shared" si="17"/>
        <v>686.54079999999999</v>
      </c>
    </row>
    <row r="363" spans="1:14" x14ac:dyDescent="0.3">
      <c r="A363" s="21" t="s">
        <v>394</v>
      </c>
      <c r="B363" s="21" t="s">
        <v>20</v>
      </c>
      <c r="C363" s="20">
        <f>VLOOKUP(A363,detalis!$A$1:$D$1001,2,FALSE)</f>
        <v>43523</v>
      </c>
      <c r="D363" s="21" t="s">
        <v>21</v>
      </c>
      <c r="E363" s="21" t="s">
        <v>22</v>
      </c>
      <c r="F363" s="21" t="s">
        <v>16</v>
      </c>
      <c r="G363" s="21" t="s">
        <v>39</v>
      </c>
      <c r="H363" s="19" t="str">
        <f>VLOOKUP(A363,detalis!$A$1:$D$1001,4,0)</f>
        <v>Cash</v>
      </c>
      <c r="I363" s="27">
        <f>VLOOKUP(A363,price!$A$1:$C$1001,2,0)</f>
        <v>94.47</v>
      </c>
      <c r="J363" s="21">
        <f>VLOOKUP(A363,price!$A$1:$C$1001,3,0)</f>
        <v>8</v>
      </c>
      <c r="K363" s="27">
        <f t="shared" si="15"/>
        <v>755.76</v>
      </c>
      <c r="L363" s="22">
        <v>6</v>
      </c>
      <c r="M363" s="27">
        <f t="shared" si="16"/>
        <v>45.34559999999999</v>
      </c>
      <c r="N363" s="27">
        <f t="shared" si="17"/>
        <v>801.10559999999998</v>
      </c>
    </row>
    <row r="364" spans="1:14" x14ac:dyDescent="0.3">
      <c r="A364" s="19" t="s">
        <v>395</v>
      </c>
      <c r="B364" s="19" t="s">
        <v>20</v>
      </c>
      <c r="C364" s="20">
        <f>VLOOKUP(A364,detalis!$A$1:$D$1001,2,FALSE)</f>
        <v>43531</v>
      </c>
      <c r="D364" s="19" t="s">
        <v>21</v>
      </c>
      <c r="E364" s="19" t="s">
        <v>22</v>
      </c>
      <c r="F364" s="19" t="s">
        <v>26</v>
      </c>
      <c r="G364" s="19" t="s">
        <v>39</v>
      </c>
      <c r="H364" s="19" t="str">
        <f>VLOOKUP(A364,detalis!$A$1:$D$1001,4,0)</f>
        <v>Ewallet</v>
      </c>
      <c r="I364" s="27">
        <f>VLOOKUP(A364,price!$A$1:$C$1001,2,0)</f>
        <v>99.79</v>
      </c>
      <c r="J364" s="21">
        <f>VLOOKUP(A364,price!$A$1:$C$1001,3,0)</f>
        <v>2</v>
      </c>
      <c r="K364" s="27">
        <f t="shared" si="15"/>
        <v>199.58</v>
      </c>
      <c r="L364" s="22">
        <v>6</v>
      </c>
      <c r="M364" s="27">
        <f t="shared" si="16"/>
        <v>11.974799999999988</v>
      </c>
      <c r="N364" s="27">
        <f t="shared" si="17"/>
        <v>211.5548</v>
      </c>
    </row>
    <row r="365" spans="1:14" x14ac:dyDescent="0.3">
      <c r="A365" s="21" t="s">
        <v>396</v>
      </c>
      <c r="B365" s="21" t="s">
        <v>13</v>
      </c>
      <c r="C365" s="20">
        <f>VLOOKUP(A365,detalis!$A$1:$D$1001,2,FALSE)</f>
        <v>43486</v>
      </c>
      <c r="D365" s="21" t="s">
        <v>14</v>
      </c>
      <c r="E365" s="21" t="s">
        <v>22</v>
      </c>
      <c r="F365" s="21" t="s">
        <v>26</v>
      </c>
      <c r="G365" s="21" t="s">
        <v>27</v>
      </c>
      <c r="H365" s="19" t="str">
        <f>VLOOKUP(A365,detalis!$A$1:$D$1001,4,0)</f>
        <v>Cash</v>
      </c>
      <c r="I365" s="27">
        <f>VLOOKUP(A365,price!$A$1:$C$1001,2,0)</f>
        <v>73.22</v>
      </c>
      <c r="J365" s="21">
        <f>VLOOKUP(A365,price!$A$1:$C$1001,3,0)</f>
        <v>6</v>
      </c>
      <c r="K365" s="27">
        <f t="shared" si="15"/>
        <v>439.32</v>
      </c>
      <c r="L365" s="22">
        <v>6</v>
      </c>
      <c r="M365" s="27">
        <f t="shared" si="16"/>
        <v>26.359199999999987</v>
      </c>
      <c r="N365" s="27">
        <f t="shared" si="17"/>
        <v>465.67919999999998</v>
      </c>
    </row>
    <row r="366" spans="1:14" x14ac:dyDescent="0.3">
      <c r="A366" s="19" t="s">
        <v>397</v>
      </c>
      <c r="B366" s="19" t="s">
        <v>20</v>
      </c>
      <c r="C366" s="20">
        <f>VLOOKUP(A366,detalis!$A$1:$D$1001,2,FALSE)</f>
        <v>43515</v>
      </c>
      <c r="D366" s="19" t="s">
        <v>21</v>
      </c>
      <c r="E366" s="19" t="s">
        <v>22</v>
      </c>
      <c r="F366" s="19" t="s">
        <v>16</v>
      </c>
      <c r="G366" s="19" t="s">
        <v>39</v>
      </c>
      <c r="H366" s="19" t="str">
        <f>VLOOKUP(A366,detalis!$A$1:$D$1001,4,0)</f>
        <v>Cash</v>
      </c>
      <c r="I366" s="27">
        <f>VLOOKUP(A366,price!$A$1:$C$1001,2,0)</f>
        <v>41.24</v>
      </c>
      <c r="J366" s="21">
        <f>VLOOKUP(A366,price!$A$1:$C$1001,3,0)</f>
        <v>4</v>
      </c>
      <c r="K366" s="27">
        <f t="shared" si="15"/>
        <v>164.96</v>
      </c>
      <c r="L366" s="22">
        <v>6</v>
      </c>
      <c r="M366" s="27">
        <f t="shared" si="16"/>
        <v>9.8976000000000113</v>
      </c>
      <c r="N366" s="27">
        <f t="shared" si="17"/>
        <v>174.85760000000002</v>
      </c>
    </row>
    <row r="367" spans="1:14" x14ac:dyDescent="0.3">
      <c r="A367" s="21" t="s">
        <v>398</v>
      </c>
      <c r="B367" s="21" t="s">
        <v>20</v>
      </c>
      <c r="C367" s="20">
        <f>VLOOKUP(A367,detalis!$A$1:$D$1001,2,FALSE)</f>
        <v>43471</v>
      </c>
      <c r="D367" s="21" t="s">
        <v>21</v>
      </c>
      <c r="E367" s="21" t="s">
        <v>22</v>
      </c>
      <c r="F367" s="21" t="s">
        <v>16</v>
      </c>
      <c r="G367" s="21" t="s">
        <v>41</v>
      </c>
      <c r="H367" s="19" t="str">
        <f>VLOOKUP(A367,detalis!$A$1:$D$1001,4,0)</f>
        <v>Cash</v>
      </c>
      <c r="I367" s="27">
        <f>VLOOKUP(A367,price!$A$1:$C$1001,2,0)</f>
        <v>81.680000000000007</v>
      </c>
      <c r="J367" s="21">
        <f>VLOOKUP(A367,price!$A$1:$C$1001,3,0)</f>
        <v>4</v>
      </c>
      <c r="K367" s="27">
        <f t="shared" si="15"/>
        <v>326.72000000000003</v>
      </c>
      <c r="L367" s="22">
        <v>6</v>
      </c>
      <c r="M367" s="27">
        <f t="shared" si="16"/>
        <v>19.603200000000015</v>
      </c>
      <c r="N367" s="27">
        <f t="shared" si="17"/>
        <v>346.32320000000004</v>
      </c>
    </row>
    <row r="368" spans="1:14" x14ac:dyDescent="0.3">
      <c r="A368" s="19" t="s">
        <v>399</v>
      </c>
      <c r="B368" s="19" t="s">
        <v>20</v>
      </c>
      <c r="C368" s="20">
        <f>VLOOKUP(A368,detalis!$A$1:$D$1001,2,FALSE)</f>
        <v>43538</v>
      </c>
      <c r="D368" s="19" t="s">
        <v>21</v>
      </c>
      <c r="E368" s="19" t="s">
        <v>22</v>
      </c>
      <c r="F368" s="19" t="s">
        <v>16</v>
      </c>
      <c r="G368" s="19" t="s">
        <v>23</v>
      </c>
      <c r="H368" s="19" t="str">
        <f>VLOOKUP(A368,detalis!$A$1:$D$1001,4,0)</f>
        <v>Cash</v>
      </c>
      <c r="I368" s="27">
        <f>VLOOKUP(A368,price!$A$1:$C$1001,2,0)</f>
        <v>51.32</v>
      </c>
      <c r="J368" s="21">
        <f>VLOOKUP(A368,price!$A$1:$C$1001,3,0)</f>
        <v>9</v>
      </c>
      <c r="K368" s="27">
        <f t="shared" si="15"/>
        <v>461.88</v>
      </c>
      <c r="L368" s="22">
        <v>6</v>
      </c>
      <c r="M368" s="27">
        <f t="shared" si="16"/>
        <v>27.712800000000016</v>
      </c>
      <c r="N368" s="27">
        <f t="shared" si="17"/>
        <v>489.59280000000001</v>
      </c>
    </row>
    <row r="369" spans="1:14" x14ac:dyDescent="0.3">
      <c r="A369" s="21" t="s">
        <v>400</v>
      </c>
      <c r="B369" s="21" t="s">
        <v>13</v>
      </c>
      <c r="C369" s="20">
        <f>VLOOKUP(A369,detalis!$A$1:$D$1001,2,FALSE)</f>
        <v>43548</v>
      </c>
      <c r="D369" s="21" t="s">
        <v>14</v>
      </c>
      <c r="E369" s="21" t="s">
        <v>15</v>
      </c>
      <c r="F369" s="21" t="s">
        <v>26</v>
      </c>
      <c r="G369" s="21" t="s">
        <v>27</v>
      </c>
      <c r="H369" s="19" t="str">
        <f>VLOOKUP(A369,detalis!$A$1:$D$1001,4,0)</f>
        <v>Cash</v>
      </c>
      <c r="I369" s="27">
        <f>VLOOKUP(A369,price!$A$1:$C$1001,2,0)</f>
        <v>65.94</v>
      </c>
      <c r="J369" s="21">
        <f>VLOOKUP(A369,price!$A$1:$C$1001,3,0)</f>
        <v>4</v>
      </c>
      <c r="K369" s="27">
        <f t="shared" si="15"/>
        <v>263.76</v>
      </c>
      <c r="L369" s="22">
        <v>6</v>
      </c>
      <c r="M369" s="27">
        <f t="shared" si="16"/>
        <v>15.825600000000009</v>
      </c>
      <c r="N369" s="27">
        <f t="shared" si="17"/>
        <v>279.5856</v>
      </c>
    </row>
    <row r="370" spans="1:14" x14ac:dyDescent="0.3">
      <c r="A370" s="19" t="s">
        <v>401</v>
      </c>
      <c r="B370" s="19" t="s">
        <v>20</v>
      </c>
      <c r="C370" s="20">
        <f>VLOOKUP(A370,detalis!$A$1:$D$1001,2,FALSE)</f>
        <v>43492</v>
      </c>
      <c r="D370" s="19" t="s">
        <v>21</v>
      </c>
      <c r="E370" s="19" t="s">
        <v>22</v>
      </c>
      <c r="F370" s="19" t="s">
        <v>16</v>
      </c>
      <c r="G370" s="19" t="s">
        <v>31</v>
      </c>
      <c r="H370" s="19" t="str">
        <f>VLOOKUP(A370,detalis!$A$1:$D$1001,4,0)</f>
        <v>Cash</v>
      </c>
      <c r="I370" s="27">
        <f>VLOOKUP(A370,price!$A$1:$C$1001,2,0)</f>
        <v>14.36</v>
      </c>
      <c r="J370" s="21">
        <f>VLOOKUP(A370,price!$A$1:$C$1001,3,0)</f>
        <v>10</v>
      </c>
      <c r="K370" s="27">
        <f t="shared" si="15"/>
        <v>143.6</v>
      </c>
      <c r="L370" s="22">
        <v>6</v>
      </c>
      <c r="M370" s="27">
        <f t="shared" si="16"/>
        <v>8.6160000000000139</v>
      </c>
      <c r="N370" s="27">
        <f t="shared" si="17"/>
        <v>152.21600000000001</v>
      </c>
    </row>
    <row r="371" spans="1:14" x14ac:dyDescent="0.3">
      <c r="A371" s="21" t="s">
        <v>402</v>
      </c>
      <c r="B371" s="21" t="s">
        <v>13</v>
      </c>
      <c r="C371" s="20">
        <f>VLOOKUP(A371,detalis!$A$1:$D$1001,2,FALSE)</f>
        <v>43530</v>
      </c>
      <c r="D371" s="21" t="s">
        <v>14</v>
      </c>
      <c r="E371" s="21" t="s">
        <v>15</v>
      </c>
      <c r="F371" s="21" t="s">
        <v>26</v>
      </c>
      <c r="G371" s="21" t="s">
        <v>23</v>
      </c>
      <c r="H371" s="19" t="str">
        <f>VLOOKUP(A371,detalis!$A$1:$D$1001,4,0)</f>
        <v>Credit card</v>
      </c>
      <c r="I371" s="27">
        <f>VLOOKUP(A371,price!$A$1:$C$1001,2,0)</f>
        <v>21.5</v>
      </c>
      <c r="J371" s="21">
        <f>VLOOKUP(A371,price!$A$1:$C$1001,3,0)</f>
        <v>9</v>
      </c>
      <c r="K371" s="27">
        <f t="shared" si="15"/>
        <v>193.5</v>
      </c>
      <c r="L371" s="22">
        <v>6</v>
      </c>
      <c r="M371" s="27">
        <f t="shared" si="16"/>
        <v>11.610000000000014</v>
      </c>
      <c r="N371" s="27">
        <f t="shared" si="17"/>
        <v>205.11</v>
      </c>
    </row>
    <row r="372" spans="1:14" x14ac:dyDescent="0.3">
      <c r="A372" s="19" t="s">
        <v>403</v>
      </c>
      <c r="B372" s="19" t="s">
        <v>37</v>
      </c>
      <c r="C372" s="20">
        <f>VLOOKUP(A372,detalis!$A$1:$D$1001,2,FALSE)</f>
        <v>43498</v>
      </c>
      <c r="D372" s="19" t="s">
        <v>38</v>
      </c>
      <c r="E372" s="19" t="s">
        <v>15</v>
      </c>
      <c r="F372" s="19" t="s">
        <v>16</v>
      </c>
      <c r="G372" s="19" t="s">
        <v>23</v>
      </c>
      <c r="H372" s="19" t="str">
        <f>VLOOKUP(A372,detalis!$A$1:$D$1001,4,0)</f>
        <v>Cash</v>
      </c>
      <c r="I372" s="27">
        <f>VLOOKUP(A372,price!$A$1:$C$1001,2,0)</f>
        <v>26.26</v>
      </c>
      <c r="J372" s="21">
        <f>VLOOKUP(A372,price!$A$1:$C$1001,3,0)</f>
        <v>7</v>
      </c>
      <c r="K372" s="27">
        <f t="shared" si="15"/>
        <v>183.82000000000002</v>
      </c>
      <c r="L372" s="22">
        <v>6</v>
      </c>
      <c r="M372" s="27">
        <f t="shared" si="16"/>
        <v>11.029200000000003</v>
      </c>
      <c r="N372" s="27">
        <f t="shared" si="17"/>
        <v>194.84920000000002</v>
      </c>
    </row>
    <row r="373" spans="1:14" x14ac:dyDescent="0.3">
      <c r="A373" s="21" t="s">
        <v>404</v>
      </c>
      <c r="B373" s="21" t="s">
        <v>37</v>
      </c>
      <c r="C373" s="20">
        <f>VLOOKUP(A373,detalis!$A$1:$D$1001,2,FALSE)</f>
        <v>43490</v>
      </c>
      <c r="D373" s="21" t="s">
        <v>38</v>
      </c>
      <c r="E373" s="21" t="s">
        <v>22</v>
      </c>
      <c r="F373" s="21" t="s">
        <v>16</v>
      </c>
      <c r="G373" s="21" t="s">
        <v>41</v>
      </c>
      <c r="H373" s="19" t="str">
        <f>VLOOKUP(A373,detalis!$A$1:$D$1001,4,0)</f>
        <v>Credit card</v>
      </c>
      <c r="I373" s="27">
        <f>VLOOKUP(A373,price!$A$1:$C$1001,2,0)</f>
        <v>60.96</v>
      </c>
      <c r="J373" s="21">
        <f>VLOOKUP(A373,price!$A$1:$C$1001,3,0)</f>
        <v>2</v>
      </c>
      <c r="K373" s="27">
        <f t="shared" si="15"/>
        <v>121.92</v>
      </c>
      <c r="L373" s="22">
        <v>6</v>
      </c>
      <c r="M373" s="27">
        <f t="shared" si="16"/>
        <v>7.3151999999999902</v>
      </c>
      <c r="N373" s="27">
        <f t="shared" si="17"/>
        <v>129.23519999999999</v>
      </c>
    </row>
    <row r="374" spans="1:14" x14ac:dyDescent="0.3">
      <c r="A374" s="19" t="s">
        <v>405</v>
      </c>
      <c r="B374" s="19" t="s">
        <v>20</v>
      </c>
      <c r="C374" s="20">
        <f>VLOOKUP(A374,detalis!$A$1:$D$1001,2,FALSE)</f>
        <v>43538</v>
      </c>
      <c r="D374" s="19" t="s">
        <v>21</v>
      </c>
      <c r="E374" s="19" t="s">
        <v>22</v>
      </c>
      <c r="F374" s="19" t="s">
        <v>16</v>
      </c>
      <c r="G374" s="19" t="s">
        <v>27</v>
      </c>
      <c r="H374" s="19" t="str">
        <f>VLOOKUP(A374,detalis!$A$1:$D$1001,4,0)</f>
        <v>Ewallet</v>
      </c>
      <c r="I374" s="27">
        <f>VLOOKUP(A374,price!$A$1:$C$1001,2,0)</f>
        <v>70.11</v>
      </c>
      <c r="J374" s="21">
        <f>VLOOKUP(A374,price!$A$1:$C$1001,3,0)</f>
        <v>6</v>
      </c>
      <c r="K374" s="27">
        <f t="shared" si="15"/>
        <v>420.65999999999997</v>
      </c>
      <c r="L374" s="22">
        <v>6</v>
      </c>
      <c r="M374" s="27">
        <f t="shared" si="16"/>
        <v>25.239599999999996</v>
      </c>
      <c r="N374" s="27">
        <f t="shared" si="17"/>
        <v>445.89959999999996</v>
      </c>
    </row>
    <row r="375" spans="1:14" x14ac:dyDescent="0.3">
      <c r="A375" s="21" t="s">
        <v>406</v>
      </c>
      <c r="B375" s="21" t="s">
        <v>20</v>
      </c>
      <c r="C375" s="20">
        <f>VLOOKUP(A375,detalis!$A$1:$D$1001,2,FALSE)</f>
        <v>43494</v>
      </c>
      <c r="D375" s="21" t="s">
        <v>21</v>
      </c>
      <c r="E375" s="21" t="s">
        <v>22</v>
      </c>
      <c r="F375" s="21" t="s">
        <v>26</v>
      </c>
      <c r="G375" s="21" t="s">
        <v>41</v>
      </c>
      <c r="H375" s="19" t="str">
        <f>VLOOKUP(A375,detalis!$A$1:$D$1001,4,0)</f>
        <v>Cash</v>
      </c>
      <c r="I375" s="27">
        <f>VLOOKUP(A375,price!$A$1:$C$1001,2,0)</f>
        <v>42.08</v>
      </c>
      <c r="J375" s="21">
        <f>VLOOKUP(A375,price!$A$1:$C$1001,3,0)</f>
        <v>6</v>
      </c>
      <c r="K375" s="27">
        <f t="shared" si="15"/>
        <v>252.48</v>
      </c>
      <c r="L375" s="22">
        <v>6</v>
      </c>
      <c r="M375" s="27">
        <f t="shared" si="16"/>
        <v>15.148800000000023</v>
      </c>
      <c r="N375" s="27">
        <f t="shared" si="17"/>
        <v>267.62880000000001</v>
      </c>
    </row>
    <row r="376" spans="1:14" x14ac:dyDescent="0.3">
      <c r="A376" s="19" t="s">
        <v>407</v>
      </c>
      <c r="B376" s="19" t="s">
        <v>13</v>
      </c>
      <c r="C376" s="20">
        <f>VLOOKUP(A376,detalis!$A$1:$D$1001,2,FALSE)</f>
        <v>43468</v>
      </c>
      <c r="D376" s="19" t="s">
        <v>14</v>
      </c>
      <c r="E376" s="19" t="s">
        <v>22</v>
      </c>
      <c r="F376" s="19" t="s">
        <v>16</v>
      </c>
      <c r="G376" s="19" t="s">
        <v>27</v>
      </c>
      <c r="H376" s="19" t="str">
        <f>VLOOKUP(A376,detalis!$A$1:$D$1001,4,0)</f>
        <v>Credit card</v>
      </c>
      <c r="I376" s="27">
        <f>VLOOKUP(A376,price!$A$1:$C$1001,2,0)</f>
        <v>67.09</v>
      </c>
      <c r="J376" s="21">
        <f>VLOOKUP(A376,price!$A$1:$C$1001,3,0)</f>
        <v>5</v>
      </c>
      <c r="K376" s="27">
        <f t="shared" si="15"/>
        <v>335.45000000000005</v>
      </c>
      <c r="L376" s="22">
        <v>6</v>
      </c>
      <c r="M376" s="27">
        <f t="shared" si="16"/>
        <v>20.12700000000001</v>
      </c>
      <c r="N376" s="27">
        <f t="shared" si="17"/>
        <v>355.57700000000006</v>
      </c>
    </row>
    <row r="377" spans="1:14" x14ac:dyDescent="0.3">
      <c r="A377" s="21" t="s">
        <v>408</v>
      </c>
      <c r="B377" s="21" t="s">
        <v>13</v>
      </c>
      <c r="C377" s="20">
        <f>VLOOKUP(A377,detalis!$A$1:$D$1001,2,FALSE)</f>
        <v>43479</v>
      </c>
      <c r="D377" s="21" t="s">
        <v>14</v>
      </c>
      <c r="E377" s="21" t="s">
        <v>15</v>
      </c>
      <c r="F377" s="21" t="s">
        <v>16</v>
      </c>
      <c r="G377" s="21" t="s">
        <v>41</v>
      </c>
      <c r="H377" s="19" t="str">
        <f>VLOOKUP(A377,detalis!$A$1:$D$1001,4,0)</f>
        <v>Ewallet</v>
      </c>
      <c r="I377" s="27">
        <f>VLOOKUP(A377,price!$A$1:$C$1001,2,0)</f>
        <v>96.7</v>
      </c>
      <c r="J377" s="21">
        <f>VLOOKUP(A377,price!$A$1:$C$1001,3,0)</f>
        <v>5</v>
      </c>
      <c r="K377" s="27">
        <f t="shared" si="15"/>
        <v>483.5</v>
      </c>
      <c r="L377" s="22">
        <v>6</v>
      </c>
      <c r="M377" s="27">
        <f t="shared" si="16"/>
        <v>29.009999999999991</v>
      </c>
      <c r="N377" s="27">
        <f t="shared" si="17"/>
        <v>512.51</v>
      </c>
    </row>
    <row r="378" spans="1:14" x14ac:dyDescent="0.3">
      <c r="A378" s="19" t="s">
        <v>409</v>
      </c>
      <c r="B378" s="19" t="s">
        <v>37</v>
      </c>
      <c r="C378" s="20">
        <f>VLOOKUP(A378,detalis!$A$1:$D$1001,2,FALSE)</f>
        <v>43470</v>
      </c>
      <c r="D378" s="19" t="s">
        <v>38</v>
      </c>
      <c r="E378" s="19" t="s">
        <v>15</v>
      </c>
      <c r="F378" s="19" t="s">
        <v>16</v>
      </c>
      <c r="G378" s="19" t="s">
        <v>27</v>
      </c>
      <c r="H378" s="19" t="str">
        <f>VLOOKUP(A378,detalis!$A$1:$D$1001,4,0)</f>
        <v>Credit card</v>
      </c>
      <c r="I378" s="27">
        <f>VLOOKUP(A378,price!$A$1:$C$1001,2,0)</f>
        <v>35.380000000000003</v>
      </c>
      <c r="J378" s="21">
        <f>VLOOKUP(A378,price!$A$1:$C$1001,3,0)</f>
        <v>9</v>
      </c>
      <c r="K378" s="27">
        <f t="shared" si="15"/>
        <v>318.42</v>
      </c>
      <c r="L378" s="22">
        <v>6</v>
      </c>
      <c r="M378" s="27">
        <f t="shared" si="16"/>
        <v>19.105200000000025</v>
      </c>
      <c r="N378" s="27">
        <f t="shared" si="17"/>
        <v>337.52520000000004</v>
      </c>
    </row>
    <row r="379" spans="1:14" x14ac:dyDescent="0.3">
      <c r="A379" s="21" t="s">
        <v>410</v>
      </c>
      <c r="B379" s="21" t="s">
        <v>20</v>
      </c>
      <c r="C379" s="20">
        <f>VLOOKUP(A379,detalis!$A$1:$D$1001,2,FALSE)</f>
        <v>43518</v>
      </c>
      <c r="D379" s="21" t="s">
        <v>21</v>
      </c>
      <c r="E379" s="21" t="s">
        <v>22</v>
      </c>
      <c r="F379" s="21" t="s">
        <v>26</v>
      </c>
      <c r="G379" s="21" t="s">
        <v>31</v>
      </c>
      <c r="H379" s="19" t="str">
        <f>VLOOKUP(A379,detalis!$A$1:$D$1001,4,0)</f>
        <v>Ewallet</v>
      </c>
      <c r="I379" s="27">
        <f>VLOOKUP(A379,price!$A$1:$C$1001,2,0)</f>
        <v>95.49</v>
      </c>
      <c r="J379" s="21">
        <f>VLOOKUP(A379,price!$A$1:$C$1001,3,0)</f>
        <v>7</v>
      </c>
      <c r="K379" s="27">
        <f t="shared" si="15"/>
        <v>668.43</v>
      </c>
      <c r="L379" s="22">
        <v>6</v>
      </c>
      <c r="M379" s="27">
        <f t="shared" si="16"/>
        <v>40.105800000000045</v>
      </c>
      <c r="N379" s="27">
        <f t="shared" si="17"/>
        <v>708.53579999999999</v>
      </c>
    </row>
    <row r="380" spans="1:14" x14ac:dyDescent="0.3">
      <c r="A380" s="19" t="s">
        <v>411</v>
      </c>
      <c r="B380" s="19" t="s">
        <v>20</v>
      </c>
      <c r="C380" s="20">
        <f>VLOOKUP(A380,detalis!$A$1:$D$1001,2,FALSE)</f>
        <v>43502</v>
      </c>
      <c r="D380" s="19" t="s">
        <v>21</v>
      </c>
      <c r="E380" s="19" t="s">
        <v>15</v>
      </c>
      <c r="F380" s="19" t="s">
        <v>26</v>
      </c>
      <c r="G380" s="19" t="s">
        <v>41</v>
      </c>
      <c r="H380" s="19" t="str">
        <f>VLOOKUP(A380,detalis!$A$1:$D$1001,4,0)</f>
        <v>Ewallet</v>
      </c>
      <c r="I380" s="27">
        <f>VLOOKUP(A380,price!$A$1:$C$1001,2,0)</f>
        <v>96.98</v>
      </c>
      <c r="J380" s="21">
        <f>VLOOKUP(A380,price!$A$1:$C$1001,3,0)</f>
        <v>4</v>
      </c>
      <c r="K380" s="27">
        <f t="shared" si="15"/>
        <v>387.92</v>
      </c>
      <c r="L380" s="22">
        <v>6</v>
      </c>
      <c r="M380" s="27">
        <f t="shared" si="16"/>
        <v>23.275199999999984</v>
      </c>
      <c r="N380" s="27">
        <f t="shared" si="17"/>
        <v>411.1952</v>
      </c>
    </row>
    <row r="381" spans="1:14" x14ac:dyDescent="0.3">
      <c r="A381" s="21" t="s">
        <v>412</v>
      </c>
      <c r="B381" s="21" t="s">
        <v>37</v>
      </c>
      <c r="C381" s="20">
        <f>VLOOKUP(A381,detalis!$A$1:$D$1001,2,FALSE)</f>
        <v>43495</v>
      </c>
      <c r="D381" s="21" t="s">
        <v>38</v>
      </c>
      <c r="E381" s="21" t="s">
        <v>22</v>
      </c>
      <c r="F381" s="21" t="s">
        <v>16</v>
      </c>
      <c r="G381" s="21" t="s">
        <v>23</v>
      </c>
      <c r="H381" s="19" t="str">
        <f>VLOOKUP(A381,detalis!$A$1:$D$1001,4,0)</f>
        <v>Credit card</v>
      </c>
      <c r="I381" s="27">
        <f>VLOOKUP(A381,price!$A$1:$C$1001,2,0)</f>
        <v>23.65</v>
      </c>
      <c r="J381" s="21">
        <f>VLOOKUP(A381,price!$A$1:$C$1001,3,0)</f>
        <v>4</v>
      </c>
      <c r="K381" s="27">
        <f t="shared" si="15"/>
        <v>94.6</v>
      </c>
      <c r="L381" s="22">
        <v>6</v>
      </c>
      <c r="M381" s="27">
        <f t="shared" si="16"/>
        <v>5.6760000000000019</v>
      </c>
      <c r="N381" s="27">
        <f t="shared" si="17"/>
        <v>100.276</v>
      </c>
    </row>
    <row r="382" spans="1:14" x14ac:dyDescent="0.3">
      <c r="A382" s="19" t="s">
        <v>413</v>
      </c>
      <c r="B382" s="19" t="s">
        <v>13</v>
      </c>
      <c r="C382" s="20">
        <f>VLOOKUP(A382,detalis!$A$1:$D$1001,2,FALSE)</f>
        <v>43476</v>
      </c>
      <c r="D382" s="19" t="s">
        <v>14</v>
      </c>
      <c r="E382" s="19" t="s">
        <v>15</v>
      </c>
      <c r="F382" s="19" t="s">
        <v>26</v>
      </c>
      <c r="G382" s="19" t="s">
        <v>31</v>
      </c>
      <c r="H382" s="19" t="str">
        <f>VLOOKUP(A382,detalis!$A$1:$D$1001,4,0)</f>
        <v>Credit card</v>
      </c>
      <c r="I382" s="27">
        <f>VLOOKUP(A382,price!$A$1:$C$1001,2,0)</f>
        <v>82.33</v>
      </c>
      <c r="J382" s="21">
        <f>VLOOKUP(A382,price!$A$1:$C$1001,3,0)</f>
        <v>4</v>
      </c>
      <c r="K382" s="27">
        <f t="shared" si="15"/>
        <v>329.32</v>
      </c>
      <c r="L382" s="22">
        <v>6</v>
      </c>
      <c r="M382" s="27">
        <f t="shared" si="16"/>
        <v>19.759200000000021</v>
      </c>
      <c r="N382" s="27">
        <f t="shared" si="17"/>
        <v>349.07920000000001</v>
      </c>
    </row>
    <row r="383" spans="1:14" x14ac:dyDescent="0.3">
      <c r="A383" s="21" t="s">
        <v>414</v>
      </c>
      <c r="B383" s="21" t="s">
        <v>20</v>
      </c>
      <c r="C383" s="20">
        <f>VLOOKUP(A383,detalis!$A$1:$D$1001,2,FALSE)</f>
        <v>43543</v>
      </c>
      <c r="D383" s="21" t="s">
        <v>21</v>
      </c>
      <c r="E383" s="21" t="s">
        <v>22</v>
      </c>
      <c r="F383" s="21" t="s">
        <v>16</v>
      </c>
      <c r="G383" s="21" t="s">
        <v>23</v>
      </c>
      <c r="H383" s="19" t="str">
        <f>VLOOKUP(A383,detalis!$A$1:$D$1001,4,0)</f>
        <v>Cash</v>
      </c>
      <c r="I383" s="27">
        <f>VLOOKUP(A383,price!$A$1:$C$1001,2,0)</f>
        <v>26.61</v>
      </c>
      <c r="J383" s="21">
        <f>VLOOKUP(A383,price!$A$1:$C$1001,3,0)</f>
        <v>2</v>
      </c>
      <c r="K383" s="27">
        <f t="shared" si="15"/>
        <v>53.22</v>
      </c>
      <c r="L383" s="22">
        <v>6</v>
      </c>
      <c r="M383" s="27">
        <f t="shared" si="16"/>
        <v>3.1931999999999974</v>
      </c>
      <c r="N383" s="27">
        <f t="shared" si="17"/>
        <v>56.413199999999996</v>
      </c>
    </row>
    <row r="384" spans="1:14" x14ac:dyDescent="0.3">
      <c r="A384" s="19" t="s">
        <v>415</v>
      </c>
      <c r="B384" s="19" t="s">
        <v>37</v>
      </c>
      <c r="C384" s="20">
        <f>VLOOKUP(A384,detalis!$A$1:$D$1001,2,FALSE)</f>
        <v>43479</v>
      </c>
      <c r="D384" s="19" t="s">
        <v>38</v>
      </c>
      <c r="E384" s="19" t="s">
        <v>22</v>
      </c>
      <c r="F384" s="19" t="s">
        <v>16</v>
      </c>
      <c r="G384" s="19" t="s">
        <v>39</v>
      </c>
      <c r="H384" s="19" t="str">
        <f>VLOOKUP(A384,detalis!$A$1:$D$1001,4,0)</f>
        <v>Cash</v>
      </c>
      <c r="I384" s="27">
        <f>VLOOKUP(A384,price!$A$1:$C$1001,2,0)</f>
        <v>99.69</v>
      </c>
      <c r="J384" s="21">
        <f>VLOOKUP(A384,price!$A$1:$C$1001,3,0)</f>
        <v>5</v>
      </c>
      <c r="K384" s="27">
        <f t="shared" si="15"/>
        <v>498.45</v>
      </c>
      <c r="L384" s="22">
        <v>6</v>
      </c>
      <c r="M384" s="27">
        <f t="shared" si="16"/>
        <v>29.906999999999982</v>
      </c>
      <c r="N384" s="27">
        <f t="shared" si="17"/>
        <v>528.35699999999997</v>
      </c>
    </row>
    <row r="385" spans="1:14" x14ac:dyDescent="0.3">
      <c r="A385" s="21" t="s">
        <v>416</v>
      </c>
      <c r="B385" s="21" t="s">
        <v>20</v>
      </c>
      <c r="C385" s="20">
        <f>VLOOKUP(A385,detalis!$A$1:$D$1001,2,FALSE)</f>
        <v>43525</v>
      </c>
      <c r="D385" s="21" t="s">
        <v>21</v>
      </c>
      <c r="E385" s="21" t="s">
        <v>15</v>
      </c>
      <c r="F385" s="21" t="s">
        <v>16</v>
      </c>
      <c r="G385" s="21" t="s">
        <v>39</v>
      </c>
      <c r="H385" s="19" t="str">
        <f>VLOOKUP(A385,detalis!$A$1:$D$1001,4,0)</f>
        <v>Ewallet</v>
      </c>
      <c r="I385" s="27">
        <f>VLOOKUP(A385,price!$A$1:$C$1001,2,0)</f>
        <v>74.89</v>
      </c>
      <c r="J385" s="21">
        <f>VLOOKUP(A385,price!$A$1:$C$1001,3,0)</f>
        <v>4</v>
      </c>
      <c r="K385" s="27">
        <f t="shared" si="15"/>
        <v>299.56</v>
      </c>
      <c r="L385" s="22">
        <v>6</v>
      </c>
      <c r="M385" s="27">
        <f t="shared" si="16"/>
        <v>17.973599999999976</v>
      </c>
      <c r="N385" s="27">
        <f t="shared" si="17"/>
        <v>317.53359999999998</v>
      </c>
    </row>
    <row r="386" spans="1:14" x14ac:dyDescent="0.3">
      <c r="A386" s="19" t="s">
        <v>417</v>
      </c>
      <c r="B386" s="19" t="s">
        <v>13</v>
      </c>
      <c r="C386" s="20">
        <f>VLOOKUP(A386,detalis!$A$1:$D$1001,2,FALSE)</f>
        <v>43471</v>
      </c>
      <c r="D386" s="19" t="s">
        <v>14</v>
      </c>
      <c r="E386" s="19" t="s">
        <v>22</v>
      </c>
      <c r="F386" s="19" t="s">
        <v>16</v>
      </c>
      <c r="G386" s="19" t="s">
        <v>39</v>
      </c>
      <c r="H386" s="19" t="str">
        <f>VLOOKUP(A386,detalis!$A$1:$D$1001,4,0)</f>
        <v>Ewallet</v>
      </c>
      <c r="I386" s="27">
        <f>VLOOKUP(A386,price!$A$1:$C$1001,2,0)</f>
        <v>40.94</v>
      </c>
      <c r="J386" s="21">
        <f>VLOOKUP(A386,price!$A$1:$C$1001,3,0)</f>
        <v>5</v>
      </c>
      <c r="K386" s="27">
        <f t="shared" si="15"/>
        <v>204.7</v>
      </c>
      <c r="L386" s="22">
        <v>6</v>
      </c>
      <c r="M386" s="27">
        <f t="shared" si="16"/>
        <v>12.282000000000011</v>
      </c>
      <c r="N386" s="27">
        <f t="shared" si="17"/>
        <v>216.982</v>
      </c>
    </row>
    <row r="387" spans="1:14" x14ac:dyDescent="0.3">
      <c r="A387" s="21" t="s">
        <v>418</v>
      </c>
      <c r="B387" s="21" t="s">
        <v>37</v>
      </c>
      <c r="C387" s="20">
        <f>VLOOKUP(A387,detalis!$A$1:$D$1001,2,FALSE)</f>
        <v>43496</v>
      </c>
      <c r="D387" s="21" t="s">
        <v>38</v>
      </c>
      <c r="E387" s="21" t="s">
        <v>15</v>
      </c>
      <c r="F387" s="21" t="s">
        <v>26</v>
      </c>
      <c r="G387" s="21" t="s">
        <v>31</v>
      </c>
      <c r="H387" s="19" t="str">
        <f>VLOOKUP(A387,detalis!$A$1:$D$1001,4,0)</f>
        <v>Cash</v>
      </c>
      <c r="I387" s="27">
        <f>VLOOKUP(A387,price!$A$1:$C$1001,2,0)</f>
        <v>75.819999999999993</v>
      </c>
      <c r="J387" s="21">
        <f>VLOOKUP(A387,price!$A$1:$C$1001,3,0)</f>
        <v>1</v>
      </c>
      <c r="K387" s="27">
        <f t="shared" ref="K387:K450" si="18">I387*J387</f>
        <v>75.819999999999993</v>
      </c>
      <c r="L387" s="22">
        <v>6</v>
      </c>
      <c r="M387" s="27">
        <f t="shared" ref="M387:M450" si="19">N387-K387</f>
        <v>4.549199999999999</v>
      </c>
      <c r="N387" s="27">
        <f t="shared" ref="N387:N450" si="20">K387+((K387*L387)/100)</f>
        <v>80.369199999999992</v>
      </c>
    </row>
    <row r="388" spans="1:14" x14ac:dyDescent="0.3">
      <c r="A388" s="19" t="s">
        <v>419</v>
      </c>
      <c r="B388" s="19" t="s">
        <v>20</v>
      </c>
      <c r="C388" s="20">
        <f>VLOOKUP(A388,detalis!$A$1:$D$1001,2,FALSE)</f>
        <v>43535</v>
      </c>
      <c r="D388" s="19" t="s">
        <v>21</v>
      </c>
      <c r="E388" s="19" t="s">
        <v>22</v>
      </c>
      <c r="F388" s="19" t="s">
        <v>26</v>
      </c>
      <c r="G388" s="19" t="s">
        <v>39</v>
      </c>
      <c r="H388" s="19" t="str">
        <f>VLOOKUP(A388,detalis!$A$1:$D$1001,4,0)</f>
        <v>Cash</v>
      </c>
      <c r="I388" s="27">
        <f>VLOOKUP(A388,price!$A$1:$C$1001,2,0)</f>
        <v>46.77</v>
      </c>
      <c r="J388" s="21">
        <f>VLOOKUP(A388,price!$A$1:$C$1001,3,0)</f>
        <v>6</v>
      </c>
      <c r="K388" s="27">
        <f t="shared" si="18"/>
        <v>280.62</v>
      </c>
      <c r="L388" s="22">
        <v>6</v>
      </c>
      <c r="M388" s="27">
        <f t="shared" si="19"/>
        <v>16.837199999999996</v>
      </c>
      <c r="N388" s="27">
        <f t="shared" si="20"/>
        <v>297.4572</v>
      </c>
    </row>
    <row r="389" spans="1:14" x14ac:dyDescent="0.3">
      <c r="A389" s="21" t="s">
        <v>420</v>
      </c>
      <c r="B389" s="21" t="s">
        <v>13</v>
      </c>
      <c r="C389" s="20">
        <f>VLOOKUP(A389,detalis!$A$1:$D$1001,2,FALSE)</f>
        <v>43516</v>
      </c>
      <c r="D389" s="21" t="s">
        <v>14</v>
      </c>
      <c r="E389" s="21" t="s">
        <v>22</v>
      </c>
      <c r="F389" s="21" t="s">
        <v>16</v>
      </c>
      <c r="G389" s="21" t="s">
        <v>17</v>
      </c>
      <c r="H389" s="19" t="str">
        <f>VLOOKUP(A389,detalis!$A$1:$D$1001,4,0)</f>
        <v>Credit card</v>
      </c>
      <c r="I389" s="27">
        <f>VLOOKUP(A389,price!$A$1:$C$1001,2,0)</f>
        <v>32.32</v>
      </c>
      <c r="J389" s="21">
        <f>VLOOKUP(A389,price!$A$1:$C$1001,3,0)</f>
        <v>10</v>
      </c>
      <c r="K389" s="27">
        <f t="shared" si="18"/>
        <v>323.2</v>
      </c>
      <c r="L389" s="22">
        <v>6</v>
      </c>
      <c r="M389" s="27">
        <f t="shared" si="19"/>
        <v>19.391999999999996</v>
      </c>
      <c r="N389" s="27">
        <f t="shared" si="20"/>
        <v>342.59199999999998</v>
      </c>
    </row>
    <row r="390" spans="1:14" x14ac:dyDescent="0.3">
      <c r="A390" s="19" t="s">
        <v>421</v>
      </c>
      <c r="B390" s="19" t="s">
        <v>20</v>
      </c>
      <c r="C390" s="20">
        <f>VLOOKUP(A390,detalis!$A$1:$D$1001,2,FALSE)</f>
        <v>43492</v>
      </c>
      <c r="D390" s="19" t="s">
        <v>21</v>
      </c>
      <c r="E390" s="19" t="s">
        <v>15</v>
      </c>
      <c r="F390" s="19" t="s">
        <v>16</v>
      </c>
      <c r="G390" s="19" t="s">
        <v>41</v>
      </c>
      <c r="H390" s="19" t="str">
        <f>VLOOKUP(A390,detalis!$A$1:$D$1001,4,0)</f>
        <v>Ewallet</v>
      </c>
      <c r="I390" s="27">
        <f>VLOOKUP(A390,price!$A$1:$C$1001,2,0)</f>
        <v>54.07</v>
      </c>
      <c r="J390" s="21">
        <f>VLOOKUP(A390,price!$A$1:$C$1001,3,0)</f>
        <v>9</v>
      </c>
      <c r="K390" s="27">
        <f t="shared" si="18"/>
        <v>486.63</v>
      </c>
      <c r="L390" s="22">
        <v>6</v>
      </c>
      <c r="M390" s="27">
        <f t="shared" si="19"/>
        <v>29.197800000000029</v>
      </c>
      <c r="N390" s="27">
        <f t="shared" si="20"/>
        <v>515.82780000000002</v>
      </c>
    </row>
    <row r="391" spans="1:14" x14ac:dyDescent="0.3">
      <c r="A391" s="21" t="s">
        <v>422</v>
      </c>
      <c r="B391" s="21" t="s">
        <v>37</v>
      </c>
      <c r="C391" s="20">
        <f>VLOOKUP(A391,detalis!$A$1:$D$1001,2,FALSE)</f>
        <v>43534</v>
      </c>
      <c r="D391" s="21" t="s">
        <v>38</v>
      </c>
      <c r="E391" s="21" t="s">
        <v>22</v>
      </c>
      <c r="F391" s="21" t="s">
        <v>26</v>
      </c>
      <c r="G391" s="21" t="s">
        <v>39</v>
      </c>
      <c r="H391" s="19" t="str">
        <f>VLOOKUP(A391,detalis!$A$1:$D$1001,4,0)</f>
        <v>Credit card</v>
      </c>
      <c r="I391" s="27">
        <f>VLOOKUP(A391,price!$A$1:$C$1001,2,0)</f>
        <v>18.22</v>
      </c>
      <c r="J391" s="21">
        <f>VLOOKUP(A391,price!$A$1:$C$1001,3,0)</f>
        <v>7</v>
      </c>
      <c r="K391" s="27">
        <f t="shared" si="18"/>
        <v>127.53999999999999</v>
      </c>
      <c r="L391" s="22">
        <v>6</v>
      </c>
      <c r="M391" s="27">
        <f t="shared" si="19"/>
        <v>7.6524000000000001</v>
      </c>
      <c r="N391" s="27">
        <f t="shared" si="20"/>
        <v>135.19239999999999</v>
      </c>
    </row>
    <row r="392" spans="1:14" x14ac:dyDescent="0.3">
      <c r="A392" s="19" t="s">
        <v>423</v>
      </c>
      <c r="B392" s="19" t="s">
        <v>20</v>
      </c>
      <c r="C392" s="20">
        <f>VLOOKUP(A392,detalis!$A$1:$D$1001,2,FALSE)</f>
        <v>43511</v>
      </c>
      <c r="D392" s="19" t="s">
        <v>21</v>
      </c>
      <c r="E392" s="19" t="s">
        <v>15</v>
      </c>
      <c r="F392" s="19" t="s">
        <v>16</v>
      </c>
      <c r="G392" s="19" t="s">
        <v>41</v>
      </c>
      <c r="H392" s="19" t="str">
        <f>VLOOKUP(A392,detalis!$A$1:$D$1001,4,0)</f>
        <v>Cash</v>
      </c>
      <c r="I392" s="27">
        <f>VLOOKUP(A392,price!$A$1:$C$1001,2,0)</f>
        <v>80.48</v>
      </c>
      <c r="J392" s="21">
        <f>VLOOKUP(A392,price!$A$1:$C$1001,3,0)</f>
        <v>3</v>
      </c>
      <c r="K392" s="27">
        <f t="shared" si="18"/>
        <v>241.44</v>
      </c>
      <c r="L392" s="22">
        <v>6</v>
      </c>
      <c r="M392" s="27">
        <f t="shared" si="19"/>
        <v>14.486400000000003</v>
      </c>
      <c r="N392" s="27">
        <f t="shared" si="20"/>
        <v>255.9264</v>
      </c>
    </row>
    <row r="393" spans="1:14" x14ac:dyDescent="0.3">
      <c r="A393" s="21" t="s">
        <v>424</v>
      </c>
      <c r="B393" s="21" t="s">
        <v>37</v>
      </c>
      <c r="C393" s="20">
        <f>VLOOKUP(A393,detalis!$A$1:$D$1001,2,FALSE)</f>
        <v>43491</v>
      </c>
      <c r="D393" s="21" t="s">
        <v>38</v>
      </c>
      <c r="E393" s="21" t="s">
        <v>22</v>
      </c>
      <c r="F393" s="21" t="s">
        <v>16</v>
      </c>
      <c r="G393" s="21" t="s">
        <v>41</v>
      </c>
      <c r="H393" s="19" t="str">
        <f>VLOOKUP(A393,detalis!$A$1:$D$1001,4,0)</f>
        <v>Cash</v>
      </c>
      <c r="I393" s="27">
        <f>VLOOKUP(A393,price!$A$1:$C$1001,2,0)</f>
        <v>37.950000000000003</v>
      </c>
      <c r="J393" s="21">
        <f>VLOOKUP(A393,price!$A$1:$C$1001,3,0)</f>
        <v>10</v>
      </c>
      <c r="K393" s="27">
        <f t="shared" si="18"/>
        <v>379.5</v>
      </c>
      <c r="L393" s="22">
        <v>6</v>
      </c>
      <c r="M393" s="27">
        <f t="shared" si="19"/>
        <v>22.769999999999982</v>
      </c>
      <c r="N393" s="27">
        <f t="shared" si="20"/>
        <v>402.27</v>
      </c>
    </row>
    <row r="394" spans="1:14" x14ac:dyDescent="0.3">
      <c r="A394" s="19" t="s">
        <v>425</v>
      </c>
      <c r="B394" s="19" t="s">
        <v>13</v>
      </c>
      <c r="C394" s="20">
        <f>VLOOKUP(A394,detalis!$A$1:$D$1001,2,FALSE)</f>
        <v>43509</v>
      </c>
      <c r="D394" s="19" t="s">
        <v>14</v>
      </c>
      <c r="E394" s="19" t="s">
        <v>15</v>
      </c>
      <c r="F394" s="19" t="s">
        <v>26</v>
      </c>
      <c r="G394" s="19" t="s">
        <v>23</v>
      </c>
      <c r="H394" s="19" t="str">
        <f>VLOOKUP(A394,detalis!$A$1:$D$1001,4,0)</f>
        <v>Ewallet</v>
      </c>
      <c r="I394" s="27">
        <f>VLOOKUP(A394,price!$A$1:$C$1001,2,0)</f>
        <v>76.819999999999993</v>
      </c>
      <c r="J394" s="21">
        <f>VLOOKUP(A394,price!$A$1:$C$1001,3,0)</f>
        <v>1</v>
      </c>
      <c r="K394" s="27">
        <f t="shared" si="18"/>
        <v>76.819999999999993</v>
      </c>
      <c r="L394" s="22">
        <v>6</v>
      </c>
      <c r="M394" s="27">
        <f t="shared" si="19"/>
        <v>4.6092000000000013</v>
      </c>
      <c r="N394" s="27">
        <f t="shared" si="20"/>
        <v>81.429199999999994</v>
      </c>
    </row>
    <row r="395" spans="1:14" x14ac:dyDescent="0.3">
      <c r="A395" s="21" t="s">
        <v>426</v>
      </c>
      <c r="B395" s="21" t="s">
        <v>13</v>
      </c>
      <c r="C395" s="20">
        <f>VLOOKUP(A395,detalis!$A$1:$D$1001,2,FALSE)</f>
        <v>43533</v>
      </c>
      <c r="D395" s="21" t="s">
        <v>14</v>
      </c>
      <c r="E395" s="21" t="s">
        <v>15</v>
      </c>
      <c r="F395" s="21" t="s">
        <v>16</v>
      </c>
      <c r="G395" s="21" t="s">
        <v>31</v>
      </c>
      <c r="H395" s="19" t="str">
        <f>VLOOKUP(A395,detalis!$A$1:$D$1001,4,0)</f>
        <v>Credit card</v>
      </c>
      <c r="I395" s="27">
        <f>VLOOKUP(A395,price!$A$1:$C$1001,2,0)</f>
        <v>52.26</v>
      </c>
      <c r="J395" s="21">
        <f>VLOOKUP(A395,price!$A$1:$C$1001,3,0)</f>
        <v>10</v>
      </c>
      <c r="K395" s="27">
        <f t="shared" si="18"/>
        <v>522.6</v>
      </c>
      <c r="L395" s="22">
        <v>6</v>
      </c>
      <c r="M395" s="27">
        <f t="shared" si="19"/>
        <v>31.355999999999995</v>
      </c>
      <c r="N395" s="27">
        <f t="shared" si="20"/>
        <v>553.95600000000002</v>
      </c>
    </row>
    <row r="396" spans="1:14" x14ac:dyDescent="0.3">
      <c r="A396" s="19" t="s">
        <v>427</v>
      </c>
      <c r="B396" s="19" t="s">
        <v>13</v>
      </c>
      <c r="C396" s="20">
        <f>VLOOKUP(A396,detalis!$A$1:$D$1001,2,FALSE)</f>
        <v>43530</v>
      </c>
      <c r="D396" s="19" t="s">
        <v>14</v>
      </c>
      <c r="E396" s="19" t="s">
        <v>22</v>
      </c>
      <c r="F396" s="19" t="s">
        <v>16</v>
      </c>
      <c r="G396" s="19" t="s">
        <v>17</v>
      </c>
      <c r="H396" s="19" t="str">
        <f>VLOOKUP(A396,detalis!$A$1:$D$1001,4,0)</f>
        <v>Ewallet</v>
      </c>
      <c r="I396" s="27">
        <f>VLOOKUP(A396,price!$A$1:$C$1001,2,0)</f>
        <v>79.739999999999995</v>
      </c>
      <c r="J396" s="21">
        <f>VLOOKUP(A396,price!$A$1:$C$1001,3,0)</f>
        <v>1</v>
      </c>
      <c r="K396" s="27">
        <f t="shared" si="18"/>
        <v>79.739999999999995</v>
      </c>
      <c r="L396" s="22">
        <v>6</v>
      </c>
      <c r="M396" s="27">
        <f t="shared" si="19"/>
        <v>4.7844000000000051</v>
      </c>
      <c r="N396" s="27">
        <f t="shared" si="20"/>
        <v>84.5244</v>
      </c>
    </row>
    <row r="397" spans="1:14" x14ac:dyDescent="0.3">
      <c r="A397" s="21" t="s">
        <v>428</v>
      </c>
      <c r="B397" s="21" t="s">
        <v>13</v>
      </c>
      <c r="C397" s="20">
        <f>VLOOKUP(A397,detalis!$A$1:$D$1001,2,FALSE)</f>
        <v>43489</v>
      </c>
      <c r="D397" s="21" t="s">
        <v>14</v>
      </c>
      <c r="E397" s="21" t="s">
        <v>22</v>
      </c>
      <c r="F397" s="21" t="s">
        <v>16</v>
      </c>
      <c r="G397" s="21" t="s">
        <v>17</v>
      </c>
      <c r="H397" s="19" t="str">
        <f>VLOOKUP(A397,detalis!$A$1:$D$1001,4,0)</f>
        <v>Ewallet</v>
      </c>
      <c r="I397" s="27">
        <f>VLOOKUP(A397,price!$A$1:$C$1001,2,0)</f>
        <v>77.5</v>
      </c>
      <c r="J397" s="21">
        <f>VLOOKUP(A397,price!$A$1:$C$1001,3,0)</f>
        <v>5</v>
      </c>
      <c r="K397" s="27">
        <f t="shared" si="18"/>
        <v>387.5</v>
      </c>
      <c r="L397" s="22">
        <v>6</v>
      </c>
      <c r="M397" s="27">
        <f t="shared" si="19"/>
        <v>23.25</v>
      </c>
      <c r="N397" s="27">
        <f t="shared" si="20"/>
        <v>410.75</v>
      </c>
    </row>
    <row r="398" spans="1:14" x14ac:dyDescent="0.3">
      <c r="A398" s="19" t="s">
        <v>429</v>
      </c>
      <c r="B398" s="19" t="s">
        <v>13</v>
      </c>
      <c r="C398" s="20">
        <f>VLOOKUP(A398,detalis!$A$1:$D$1001,2,FALSE)</f>
        <v>43537</v>
      </c>
      <c r="D398" s="19" t="s">
        <v>14</v>
      </c>
      <c r="E398" s="19" t="s">
        <v>22</v>
      </c>
      <c r="F398" s="19" t="s">
        <v>16</v>
      </c>
      <c r="G398" s="19" t="s">
        <v>39</v>
      </c>
      <c r="H398" s="19" t="str">
        <f>VLOOKUP(A398,detalis!$A$1:$D$1001,4,0)</f>
        <v>Ewallet</v>
      </c>
      <c r="I398" s="27">
        <f>VLOOKUP(A398,price!$A$1:$C$1001,2,0)</f>
        <v>54.27</v>
      </c>
      <c r="J398" s="21">
        <f>VLOOKUP(A398,price!$A$1:$C$1001,3,0)</f>
        <v>5</v>
      </c>
      <c r="K398" s="27">
        <f t="shared" si="18"/>
        <v>271.35000000000002</v>
      </c>
      <c r="L398" s="22">
        <v>6</v>
      </c>
      <c r="M398" s="27">
        <f t="shared" si="19"/>
        <v>16.281000000000006</v>
      </c>
      <c r="N398" s="27">
        <f t="shared" si="20"/>
        <v>287.63100000000003</v>
      </c>
    </row>
    <row r="399" spans="1:14" x14ac:dyDescent="0.3">
      <c r="A399" s="21" t="s">
        <v>430</v>
      </c>
      <c r="B399" s="21" t="s">
        <v>37</v>
      </c>
      <c r="C399" s="20">
        <f>VLOOKUP(A399,detalis!$A$1:$D$1001,2,FALSE)</f>
        <v>43539</v>
      </c>
      <c r="D399" s="21" t="s">
        <v>38</v>
      </c>
      <c r="E399" s="21" t="s">
        <v>22</v>
      </c>
      <c r="F399" s="21" t="s">
        <v>26</v>
      </c>
      <c r="G399" s="21" t="s">
        <v>27</v>
      </c>
      <c r="H399" s="19" t="str">
        <f>VLOOKUP(A399,detalis!$A$1:$D$1001,4,0)</f>
        <v>Cash</v>
      </c>
      <c r="I399" s="27">
        <f>VLOOKUP(A399,price!$A$1:$C$1001,2,0)</f>
        <v>13.59</v>
      </c>
      <c r="J399" s="21">
        <f>VLOOKUP(A399,price!$A$1:$C$1001,3,0)</f>
        <v>9</v>
      </c>
      <c r="K399" s="27">
        <f t="shared" si="18"/>
        <v>122.31</v>
      </c>
      <c r="L399" s="22">
        <v>6</v>
      </c>
      <c r="M399" s="27">
        <f t="shared" si="19"/>
        <v>7.3386000000000138</v>
      </c>
      <c r="N399" s="27">
        <f t="shared" si="20"/>
        <v>129.64860000000002</v>
      </c>
    </row>
    <row r="400" spans="1:14" x14ac:dyDescent="0.3">
      <c r="A400" s="19" t="s">
        <v>431</v>
      </c>
      <c r="B400" s="19" t="s">
        <v>37</v>
      </c>
      <c r="C400" s="20">
        <f>VLOOKUP(A400,detalis!$A$1:$D$1001,2,FALSE)</f>
        <v>43529</v>
      </c>
      <c r="D400" s="19" t="s">
        <v>38</v>
      </c>
      <c r="E400" s="19" t="s">
        <v>15</v>
      </c>
      <c r="F400" s="19" t="s">
        <v>16</v>
      </c>
      <c r="G400" s="19" t="s">
        <v>17</v>
      </c>
      <c r="H400" s="19" t="str">
        <f>VLOOKUP(A400,detalis!$A$1:$D$1001,4,0)</f>
        <v>Credit card</v>
      </c>
      <c r="I400" s="27">
        <f>VLOOKUP(A400,price!$A$1:$C$1001,2,0)</f>
        <v>41.06</v>
      </c>
      <c r="J400" s="21">
        <f>VLOOKUP(A400,price!$A$1:$C$1001,3,0)</f>
        <v>6</v>
      </c>
      <c r="K400" s="27">
        <f t="shared" si="18"/>
        <v>246.36</v>
      </c>
      <c r="L400" s="22">
        <v>6</v>
      </c>
      <c r="M400" s="27">
        <f t="shared" si="19"/>
        <v>14.781600000000026</v>
      </c>
      <c r="N400" s="27">
        <f t="shared" si="20"/>
        <v>261.14160000000004</v>
      </c>
    </row>
    <row r="401" spans="1:14" x14ac:dyDescent="0.3">
      <c r="A401" s="21" t="s">
        <v>432</v>
      </c>
      <c r="B401" s="21" t="s">
        <v>37</v>
      </c>
      <c r="C401" s="20">
        <f>VLOOKUP(A401,detalis!$A$1:$D$1001,2,FALSE)</f>
        <v>43528</v>
      </c>
      <c r="D401" s="21" t="s">
        <v>38</v>
      </c>
      <c r="E401" s="21" t="s">
        <v>15</v>
      </c>
      <c r="F401" s="21" t="s">
        <v>26</v>
      </c>
      <c r="G401" s="21" t="s">
        <v>23</v>
      </c>
      <c r="H401" s="19" t="str">
        <f>VLOOKUP(A401,detalis!$A$1:$D$1001,4,0)</f>
        <v>Cash</v>
      </c>
      <c r="I401" s="27">
        <f>VLOOKUP(A401,price!$A$1:$C$1001,2,0)</f>
        <v>19.239999999999998</v>
      </c>
      <c r="J401" s="21">
        <f>VLOOKUP(A401,price!$A$1:$C$1001,3,0)</f>
        <v>9</v>
      </c>
      <c r="K401" s="27">
        <f t="shared" si="18"/>
        <v>173.16</v>
      </c>
      <c r="L401" s="22">
        <v>6</v>
      </c>
      <c r="M401" s="27">
        <f t="shared" si="19"/>
        <v>10.389600000000002</v>
      </c>
      <c r="N401" s="27">
        <f t="shared" si="20"/>
        <v>183.5496</v>
      </c>
    </row>
    <row r="402" spans="1:14" x14ac:dyDescent="0.3">
      <c r="A402" s="19" t="s">
        <v>433</v>
      </c>
      <c r="B402" s="19" t="s">
        <v>20</v>
      </c>
      <c r="C402" s="20">
        <f>VLOOKUP(A402,detalis!$A$1:$D$1001,2,FALSE)</f>
        <v>43549</v>
      </c>
      <c r="D402" s="19" t="s">
        <v>21</v>
      </c>
      <c r="E402" s="19" t="s">
        <v>22</v>
      </c>
      <c r="F402" s="19" t="s">
        <v>16</v>
      </c>
      <c r="G402" s="19" t="s">
        <v>39</v>
      </c>
      <c r="H402" s="19" t="str">
        <f>VLOOKUP(A402,detalis!$A$1:$D$1001,4,0)</f>
        <v>Credit card</v>
      </c>
      <c r="I402" s="27">
        <f>VLOOKUP(A402,price!$A$1:$C$1001,2,0)</f>
        <v>39.43</v>
      </c>
      <c r="J402" s="21">
        <f>VLOOKUP(A402,price!$A$1:$C$1001,3,0)</f>
        <v>6</v>
      </c>
      <c r="K402" s="27">
        <f t="shared" si="18"/>
        <v>236.57999999999998</v>
      </c>
      <c r="L402" s="22">
        <v>6</v>
      </c>
      <c r="M402" s="27">
        <f t="shared" si="19"/>
        <v>14.194799999999987</v>
      </c>
      <c r="N402" s="27">
        <f t="shared" si="20"/>
        <v>250.77479999999997</v>
      </c>
    </row>
    <row r="403" spans="1:14" x14ac:dyDescent="0.3">
      <c r="A403" s="21" t="s">
        <v>434</v>
      </c>
      <c r="B403" s="21" t="s">
        <v>20</v>
      </c>
      <c r="C403" s="20">
        <f>VLOOKUP(A403,detalis!$A$1:$D$1001,2,FALSE)</f>
        <v>43536</v>
      </c>
      <c r="D403" s="21" t="s">
        <v>21</v>
      </c>
      <c r="E403" s="21" t="s">
        <v>22</v>
      </c>
      <c r="F403" s="21" t="s">
        <v>26</v>
      </c>
      <c r="G403" s="21" t="s">
        <v>27</v>
      </c>
      <c r="H403" s="19" t="str">
        <f>VLOOKUP(A403,detalis!$A$1:$D$1001,4,0)</f>
        <v>Credit card</v>
      </c>
      <c r="I403" s="27">
        <f>VLOOKUP(A403,price!$A$1:$C$1001,2,0)</f>
        <v>46.22</v>
      </c>
      <c r="J403" s="21">
        <f>VLOOKUP(A403,price!$A$1:$C$1001,3,0)</f>
        <v>4</v>
      </c>
      <c r="K403" s="27">
        <f t="shared" si="18"/>
        <v>184.88</v>
      </c>
      <c r="L403" s="22">
        <v>6</v>
      </c>
      <c r="M403" s="27">
        <f t="shared" si="19"/>
        <v>11.092800000000011</v>
      </c>
      <c r="N403" s="27">
        <f t="shared" si="20"/>
        <v>195.97280000000001</v>
      </c>
    </row>
    <row r="404" spans="1:14" x14ac:dyDescent="0.3">
      <c r="A404" s="19" t="s">
        <v>435</v>
      </c>
      <c r="B404" s="19" t="s">
        <v>20</v>
      </c>
      <c r="C404" s="20">
        <f>VLOOKUP(A404,detalis!$A$1:$D$1001,2,FALSE)</f>
        <v>43500</v>
      </c>
      <c r="D404" s="19" t="s">
        <v>21</v>
      </c>
      <c r="E404" s="19" t="s">
        <v>15</v>
      </c>
      <c r="F404" s="19" t="s">
        <v>26</v>
      </c>
      <c r="G404" s="19" t="s">
        <v>27</v>
      </c>
      <c r="H404" s="19" t="str">
        <f>VLOOKUP(A404,detalis!$A$1:$D$1001,4,0)</f>
        <v>Ewallet</v>
      </c>
      <c r="I404" s="27">
        <f>VLOOKUP(A404,price!$A$1:$C$1001,2,0)</f>
        <v>13.98</v>
      </c>
      <c r="J404" s="21">
        <f>VLOOKUP(A404,price!$A$1:$C$1001,3,0)</f>
        <v>1</v>
      </c>
      <c r="K404" s="27">
        <f t="shared" si="18"/>
        <v>13.98</v>
      </c>
      <c r="L404" s="22">
        <v>6</v>
      </c>
      <c r="M404" s="27">
        <f t="shared" si="19"/>
        <v>0.8387999999999991</v>
      </c>
      <c r="N404" s="27">
        <f t="shared" si="20"/>
        <v>14.8188</v>
      </c>
    </row>
    <row r="405" spans="1:14" x14ac:dyDescent="0.3">
      <c r="A405" s="21" t="s">
        <v>436</v>
      </c>
      <c r="B405" s="21" t="s">
        <v>37</v>
      </c>
      <c r="C405" s="20">
        <f>VLOOKUP(A405,detalis!$A$1:$D$1001,2,FALSE)</f>
        <v>43518</v>
      </c>
      <c r="D405" s="21" t="s">
        <v>38</v>
      </c>
      <c r="E405" s="21" t="s">
        <v>22</v>
      </c>
      <c r="F405" s="21" t="s">
        <v>16</v>
      </c>
      <c r="G405" s="21" t="s">
        <v>41</v>
      </c>
      <c r="H405" s="19" t="str">
        <f>VLOOKUP(A405,detalis!$A$1:$D$1001,4,0)</f>
        <v>Ewallet</v>
      </c>
      <c r="I405" s="27">
        <f>VLOOKUP(A405,price!$A$1:$C$1001,2,0)</f>
        <v>39.75</v>
      </c>
      <c r="J405" s="21">
        <f>VLOOKUP(A405,price!$A$1:$C$1001,3,0)</f>
        <v>5</v>
      </c>
      <c r="K405" s="27">
        <f t="shared" si="18"/>
        <v>198.75</v>
      </c>
      <c r="L405" s="22">
        <v>6</v>
      </c>
      <c r="M405" s="27">
        <f t="shared" si="19"/>
        <v>11.925000000000011</v>
      </c>
      <c r="N405" s="27">
        <f t="shared" si="20"/>
        <v>210.67500000000001</v>
      </c>
    </row>
    <row r="406" spans="1:14" x14ac:dyDescent="0.3">
      <c r="A406" s="19" t="s">
        <v>437</v>
      </c>
      <c r="B406" s="19" t="s">
        <v>20</v>
      </c>
      <c r="C406" s="20">
        <f>VLOOKUP(A406,detalis!$A$1:$D$1001,2,FALSE)</f>
        <v>43512</v>
      </c>
      <c r="D406" s="19" t="s">
        <v>21</v>
      </c>
      <c r="E406" s="19" t="s">
        <v>15</v>
      </c>
      <c r="F406" s="19" t="s">
        <v>16</v>
      </c>
      <c r="G406" s="19" t="s">
        <v>41</v>
      </c>
      <c r="H406" s="19" t="str">
        <f>VLOOKUP(A406,detalis!$A$1:$D$1001,4,0)</f>
        <v>Ewallet</v>
      </c>
      <c r="I406" s="27">
        <f>VLOOKUP(A406,price!$A$1:$C$1001,2,0)</f>
        <v>97.79</v>
      </c>
      <c r="J406" s="21">
        <f>VLOOKUP(A406,price!$A$1:$C$1001,3,0)</f>
        <v>7</v>
      </c>
      <c r="K406" s="27">
        <f t="shared" si="18"/>
        <v>684.53000000000009</v>
      </c>
      <c r="L406" s="22">
        <v>6</v>
      </c>
      <c r="M406" s="27">
        <f t="shared" si="19"/>
        <v>41.071800000000053</v>
      </c>
      <c r="N406" s="27">
        <f t="shared" si="20"/>
        <v>725.60180000000014</v>
      </c>
    </row>
    <row r="407" spans="1:14" x14ac:dyDescent="0.3">
      <c r="A407" s="21" t="s">
        <v>438</v>
      </c>
      <c r="B407" s="21" t="s">
        <v>13</v>
      </c>
      <c r="C407" s="20">
        <f>VLOOKUP(A407,detalis!$A$1:$D$1001,2,FALSE)</f>
        <v>43484</v>
      </c>
      <c r="D407" s="21" t="s">
        <v>14</v>
      </c>
      <c r="E407" s="21" t="s">
        <v>15</v>
      </c>
      <c r="F407" s="21" t="s">
        <v>26</v>
      </c>
      <c r="G407" s="21" t="s">
        <v>31</v>
      </c>
      <c r="H407" s="19" t="str">
        <f>VLOOKUP(A407,detalis!$A$1:$D$1001,4,0)</f>
        <v>Credit card</v>
      </c>
      <c r="I407" s="27">
        <f>VLOOKUP(A407,price!$A$1:$C$1001,2,0)</f>
        <v>67.260000000000005</v>
      </c>
      <c r="J407" s="21">
        <f>VLOOKUP(A407,price!$A$1:$C$1001,3,0)</f>
        <v>4</v>
      </c>
      <c r="K407" s="27">
        <f t="shared" si="18"/>
        <v>269.04000000000002</v>
      </c>
      <c r="L407" s="22">
        <v>6</v>
      </c>
      <c r="M407" s="27">
        <f t="shared" si="19"/>
        <v>16.142400000000009</v>
      </c>
      <c r="N407" s="27">
        <f t="shared" si="20"/>
        <v>285.18240000000003</v>
      </c>
    </row>
    <row r="408" spans="1:14" x14ac:dyDescent="0.3">
      <c r="A408" s="19" t="s">
        <v>439</v>
      </c>
      <c r="B408" s="19" t="s">
        <v>13</v>
      </c>
      <c r="C408" s="20">
        <f>VLOOKUP(A408,detalis!$A$1:$D$1001,2,FALSE)</f>
        <v>43476</v>
      </c>
      <c r="D408" s="19" t="s">
        <v>14</v>
      </c>
      <c r="E408" s="19" t="s">
        <v>22</v>
      </c>
      <c r="F408" s="19" t="s">
        <v>26</v>
      </c>
      <c r="G408" s="19" t="s">
        <v>39</v>
      </c>
      <c r="H408" s="19" t="str">
        <f>VLOOKUP(A408,detalis!$A$1:$D$1001,4,0)</f>
        <v>Credit card</v>
      </c>
      <c r="I408" s="27">
        <f>VLOOKUP(A408,price!$A$1:$C$1001,2,0)</f>
        <v>13.79</v>
      </c>
      <c r="J408" s="21">
        <f>VLOOKUP(A408,price!$A$1:$C$1001,3,0)</f>
        <v>5</v>
      </c>
      <c r="K408" s="27">
        <f t="shared" si="18"/>
        <v>68.949999999999989</v>
      </c>
      <c r="L408" s="22">
        <v>6</v>
      </c>
      <c r="M408" s="27">
        <f t="shared" si="19"/>
        <v>4.1370000000000005</v>
      </c>
      <c r="N408" s="27">
        <f t="shared" si="20"/>
        <v>73.086999999999989</v>
      </c>
    </row>
    <row r="409" spans="1:14" x14ac:dyDescent="0.3">
      <c r="A409" s="21" t="s">
        <v>440</v>
      </c>
      <c r="B409" s="21" t="s">
        <v>37</v>
      </c>
      <c r="C409" s="20">
        <f>VLOOKUP(A409,detalis!$A$1:$D$1001,2,FALSE)</f>
        <v>43469</v>
      </c>
      <c r="D409" s="21" t="s">
        <v>38</v>
      </c>
      <c r="E409" s="21" t="s">
        <v>15</v>
      </c>
      <c r="F409" s="21" t="s">
        <v>16</v>
      </c>
      <c r="G409" s="21" t="s">
        <v>41</v>
      </c>
      <c r="H409" s="19" t="str">
        <f>VLOOKUP(A409,detalis!$A$1:$D$1001,4,0)</f>
        <v>Cash</v>
      </c>
      <c r="I409" s="27">
        <f>VLOOKUP(A409,price!$A$1:$C$1001,2,0)</f>
        <v>68.709999999999994</v>
      </c>
      <c r="J409" s="21">
        <f>VLOOKUP(A409,price!$A$1:$C$1001,3,0)</f>
        <v>4</v>
      </c>
      <c r="K409" s="27">
        <f t="shared" si="18"/>
        <v>274.83999999999997</v>
      </c>
      <c r="L409" s="22">
        <v>6</v>
      </c>
      <c r="M409" s="27">
        <f t="shared" si="19"/>
        <v>16.490400000000022</v>
      </c>
      <c r="N409" s="27">
        <f t="shared" si="20"/>
        <v>291.3304</v>
      </c>
    </row>
    <row r="410" spans="1:14" x14ac:dyDescent="0.3">
      <c r="A410" s="19" t="s">
        <v>441</v>
      </c>
      <c r="B410" s="19" t="s">
        <v>13</v>
      </c>
      <c r="C410" s="20">
        <f>VLOOKUP(A410,detalis!$A$1:$D$1001,2,FALSE)</f>
        <v>43528</v>
      </c>
      <c r="D410" s="19" t="s">
        <v>14</v>
      </c>
      <c r="E410" s="19" t="s">
        <v>22</v>
      </c>
      <c r="F410" s="19" t="s">
        <v>16</v>
      </c>
      <c r="G410" s="19" t="s">
        <v>27</v>
      </c>
      <c r="H410" s="19" t="str">
        <f>VLOOKUP(A410,detalis!$A$1:$D$1001,4,0)</f>
        <v>Ewallet</v>
      </c>
      <c r="I410" s="27">
        <f>VLOOKUP(A410,price!$A$1:$C$1001,2,0)</f>
        <v>56.53</v>
      </c>
      <c r="J410" s="21">
        <f>VLOOKUP(A410,price!$A$1:$C$1001,3,0)</f>
        <v>4</v>
      </c>
      <c r="K410" s="27">
        <f t="shared" si="18"/>
        <v>226.12</v>
      </c>
      <c r="L410" s="22">
        <v>6</v>
      </c>
      <c r="M410" s="27">
        <f t="shared" si="19"/>
        <v>13.567200000000014</v>
      </c>
      <c r="N410" s="27">
        <f t="shared" si="20"/>
        <v>239.68720000000002</v>
      </c>
    </row>
    <row r="411" spans="1:14" x14ac:dyDescent="0.3">
      <c r="A411" s="21" t="s">
        <v>442</v>
      </c>
      <c r="B411" s="21" t="s">
        <v>20</v>
      </c>
      <c r="C411" s="20">
        <f>VLOOKUP(A411,detalis!$A$1:$D$1001,2,FALSE)</f>
        <v>43493</v>
      </c>
      <c r="D411" s="21" t="s">
        <v>21</v>
      </c>
      <c r="E411" s="21" t="s">
        <v>22</v>
      </c>
      <c r="F411" s="21" t="s">
        <v>16</v>
      </c>
      <c r="G411" s="21" t="s">
        <v>41</v>
      </c>
      <c r="H411" s="19" t="str">
        <f>VLOOKUP(A411,detalis!$A$1:$D$1001,4,0)</f>
        <v>Ewallet</v>
      </c>
      <c r="I411" s="27">
        <f>VLOOKUP(A411,price!$A$1:$C$1001,2,0)</f>
        <v>23.82</v>
      </c>
      <c r="J411" s="21">
        <f>VLOOKUP(A411,price!$A$1:$C$1001,3,0)</f>
        <v>5</v>
      </c>
      <c r="K411" s="27">
        <f t="shared" si="18"/>
        <v>119.1</v>
      </c>
      <c r="L411" s="22">
        <v>6</v>
      </c>
      <c r="M411" s="27">
        <f t="shared" si="19"/>
        <v>7.1460000000000008</v>
      </c>
      <c r="N411" s="27">
        <f t="shared" si="20"/>
        <v>126.246</v>
      </c>
    </row>
    <row r="412" spans="1:14" x14ac:dyDescent="0.3">
      <c r="A412" s="19" t="s">
        <v>443</v>
      </c>
      <c r="B412" s="19" t="s">
        <v>37</v>
      </c>
      <c r="C412" s="20">
        <f>VLOOKUP(A412,detalis!$A$1:$D$1001,2,FALSE)</f>
        <v>43467</v>
      </c>
      <c r="D412" s="19" t="s">
        <v>38</v>
      </c>
      <c r="E412" s="19" t="s">
        <v>22</v>
      </c>
      <c r="F412" s="19" t="s">
        <v>16</v>
      </c>
      <c r="G412" s="19" t="s">
        <v>17</v>
      </c>
      <c r="H412" s="19" t="str">
        <f>VLOOKUP(A412,detalis!$A$1:$D$1001,4,0)</f>
        <v>Cash</v>
      </c>
      <c r="I412" s="27">
        <f>VLOOKUP(A412,price!$A$1:$C$1001,2,0)</f>
        <v>34.21</v>
      </c>
      <c r="J412" s="21">
        <f>VLOOKUP(A412,price!$A$1:$C$1001,3,0)</f>
        <v>10</v>
      </c>
      <c r="K412" s="27">
        <f t="shared" si="18"/>
        <v>342.1</v>
      </c>
      <c r="L412" s="22">
        <v>6</v>
      </c>
      <c r="M412" s="27">
        <f t="shared" si="19"/>
        <v>20.52600000000001</v>
      </c>
      <c r="N412" s="27">
        <f t="shared" si="20"/>
        <v>362.62600000000003</v>
      </c>
    </row>
    <row r="413" spans="1:14" x14ac:dyDescent="0.3">
      <c r="A413" s="21" t="s">
        <v>444</v>
      </c>
      <c r="B413" s="21" t="s">
        <v>37</v>
      </c>
      <c r="C413" s="20">
        <f>VLOOKUP(A413,detalis!$A$1:$D$1001,2,FALSE)</f>
        <v>43490</v>
      </c>
      <c r="D413" s="21" t="s">
        <v>38</v>
      </c>
      <c r="E413" s="21" t="s">
        <v>22</v>
      </c>
      <c r="F413" s="21" t="s">
        <v>26</v>
      </c>
      <c r="G413" s="21" t="s">
        <v>31</v>
      </c>
      <c r="H413" s="19" t="str">
        <f>VLOOKUP(A413,detalis!$A$1:$D$1001,4,0)</f>
        <v>Ewallet</v>
      </c>
      <c r="I413" s="27">
        <f>VLOOKUP(A413,price!$A$1:$C$1001,2,0)</f>
        <v>21.87</v>
      </c>
      <c r="J413" s="21">
        <f>VLOOKUP(A413,price!$A$1:$C$1001,3,0)</f>
        <v>2</v>
      </c>
      <c r="K413" s="27">
        <f t="shared" si="18"/>
        <v>43.74</v>
      </c>
      <c r="L413" s="22">
        <v>6</v>
      </c>
      <c r="M413" s="27">
        <f t="shared" si="19"/>
        <v>2.6244000000000014</v>
      </c>
      <c r="N413" s="27">
        <f t="shared" si="20"/>
        <v>46.364400000000003</v>
      </c>
    </row>
    <row r="414" spans="1:14" x14ac:dyDescent="0.3">
      <c r="A414" s="19" t="s">
        <v>445</v>
      </c>
      <c r="B414" s="19" t="s">
        <v>13</v>
      </c>
      <c r="C414" s="20">
        <f>VLOOKUP(A414,detalis!$A$1:$D$1001,2,FALSE)</f>
        <v>43469</v>
      </c>
      <c r="D414" s="19" t="s">
        <v>14</v>
      </c>
      <c r="E414" s="19" t="s">
        <v>15</v>
      </c>
      <c r="F414" s="19" t="s">
        <v>26</v>
      </c>
      <c r="G414" s="19" t="s">
        <v>17</v>
      </c>
      <c r="H414" s="19" t="str">
        <f>VLOOKUP(A414,detalis!$A$1:$D$1001,4,0)</f>
        <v>Cash</v>
      </c>
      <c r="I414" s="27">
        <f>VLOOKUP(A414,price!$A$1:$C$1001,2,0)</f>
        <v>20.97</v>
      </c>
      <c r="J414" s="21">
        <f>VLOOKUP(A414,price!$A$1:$C$1001,3,0)</f>
        <v>5</v>
      </c>
      <c r="K414" s="27">
        <f t="shared" si="18"/>
        <v>104.85</v>
      </c>
      <c r="L414" s="22">
        <v>6</v>
      </c>
      <c r="M414" s="27">
        <f t="shared" si="19"/>
        <v>6.2909999999999968</v>
      </c>
      <c r="N414" s="27">
        <f t="shared" si="20"/>
        <v>111.14099999999999</v>
      </c>
    </row>
    <row r="415" spans="1:14" x14ac:dyDescent="0.3">
      <c r="A415" s="21" t="s">
        <v>446</v>
      </c>
      <c r="B415" s="21" t="s">
        <v>13</v>
      </c>
      <c r="C415" s="20">
        <f>VLOOKUP(A415,detalis!$A$1:$D$1001,2,FALSE)</f>
        <v>43534</v>
      </c>
      <c r="D415" s="21" t="s">
        <v>14</v>
      </c>
      <c r="E415" s="21" t="s">
        <v>22</v>
      </c>
      <c r="F415" s="21" t="s">
        <v>26</v>
      </c>
      <c r="G415" s="21" t="s">
        <v>31</v>
      </c>
      <c r="H415" s="19" t="str">
        <f>VLOOKUP(A415,detalis!$A$1:$D$1001,4,0)</f>
        <v>Ewallet</v>
      </c>
      <c r="I415" s="27">
        <f>VLOOKUP(A415,price!$A$1:$C$1001,2,0)</f>
        <v>25.84</v>
      </c>
      <c r="J415" s="21">
        <f>VLOOKUP(A415,price!$A$1:$C$1001,3,0)</f>
        <v>3</v>
      </c>
      <c r="K415" s="27">
        <f t="shared" si="18"/>
        <v>77.52</v>
      </c>
      <c r="L415" s="22">
        <v>6</v>
      </c>
      <c r="M415" s="27">
        <f t="shared" si="19"/>
        <v>4.6512000000000029</v>
      </c>
      <c r="N415" s="27">
        <f t="shared" si="20"/>
        <v>82.171199999999999</v>
      </c>
    </row>
    <row r="416" spans="1:14" x14ac:dyDescent="0.3">
      <c r="A416" s="19" t="s">
        <v>447</v>
      </c>
      <c r="B416" s="19" t="s">
        <v>13</v>
      </c>
      <c r="C416" s="20">
        <f>VLOOKUP(A416,detalis!$A$1:$D$1001,2,FALSE)</f>
        <v>43546</v>
      </c>
      <c r="D416" s="19" t="s">
        <v>14</v>
      </c>
      <c r="E416" s="19" t="s">
        <v>22</v>
      </c>
      <c r="F416" s="19" t="s">
        <v>26</v>
      </c>
      <c r="G416" s="19" t="s">
        <v>27</v>
      </c>
      <c r="H416" s="19" t="str">
        <f>VLOOKUP(A416,detalis!$A$1:$D$1001,4,0)</f>
        <v>Ewallet</v>
      </c>
      <c r="I416" s="27">
        <f>VLOOKUP(A416,price!$A$1:$C$1001,2,0)</f>
        <v>50.93</v>
      </c>
      <c r="J416" s="21">
        <f>VLOOKUP(A416,price!$A$1:$C$1001,3,0)</f>
        <v>8</v>
      </c>
      <c r="K416" s="27">
        <f t="shared" si="18"/>
        <v>407.44</v>
      </c>
      <c r="L416" s="22">
        <v>6</v>
      </c>
      <c r="M416" s="27">
        <f t="shared" si="19"/>
        <v>24.446399999999983</v>
      </c>
      <c r="N416" s="27">
        <f t="shared" si="20"/>
        <v>431.88639999999998</v>
      </c>
    </row>
    <row r="417" spans="1:14" x14ac:dyDescent="0.3">
      <c r="A417" s="21" t="s">
        <v>448</v>
      </c>
      <c r="B417" s="21" t="s">
        <v>37</v>
      </c>
      <c r="C417" s="20">
        <f>VLOOKUP(A417,detalis!$A$1:$D$1001,2,FALSE)</f>
        <v>43490</v>
      </c>
      <c r="D417" s="21" t="s">
        <v>38</v>
      </c>
      <c r="E417" s="21" t="s">
        <v>22</v>
      </c>
      <c r="F417" s="21" t="s">
        <v>26</v>
      </c>
      <c r="G417" s="21" t="s">
        <v>17</v>
      </c>
      <c r="H417" s="19" t="str">
        <f>VLOOKUP(A417,detalis!$A$1:$D$1001,4,0)</f>
        <v>Ewallet</v>
      </c>
      <c r="I417" s="27">
        <f>VLOOKUP(A417,price!$A$1:$C$1001,2,0)</f>
        <v>96.11</v>
      </c>
      <c r="J417" s="21">
        <f>VLOOKUP(A417,price!$A$1:$C$1001,3,0)</f>
        <v>1</v>
      </c>
      <c r="K417" s="27">
        <f t="shared" si="18"/>
        <v>96.11</v>
      </c>
      <c r="L417" s="22">
        <v>6</v>
      </c>
      <c r="M417" s="27">
        <f t="shared" si="19"/>
        <v>5.7665999999999968</v>
      </c>
      <c r="N417" s="27">
        <f t="shared" si="20"/>
        <v>101.8766</v>
      </c>
    </row>
    <row r="418" spans="1:14" x14ac:dyDescent="0.3">
      <c r="A418" s="19" t="s">
        <v>449</v>
      </c>
      <c r="B418" s="19" t="s">
        <v>20</v>
      </c>
      <c r="C418" s="20">
        <f>VLOOKUP(A418,detalis!$A$1:$D$1001,2,FALSE)</f>
        <v>43473</v>
      </c>
      <c r="D418" s="19" t="s">
        <v>21</v>
      </c>
      <c r="E418" s="19" t="s">
        <v>22</v>
      </c>
      <c r="F418" s="19" t="s">
        <v>16</v>
      </c>
      <c r="G418" s="19" t="s">
        <v>27</v>
      </c>
      <c r="H418" s="19" t="str">
        <f>VLOOKUP(A418,detalis!$A$1:$D$1001,4,0)</f>
        <v>Credit card</v>
      </c>
      <c r="I418" s="27">
        <f>VLOOKUP(A418,price!$A$1:$C$1001,2,0)</f>
        <v>45.38</v>
      </c>
      <c r="J418" s="21">
        <f>VLOOKUP(A418,price!$A$1:$C$1001,3,0)</f>
        <v>4</v>
      </c>
      <c r="K418" s="27">
        <f t="shared" si="18"/>
        <v>181.52</v>
      </c>
      <c r="L418" s="22">
        <v>6</v>
      </c>
      <c r="M418" s="27">
        <f t="shared" si="19"/>
        <v>10.891199999999998</v>
      </c>
      <c r="N418" s="27">
        <f t="shared" si="20"/>
        <v>192.41120000000001</v>
      </c>
    </row>
    <row r="419" spans="1:14" x14ac:dyDescent="0.3">
      <c r="A419" s="21" t="s">
        <v>450</v>
      </c>
      <c r="B419" s="21" t="s">
        <v>20</v>
      </c>
      <c r="C419" s="20">
        <f>VLOOKUP(A419,detalis!$A$1:$D$1001,2,FALSE)</f>
        <v>43487</v>
      </c>
      <c r="D419" s="21" t="s">
        <v>21</v>
      </c>
      <c r="E419" s="21" t="s">
        <v>15</v>
      </c>
      <c r="F419" s="21" t="s">
        <v>16</v>
      </c>
      <c r="G419" s="21" t="s">
        <v>17</v>
      </c>
      <c r="H419" s="19" t="str">
        <f>VLOOKUP(A419,detalis!$A$1:$D$1001,4,0)</f>
        <v>Ewallet</v>
      </c>
      <c r="I419" s="27">
        <f>VLOOKUP(A419,price!$A$1:$C$1001,2,0)</f>
        <v>81.510000000000005</v>
      </c>
      <c r="J419" s="21">
        <f>VLOOKUP(A419,price!$A$1:$C$1001,3,0)</f>
        <v>1</v>
      </c>
      <c r="K419" s="27">
        <f t="shared" si="18"/>
        <v>81.510000000000005</v>
      </c>
      <c r="L419" s="22">
        <v>6</v>
      </c>
      <c r="M419" s="27">
        <f t="shared" si="19"/>
        <v>4.8906000000000063</v>
      </c>
      <c r="N419" s="27">
        <f t="shared" si="20"/>
        <v>86.400600000000011</v>
      </c>
    </row>
    <row r="420" spans="1:14" x14ac:dyDescent="0.3">
      <c r="A420" s="19" t="s">
        <v>451</v>
      </c>
      <c r="B420" s="19" t="s">
        <v>37</v>
      </c>
      <c r="C420" s="20">
        <f>VLOOKUP(A420,detalis!$A$1:$D$1001,2,FALSE)</f>
        <v>43477</v>
      </c>
      <c r="D420" s="19" t="s">
        <v>38</v>
      </c>
      <c r="E420" s="19" t="s">
        <v>22</v>
      </c>
      <c r="F420" s="19" t="s">
        <v>16</v>
      </c>
      <c r="G420" s="19" t="s">
        <v>17</v>
      </c>
      <c r="H420" s="19" t="str">
        <f>VLOOKUP(A420,detalis!$A$1:$D$1001,4,0)</f>
        <v>Ewallet</v>
      </c>
      <c r="I420" s="27">
        <f>VLOOKUP(A420,price!$A$1:$C$1001,2,0)</f>
        <v>57.22</v>
      </c>
      <c r="J420" s="21">
        <f>VLOOKUP(A420,price!$A$1:$C$1001,3,0)</f>
        <v>2</v>
      </c>
      <c r="K420" s="27">
        <f t="shared" si="18"/>
        <v>114.44</v>
      </c>
      <c r="L420" s="22">
        <v>6</v>
      </c>
      <c r="M420" s="27">
        <f t="shared" si="19"/>
        <v>6.8663999999999987</v>
      </c>
      <c r="N420" s="27">
        <f t="shared" si="20"/>
        <v>121.3064</v>
      </c>
    </row>
    <row r="421" spans="1:14" x14ac:dyDescent="0.3">
      <c r="A421" s="21" t="s">
        <v>452</v>
      </c>
      <c r="B421" s="21" t="s">
        <v>13</v>
      </c>
      <c r="C421" s="20">
        <f>VLOOKUP(A421,detalis!$A$1:$D$1001,2,FALSE)</f>
        <v>43500</v>
      </c>
      <c r="D421" s="21" t="s">
        <v>14</v>
      </c>
      <c r="E421" s="21" t="s">
        <v>15</v>
      </c>
      <c r="F421" s="21" t="s">
        <v>16</v>
      </c>
      <c r="G421" s="21" t="s">
        <v>23</v>
      </c>
      <c r="H421" s="19" t="str">
        <f>VLOOKUP(A421,detalis!$A$1:$D$1001,4,0)</f>
        <v>Cash</v>
      </c>
      <c r="I421" s="27">
        <f>VLOOKUP(A421,price!$A$1:$C$1001,2,0)</f>
        <v>25.22</v>
      </c>
      <c r="J421" s="21">
        <f>VLOOKUP(A421,price!$A$1:$C$1001,3,0)</f>
        <v>7</v>
      </c>
      <c r="K421" s="27">
        <f t="shared" si="18"/>
        <v>176.54</v>
      </c>
      <c r="L421" s="22">
        <v>6</v>
      </c>
      <c r="M421" s="27">
        <f t="shared" si="19"/>
        <v>10.592399999999998</v>
      </c>
      <c r="N421" s="27">
        <f t="shared" si="20"/>
        <v>187.13239999999999</v>
      </c>
    </row>
    <row r="422" spans="1:14" x14ac:dyDescent="0.3">
      <c r="A422" s="19" t="s">
        <v>453</v>
      </c>
      <c r="B422" s="19" t="s">
        <v>20</v>
      </c>
      <c r="C422" s="20">
        <f>VLOOKUP(A422,detalis!$A$1:$D$1001,2,FALSE)</f>
        <v>43552</v>
      </c>
      <c r="D422" s="19" t="s">
        <v>21</v>
      </c>
      <c r="E422" s="19" t="s">
        <v>15</v>
      </c>
      <c r="F422" s="19" t="s">
        <v>16</v>
      </c>
      <c r="G422" s="19" t="s">
        <v>39</v>
      </c>
      <c r="H422" s="19" t="str">
        <f>VLOOKUP(A422,detalis!$A$1:$D$1001,4,0)</f>
        <v>Ewallet</v>
      </c>
      <c r="I422" s="27">
        <f>VLOOKUP(A422,price!$A$1:$C$1001,2,0)</f>
        <v>38.6</v>
      </c>
      <c r="J422" s="21">
        <f>VLOOKUP(A422,price!$A$1:$C$1001,3,0)</f>
        <v>3</v>
      </c>
      <c r="K422" s="27">
        <f t="shared" si="18"/>
        <v>115.80000000000001</v>
      </c>
      <c r="L422" s="22">
        <v>6</v>
      </c>
      <c r="M422" s="27">
        <f t="shared" si="19"/>
        <v>6.9480000000000075</v>
      </c>
      <c r="N422" s="27">
        <f t="shared" si="20"/>
        <v>122.74800000000002</v>
      </c>
    </row>
    <row r="423" spans="1:14" x14ac:dyDescent="0.3">
      <c r="A423" s="21" t="s">
        <v>454</v>
      </c>
      <c r="B423" s="21" t="s">
        <v>20</v>
      </c>
      <c r="C423" s="20">
        <f>VLOOKUP(A423,detalis!$A$1:$D$1001,2,FALSE)</f>
        <v>43488</v>
      </c>
      <c r="D423" s="21" t="s">
        <v>21</v>
      </c>
      <c r="E423" s="21" t="s">
        <v>22</v>
      </c>
      <c r="F423" s="21" t="s">
        <v>16</v>
      </c>
      <c r="G423" s="21" t="s">
        <v>23</v>
      </c>
      <c r="H423" s="19" t="str">
        <f>VLOOKUP(A423,detalis!$A$1:$D$1001,4,0)</f>
        <v>Cash</v>
      </c>
      <c r="I423" s="27">
        <f>VLOOKUP(A423,price!$A$1:$C$1001,2,0)</f>
        <v>84.05</v>
      </c>
      <c r="J423" s="21">
        <f>VLOOKUP(A423,price!$A$1:$C$1001,3,0)</f>
        <v>3</v>
      </c>
      <c r="K423" s="27">
        <f t="shared" si="18"/>
        <v>252.14999999999998</v>
      </c>
      <c r="L423" s="22">
        <v>6</v>
      </c>
      <c r="M423" s="27">
        <f t="shared" si="19"/>
        <v>15.129000000000019</v>
      </c>
      <c r="N423" s="27">
        <f t="shared" si="20"/>
        <v>267.279</v>
      </c>
    </row>
    <row r="424" spans="1:14" x14ac:dyDescent="0.3">
      <c r="A424" s="19" t="s">
        <v>455</v>
      </c>
      <c r="B424" s="19" t="s">
        <v>20</v>
      </c>
      <c r="C424" s="20">
        <f>VLOOKUP(A424,detalis!$A$1:$D$1001,2,FALSE)</f>
        <v>43504</v>
      </c>
      <c r="D424" s="19" t="s">
        <v>21</v>
      </c>
      <c r="E424" s="19" t="s">
        <v>15</v>
      </c>
      <c r="F424" s="19" t="s">
        <v>16</v>
      </c>
      <c r="G424" s="19" t="s">
        <v>41</v>
      </c>
      <c r="H424" s="19" t="str">
        <f>VLOOKUP(A424,detalis!$A$1:$D$1001,4,0)</f>
        <v>Credit card</v>
      </c>
      <c r="I424" s="27">
        <f>VLOOKUP(A424,price!$A$1:$C$1001,2,0)</f>
        <v>97.21</v>
      </c>
      <c r="J424" s="21">
        <f>VLOOKUP(A424,price!$A$1:$C$1001,3,0)</f>
        <v>10</v>
      </c>
      <c r="K424" s="27">
        <f t="shared" si="18"/>
        <v>972.09999999999991</v>
      </c>
      <c r="L424" s="22">
        <v>6</v>
      </c>
      <c r="M424" s="27">
        <f t="shared" si="19"/>
        <v>58.326000000000022</v>
      </c>
      <c r="N424" s="27">
        <f t="shared" si="20"/>
        <v>1030.4259999999999</v>
      </c>
    </row>
    <row r="425" spans="1:14" x14ac:dyDescent="0.3">
      <c r="A425" s="21" t="s">
        <v>456</v>
      </c>
      <c r="B425" s="21" t="s">
        <v>37</v>
      </c>
      <c r="C425" s="20">
        <f>VLOOKUP(A425,detalis!$A$1:$D$1001,2,FALSE)</f>
        <v>43543</v>
      </c>
      <c r="D425" s="21" t="s">
        <v>38</v>
      </c>
      <c r="E425" s="21" t="s">
        <v>15</v>
      </c>
      <c r="F425" s="21" t="s">
        <v>26</v>
      </c>
      <c r="G425" s="21" t="s">
        <v>41</v>
      </c>
      <c r="H425" s="19" t="str">
        <f>VLOOKUP(A425,detalis!$A$1:$D$1001,4,0)</f>
        <v>Credit card</v>
      </c>
      <c r="I425" s="27">
        <f>VLOOKUP(A425,price!$A$1:$C$1001,2,0)</f>
        <v>25.42</v>
      </c>
      <c r="J425" s="21">
        <f>VLOOKUP(A425,price!$A$1:$C$1001,3,0)</f>
        <v>8</v>
      </c>
      <c r="K425" s="27">
        <f t="shared" si="18"/>
        <v>203.36</v>
      </c>
      <c r="L425" s="22">
        <v>6</v>
      </c>
      <c r="M425" s="27">
        <f t="shared" si="19"/>
        <v>12.201600000000013</v>
      </c>
      <c r="N425" s="27">
        <f t="shared" si="20"/>
        <v>215.56160000000003</v>
      </c>
    </row>
    <row r="426" spans="1:14" x14ac:dyDescent="0.3">
      <c r="A426" s="19" t="s">
        <v>457</v>
      </c>
      <c r="B426" s="19" t="s">
        <v>20</v>
      </c>
      <c r="C426" s="20">
        <f>VLOOKUP(A426,detalis!$A$1:$D$1001,2,FALSE)</f>
        <v>43533</v>
      </c>
      <c r="D426" s="19" t="s">
        <v>21</v>
      </c>
      <c r="E426" s="19" t="s">
        <v>22</v>
      </c>
      <c r="F426" s="19" t="s">
        <v>26</v>
      </c>
      <c r="G426" s="19" t="s">
        <v>41</v>
      </c>
      <c r="H426" s="19" t="str">
        <f>VLOOKUP(A426,detalis!$A$1:$D$1001,4,0)</f>
        <v>Cash</v>
      </c>
      <c r="I426" s="27">
        <f>VLOOKUP(A426,price!$A$1:$C$1001,2,0)</f>
        <v>16.28</v>
      </c>
      <c r="J426" s="21">
        <f>VLOOKUP(A426,price!$A$1:$C$1001,3,0)</f>
        <v>1</v>
      </c>
      <c r="K426" s="27">
        <f t="shared" si="18"/>
        <v>16.28</v>
      </c>
      <c r="L426" s="22">
        <v>6</v>
      </c>
      <c r="M426" s="27">
        <f t="shared" si="19"/>
        <v>0.97680000000000078</v>
      </c>
      <c r="N426" s="27">
        <f t="shared" si="20"/>
        <v>17.256800000000002</v>
      </c>
    </row>
    <row r="427" spans="1:14" x14ac:dyDescent="0.3">
      <c r="A427" s="21" t="s">
        <v>458</v>
      </c>
      <c r="B427" s="21" t="s">
        <v>37</v>
      </c>
      <c r="C427" s="20">
        <f>VLOOKUP(A427,detalis!$A$1:$D$1001,2,FALSE)</f>
        <v>43467</v>
      </c>
      <c r="D427" s="21" t="s">
        <v>38</v>
      </c>
      <c r="E427" s="21" t="s">
        <v>15</v>
      </c>
      <c r="F427" s="21" t="s">
        <v>26</v>
      </c>
      <c r="G427" s="21" t="s">
        <v>41</v>
      </c>
      <c r="H427" s="19" t="str">
        <f>VLOOKUP(A427,detalis!$A$1:$D$1001,4,0)</f>
        <v>Cash</v>
      </c>
      <c r="I427" s="27">
        <f>VLOOKUP(A427,price!$A$1:$C$1001,2,0)</f>
        <v>40.61</v>
      </c>
      <c r="J427" s="21">
        <f>VLOOKUP(A427,price!$A$1:$C$1001,3,0)</f>
        <v>9</v>
      </c>
      <c r="K427" s="27">
        <f t="shared" si="18"/>
        <v>365.49</v>
      </c>
      <c r="L427" s="22">
        <v>6</v>
      </c>
      <c r="M427" s="27">
        <f t="shared" si="19"/>
        <v>21.929399999999987</v>
      </c>
      <c r="N427" s="27">
        <f t="shared" si="20"/>
        <v>387.4194</v>
      </c>
    </row>
    <row r="428" spans="1:14" x14ac:dyDescent="0.3">
      <c r="A428" s="19" t="s">
        <v>459</v>
      </c>
      <c r="B428" s="19" t="s">
        <v>13</v>
      </c>
      <c r="C428" s="20">
        <f>VLOOKUP(A428,detalis!$A$1:$D$1001,2,FALSE)</f>
        <v>43486</v>
      </c>
      <c r="D428" s="19" t="s">
        <v>14</v>
      </c>
      <c r="E428" s="19" t="s">
        <v>15</v>
      </c>
      <c r="F428" s="19" t="s">
        <v>26</v>
      </c>
      <c r="G428" s="19" t="s">
        <v>17</v>
      </c>
      <c r="H428" s="19" t="str">
        <f>VLOOKUP(A428,detalis!$A$1:$D$1001,4,0)</f>
        <v>Cash</v>
      </c>
      <c r="I428" s="27">
        <f>VLOOKUP(A428,price!$A$1:$C$1001,2,0)</f>
        <v>53.17</v>
      </c>
      <c r="J428" s="21">
        <f>VLOOKUP(A428,price!$A$1:$C$1001,3,0)</f>
        <v>7</v>
      </c>
      <c r="K428" s="27">
        <f t="shared" si="18"/>
        <v>372.19</v>
      </c>
      <c r="L428" s="22">
        <v>6</v>
      </c>
      <c r="M428" s="27">
        <f t="shared" si="19"/>
        <v>22.331399999999974</v>
      </c>
      <c r="N428" s="27">
        <f t="shared" si="20"/>
        <v>394.52139999999997</v>
      </c>
    </row>
    <row r="429" spans="1:14" x14ac:dyDescent="0.3">
      <c r="A429" s="21" t="s">
        <v>460</v>
      </c>
      <c r="B429" s="21" t="s">
        <v>37</v>
      </c>
      <c r="C429" s="20">
        <f>VLOOKUP(A429,detalis!$A$1:$D$1001,2,FALSE)</f>
        <v>43544</v>
      </c>
      <c r="D429" s="21" t="s">
        <v>38</v>
      </c>
      <c r="E429" s="21" t="s">
        <v>15</v>
      </c>
      <c r="F429" s="21" t="s">
        <v>16</v>
      </c>
      <c r="G429" s="21" t="s">
        <v>39</v>
      </c>
      <c r="H429" s="19" t="str">
        <f>VLOOKUP(A429,detalis!$A$1:$D$1001,4,0)</f>
        <v>Credit card</v>
      </c>
      <c r="I429" s="27">
        <f>VLOOKUP(A429,price!$A$1:$C$1001,2,0)</f>
        <v>20.87</v>
      </c>
      <c r="J429" s="21">
        <f>VLOOKUP(A429,price!$A$1:$C$1001,3,0)</f>
        <v>3</v>
      </c>
      <c r="K429" s="27">
        <f t="shared" si="18"/>
        <v>62.61</v>
      </c>
      <c r="L429" s="22">
        <v>6</v>
      </c>
      <c r="M429" s="27">
        <f t="shared" si="19"/>
        <v>3.7566000000000059</v>
      </c>
      <c r="N429" s="27">
        <f t="shared" si="20"/>
        <v>66.366600000000005</v>
      </c>
    </row>
    <row r="430" spans="1:14" x14ac:dyDescent="0.3">
      <c r="A430" s="19" t="s">
        <v>461</v>
      </c>
      <c r="B430" s="19" t="s">
        <v>37</v>
      </c>
      <c r="C430" s="20">
        <f>VLOOKUP(A430,detalis!$A$1:$D$1001,2,FALSE)</f>
        <v>43523</v>
      </c>
      <c r="D430" s="19" t="s">
        <v>38</v>
      </c>
      <c r="E430" s="19" t="s">
        <v>22</v>
      </c>
      <c r="F430" s="19" t="s">
        <v>26</v>
      </c>
      <c r="G430" s="19" t="s">
        <v>31</v>
      </c>
      <c r="H430" s="19" t="str">
        <f>VLOOKUP(A430,detalis!$A$1:$D$1001,4,0)</f>
        <v>Cash</v>
      </c>
      <c r="I430" s="27">
        <f>VLOOKUP(A430,price!$A$1:$C$1001,2,0)</f>
        <v>67.27</v>
      </c>
      <c r="J430" s="21">
        <f>VLOOKUP(A430,price!$A$1:$C$1001,3,0)</f>
        <v>5</v>
      </c>
      <c r="K430" s="27">
        <f t="shared" si="18"/>
        <v>336.34999999999997</v>
      </c>
      <c r="L430" s="22">
        <v>6</v>
      </c>
      <c r="M430" s="27">
        <f t="shared" si="19"/>
        <v>20.180999999999983</v>
      </c>
      <c r="N430" s="27">
        <f t="shared" si="20"/>
        <v>356.53099999999995</v>
      </c>
    </row>
    <row r="431" spans="1:14" x14ac:dyDescent="0.3">
      <c r="A431" s="21" t="s">
        <v>462</v>
      </c>
      <c r="B431" s="21" t="s">
        <v>13</v>
      </c>
      <c r="C431" s="20">
        <f>VLOOKUP(A431,detalis!$A$1:$D$1001,2,FALSE)</f>
        <v>43532</v>
      </c>
      <c r="D431" s="21" t="s">
        <v>14</v>
      </c>
      <c r="E431" s="21" t="s">
        <v>15</v>
      </c>
      <c r="F431" s="21" t="s">
        <v>16</v>
      </c>
      <c r="G431" s="21" t="s">
        <v>27</v>
      </c>
      <c r="H431" s="19" t="str">
        <f>VLOOKUP(A431,detalis!$A$1:$D$1001,4,0)</f>
        <v>Ewallet</v>
      </c>
      <c r="I431" s="27">
        <f>VLOOKUP(A431,price!$A$1:$C$1001,2,0)</f>
        <v>90.65</v>
      </c>
      <c r="J431" s="21">
        <f>VLOOKUP(A431,price!$A$1:$C$1001,3,0)</f>
        <v>10</v>
      </c>
      <c r="K431" s="27">
        <f t="shared" si="18"/>
        <v>906.5</v>
      </c>
      <c r="L431" s="22">
        <v>6</v>
      </c>
      <c r="M431" s="27">
        <f t="shared" si="19"/>
        <v>54.389999999999986</v>
      </c>
      <c r="N431" s="27">
        <f t="shared" si="20"/>
        <v>960.89</v>
      </c>
    </row>
    <row r="432" spans="1:14" x14ac:dyDescent="0.3">
      <c r="A432" s="19" t="s">
        <v>463</v>
      </c>
      <c r="B432" s="19" t="s">
        <v>37</v>
      </c>
      <c r="C432" s="20">
        <f>VLOOKUP(A432,detalis!$A$1:$D$1001,2,FALSE)</f>
        <v>43496</v>
      </c>
      <c r="D432" s="19" t="s">
        <v>38</v>
      </c>
      <c r="E432" s="19" t="s">
        <v>22</v>
      </c>
      <c r="F432" s="19" t="s">
        <v>26</v>
      </c>
      <c r="G432" s="19" t="s">
        <v>41</v>
      </c>
      <c r="H432" s="19" t="str">
        <f>VLOOKUP(A432,detalis!$A$1:$D$1001,4,0)</f>
        <v>Credit card</v>
      </c>
      <c r="I432" s="27">
        <f>VLOOKUP(A432,price!$A$1:$C$1001,2,0)</f>
        <v>69.08</v>
      </c>
      <c r="J432" s="21">
        <f>VLOOKUP(A432,price!$A$1:$C$1001,3,0)</f>
        <v>2</v>
      </c>
      <c r="K432" s="27">
        <f t="shared" si="18"/>
        <v>138.16</v>
      </c>
      <c r="L432" s="22">
        <v>6</v>
      </c>
      <c r="M432" s="27">
        <f t="shared" si="19"/>
        <v>8.2896000000000072</v>
      </c>
      <c r="N432" s="27">
        <f t="shared" si="20"/>
        <v>146.4496</v>
      </c>
    </row>
    <row r="433" spans="1:14" x14ac:dyDescent="0.3">
      <c r="A433" s="21" t="s">
        <v>464</v>
      </c>
      <c r="B433" s="21" t="s">
        <v>20</v>
      </c>
      <c r="C433" s="20">
        <f>VLOOKUP(A433,detalis!$A$1:$D$1001,2,FALSE)</f>
        <v>43532</v>
      </c>
      <c r="D433" s="21" t="s">
        <v>21</v>
      </c>
      <c r="E433" s="21" t="s">
        <v>22</v>
      </c>
      <c r="F433" s="21" t="s">
        <v>26</v>
      </c>
      <c r="G433" s="21" t="s">
        <v>39</v>
      </c>
      <c r="H433" s="19" t="str">
        <f>VLOOKUP(A433,detalis!$A$1:$D$1001,4,0)</f>
        <v>Ewallet</v>
      </c>
      <c r="I433" s="27">
        <f>VLOOKUP(A433,price!$A$1:$C$1001,2,0)</f>
        <v>43.27</v>
      </c>
      <c r="J433" s="21">
        <f>VLOOKUP(A433,price!$A$1:$C$1001,3,0)</f>
        <v>2</v>
      </c>
      <c r="K433" s="27">
        <f t="shared" si="18"/>
        <v>86.54</v>
      </c>
      <c r="L433" s="22">
        <v>6</v>
      </c>
      <c r="M433" s="27">
        <f t="shared" si="19"/>
        <v>5.1924000000000063</v>
      </c>
      <c r="N433" s="27">
        <f t="shared" si="20"/>
        <v>91.732400000000013</v>
      </c>
    </row>
    <row r="434" spans="1:14" x14ac:dyDescent="0.3">
      <c r="A434" s="19" t="s">
        <v>465</v>
      </c>
      <c r="B434" s="19" t="s">
        <v>13</v>
      </c>
      <c r="C434" s="20">
        <f>VLOOKUP(A434,detalis!$A$1:$D$1001,2,FALSE)</f>
        <v>43478</v>
      </c>
      <c r="D434" s="19" t="s">
        <v>14</v>
      </c>
      <c r="E434" s="19" t="s">
        <v>22</v>
      </c>
      <c r="F434" s="19" t="s">
        <v>16</v>
      </c>
      <c r="G434" s="19" t="s">
        <v>23</v>
      </c>
      <c r="H434" s="19" t="str">
        <f>VLOOKUP(A434,detalis!$A$1:$D$1001,4,0)</f>
        <v>Ewallet</v>
      </c>
      <c r="I434" s="27">
        <f>VLOOKUP(A434,price!$A$1:$C$1001,2,0)</f>
        <v>23.46</v>
      </c>
      <c r="J434" s="21">
        <f>VLOOKUP(A434,price!$A$1:$C$1001,3,0)</f>
        <v>6</v>
      </c>
      <c r="K434" s="27">
        <f t="shared" si="18"/>
        <v>140.76</v>
      </c>
      <c r="L434" s="22">
        <v>6</v>
      </c>
      <c r="M434" s="27">
        <f t="shared" si="19"/>
        <v>8.4456000000000131</v>
      </c>
      <c r="N434" s="27">
        <f t="shared" si="20"/>
        <v>149.2056</v>
      </c>
    </row>
    <row r="435" spans="1:14" x14ac:dyDescent="0.3">
      <c r="A435" s="21" t="s">
        <v>466</v>
      </c>
      <c r="B435" s="21" t="s">
        <v>37</v>
      </c>
      <c r="C435" s="20">
        <f>VLOOKUP(A435,detalis!$A$1:$D$1001,2,FALSE)</f>
        <v>43533</v>
      </c>
      <c r="D435" s="21" t="s">
        <v>38</v>
      </c>
      <c r="E435" s="21" t="s">
        <v>22</v>
      </c>
      <c r="F435" s="21" t="s">
        <v>26</v>
      </c>
      <c r="G435" s="21" t="s">
        <v>41</v>
      </c>
      <c r="H435" s="19" t="str">
        <f>VLOOKUP(A435,detalis!$A$1:$D$1001,4,0)</f>
        <v>Credit card</v>
      </c>
      <c r="I435" s="27">
        <f>VLOOKUP(A435,price!$A$1:$C$1001,2,0)</f>
        <v>95.54</v>
      </c>
      <c r="J435" s="21">
        <f>VLOOKUP(A435,price!$A$1:$C$1001,3,0)</f>
        <v>7</v>
      </c>
      <c r="K435" s="27">
        <f t="shared" si="18"/>
        <v>668.78000000000009</v>
      </c>
      <c r="L435" s="22">
        <v>6</v>
      </c>
      <c r="M435" s="27">
        <f t="shared" si="19"/>
        <v>40.126800000000003</v>
      </c>
      <c r="N435" s="27">
        <f t="shared" si="20"/>
        <v>708.90680000000009</v>
      </c>
    </row>
    <row r="436" spans="1:14" x14ac:dyDescent="0.3">
      <c r="A436" s="19" t="s">
        <v>467</v>
      </c>
      <c r="B436" s="19" t="s">
        <v>37</v>
      </c>
      <c r="C436" s="20">
        <f>VLOOKUP(A436,detalis!$A$1:$D$1001,2,FALSE)</f>
        <v>43518</v>
      </c>
      <c r="D436" s="19" t="s">
        <v>38</v>
      </c>
      <c r="E436" s="19" t="s">
        <v>22</v>
      </c>
      <c r="F436" s="19" t="s">
        <v>16</v>
      </c>
      <c r="G436" s="19" t="s">
        <v>41</v>
      </c>
      <c r="H436" s="19" t="str">
        <f>VLOOKUP(A436,detalis!$A$1:$D$1001,4,0)</f>
        <v>Credit card</v>
      </c>
      <c r="I436" s="27">
        <f>VLOOKUP(A436,price!$A$1:$C$1001,2,0)</f>
        <v>47.44</v>
      </c>
      <c r="J436" s="21">
        <f>VLOOKUP(A436,price!$A$1:$C$1001,3,0)</f>
        <v>1</v>
      </c>
      <c r="K436" s="27">
        <f t="shared" si="18"/>
        <v>47.44</v>
      </c>
      <c r="L436" s="22">
        <v>6</v>
      </c>
      <c r="M436" s="27">
        <f t="shared" si="19"/>
        <v>2.8464000000000027</v>
      </c>
      <c r="N436" s="27">
        <f t="shared" si="20"/>
        <v>50.2864</v>
      </c>
    </row>
    <row r="437" spans="1:14" x14ac:dyDescent="0.3">
      <c r="A437" s="21" t="s">
        <v>468</v>
      </c>
      <c r="B437" s="21" t="s">
        <v>20</v>
      </c>
      <c r="C437" s="20">
        <f>VLOOKUP(A437,detalis!$A$1:$D$1001,2,FALSE)</f>
        <v>43543</v>
      </c>
      <c r="D437" s="21" t="s">
        <v>21</v>
      </c>
      <c r="E437" s="21" t="s">
        <v>22</v>
      </c>
      <c r="F437" s="21" t="s">
        <v>26</v>
      </c>
      <c r="G437" s="21" t="s">
        <v>31</v>
      </c>
      <c r="H437" s="19" t="str">
        <f>VLOOKUP(A437,detalis!$A$1:$D$1001,4,0)</f>
        <v>Ewallet</v>
      </c>
      <c r="I437" s="27">
        <f>VLOOKUP(A437,price!$A$1:$C$1001,2,0)</f>
        <v>99.24</v>
      </c>
      <c r="J437" s="21">
        <f>VLOOKUP(A437,price!$A$1:$C$1001,3,0)</f>
        <v>9</v>
      </c>
      <c r="K437" s="27">
        <f t="shared" si="18"/>
        <v>893.16</v>
      </c>
      <c r="L437" s="22">
        <v>6</v>
      </c>
      <c r="M437" s="27">
        <f t="shared" si="19"/>
        <v>53.589600000000019</v>
      </c>
      <c r="N437" s="27">
        <f t="shared" si="20"/>
        <v>946.74959999999999</v>
      </c>
    </row>
    <row r="438" spans="1:14" x14ac:dyDescent="0.3">
      <c r="A438" s="19" t="s">
        <v>469</v>
      </c>
      <c r="B438" s="19" t="s">
        <v>20</v>
      </c>
      <c r="C438" s="20">
        <f>VLOOKUP(A438,detalis!$A$1:$D$1001,2,FALSE)</f>
        <v>43485</v>
      </c>
      <c r="D438" s="19" t="s">
        <v>21</v>
      </c>
      <c r="E438" s="19" t="s">
        <v>15</v>
      </c>
      <c r="F438" s="19" t="s">
        <v>26</v>
      </c>
      <c r="G438" s="19" t="s">
        <v>31</v>
      </c>
      <c r="H438" s="19" t="str">
        <f>VLOOKUP(A438,detalis!$A$1:$D$1001,4,0)</f>
        <v>Ewallet</v>
      </c>
      <c r="I438" s="27">
        <f>VLOOKUP(A438,price!$A$1:$C$1001,2,0)</f>
        <v>82.93</v>
      </c>
      <c r="J438" s="21">
        <f>VLOOKUP(A438,price!$A$1:$C$1001,3,0)</f>
        <v>4</v>
      </c>
      <c r="K438" s="27">
        <f t="shared" si="18"/>
        <v>331.72</v>
      </c>
      <c r="L438" s="22">
        <v>6</v>
      </c>
      <c r="M438" s="27">
        <f t="shared" si="19"/>
        <v>19.903200000000027</v>
      </c>
      <c r="N438" s="27">
        <f t="shared" si="20"/>
        <v>351.62320000000005</v>
      </c>
    </row>
    <row r="439" spans="1:14" x14ac:dyDescent="0.3">
      <c r="A439" s="21" t="s">
        <v>470</v>
      </c>
      <c r="B439" s="21" t="s">
        <v>13</v>
      </c>
      <c r="C439" s="20">
        <f>VLOOKUP(A439,detalis!$A$1:$D$1001,2,FALSE)</f>
        <v>43532</v>
      </c>
      <c r="D439" s="21" t="s">
        <v>14</v>
      </c>
      <c r="E439" s="21" t="s">
        <v>22</v>
      </c>
      <c r="F439" s="21" t="s">
        <v>26</v>
      </c>
      <c r="G439" s="21" t="s">
        <v>27</v>
      </c>
      <c r="H439" s="19" t="str">
        <f>VLOOKUP(A439,detalis!$A$1:$D$1001,4,0)</f>
        <v>Credit card</v>
      </c>
      <c r="I439" s="27">
        <f>VLOOKUP(A439,price!$A$1:$C$1001,2,0)</f>
        <v>33.99</v>
      </c>
      <c r="J439" s="21">
        <f>VLOOKUP(A439,price!$A$1:$C$1001,3,0)</f>
        <v>6</v>
      </c>
      <c r="K439" s="27">
        <f t="shared" si="18"/>
        <v>203.94</v>
      </c>
      <c r="L439" s="22">
        <v>6</v>
      </c>
      <c r="M439" s="27">
        <f t="shared" si="19"/>
        <v>12.236400000000003</v>
      </c>
      <c r="N439" s="27">
        <f t="shared" si="20"/>
        <v>216.1764</v>
      </c>
    </row>
    <row r="440" spans="1:14" x14ac:dyDescent="0.3">
      <c r="A440" s="19" t="s">
        <v>471</v>
      </c>
      <c r="B440" s="19" t="s">
        <v>20</v>
      </c>
      <c r="C440" s="20">
        <f>VLOOKUP(A440,detalis!$A$1:$D$1001,2,FALSE)</f>
        <v>43532</v>
      </c>
      <c r="D440" s="19" t="s">
        <v>21</v>
      </c>
      <c r="E440" s="19" t="s">
        <v>15</v>
      </c>
      <c r="F440" s="19" t="s">
        <v>26</v>
      </c>
      <c r="G440" s="19" t="s">
        <v>39</v>
      </c>
      <c r="H440" s="19" t="str">
        <f>VLOOKUP(A440,detalis!$A$1:$D$1001,4,0)</f>
        <v>Ewallet</v>
      </c>
      <c r="I440" s="27">
        <f>VLOOKUP(A440,price!$A$1:$C$1001,2,0)</f>
        <v>17.04</v>
      </c>
      <c r="J440" s="21">
        <f>VLOOKUP(A440,price!$A$1:$C$1001,3,0)</f>
        <v>4</v>
      </c>
      <c r="K440" s="27">
        <f t="shared" si="18"/>
        <v>68.16</v>
      </c>
      <c r="L440" s="22">
        <v>6</v>
      </c>
      <c r="M440" s="27">
        <f t="shared" si="19"/>
        <v>4.0896000000000043</v>
      </c>
      <c r="N440" s="27">
        <f t="shared" si="20"/>
        <v>72.249600000000001</v>
      </c>
    </row>
    <row r="441" spans="1:14" x14ac:dyDescent="0.3">
      <c r="A441" s="21" t="s">
        <v>472</v>
      </c>
      <c r="B441" s="21" t="s">
        <v>20</v>
      </c>
      <c r="C441" s="20">
        <f>VLOOKUP(A441,detalis!$A$1:$D$1001,2,FALSE)</f>
        <v>43503</v>
      </c>
      <c r="D441" s="21" t="s">
        <v>21</v>
      </c>
      <c r="E441" s="21" t="s">
        <v>22</v>
      </c>
      <c r="F441" s="21" t="s">
        <v>16</v>
      </c>
      <c r="G441" s="21" t="s">
        <v>23</v>
      </c>
      <c r="H441" s="19" t="str">
        <f>VLOOKUP(A441,detalis!$A$1:$D$1001,4,0)</f>
        <v>Credit card</v>
      </c>
      <c r="I441" s="27">
        <f>VLOOKUP(A441,price!$A$1:$C$1001,2,0)</f>
        <v>40.86</v>
      </c>
      <c r="J441" s="21">
        <f>VLOOKUP(A441,price!$A$1:$C$1001,3,0)</f>
        <v>8</v>
      </c>
      <c r="K441" s="27">
        <f t="shared" si="18"/>
        <v>326.88</v>
      </c>
      <c r="L441" s="22">
        <v>6</v>
      </c>
      <c r="M441" s="27">
        <f t="shared" si="19"/>
        <v>19.612799999999993</v>
      </c>
      <c r="N441" s="27">
        <f t="shared" si="20"/>
        <v>346.49279999999999</v>
      </c>
    </row>
    <row r="442" spans="1:14" x14ac:dyDescent="0.3">
      <c r="A442" s="19" t="s">
        <v>473</v>
      </c>
      <c r="B442" s="19" t="s">
        <v>20</v>
      </c>
      <c r="C442" s="20">
        <f>VLOOKUP(A442,detalis!$A$1:$D$1001,2,FALSE)</f>
        <v>43480</v>
      </c>
      <c r="D442" s="19" t="s">
        <v>21</v>
      </c>
      <c r="E442" s="19" t="s">
        <v>15</v>
      </c>
      <c r="F442" s="19" t="s">
        <v>26</v>
      </c>
      <c r="G442" s="19" t="s">
        <v>39</v>
      </c>
      <c r="H442" s="19" t="str">
        <f>VLOOKUP(A442,detalis!$A$1:$D$1001,4,0)</f>
        <v>Cash</v>
      </c>
      <c r="I442" s="27">
        <f>VLOOKUP(A442,price!$A$1:$C$1001,2,0)</f>
        <v>17.440000000000001</v>
      </c>
      <c r="J442" s="21">
        <f>VLOOKUP(A442,price!$A$1:$C$1001,3,0)</f>
        <v>5</v>
      </c>
      <c r="K442" s="27">
        <f t="shared" si="18"/>
        <v>87.2</v>
      </c>
      <c r="L442" s="22">
        <v>6</v>
      </c>
      <c r="M442" s="27">
        <f t="shared" si="19"/>
        <v>5.2319999999999993</v>
      </c>
      <c r="N442" s="27">
        <f t="shared" si="20"/>
        <v>92.432000000000002</v>
      </c>
    </row>
    <row r="443" spans="1:14" x14ac:dyDescent="0.3">
      <c r="A443" s="21" t="s">
        <v>474</v>
      </c>
      <c r="B443" s="21" t="s">
        <v>37</v>
      </c>
      <c r="C443" s="20">
        <f>VLOOKUP(A443,detalis!$A$1:$D$1001,2,FALSE)</f>
        <v>43546</v>
      </c>
      <c r="D443" s="21" t="s">
        <v>38</v>
      </c>
      <c r="E443" s="21" t="s">
        <v>15</v>
      </c>
      <c r="F443" s="21" t="s">
        <v>16</v>
      </c>
      <c r="G443" s="21" t="s">
        <v>31</v>
      </c>
      <c r="H443" s="19" t="str">
        <f>VLOOKUP(A443,detalis!$A$1:$D$1001,4,0)</f>
        <v>Credit card</v>
      </c>
      <c r="I443" s="27">
        <f>VLOOKUP(A443,price!$A$1:$C$1001,2,0)</f>
        <v>88.43</v>
      </c>
      <c r="J443" s="21">
        <f>VLOOKUP(A443,price!$A$1:$C$1001,3,0)</f>
        <v>8</v>
      </c>
      <c r="K443" s="27">
        <f t="shared" si="18"/>
        <v>707.44</v>
      </c>
      <c r="L443" s="22">
        <v>6</v>
      </c>
      <c r="M443" s="27">
        <f t="shared" si="19"/>
        <v>42.44640000000004</v>
      </c>
      <c r="N443" s="27">
        <f t="shared" si="20"/>
        <v>749.88640000000009</v>
      </c>
    </row>
    <row r="444" spans="1:14" x14ac:dyDescent="0.3">
      <c r="A444" s="19" t="s">
        <v>475</v>
      </c>
      <c r="B444" s="19" t="s">
        <v>13</v>
      </c>
      <c r="C444" s="20">
        <f>VLOOKUP(A444,detalis!$A$1:$D$1001,2,FALSE)</f>
        <v>43480</v>
      </c>
      <c r="D444" s="19" t="s">
        <v>14</v>
      </c>
      <c r="E444" s="19" t="s">
        <v>15</v>
      </c>
      <c r="F444" s="19" t="s">
        <v>16</v>
      </c>
      <c r="G444" s="19" t="s">
        <v>27</v>
      </c>
      <c r="H444" s="19" t="str">
        <f>VLOOKUP(A444,detalis!$A$1:$D$1001,4,0)</f>
        <v>Credit card</v>
      </c>
      <c r="I444" s="27">
        <f>VLOOKUP(A444,price!$A$1:$C$1001,2,0)</f>
        <v>89.21</v>
      </c>
      <c r="J444" s="21">
        <f>VLOOKUP(A444,price!$A$1:$C$1001,3,0)</f>
        <v>9</v>
      </c>
      <c r="K444" s="27">
        <f t="shared" si="18"/>
        <v>802.89</v>
      </c>
      <c r="L444" s="22">
        <v>6</v>
      </c>
      <c r="M444" s="27">
        <f t="shared" si="19"/>
        <v>48.173400000000015</v>
      </c>
      <c r="N444" s="27">
        <f t="shared" si="20"/>
        <v>851.0634</v>
      </c>
    </row>
    <row r="445" spans="1:14" x14ac:dyDescent="0.3">
      <c r="A445" s="21" t="s">
        <v>476</v>
      </c>
      <c r="B445" s="21" t="s">
        <v>20</v>
      </c>
      <c r="C445" s="20">
        <f>VLOOKUP(A445,detalis!$A$1:$D$1001,2,FALSE)</f>
        <v>43473</v>
      </c>
      <c r="D445" s="21" t="s">
        <v>21</v>
      </c>
      <c r="E445" s="21" t="s">
        <v>22</v>
      </c>
      <c r="F445" s="21" t="s">
        <v>26</v>
      </c>
      <c r="G445" s="21" t="s">
        <v>41</v>
      </c>
      <c r="H445" s="19" t="str">
        <f>VLOOKUP(A445,detalis!$A$1:$D$1001,4,0)</f>
        <v>Ewallet</v>
      </c>
      <c r="I445" s="27">
        <f>VLOOKUP(A445,price!$A$1:$C$1001,2,0)</f>
        <v>12.78</v>
      </c>
      <c r="J445" s="21">
        <f>VLOOKUP(A445,price!$A$1:$C$1001,3,0)</f>
        <v>1</v>
      </c>
      <c r="K445" s="27">
        <f t="shared" si="18"/>
        <v>12.78</v>
      </c>
      <c r="L445" s="22">
        <v>6</v>
      </c>
      <c r="M445" s="27">
        <f t="shared" si="19"/>
        <v>0.76679999999999993</v>
      </c>
      <c r="N445" s="27">
        <f t="shared" si="20"/>
        <v>13.546799999999999</v>
      </c>
    </row>
    <row r="446" spans="1:14" x14ac:dyDescent="0.3">
      <c r="A446" s="19" t="s">
        <v>477</v>
      </c>
      <c r="B446" s="19" t="s">
        <v>13</v>
      </c>
      <c r="C446" s="20">
        <f>VLOOKUP(A446,detalis!$A$1:$D$1001,2,FALSE)</f>
        <v>43480</v>
      </c>
      <c r="D446" s="19" t="s">
        <v>14</v>
      </c>
      <c r="E446" s="19" t="s">
        <v>22</v>
      </c>
      <c r="F446" s="19" t="s">
        <v>16</v>
      </c>
      <c r="G446" s="19" t="s">
        <v>31</v>
      </c>
      <c r="H446" s="19" t="str">
        <f>VLOOKUP(A446,detalis!$A$1:$D$1001,4,0)</f>
        <v>Cash</v>
      </c>
      <c r="I446" s="27">
        <f>VLOOKUP(A446,price!$A$1:$C$1001,2,0)</f>
        <v>19.100000000000001</v>
      </c>
      <c r="J446" s="21">
        <f>VLOOKUP(A446,price!$A$1:$C$1001,3,0)</f>
        <v>7</v>
      </c>
      <c r="K446" s="27">
        <f t="shared" si="18"/>
        <v>133.70000000000002</v>
      </c>
      <c r="L446" s="22">
        <v>6</v>
      </c>
      <c r="M446" s="27">
        <f t="shared" si="19"/>
        <v>8.0219999999999914</v>
      </c>
      <c r="N446" s="27">
        <f t="shared" si="20"/>
        <v>141.72200000000001</v>
      </c>
    </row>
    <row r="447" spans="1:14" x14ac:dyDescent="0.3">
      <c r="A447" s="21" t="s">
        <v>478</v>
      </c>
      <c r="B447" s="21" t="s">
        <v>37</v>
      </c>
      <c r="C447" s="20">
        <f>VLOOKUP(A447,detalis!$A$1:$D$1001,2,FALSE)</f>
        <v>43493</v>
      </c>
      <c r="D447" s="21" t="s">
        <v>38</v>
      </c>
      <c r="E447" s="21" t="s">
        <v>15</v>
      </c>
      <c r="F447" s="21" t="s">
        <v>16</v>
      </c>
      <c r="G447" s="21" t="s">
        <v>17</v>
      </c>
      <c r="H447" s="19" t="str">
        <f>VLOOKUP(A447,detalis!$A$1:$D$1001,4,0)</f>
        <v>Credit card</v>
      </c>
      <c r="I447" s="27">
        <f>VLOOKUP(A447,price!$A$1:$C$1001,2,0)</f>
        <v>19.149999999999999</v>
      </c>
      <c r="J447" s="21">
        <f>VLOOKUP(A447,price!$A$1:$C$1001,3,0)</f>
        <v>1</v>
      </c>
      <c r="K447" s="27">
        <f t="shared" si="18"/>
        <v>19.149999999999999</v>
      </c>
      <c r="L447" s="22">
        <v>6</v>
      </c>
      <c r="M447" s="27">
        <f t="shared" si="19"/>
        <v>1.1490000000000009</v>
      </c>
      <c r="N447" s="27">
        <f t="shared" si="20"/>
        <v>20.298999999999999</v>
      </c>
    </row>
    <row r="448" spans="1:14" x14ac:dyDescent="0.3">
      <c r="A448" s="19" t="s">
        <v>479</v>
      </c>
      <c r="B448" s="19" t="s">
        <v>20</v>
      </c>
      <c r="C448" s="20">
        <f>VLOOKUP(A448,detalis!$A$1:$D$1001,2,FALSE)</f>
        <v>43510</v>
      </c>
      <c r="D448" s="19" t="s">
        <v>21</v>
      </c>
      <c r="E448" s="19" t="s">
        <v>15</v>
      </c>
      <c r="F448" s="19" t="s">
        <v>26</v>
      </c>
      <c r="G448" s="19" t="s">
        <v>39</v>
      </c>
      <c r="H448" s="19" t="str">
        <f>VLOOKUP(A448,detalis!$A$1:$D$1001,4,0)</f>
        <v>Credit card</v>
      </c>
      <c r="I448" s="27">
        <f>VLOOKUP(A448,price!$A$1:$C$1001,2,0)</f>
        <v>27.66</v>
      </c>
      <c r="J448" s="21">
        <f>VLOOKUP(A448,price!$A$1:$C$1001,3,0)</f>
        <v>10</v>
      </c>
      <c r="K448" s="27">
        <f t="shared" si="18"/>
        <v>276.60000000000002</v>
      </c>
      <c r="L448" s="22">
        <v>6</v>
      </c>
      <c r="M448" s="27">
        <f t="shared" si="19"/>
        <v>16.596000000000004</v>
      </c>
      <c r="N448" s="27">
        <f t="shared" si="20"/>
        <v>293.19600000000003</v>
      </c>
    </row>
    <row r="449" spans="1:14" x14ac:dyDescent="0.3">
      <c r="A449" s="21" t="s">
        <v>480</v>
      </c>
      <c r="B449" s="21" t="s">
        <v>20</v>
      </c>
      <c r="C449" s="20">
        <f>VLOOKUP(A449,detalis!$A$1:$D$1001,2,FALSE)</f>
        <v>43534</v>
      </c>
      <c r="D449" s="21" t="s">
        <v>21</v>
      </c>
      <c r="E449" s="21" t="s">
        <v>22</v>
      </c>
      <c r="F449" s="21" t="s">
        <v>26</v>
      </c>
      <c r="G449" s="21" t="s">
        <v>41</v>
      </c>
      <c r="H449" s="19" t="str">
        <f>VLOOKUP(A449,detalis!$A$1:$D$1001,4,0)</f>
        <v>Credit card</v>
      </c>
      <c r="I449" s="27">
        <f>VLOOKUP(A449,price!$A$1:$C$1001,2,0)</f>
        <v>45.74</v>
      </c>
      <c r="J449" s="21">
        <f>VLOOKUP(A449,price!$A$1:$C$1001,3,0)</f>
        <v>3</v>
      </c>
      <c r="K449" s="27">
        <f t="shared" si="18"/>
        <v>137.22</v>
      </c>
      <c r="L449" s="22">
        <v>6</v>
      </c>
      <c r="M449" s="27">
        <f t="shared" si="19"/>
        <v>8.2332000000000107</v>
      </c>
      <c r="N449" s="27">
        <f t="shared" si="20"/>
        <v>145.45320000000001</v>
      </c>
    </row>
    <row r="450" spans="1:14" x14ac:dyDescent="0.3">
      <c r="A450" s="19" t="s">
        <v>481</v>
      </c>
      <c r="B450" s="19" t="s">
        <v>37</v>
      </c>
      <c r="C450" s="20">
        <f>VLOOKUP(A450,detalis!$A$1:$D$1001,2,FALSE)</f>
        <v>43477</v>
      </c>
      <c r="D450" s="19" t="s">
        <v>38</v>
      </c>
      <c r="E450" s="19" t="s">
        <v>15</v>
      </c>
      <c r="F450" s="19" t="s">
        <v>16</v>
      </c>
      <c r="G450" s="19" t="s">
        <v>17</v>
      </c>
      <c r="H450" s="19" t="str">
        <f>VLOOKUP(A450,detalis!$A$1:$D$1001,4,0)</f>
        <v>Credit card</v>
      </c>
      <c r="I450" s="27">
        <f>VLOOKUP(A450,price!$A$1:$C$1001,2,0)</f>
        <v>27.07</v>
      </c>
      <c r="J450" s="21">
        <f>VLOOKUP(A450,price!$A$1:$C$1001,3,0)</f>
        <v>1</v>
      </c>
      <c r="K450" s="27">
        <f t="shared" si="18"/>
        <v>27.07</v>
      </c>
      <c r="L450" s="22">
        <v>6</v>
      </c>
      <c r="M450" s="27">
        <f t="shared" si="19"/>
        <v>1.6242000000000019</v>
      </c>
      <c r="N450" s="27">
        <f t="shared" si="20"/>
        <v>28.694200000000002</v>
      </c>
    </row>
    <row r="451" spans="1:14" x14ac:dyDescent="0.3">
      <c r="A451" s="21" t="s">
        <v>482</v>
      </c>
      <c r="B451" s="21" t="s">
        <v>37</v>
      </c>
      <c r="C451" s="20">
        <f>VLOOKUP(A451,detalis!$A$1:$D$1001,2,FALSE)</f>
        <v>43550</v>
      </c>
      <c r="D451" s="21" t="s">
        <v>38</v>
      </c>
      <c r="E451" s="21" t="s">
        <v>15</v>
      </c>
      <c r="F451" s="21" t="s">
        <v>16</v>
      </c>
      <c r="G451" s="21" t="s">
        <v>31</v>
      </c>
      <c r="H451" s="19" t="str">
        <f>VLOOKUP(A451,detalis!$A$1:$D$1001,4,0)</f>
        <v>Credit card</v>
      </c>
      <c r="I451" s="27">
        <f>VLOOKUP(A451,price!$A$1:$C$1001,2,0)</f>
        <v>39.119999999999997</v>
      </c>
      <c r="J451" s="21">
        <f>VLOOKUP(A451,price!$A$1:$C$1001,3,0)</f>
        <v>1</v>
      </c>
      <c r="K451" s="27">
        <f t="shared" ref="K451:K514" si="21">I451*J451</f>
        <v>39.119999999999997</v>
      </c>
      <c r="L451" s="22">
        <v>6</v>
      </c>
      <c r="M451" s="27">
        <f t="shared" ref="M451:M514" si="22">N451-K451</f>
        <v>2.3472000000000008</v>
      </c>
      <c r="N451" s="27">
        <f t="shared" ref="N451:N514" si="23">K451+((K451*L451)/100)</f>
        <v>41.467199999999998</v>
      </c>
    </row>
    <row r="452" spans="1:14" x14ac:dyDescent="0.3">
      <c r="A452" s="19" t="s">
        <v>483</v>
      </c>
      <c r="B452" s="19" t="s">
        <v>37</v>
      </c>
      <c r="C452" s="20">
        <f>VLOOKUP(A452,detalis!$A$1:$D$1001,2,FALSE)</f>
        <v>43466</v>
      </c>
      <c r="D452" s="19" t="s">
        <v>38</v>
      </c>
      <c r="E452" s="19" t="s">
        <v>22</v>
      </c>
      <c r="F452" s="19" t="s">
        <v>16</v>
      </c>
      <c r="G452" s="19" t="s">
        <v>23</v>
      </c>
      <c r="H452" s="19" t="str">
        <f>VLOOKUP(A452,detalis!$A$1:$D$1001,4,0)</f>
        <v>Cash</v>
      </c>
      <c r="I452" s="27">
        <f>VLOOKUP(A452,price!$A$1:$C$1001,2,0)</f>
        <v>74.709999999999994</v>
      </c>
      <c r="J452" s="21">
        <f>VLOOKUP(A452,price!$A$1:$C$1001,3,0)</f>
        <v>6</v>
      </c>
      <c r="K452" s="27">
        <f t="shared" si="21"/>
        <v>448.26</v>
      </c>
      <c r="L452" s="22">
        <v>6</v>
      </c>
      <c r="M452" s="27">
        <f t="shared" si="22"/>
        <v>26.895600000000002</v>
      </c>
      <c r="N452" s="27">
        <f t="shared" si="23"/>
        <v>475.15559999999999</v>
      </c>
    </row>
    <row r="453" spans="1:14" x14ac:dyDescent="0.3">
      <c r="A453" s="21" t="s">
        <v>484</v>
      </c>
      <c r="B453" s="21" t="s">
        <v>37</v>
      </c>
      <c r="C453" s="20">
        <f>VLOOKUP(A453,detalis!$A$1:$D$1001,2,FALSE)</f>
        <v>43467</v>
      </c>
      <c r="D453" s="21" t="s">
        <v>38</v>
      </c>
      <c r="E453" s="21" t="s">
        <v>22</v>
      </c>
      <c r="F453" s="21" t="s">
        <v>26</v>
      </c>
      <c r="G453" s="21" t="s">
        <v>23</v>
      </c>
      <c r="H453" s="19" t="str">
        <f>VLOOKUP(A453,detalis!$A$1:$D$1001,4,0)</f>
        <v>Cash</v>
      </c>
      <c r="I453" s="27">
        <f>VLOOKUP(A453,price!$A$1:$C$1001,2,0)</f>
        <v>22.01</v>
      </c>
      <c r="J453" s="21">
        <f>VLOOKUP(A453,price!$A$1:$C$1001,3,0)</f>
        <v>6</v>
      </c>
      <c r="K453" s="27">
        <f t="shared" si="21"/>
        <v>132.06</v>
      </c>
      <c r="L453" s="22">
        <v>6</v>
      </c>
      <c r="M453" s="27">
        <f t="shared" si="22"/>
        <v>7.9235999999999933</v>
      </c>
      <c r="N453" s="27">
        <f t="shared" si="23"/>
        <v>139.9836</v>
      </c>
    </row>
    <row r="454" spans="1:14" x14ac:dyDescent="0.3">
      <c r="A454" s="19" t="s">
        <v>485</v>
      </c>
      <c r="B454" s="19" t="s">
        <v>13</v>
      </c>
      <c r="C454" s="20">
        <f>VLOOKUP(A454,detalis!$A$1:$D$1001,2,FALSE)</f>
        <v>43540</v>
      </c>
      <c r="D454" s="19" t="s">
        <v>14</v>
      </c>
      <c r="E454" s="19" t="s">
        <v>22</v>
      </c>
      <c r="F454" s="19" t="s">
        <v>16</v>
      </c>
      <c r="G454" s="19" t="s">
        <v>39</v>
      </c>
      <c r="H454" s="19" t="str">
        <f>VLOOKUP(A454,detalis!$A$1:$D$1001,4,0)</f>
        <v>Ewallet</v>
      </c>
      <c r="I454" s="27">
        <f>VLOOKUP(A454,price!$A$1:$C$1001,2,0)</f>
        <v>63.61</v>
      </c>
      <c r="J454" s="21">
        <f>VLOOKUP(A454,price!$A$1:$C$1001,3,0)</f>
        <v>5</v>
      </c>
      <c r="K454" s="27">
        <f t="shared" si="21"/>
        <v>318.05</v>
      </c>
      <c r="L454" s="22">
        <v>6</v>
      </c>
      <c r="M454" s="27">
        <f t="shared" si="22"/>
        <v>19.083000000000027</v>
      </c>
      <c r="N454" s="27">
        <f t="shared" si="23"/>
        <v>337.13300000000004</v>
      </c>
    </row>
    <row r="455" spans="1:14" x14ac:dyDescent="0.3">
      <c r="A455" s="21" t="s">
        <v>486</v>
      </c>
      <c r="B455" s="21" t="s">
        <v>13</v>
      </c>
      <c r="C455" s="20">
        <f>VLOOKUP(A455,detalis!$A$1:$D$1001,2,FALSE)</f>
        <v>43527</v>
      </c>
      <c r="D455" s="21" t="s">
        <v>14</v>
      </c>
      <c r="E455" s="21" t="s">
        <v>22</v>
      </c>
      <c r="F455" s="21" t="s">
        <v>26</v>
      </c>
      <c r="G455" s="21" t="s">
        <v>17</v>
      </c>
      <c r="H455" s="19" t="str">
        <f>VLOOKUP(A455,detalis!$A$1:$D$1001,4,0)</f>
        <v>Ewallet</v>
      </c>
      <c r="I455" s="27" t="str">
        <f>VLOOKUP(A455,price!$A$1:$C$1001,2,0)</f>
        <v>25</v>
      </c>
      <c r="J455" s="21">
        <f>VLOOKUP(A455,price!$A$1:$C$1001,3,0)</f>
        <v>1</v>
      </c>
      <c r="K455" s="27">
        <f t="shared" si="21"/>
        <v>25</v>
      </c>
      <c r="L455" s="22">
        <v>6</v>
      </c>
      <c r="M455" s="27">
        <f t="shared" si="22"/>
        <v>1.5</v>
      </c>
      <c r="N455" s="27">
        <f t="shared" si="23"/>
        <v>26.5</v>
      </c>
    </row>
    <row r="456" spans="1:14" x14ac:dyDescent="0.3">
      <c r="A456" s="19" t="s">
        <v>488</v>
      </c>
      <c r="B456" s="19" t="s">
        <v>13</v>
      </c>
      <c r="C456" s="20">
        <f>VLOOKUP(A456,detalis!$A$1:$D$1001,2,FALSE)</f>
        <v>43496</v>
      </c>
      <c r="D456" s="19" t="s">
        <v>14</v>
      </c>
      <c r="E456" s="19" t="s">
        <v>15</v>
      </c>
      <c r="F456" s="19" t="s">
        <v>26</v>
      </c>
      <c r="G456" s="19" t="s">
        <v>23</v>
      </c>
      <c r="H456" s="19" t="str">
        <f>VLOOKUP(A456,detalis!$A$1:$D$1001,4,0)</f>
        <v>Cash</v>
      </c>
      <c r="I456" s="27">
        <f>VLOOKUP(A456,price!$A$1:$C$1001,2,0)</f>
        <v>20.77</v>
      </c>
      <c r="J456" s="21">
        <f>VLOOKUP(A456,price!$A$1:$C$1001,3,0)</f>
        <v>4</v>
      </c>
      <c r="K456" s="27">
        <f t="shared" si="21"/>
        <v>83.08</v>
      </c>
      <c r="L456" s="22">
        <v>6</v>
      </c>
      <c r="M456" s="27">
        <f t="shared" si="22"/>
        <v>4.9847999999999928</v>
      </c>
      <c r="N456" s="27">
        <f t="shared" si="23"/>
        <v>88.064799999999991</v>
      </c>
    </row>
    <row r="457" spans="1:14" x14ac:dyDescent="0.3">
      <c r="A457" s="21" t="s">
        <v>489</v>
      </c>
      <c r="B457" s="21" t="s">
        <v>37</v>
      </c>
      <c r="C457" s="20">
        <f>VLOOKUP(A457,detalis!$A$1:$D$1001,2,FALSE)</f>
        <v>43509</v>
      </c>
      <c r="D457" s="21" t="s">
        <v>38</v>
      </c>
      <c r="E457" s="21" t="s">
        <v>15</v>
      </c>
      <c r="F457" s="21" t="s">
        <v>16</v>
      </c>
      <c r="G457" s="21" t="s">
        <v>41</v>
      </c>
      <c r="H457" s="19" t="str">
        <f>VLOOKUP(A457,detalis!$A$1:$D$1001,4,0)</f>
        <v>Cash</v>
      </c>
      <c r="I457" s="27">
        <f>VLOOKUP(A457,price!$A$1:$C$1001,2,0)</f>
        <v>29.56</v>
      </c>
      <c r="J457" s="21">
        <f>VLOOKUP(A457,price!$A$1:$C$1001,3,0)</f>
        <v>5</v>
      </c>
      <c r="K457" s="27">
        <f t="shared" si="21"/>
        <v>147.79999999999998</v>
      </c>
      <c r="L457" s="22">
        <v>6</v>
      </c>
      <c r="M457" s="27">
        <f t="shared" si="22"/>
        <v>8.867999999999995</v>
      </c>
      <c r="N457" s="27">
        <f t="shared" si="23"/>
        <v>156.66799999999998</v>
      </c>
    </row>
    <row r="458" spans="1:14" x14ac:dyDescent="0.3">
      <c r="A458" s="19" t="s">
        <v>490</v>
      </c>
      <c r="B458" s="19" t="s">
        <v>37</v>
      </c>
      <c r="C458" s="20">
        <f>VLOOKUP(A458,detalis!$A$1:$D$1001,2,FALSE)</f>
        <v>43511</v>
      </c>
      <c r="D458" s="19" t="s">
        <v>38</v>
      </c>
      <c r="E458" s="19" t="s">
        <v>15</v>
      </c>
      <c r="F458" s="19" t="s">
        <v>16</v>
      </c>
      <c r="G458" s="19" t="s">
        <v>39</v>
      </c>
      <c r="H458" s="19" t="str">
        <f>VLOOKUP(A458,detalis!$A$1:$D$1001,4,0)</f>
        <v>Credit card</v>
      </c>
      <c r="I458" s="27">
        <f>VLOOKUP(A458,price!$A$1:$C$1001,2,0)</f>
        <v>77.400000000000006</v>
      </c>
      <c r="J458" s="21">
        <f>VLOOKUP(A458,price!$A$1:$C$1001,3,0)</f>
        <v>9</v>
      </c>
      <c r="K458" s="27">
        <f t="shared" si="21"/>
        <v>696.6</v>
      </c>
      <c r="L458" s="22">
        <v>6</v>
      </c>
      <c r="M458" s="27">
        <f t="shared" si="22"/>
        <v>41.796000000000049</v>
      </c>
      <c r="N458" s="27">
        <f t="shared" si="23"/>
        <v>738.39600000000007</v>
      </c>
    </row>
    <row r="459" spans="1:14" x14ac:dyDescent="0.3">
      <c r="A459" s="21" t="s">
        <v>491</v>
      </c>
      <c r="B459" s="21" t="s">
        <v>37</v>
      </c>
      <c r="C459" s="20">
        <f>VLOOKUP(A459,detalis!$A$1:$D$1001,2,FALSE)</f>
        <v>43503</v>
      </c>
      <c r="D459" s="21" t="s">
        <v>38</v>
      </c>
      <c r="E459" s="21" t="s">
        <v>22</v>
      </c>
      <c r="F459" s="21" t="s">
        <v>26</v>
      </c>
      <c r="G459" s="21" t="s">
        <v>23</v>
      </c>
      <c r="H459" s="19" t="str">
        <f>VLOOKUP(A459,detalis!$A$1:$D$1001,4,0)</f>
        <v>Cash</v>
      </c>
      <c r="I459" s="27">
        <f>VLOOKUP(A459,price!$A$1:$C$1001,2,0)</f>
        <v>79.39</v>
      </c>
      <c r="J459" s="21">
        <f>VLOOKUP(A459,price!$A$1:$C$1001,3,0)</f>
        <v>10</v>
      </c>
      <c r="K459" s="27">
        <f t="shared" si="21"/>
        <v>793.9</v>
      </c>
      <c r="L459" s="22">
        <v>6</v>
      </c>
      <c r="M459" s="27">
        <f t="shared" si="22"/>
        <v>47.634000000000015</v>
      </c>
      <c r="N459" s="27">
        <f t="shared" si="23"/>
        <v>841.53399999999999</v>
      </c>
    </row>
    <row r="460" spans="1:14" x14ac:dyDescent="0.3">
      <c r="A460" s="19" t="s">
        <v>492</v>
      </c>
      <c r="B460" s="19" t="s">
        <v>20</v>
      </c>
      <c r="C460" s="20">
        <f>VLOOKUP(A460,detalis!$A$1:$D$1001,2,FALSE)</f>
        <v>43492</v>
      </c>
      <c r="D460" s="19" t="s">
        <v>21</v>
      </c>
      <c r="E460" s="19" t="s">
        <v>15</v>
      </c>
      <c r="F460" s="19" t="s">
        <v>16</v>
      </c>
      <c r="G460" s="19" t="s">
        <v>23</v>
      </c>
      <c r="H460" s="19" t="str">
        <f>VLOOKUP(A460,detalis!$A$1:$D$1001,4,0)</f>
        <v>Cash</v>
      </c>
      <c r="I460" s="27">
        <f>VLOOKUP(A460,price!$A$1:$C$1001,2,0)</f>
        <v>46.57</v>
      </c>
      <c r="J460" s="21">
        <f>VLOOKUP(A460,price!$A$1:$C$1001,3,0)</f>
        <v>10</v>
      </c>
      <c r="K460" s="27">
        <f t="shared" si="21"/>
        <v>465.7</v>
      </c>
      <c r="L460" s="22">
        <v>6</v>
      </c>
      <c r="M460" s="27">
        <f t="shared" si="22"/>
        <v>27.942000000000007</v>
      </c>
      <c r="N460" s="27">
        <f t="shared" si="23"/>
        <v>493.642</v>
      </c>
    </row>
    <row r="461" spans="1:14" x14ac:dyDescent="0.3">
      <c r="A461" s="21" t="s">
        <v>493</v>
      </c>
      <c r="B461" s="21" t="s">
        <v>20</v>
      </c>
      <c r="C461" s="20">
        <f>VLOOKUP(A461,detalis!$A$1:$D$1001,2,FALSE)</f>
        <v>43519</v>
      </c>
      <c r="D461" s="21" t="s">
        <v>21</v>
      </c>
      <c r="E461" s="21" t="s">
        <v>22</v>
      </c>
      <c r="F461" s="21" t="s">
        <v>26</v>
      </c>
      <c r="G461" s="21" t="s">
        <v>39</v>
      </c>
      <c r="H461" s="19" t="str">
        <f>VLOOKUP(A461,detalis!$A$1:$D$1001,4,0)</f>
        <v>Credit card</v>
      </c>
      <c r="I461" s="27">
        <f>VLOOKUP(A461,price!$A$1:$C$1001,2,0)</f>
        <v>35.89</v>
      </c>
      <c r="J461" s="21">
        <f>VLOOKUP(A461,price!$A$1:$C$1001,3,0)</f>
        <v>1</v>
      </c>
      <c r="K461" s="27">
        <f t="shared" si="21"/>
        <v>35.89</v>
      </c>
      <c r="L461" s="22">
        <v>6</v>
      </c>
      <c r="M461" s="27">
        <f t="shared" si="22"/>
        <v>2.1533999999999978</v>
      </c>
      <c r="N461" s="27">
        <f t="shared" si="23"/>
        <v>38.043399999999998</v>
      </c>
    </row>
    <row r="462" spans="1:14" x14ac:dyDescent="0.3">
      <c r="A462" s="19" t="s">
        <v>494</v>
      </c>
      <c r="B462" s="19" t="s">
        <v>20</v>
      </c>
      <c r="C462" s="20">
        <f>VLOOKUP(A462,detalis!$A$1:$D$1001,2,FALSE)</f>
        <v>43499</v>
      </c>
      <c r="D462" s="19" t="s">
        <v>21</v>
      </c>
      <c r="E462" s="19" t="s">
        <v>22</v>
      </c>
      <c r="F462" s="19" t="s">
        <v>26</v>
      </c>
      <c r="G462" s="19" t="s">
        <v>39</v>
      </c>
      <c r="H462" s="19" t="str">
        <f>VLOOKUP(A462,detalis!$A$1:$D$1001,4,0)</f>
        <v>Cash</v>
      </c>
      <c r="I462" s="27">
        <f>VLOOKUP(A462,price!$A$1:$C$1001,2,0)</f>
        <v>40.520000000000003</v>
      </c>
      <c r="J462" s="21">
        <f>VLOOKUP(A462,price!$A$1:$C$1001,3,0)</f>
        <v>5</v>
      </c>
      <c r="K462" s="27">
        <f t="shared" si="21"/>
        <v>202.60000000000002</v>
      </c>
      <c r="L462" s="22">
        <v>6</v>
      </c>
      <c r="M462" s="27">
        <f t="shared" si="22"/>
        <v>12.156000000000006</v>
      </c>
      <c r="N462" s="27">
        <f t="shared" si="23"/>
        <v>214.75600000000003</v>
      </c>
    </row>
    <row r="463" spans="1:14" x14ac:dyDescent="0.3">
      <c r="A463" s="21" t="s">
        <v>495</v>
      </c>
      <c r="B463" s="21" t="s">
        <v>37</v>
      </c>
      <c r="C463" s="20">
        <f>VLOOKUP(A463,detalis!$A$1:$D$1001,2,FALSE)</f>
        <v>43527</v>
      </c>
      <c r="D463" s="21" t="s">
        <v>38</v>
      </c>
      <c r="E463" s="21" t="s">
        <v>15</v>
      </c>
      <c r="F463" s="21" t="s">
        <v>16</v>
      </c>
      <c r="G463" s="21" t="s">
        <v>39</v>
      </c>
      <c r="H463" s="19" t="str">
        <f>VLOOKUP(A463,detalis!$A$1:$D$1001,4,0)</f>
        <v>Credit card</v>
      </c>
      <c r="I463" s="27">
        <f>VLOOKUP(A463,price!$A$1:$C$1001,2,0)</f>
        <v>73.05</v>
      </c>
      <c r="J463" s="21">
        <f>VLOOKUP(A463,price!$A$1:$C$1001,3,0)</f>
        <v>10</v>
      </c>
      <c r="K463" s="27">
        <f t="shared" si="21"/>
        <v>730.5</v>
      </c>
      <c r="L463" s="22">
        <v>6</v>
      </c>
      <c r="M463" s="27">
        <f t="shared" si="22"/>
        <v>43.830000000000041</v>
      </c>
      <c r="N463" s="27">
        <f t="shared" si="23"/>
        <v>774.33</v>
      </c>
    </row>
    <row r="464" spans="1:14" x14ac:dyDescent="0.3">
      <c r="A464" s="19" t="s">
        <v>496</v>
      </c>
      <c r="B464" s="19" t="s">
        <v>20</v>
      </c>
      <c r="C464" s="20">
        <f>VLOOKUP(A464,detalis!$A$1:$D$1001,2,FALSE)</f>
        <v>43499</v>
      </c>
      <c r="D464" s="19" t="s">
        <v>21</v>
      </c>
      <c r="E464" s="19" t="s">
        <v>22</v>
      </c>
      <c r="F464" s="19" t="s">
        <v>16</v>
      </c>
      <c r="G464" s="19" t="s">
        <v>31</v>
      </c>
      <c r="H464" s="19" t="str">
        <f>VLOOKUP(A464,detalis!$A$1:$D$1001,4,0)</f>
        <v>Cash</v>
      </c>
      <c r="I464" s="27">
        <f>VLOOKUP(A464,price!$A$1:$C$1001,2,0)</f>
        <v>73.95</v>
      </c>
      <c r="J464" s="21">
        <f>VLOOKUP(A464,price!$A$1:$C$1001,3,0)</f>
        <v>4</v>
      </c>
      <c r="K464" s="27">
        <f t="shared" si="21"/>
        <v>295.8</v>
      </c>
      <c r="L464" s="22">
        <v>6</v>
      </c>
      <c r="M464" s="27">
        <f t="shared" si="22"/>
        <v>17.74799999999999</v>
      </c>
      <c r="N464" s="27">
        <f t="shared" si="23"/>
        <v>313.548</v>
      </c>
    </row>
    <row r="465" spans="1:14" x14ac:dyDescent="0.3">
      <c r="A465" s="21" t="s">
        <v>497</v>
      </c>
      <c r="B465" s="21" t="s">
        <v>20</v>
      </c>
      <c r="C465" s="20">
        <f>VLOOKUP(A465,detalis!$A$1:$D$1001,2,FALSE)</f>
        <v>43541</v>
      </c>
      <c r="D465" s="21" t="s">
        <v>21</v>
      </c>
      <c r="E465" s="21" t="s">
        <v>15</v>
      </c>
      <c r="F465" s="21" t="s">
        <v>16</v>
      </c>
      <c r="G465" s="21" t="s">
        <v>39</v>
      </c>
      <c r="H465" s="19" t="str">
        <f>VLOOKUP(A465,detalis!$A$1:$D$1001,4,0)</f>
        <v>Cash</v>
      </c>
      <c r="I465" s="27">
        <f>VLOOKUP(A465,price!$A$1:$C$1001,2,0)</f>
        <v>22.62</v>
      </c>
      <c r="J465" s="21">
        <f>VLOOKUP(A465,price!$A$1:$C$1001,3,0)</f>
        <v>1</v>
      </c>
      <c r="K465" s="27">
        <f t="shared" si="21"/>
        <v>22.62</v>
      </c>
      <c r="L465" s="22">
        <v>6</v>
      </c>
      <c r="M465" s="27">
        <f t="shared" si="22"/>
        <v>1.3571999999999989</v>
      </c>
      <c r="N465" s="27">
        <f t="shared" si="23"/>
        <v>23.9772</v>
      </c>
    </row>
    <row r="466" spans="1:14" x14ac:dyDescent="0.3">
      <c r="A466" s="19" t="s">
        <v>498</v>
      </c>
      <c r="B466" s="19" t="s">
        <v>13</v>
      </c>
      <c r="C466" s="20">
        <f>VLOOKUP(A466,detalis!$A$1:$D$1001,2,FALSE)</f>
        <v>43552</v>
      </c>
      <c r="D466" s="19" t="s">
        <v>14</v>
      </c>
      <c r="E466" s="19" t="s">
        <v>15</v>
      </c>
      <c r="F466" s="19" t="s">
        <v>26</v>
      </c>
      <c r="G466" s="19" t="s">
        <v>39</v>
      </c>
      <c r="H466" s="19" t="str">
        <f>VLOOKUP(A466,detalis!$A$1:$D$1001,4,0)</f>
        <v>Credit card</v>
      </c>
      <c r="I466" s="27">
        <f>VLOOKUP(A466,price!$A$1:$C$1001,2,0)</f>
        <v>51.34</v>
      </c>
      <c r="J466" s="21">
        <f>VLOOKUP(A466,price!$A$1:$C$1001,3,0)</f>
        <v>5</v>
      </c>
      <c r="K466" s="27">
        <f t="shared" si="21"/>
        <v>256.70000000000005</v>
      </c>
      <c r="L466" s="22">
        <v>6</v>
      </c>
      <c r="M466" s="27">
        <f t="shared" si="22"/>
        <v>15.401999999999987</v>
      </c>
      <c r="N466" s="27">
        <f t="shared" si="23"/>
        <v>272.10200000000003</v>
      </c>
    </row>
    <row r="467" spans="1:14" x14ac:dyDescent="0.3">
      <c r="A467" s="21" t="s">
        <v>499</v>
      </c>
      <c r="B467" s="21" t="s">
        <v>20</v>
      </c>
      <c r="C467" s="20">
        <f>VLOOKUP(A467,detalis!$A$1:$D$1001,2,FALSE)</f>
        <v>43526</v>
      </c>
      <c r="D467" s="21" t="s">
        <v>21</v>
      </c>
      <c r="E467" s="21" t="s">
        <v>15</v>
      </c>
      <c r="F467" s="21" t="s">
        <v>16</v>
      </c>
      <c r="G467" s="21" t="s">
        <v>31</v>
      </c>
      <c r="H467" s="19" t="str">
        <f>VLOOKUP(A467,detalis!$A$1:$D$1001,4,0)</f>
        <v>Credit card</v>
      </c>
      <c r="I467" s="27">
        <f>VLOOKUP(A467,price!$A$1:$C$1001,2,0)</f>
        <v>54.55</v>
      </c>
      <c r="J467" s="21">
        <f>VLOOKUP(A467,price!$A$1:$C$1001,3,0)</f>
        <v>10</v>
      </c>
      <c r="K467" s="27">
        <f t="shared" si="21"/>
        <v>545.5</v>
      </c>
      <c r="L467" s="22">
        <v>6</v>
      </c>
      <c r="M467" s="27">
        <f t="shared" si="22"/>
        <v>32.730000000000018</v>
      </c>
      <c r="N467" s="27">
        <f t="shared" si="23"/>
        <v>578.23</v>
      </c>
    </row>
    <row r="468" spans="1:14" x14ac:dyDescent="0.3">
      <c r="A468" s="19" t="s">
        <v>500</v>
      </c>
      <c r="B468" s="19" t="s">
        <v>20</v>
      </c>
      <c r="C468" s="20">
        <f>VLOOKUP(A468,detalis!$A$1:$D$1001,2,FALSE)</f>
        <v>43504</v>
      </c>
      <c r="D468" s="19" t="s">
        <v>21</v>
      </c>
      <c r="E468" s="19" t="s">
        <v>15</v>
      </c>
      <c r="F468" s="19" t="s">
        <v>16</v>
      </c>
      <c r="G468" s="19" t="s">
        <v>17</v>
      </c>
      <c r="H468" s="19" t="str">
        <f>VLOOKUP(A468,detalis!$A$1:$D$1001,4,0)</f>
        <v>Credit card</v>
      </c>
      <c r="I468" s="27">
        <f>VLOOKUP(A468,price!$A$1:$C$1001,2,0)</f>
        <v>37.15</v>
      </c>
      <c r="J468" s="21">
        <f>VLOOKUP(A468,price!$A$1:$C$1001,3,0)</f>
        <v>7</v>
      </c>
      <c r="K468" s="27">
        <f t="shared" si="21"/>
        <v>260.05</v>
      </c>
      <c r="L468" s="22">
        <v>6</v>
      </c>
      <c r="M468" s="27">
        <f t="shared" si="22"/>
        <v>15.603000000000009</v>
      </c>
      <c r="N468" s="27">
        <f t="shared" si="23"/>
        <v>275.65300000000002</v>
      </c>
    </row>
    <row r="469" spans="1:14" x14ac:dyDescent="0.3">
      <c r="A469" s="21" t="s">
        <v>501</v>
      </c>
      <c r="B469" s="21" t="s">
        <v>37</v>
      </c>
      <c r="C469" s="20">
        <f>VLOOKUP(A469,detalis!$A$1:$D$1001,2,FALSE)</f>
        <v>43546</v>
      </c>
      <c r="D469" s="21" t="s">
        <v>38</v>
      </c>
      <c r="E469" s="21" t="s">
        <v>22</v>
      </c>
      <c r="F469" s="21" t="s">
        <v>26</v>
      </c>
      <c r="G469" s="21" t="s">
        <v>31</v>
      </c>
      <c r="H469" s="19" t="str">
        <f>VLOOKUP(A469,detalis!$A$1:$D$1001,4,0)</f>
        <v>Cash</v>
      </c>
      <c r="I469" s="27">
        <f>VLOOKUP(A469,price!$A$1:$C$1001,2,0)</f>
        <v>37.020000000000003</v>
      </c>
      <c r="J469" s="21">
        <f>VLOOKUP(A469,price!$A$1:$C$1001,3,0)</f>
        <v>6</v>
      </c>
      <c r="K469" s="27">
        <f t="shared" si="21"/>
        <v>222.12</v>
      </c>
      <c r="L469" s="22">
        <v>6</v>
      </c>
      <c r="M469" s="27">
        <f t="shared" si="22"/>
        <v>13.327200000000005</v>
      </c>
      <c r="N469" s="27">
        <f t="shared" si="23"/>
        <v>235.44720000000001</v>
      </c>
    </row>
    <row r="470" spans="1:14" x14ac:dyDescent="0.3">
      <c r="A470" s="19" t="s">
        <v>502</v>
      </c>
      <c r="B470" s="19" t="s">
        <v>20</v>
      </c>
      <c r="C470" s="20">
        <f>VLOOKUP(A470,detalis!$A$1:$D$1001,2,FALSE)</f>
        <v>43505</v>
      </c>
      <c r="D470" s="19" t="s">
        <v>21</v>
      </c>
      <c r="E470" s="19" t="s">
        <v>22</v>
      </c>
      <c r="F470" s="19" t="s">
        <v>26</v>
      </c>
      <c r="G470" s="19" t="s">
        <v>39</v>
      </c>
      <c r="H470" s="19" t="str">
        <f>VLOOKUP(A470,detalis!$A$1:$D$1001,4,0)</f>
        <v>Ewallet</v>
      </c>
      <c r="I470" s="27">
        <f>VLOOKUP(A470,price!$A$1:$C$1001,2,0)</f>
        <v>21.58</v>
      </c>
      <c r="J470" s="21">
        <f>VLOOKUP(A470,price!$A$1:$C$1001,3,0)</f>
        <v>1</v>
      </c>
      <c r="K470" s="27">
        <f t="shared" si="21"/>
        <v>21.58</v>
      </c>
      <c r="L470" s="22">
        <v>6</v>
      </c>
      <c r="M470" s="27">
        <f t="shared" si="22"/>
        <v>1.2947999999999986</v>
      </c>
      <c r="N470" s="27">
        <f t="shared" si="23"/>
        <v>22.874799999999997</v>
      </c>
    </row>
    <row r="471" spans="1:14" x14ac:dyDescent="0.3">
      <c r="A471" s="21" t="s">
        <v>503</v>
      </c>
      <c r="B471" s="21" t="s">
        <v>20</v>
      </c>
      <c r="C471" s="20">
        <f>VLOOKUP(A471,detalis!$A$1:$D$1001,2,FALSE)</f>
        <v>43511</v>
      </c>
      <c r="D471" s="21" t="s">
        <v>21</v>
      </c>
      <c r="E471" s="21" t="s">
        <v>15</v>
      </c>
      <c r="F471" s="21" t="s">
        <v>16</v>
      </c>
      <c r="G471" s="21" t="s">
        <v>23</v>
      </c>
      <c r="H471" s="19" t="str">
        <f>VLOOKUP(A471,detalis!$A$1:$D$1001,4,0)</f>
        <v>Cash</v>
      </c>
      <c r="I471" s="27">
        <f>VLOOKUP(A471,price!$A$1:$C$1001,2,0)</f>
        <v>98.84</v>
      </c>
      <c r="J471" s="21">
        <f>VLOOKUP(A471,price!$A$1:$C$1001,3,0)</f>
        <v>1</v>
      </c>
      <c r="K471" s="27">
        <f t="shared" si="21"/>
        <v>98.84</v>
      </c>
      <c r="L471" s="22">
        <v>6</v>
      </c>
      <c r="M471" s="27">
        <f t="shared" si="22"/>
        <v>5.9304000000000059</v>
      </c>
      <c r="N471" s="27">
        <f t="shared" si="23"/>
        <v>104.77040000000001</v>
      </c>
    </row>
    <row r="472" spans="1:14" x14ac:dyDescent="0.3">
      <c r="A472" s="19" t="s">
        <v>504</v>
      </c>
      <c r="B472" s="19" t="s">
        <v>20</v>
      </c>
      <c r="C472" s="20">
        <f>VLOOKUP(A472,detalis!$A$1:$D$1001,2,FALSE)</f>
        <v>43488</v>
      </c>
      <c r="D472" s="19" t="s">
        <v>21</v>
      </c>
      <c r="E472" s="19" t="s">
        <v>15</v>
      </c>
      <c r="F472" s="19" t="s">
        <v>16</v>
      </c>
      <c r="G472" s="19" t="s">
        <v>27</v>
      </c>
      <c r="H472" s="19" t="str">
        <f>VLOOKUP(A472,detalis!$A$1:$D$1001,4,0)</f>
        <v>Ewallet</v>
      </c>
      <c r="I472" s="27">
        <f>VLOOKUP(A472,price!$A$1:$C$1001,2,0)</f>
        <v>83.77</v>
      </c>
      <c r="J472" s="21">
        <f>VLOOKUP(A472,price!$A$1:$C$1001,3,0)</f>
        <v>6</v>
      </c>
      <c r="K472" s="27">
        <f t="shared" si="21"/>
        <v>502.62</v>
      </c>
      <c r="L472" s="22">
        <v>6</v>
      </c>
      <c r="M472" s="27">
        <f t="shared" si="22"/>
        <v>30.157199999999989</v>
      </c>
      <c r="N472" s="27">
        <f t="shared" si="23"/>
        <v>532.77719999999999</v>
      </c>
    </row>
    <row r="473" spans="1:14" x14ac:dyDescent="0.3">
      <c r="A473" s="21" t="s">
        <v>505</v>
      </c>
      <c r="B473" s="21" t="s">
        <v>13</v>
      </c>
      <c r="C473" s="20">
        <f>VLOOKUP(A473,detalis!$A$1:$D$1001,2,FALSE)</f>
        <v>43490</v>
      </c>
      <c r="D473" s="21" t="s">
        <v>14</v>
      </c>
      <c r="E473" s="21" t="s">
        <v>15</v>
      </c>
      <c r="F473" s="21" t="s">
        <v>16</v>
      </c>
      <c r="G473" s="21" t="s">
        <v>31</v>
      </c>
      <c r="H473" s="19" t="str">
        <f>VLOOKUP(A473,detalis!$A$1:$D$1001,4,0)</f>
        <v>Cash</v>
      </c>
      <c r="I473" s="27">
        <f>VLOOKUP(A473,price!$A$1:$C$1001,2,0)</f>
        <v>40.049999999999997</v>
      </c>
      <c r="J473" s="21">
        <f>VLOOKUP(A473,price!$A$1:$C$1001,3,0)</f>
        <v>4</v>
      </c>
      <c r="K473" s="27">
        <f t="shared" si="21"/>
        <v>160.19999999999999</v>
      </c>
      <c r="L473" s="22">
        <v>6</v>
      </c>
      <c r="M473" s="27">
        <f t="shared" si="22"/>
        <v>9.6119999999999948</v>
      </c>
      <c r="N473" s="27">
        <f t="shared" si="23"/>
        <v>169.81199999999998</v>
      </c>
    </row>
    <row r="474" spans="1:14" x14ac:dyDescent="0.3">
      <c r="A474" s="19" t="s">
        <v>506</v>
      </c>
      <c r="B474" s="19" t="s">
        <v>13</v>
      </c>
      <c r="C474" s="20">
        <f>VLOOKUP(A474,detalis!$A$1:$D$1001,2,FALSE)</f>
        <v>43498</v>
      </c>
      <c r="D474" s="19" t="s">
        <v>14</v>
      </c>
      <c r="E474" s="19" t="s">
        <v>15</v>
      </c>
      <c r="F474" s="19" t="s">
        <v>26</v>
      </c>
      <c r="G474" s="19" t="s">
        <v>41</v>
      </c>
      <c r="H474" s="19" t="str">
        <f>VLOOKUP(A474,detalis!$A$1:$D$1001,4,0)</f>
        <v>Credit card</v>
      </c>
      <c r="I474" s="27">
        <f>VLOOKUP(A474,price!$A$1:$C$1001,2,0)</f>
        <v>43.13</v>
      </c>
      <c r="J474" s="21">
        <f>VLOOKUP(A474,price!$A$1:$C$1001,3,0)</f>
        <v>10</v>
      </c>
      <c r="K474" s="27">
        <f t="shared" si="21"/>
        <v>431.3</v>
      </c>
      <c r="L474" s="22">
        <v>6</v>
      </c>
      <c r="M474" s="27">
        <f t="shared" si="22"/>
        <v>25.877999999999986</v>
      </c>
      <c r="N474" s="27">
        <f t="shared" si="23"/>
        <v>457.178</v>
      </c>
    </row>
    <row r="475" spans="1:14" x14ac:dyDescent="0.3">
      <c r="A475" s="21" t="s">
        <v>507</v>
      </c>
      <c r="B475" s="21" t="s">
        <v>37</v>
      </c>
      <c r="C475" s="20">
        <f>VLOOKUP(A475,detalis!$A$1:$D$1001,2,FALSE)</f>
        <v>43554</v>
      </c>
      <c r="D475" s="21" t="s">
        <v>38</v>
      </c>
      <c r="E475" s="21" t="s">
        <v>15</v>
      </c>
      <c r="F475" s="21" t="s">
        <v>26</v>
      </c>
      <c r="G475" s="21" t="s">
        <v>17</v>
      </c>
      <c r="H475" s="19" t="str">
        <f>VLOOKUP(A475,detalis!$A$1:$D$1001,4,0)</f>
        <v>Cash</v>
      </c>
      <c r="I475" s="27">
        <f>VLOOKUP(A475,price!$A$1:$C$1001,2,0)</f>
        <v>72.569999999999993</v>
      </c>
      <c r="J475" s="21">
        <f>VLOOKUP(A475,price!$A$1:$C$1001,3,0)</f>
        <v>8</v>
      </c>
      <c r="K475" s="27">
        <f t="shared" si="21"/>
        <v>580.55999999999995</v>
      </c>
      <c r="L475" s="22">
        <v>6</v>
      </c>
      <c r="M475" s="27">
        <f t="shared" si="22"/>
        <v>34.833600000000047</v>
      </c>
      <c r="N475" s="27">
        <f t="shared" si="23"/>
        <v>615.39359999999999</v>
      </c>
    </row>
    <row r="476" spans="1:14" x14ac:dyDescent="0.3">
      <c r="A476" s="19" t="s">
        <v>508</v>
      </c>
      <c r="B476" s="19" t="s">
        <v>13</v>
      </c>
      <c r="C476" s="20">
        <f>VLOOKUP(A476,detalis!$A$1:$D$1001,2,FALSE)</f>
        <v>43554</v>
      </c>
      <c r="D476" s="19" t="s">
        <v>14</v>
      </c>
      <c r="E476" s="19" t="s">
        <v>15</v>
      </c>
      <c r="F476" s="19" t="s">
        <v>16</v>
      </c>
      <c r="G476" s="19" t="s">
        <v>23</v>
      </c>
      <c r="H476" s="19" t="str">
        <f>VLOOKUP(A476,detalis!$A$1:$D$1001,4,0)</f>
        <v>Cash</v>
      </c>
      <c r="I476" s="27">
        <f>VLOOKUP(A476,price!$A$1:$C$1001,2,0)</f>
        <v>64.44</v>
      </c>
      <c r="J476" s="21">
        <f>VLOOKUP(A476,price!$A$1:$C$1001,3,0)</f>
        <v>5</v>
      </c>
      <c r="K476" s="27">
        <f t="shared" si="21"/>
        <v>322.2</v>
      </c>
      <c r="L476" s="22">
        <v>6</v>
      </c>
      <c r="M476" s="27">
        <f t="shared" si="22"/>
        <v>19.331999999999994</v>
      </c>
      <c r="N476" s="27">
        <f t="shared" si="23"/>
        <v>341.53199999999998</v>
      </c>
    </row>
    <row r="477" spans="1:14" x14ac:dyDescent="0.3">
      <c r="A477" s="21" t="s">
        <v>509</v>
      </c>
      <c r="B477" s="21" t="s">
        <v>13</v>
      </c>
      <c r="C477" s="20">
        <f>VLOOKUP(A477,detalis!$A$1:$D$1001,2,FALSE)</f>
        <v>43521</v>
      </c>
      <c r="D477" s="21" t="s">
        <v>14</v>
      </c>
      <c r="E477" s="21" t="s">
        <v>22</v>
      </c>
      <c r="F477" s="21" t="s">
        <v>26</v>
      </c>
      <c r="G477" s="21" t="s">
        <v>17</v>
      </c>
      <c r="H477" s="19" t="str">
        <f>VLOOKUP(A477,detalis!$A$1:$D$1001,4,0)</f>
        <v>Credit card</v>
      </c>
      <c r="I477" s="27">
        <f>VLOOKUP(A477,price!$A$1:$C$1001,2,0)</f>
        <v>65.180000000000007</v>
      </c>
      <c r="J477" s="21">
        <f>VLOOKUP(A477,price!$A$1:$C$1001,3,0)</f>
        <v>3</v>
      </c>
      <c r="K477" s="27">
        <f t="shared" si="21"/>
        <v>195.54000000000002</v>
      </c>
      <c r="L477" s="22">
        <v>6</v>
      </c>
      <c r="M477" s="27">
        <f t="shared" si="22"/>
        <v>11.732400000000013</v>
      </c>
      <c r="N477" s="27">
        <f t="shared" si="23"/>
        <v>207.27240000000003</v>
      </c>
    </row>
    <row r="478" spans="1:14" x14ac:dyDescent="0.3">
      <c r="A478" s="19" t="s">
        <v>510</v>
      </c>
      <c r="B478" s="19" t="s">
        <v>13</v>
      </c>
      <c r="C478" s="20">
        <f>VLOOKUP(A478,detalis!$A$1:$D$1001,2,FALSE)</f>
        <v>43542</v>
      </c>
      <c r="D478" s="19" t="s">
        <v>14</v>
      </c>
      <c r="E478" s="19" t="s">
        <v>22</v>
      </c>
      <c r="F478" s="19" t="s">
        <v>16</v>
      </c>
      <c r="G478" s="19" t="s">
        <v>31</v>
      </c>
      <c r="H478" s="19" t="str">
        <f>VLOOKUP(A478,detalis!$A$1:$D$1001,4,0)</f>
        <v>Credit card</v>
      </c>
      <c r="I478" s="27">
        <f>VLOOKUP(A478,price!$A$1:$C$1001,2,0)</f>
        <v>33.26</v>
      </c>
      <c r="J478" s="21">
        <f>VLOOKUP(A478,price!$A$1:$C$1001,3,0)</f>
        <v>5</v>
      </c>
      <c r="K478" s="27">
        <f t="shared" si="21"/>
        <v>166.29999999999998</v>
      </c>
      <c r="L478" s="22">
        <v>6</v>
      </c>
      <c r="M478" s="27">
        <f t="shared" si="22"/>
        <v>9.9780000000000086</v>
      </c>
      <c r="N478" s="27">
        <f t="shared" si="23"/>
        <v>176.27799999999999</v>
      </c>
    </row>
    <row r="479" spans="1:14" x14ac:dyDescent="0.3">
      <c r="A479" s="21" t="s">
        <v>511</v>
      </c>
      <c r="B479" s="21" t="s">
        <v>20</v>
      </c>
      <c r="C479" s="20">
        <f>VLOOKUP(A479,detalis!$A$1:$D$1001,2,FALSE)</f>
        <v>43531</v>
      </c>
      <c r="D479" s="21" t="s">
        <v>21</v>
      </c>
      <c r="E479" s="21" t="s">
        <v>22</v>
      </c>
      <c r="F479" s="21" t="s">
        <v>26</v>
      </c>
      <c r="G479" s="21" t="s">
        <v>23</v>
      </c>
      <c r="H479" s="19" t="str">
        <f>VLOOKUP(A479,detalis!$A$1:$D$1001,4,0)</f>
        <v>Ewallet</v>
      </c>
      <c r="I479" s="27">
        <f>VLOOKUP(A479,price!$A$1:$C$1001,2,0)</f>
        <v>84.07</v>
      </c>
      <c r="J479" s="21">
        <f>VLOOKUP(A479,price!$A$1:$C$1001,3,0)</f>
        <v>4</v>
      </c>
      <c r="K479" s="27">
        <f t="shared" si="21"/>
        <v>336.28</v>
      </c>
      <c r="L479" s="22">
        <v>6</v>
      </c>
      <c r="M479" s="27">
        <f t="shared" si="22"/>
        <v>20.176800000000014</v>
      </c>
      <c r="N479" s="27">
        <f t="shared" si="23"/>
        <v>356.45679999999999</v>
      </c>
    </row>
    <row r="480" spans="1:14" x14ac:dyDescent="0.3">
      <c r="A480" s="19" t="s">
        <v>512</v>
      </c>
      <c r="B480" s="19" t="s">
        <v>37</v>
      </c>
      <c r="C480" s="20">
        <f>VLOOKUP(A480,detalis!$A$1:$D$1001,2,FALSE)</f>
        <v>43540</v>
      </c>
      <c r="D480" s="19" t="s">
        <v>38</v>
      </c>
      <c r="E480" s="19" t="s">
        <v>22</v>
      </c>
      <c r="F480" s="19" t="s">
        <v>26</v>
      </c>
      <c r="G480" s="19" t="s">
        <v>31</v>
      </c>
      <c r="H480" s="19" t="str">
        <f>VLOOKUP(A480,detalis!$A$1:$D$1001,4,0)</f>
        <v>Ewallet</v>
      </c>
      <c r="I480" s="27">
        <f>VLOOKUP(A480,price!$A$1:$C$1001,2,0)</f>
        <v>34.369999999999997</v>
      </c>
      <c r="J480" s="21">
        <f>VLOOKUP(A480,price!$A$1:$C$1001,3,0)</f>
        <v>10</v>
      </c>
      <c r="K480" s="27">
        <f t="shared" si="21"/>
        <v>343.7</v>
      </c>
      <c r="L480" s="22">
        <v>6</v>
      </c>
      <c r="M480" s="27">
        <f t="shared" si="22"/>
        <v>20.622000000000014</v>
      </c>
      <c r="N480" s="27">
        <f t="shared" si="23"/>
        <v>364.322</v>
      </c>
    </row>
    <row r="481" spans="1:14" x14ac:dyDescent="0.3">
      <c r="A481" s="21" t="s">
        <v>513</v>
      </c>
      <c r="B481" s="21" t="s">
        <v>13</v>
      </c>
      <c r="C481" s="20">
        <f>VLOOKUP(A481,detalis!$A$1:$D$1001,2,FALSE)</f>
        <v>43494</v>
      </c>
      <c r="D481" s="21" t="s">
        <v>14</v>
      </c>
      <c r="E481" s="21" t="s">
        <v>22</v>
      </c>
      <c r="F481" s="21" t="s">
        <v>26</v>
      </c>
      <c r="G481" s="21" t="s">
        <v>23</v>
      </c>
      <c r="H481" s="19" t="str">
        <f>VLOOKUP(A481,detalis!$A$1:$D$1001,4,0)</f>
        <v>Ewallet</v>
      </c>
      <c r="I481" s="27">
        <f>VLOOKUP(A481,price!$A$1:$C$1001,2,0)</f>
        <v>38.6</v>
      </c>
      <c r="J481" s="21">
        <f>VLOOKUP(A481,price!$A$1:$C$1001,3,0)</f>
        <v>1</v>
      </c>
      <c r="K481" s="27">
        <f t="shared" si="21"/>
        <v>38.6</v>
      </c>
      <c r="L481" s="22">
        <v>6</v>
      </c>
      <c r="M481" s="27">
        <f t="shared" si="22"/>
        <v>2.3160000000000025</v>
      </c>
      <c r="N481" s="27">
        <f t="shared" si="23"/>
        <v>40.916000000000004</v>
      </c>
    </row>
    <row r="482" spans="1:14" x14ac:dyDescent="0.3">
      <c r="A482" s="19" t="s">
        <v>514</v>
      </c>
      <c r="B482" s="19" t="s">
        <v>20</v>
      </c>
      <c r="C482" s="20">
        <f>VLOOKUP(A482,detalis!$A$1:$D$1001,2,FALSE)</f>
        <v>43498</v>
      </c>
      <c r="D482" s="19" t="s">
        <v>21</v>
      </c>
      <c r="E482" s="19" t="s">
        <v>22</v>
      </c>
      <c r="F482" s="19" t="s">
        <v>26</v>
      </c>
      <c r="G482" s="19" t="s">
        <v>39</v>
      </c>
      <c r="H482" s="19" t="str">
        <f>VLOOKUP(A482,detalis!$A$1:$D$1001,4,0)</f>
        <v>Cash</v>
      </c>
      <c r="I482" s="27">
        <f>VLOOKUP(A482,price!$A$1:$C$1001,2,0)</f>
        <v>65.97</v>
      </c>
      <c r="J482" s="21">
        <f>VLOOKUP(A482,price!$A$1:$C$1001,3,0)</f>
        <v>8</v>
      </c>
      <c r="K482" s="27">
        <f t="shared" si="21"/>
        <v>527.76</v>
      </c>
      <c r="L482" s="22">
        <v>6</v>
      </c>
      <c r="M482" s="27">
        <f t="shared" si="22"/>
        <v>31.66560000000004</v>
      </c>
      <c r="N482" s="27">
        <f t="shared" si="23"/>
        <v>559.42560000000003</v>
      </c>
    </row>
    <row r="483" spans="1:14" x14ac:dyDescent="0.3">
      <c r="A483" s="21" t="s">
        <v>515</v>
      </c>
      <c r="B483" s="21" t="s">
        <v>20</v>
      </c>
      <c r="C483" s="20">
        <f>VLOOKUP(A483,detalis!$A$1:$D$1001,2,FALSE)</f>
        <v>43511</v>
      </c>
      <c r="D483" s="21" t="s">
        <v>21</v>
      </c>
      <c r="E483" s="21" t="s">
        <v>22</v>
      </c>
      <c r="F483" s="21" t="s">
        <v>16</v>
      </c>
      <c r="G483" s="21" t="s">
        <v>23</v>
      </c>
      <c r="H483" s="19" t="str">
        <f>VLOOKUP(A483,detalis!$A$1:$D$1001,4,0)</f>
        <v>Cash</v>
      </c>
      <c r="I483" s="27">
        <f>VLOOKUP(A483,price!$A$1:$C$1001,2,0)</f>
        <v>32.799999999999997</v>
      </c>
      <c r="J483" s="21">
        <f>VLOOKUP(A483,price!$A$1:$C$1001,3,0)</f>
        <v>10</v>
      </c>
      <c r="K483" s="27">
        <f t="shared" si="21"/>
        <v>328</v>
      </c>
      <c r="L483" s="22">
        <v>6</v>
      </c>
      <c r="M483" s="27">
        <f t="shared" si="22"/>
        <v>19.680000000000007</v>
      </c>
      <c r="N483" s="27">
        <f t="shared" si="23"/>
        <v>347.68</v>
      </c>
    </row>
    <row r="484" spans="1:14" x14ac:dyDescent="0.3">
      <c r="A484" s="19" t="s">
        <v>516</v>
      </c>
      <c r="B484" s="19" t="s">
        <v>13</v>
      </c>
      <c r="C484" s="20">
        <f>VLOOKUP(A484,detalis!$A$1:$D$1001,2,FALSE)</f>
        <v>43473</v>
      </c>
      <c r="D484" s="19" t="s">
        <v>14</v>
      </c>
      <c r="E484" s="19" t="s">
        <v>22</v>
      </c>
      <c r="F484" s="19" t="s">
        <v>26</v>
      </c>
      <c r="G484" s="19" t="s">
        <v>31</v>
      </c>
      <c r="H484" s="19" t="str">
        <f>VLOOKUP(A484,detalis!$A$1:$D$1001,4,0)</f>
        <v>Ewallet</v>
      </c>
      <c r="I484" s="27">
        <f>VLOOKUP(A484,price!$A$1:$C$1001,2,0)</f>
        <v>37.14</v>
      </c>
      <c r="J484" s="21">
        <f>VLOOKUP(A484,price!$A$1:$C$1001,3,0)</f>
        <v>5</v>
      </c>
      <c r="K484" s="27">
        <f t="shared" si="21"/>
        <v>185.7</v>
      </c>
      <c r="L484" s="22">
        <v>6</v>
      </c>
      <c r="M484" s="27">
        <f t="shared" si="22"/>
        <v>11.141999999999996</v>
      </c>
      <c r="N484" s="27">
        <f t="shared" si="23"/>
        <v>196.84199999999998</v>
      </c>
    </row>
    <row r="485" spans="1:14" x14ac:dyDescent="0.3">
      <c r="A485" s="21" t="s">
        <v>517</v>
      </c>
      <c r="B485" s="21" t="s">
        <v>37</v>
      </c>
      <c r="C485" s="20">
        <f>VLOOKUP(A485,detalis!$A$1:$D$1001,2,FALSE)</f>
        <v>43508</v>
      </c>
      <c r="D485" s="21" t="s">
        <v>38</v>
      </c>
      <c r="E485" s="21" t="s">
        <v>15</v>
      </c>
      <c r="F485" s="21" t="s">
        <v>26</v>
      </c>
      <c r="G485" s="21" t="s">
        <v>27</v>
      </c>
      <c r="H485" s="19" t="str">
        <f>VLOOKUP(A485,detalis!$A$1:$D$1001,4,0)</f>
        <v>Cash</v>
      </c>
      <c r="I485" s="27">
        <f>VLOOKUP(A485,price!$A$1:$C$1001,2,0)</f>
        <v>60.38</v>
      </c>
      <c r="J485" s="21">
        <f>VLOOKUP(A485,price!$A$1:$C$1001,3,0)</f>
        <v>10</v>
      </c>
      <c r="K485" s="27">
        <f t="shared" si="21"/>
        <v>603.80000000000007</v>
      </c>
      <c r="L485" s="22">
        <v>6</v>
      </c>
      <c r="M485" s="27">
        <f t="shared" si="22"/>
        <v>36.227999999999952</v>
      </c>
      <c r="N485" s="27">
        <f t="shared" si="23"/>
        <v>640.02800000000002</v>
      </c>
    </row>
    <row r="486" spans="1:14" x14ac:dyDescent="0.3">
      <c r="A486" s="19" t="s">
        <v>518</v>
      </c>
      <c r="B486" s="19" t="s">
        <v>20</v>
      </c>
      <c r="C486" s="20">
        <f>VLOOKUP(A486,detalis!$A$1:$D$1001,2,FALSE)</f>
        <v>43466</v>
      </c>
      <c r="D486" s="19" t="s">
        <v>21</v>
      </c>
      <c r="E486" s="19" t="s">
        <v>15</v>
      </c>
      <c r="F486" s="19" t="s">
        <v>16</v>
      </c>
      <c r="G486" s="19" t="s">
        <v>31</v>
      </c>
      <c r="H486" s="19" t="str">
        <f>VLOOKUP(A486,detalis!$A$1:$D$1001,4,0)</f>
        <v>Credit card</v>
      </c>
      <c r="I486" s="27">
        <f>VLOOKUP(A486,price!$A$1:$C$1001,2,0)</f>
        <v>36.979999999999997</v>
      </c>
      <c r="J486" s="21">
        <f>VLOOKUP(A486,price!$A$1:$C$1001,3,0)</f>
        <v>10</v>
      </c>
      <c r="K486" s="27">
        <f t="shared" si="21"/>
        <v>369.79999999999995</v>
      </c>
      <c r="L486" s="22">
        <v>6</v>
      </c>
      <c r="M486" s="27">
        <f t="shared" si="22"/>
        <v>22.187999999999988</v>
      </c>
      <c r="N486" s="27">
        <f t="shared" si="23"/>
        <v>391.98799999999994</v>
      </c>
    </row>
    <row r="487" spans="1:14" x14ac:dyDescent="0.3">
      <c r="A487" s="21" t="s">
        <v>519</v>
      </c>
      <c r="B487" s="21" t="s">
        <v>37</v>
      </c>
      <c r="C487" s="20">
        <f>VLOOKUP(A487,detalis!$A$1:$D$1001,2,FALSE)</f>
        <v>43545</v>
      </c>
      <c r="D487" s="21" t="s">
        <v>38</v>
      </c>
      <c r="E487" s="21" t="s">
        <v>15</v>
      </c>
      <c r="F487" s="21" t="s">
        <v>16</v>
      </c>
      <c r="G487" s="21" t="s">
        <v>31</v>
      </c>
      <c r="H487" s="19" t="str">
        <f>VLOOKUP(A487,detalis!$A$1:$D$1001,4,0)</f>
        <v>Ewallet</v>
      </c>
      <c r="I487" s="27">
        <f>VLOOKUP(A487,price!$A$1:$C$1001,2,0)</f>
        <v>49.49</v>
      </c>
      <c r="J487" s="21">
        <f>VLOOKUP(A487,price!$A$1:$C$1001,3,0)</f>
        <v>4</v>
      </c>
      <c r="K487" s="27">
        <f t="shared" si="21"/>
        <v>197.96</v>
      </c>
      <c r="L487" s="22">
        <v>6</v>
      </c>
      <c r="M487" s="27">
        <f t="shared" si="22"/>
        <v>11.877600000000001</v>
      </c>
      <c r="N487" s="27">
        <f t="shared" si="23"/>
        <v>209.83760000000001</v>
      </c>
    </row>
    <row r="488" spans="1:14" x14ac:dyDescent="0.3">
      <c r="A488" s="19" t="s">
        <v>520</v>
      </c>
      <c r="B488" s="19" t="s">
        <v>37</v>
      </c>
      <c r="C488" s="20">
        <f>VLOOKUP(A488,detalis!$A$1:$D$1001,2,FALSE)</f>
        <v>43524</v>
      </c>
      <c r="D488" s="19" t="s">
        <v>38</v>
      </c>
      <c r="E488" s="19" t="s">
        <v>22</v>
      </c>
      <c r="F488" s="19" t="s">
        <v>16</v>
      </c>
      <c r="G488" s="19" t="s">
        <v>41</v>
      </c>
      <c r="H488" s="19" t="str">
        <f>VLOOKUP(A488,detalis!$A$1:$D$1001,4,0)</f>
        <v>Cash</v>
      </c>
      <c r="I488" s="27">
        <f>VLOOKUP(A488,price!$A$1:$C$1001,2,0)</f>
        <v>41.09</v>
      </c>
      <c r="J488" s="21">
        <f>VLOOKUP(A488,price!$A$1:$C$1001,3,0)</f>
        <v>10</v>
      </c>
      <c r="K488" s="27">
        <f t="shared" si="21"/>
        <v>410.90000000000003</v>
      </c>
      <c r="L488" s="22">
        <v>6</v>
      </c>
      <c r="M488" s="27">
        <f t="shared" si="22"/>
        <v>24.653999999999996</v>
      </c>
      <c r="N488" s="27">
        <f t="shared" si="23"/>
        <v>435.55400000000003</v>
      </c>
    </row>
    <row r="489" spans="1:14" x14ac:dyDescent="0.3">
      <c r="A489" s="21" t="s">
        <v>521</v>
      </c>
      <c r="B489" s="21" t="s">
        <v>13</v>
      </c>
      <c r="C489" s="20">
        <f>VLOOKUP(A489,detalis!$A$1:$D$1001,2,FALSE)</f>
        <v>43547</v>
      </c>
      <c r="D489" s="21" t="s">
        <v>14</v>
      </c>
      <c r="E489" s="21" t="s">
        <v>22</v>
      </c>
      <c r="F489" s="21" t="s">
        <v>26</v>
      </c>
      <c r="G489" s="21" t="s">
        <v>41</v>
      </c>
      <c r="H489" s="19" t="str">
        <f>VLOOKUP(A489,detalis!$A$1:$D$1001,4,0)</f>
        <v>Ewallet</v>
      </c>
      <c r="I489" s="27">
        <f>VLOOKUP(A489,price!$A$1:$C$1001,2,0)</f>
        <v>37.15</v>
      </c>
      <c r="J489" s="21">
        <f>VLOOKUP(A489,price!$A$1:$C$1001,3,0)</f>
        <v>4</v>
      </c>
      <c r="K489" s="27">
        <f t="shared" si="21"/>
        <v>148.6</v>
      </c>
      <c r="L489" s="22">
        <v>6</v>
      </c>
      <c r="M489" s="27">
        <f t="shared" si="22"/>
        <v>8.9159999999999968</v>
      </c>
      <c r="N489" s="27">
        <f t="shared" si="23"/>
        <v>157.51599999999999</v>
      </c>
    </row>
    <row r="490" spans="1:14" x14ac:dyDescent="0.3">
      <c r="A490" s="19" t="s">
        <v>522</v>
      </c>
      <c r="B490" s="19" t="s">
        <v>20</v>
      </c>
      <c r="C490" s="20">
        <f>VLOOKUP(A490,detalis!$A$1:$D$1001,2,FALSE)</f>
        <v>43495</v>
      </c>
      <c r="D490" s="19" t="s">
        <v>21</v>
      </c>
      <c r="E490" s="19" t="s">
        <v>22</v>
      </c>
      <c r="F490" s="19" t="s">
        <v>26</v>
      </c>
      <c r="G490" s="19" t="s">
        <v>27</v>
      </c>
      <c r="H490" s="19" t="str">
        <f>VLOOKUP(A490,detalis!$A$1:$D$1001,4,0)</f>
        <v>Cash</v>
      </c>
      <c r="I490" s="27">
        <f>VLOOKUP(A490,price!$A$1:$C$1001,2,0)</f>
        <v>22.96</v>
      </c>
      <c r="J490" s="21">
        <f>VLOOKUP(A490,price!$A$1:$C$1001,3,0)</f>
        <v>1</v>
      </c>
      <c r="K490" s="27">
        <f t="shared" si="21"/>
        <v>22.96</v>
      </c>
      <c r="L490" s="22">
        <v>6</v>
      </c>
      <c r="M490" s="27">
        <f t="shared" si="22"/>
        <v>1.377600000000001</v>
      </c>
      <c r="N490" s="27">
        <f t="shared" si="23"/>
        <v>24.337600000000002</v>
      </c>
    </row>
    <row r="491" spans="1:14" x14ac:dyDescent="0.3">
      <c r="A491" s="21" t="s">
        <v>523</v>
      </c>
      <c r="B491" s="21" t="s">
        <v>37</v>
      </c>
      <c r="C491" s="20">
        <f>VLOOKUP(A491,detalis!$A$1:$D$1001,2,FALSE)</f>
        <v>43500</v>
      </c>
      <c r="D491" s="21" t="s">
        <v>38</v>
      </c>
      <c r="E491" s="21" t="s">
        <v>15</v>
      </c>
      <c r="F491" s="21" t="s">
        <v>16</v>
      </c>
      <c r="G491" s="21" t="s">
        <v>27</v>
      </c>
      <c r="H491" s="19" t="str">
        <f>VLOOKUP(A491,detalis!$A$1:$D$1001,4,0)</f>
        <v>Ewallet</v>
      </c>
      <c r="I491" s="27">
        <f>VLOOKUP(A491,price!$A$1:$C$1001,2,0)</f>
        <v>77.680000000000007</v>
      </c>
      <c r="J491" s="21">
        <f>VLOOKUP(A491,price!$A$1:$C$1001,3,0)</f>
        <v>9</v>
      </c>
      <c r="K491" s="27">
        <f t="shared" si="21"/>
        <v>699.12000000000012</v>
      </c>
      <c r="L491" s="22">
        <v>6</v>
      </c>
      <c r="M491" s="27">
        <f t="shared" si="22"/>
        <v>41.947200000000066</v>
      </c>
      <c r="N491" s="27">
        <f t="shared" si="23"/>
        <v>741.06720000000018</v>
      </c>
    </row>
    <row r="492" spans="1:14" x14ac:dyDescent="0.3">
      <c r="A492" s="19" t="s">
        <v>524</v>
      </c>
      <c r="B492" s="19" t="s">
        <v>37</v>
      </c>
      <c r="C492" s="20">
        <f>VLOOKUP(A492,detalis!$A$1:$D$1001,2,FALSE)</f>
        <v>43537</v>
      </c>
      <c r="D492" s="19" t="s">
        <v>38</v>
      </c>
      <c r="E492" s="19" t="s">
        <v>22</v>
      </c>
      <c r="F492" s="19" t="s">
        <v>16</v>
      </c>
      <c r="G492" s="19" t="s">
        <v>41</v>
      </c>
      <c r="H492" s="19" t="str">
        <f>VLOOKUP(A492,detalis!$A$1:$D$1001,4,0)</f>
        <v>Ewallet</v>
      </c>
      <c r="I492" s="27">
        <f>VLOOKUP(A492,price!$A$1:$C$1001,2,0)</f>
        <v>34.700000000000003</v>
      </c>
      <c r="J492" s="21">
        <f>VLOOKUP(A492,price!$A$1:$C$1001,3,0)</f>
        <v>2</v>
      </c>
      <c r="K492" s="27">
        <f t="shared" si="21"/>
        <v>69.400000000000006</v>
      </c>
      <c r="L492" s="22">
        <v>6</v>
      </c>
      <c r="M492" s="27">
        <f t="shared" si="22"/>
        <v>4.1640000000000015</v>
      </c>
      <c r="N492" s="27">
        <f t="shared" si="23"/>
        <v>73.564000000000007</v>
      </c>
    </row>
    <row r="493" spans="1:14" x14ac:dyDescent="0.3">
      <c r="A493" s="21" t="s">
        <v>525</v>
      </c>
      <c r="B493" s="21" t="s">
        <v>13</v>
      </c>
      <c r="C493" s="20">
        <f>VLOOKUP(A493,detalis!$A$1:$D$1001,2,FALSE)</f>
        <v>43539</v>
      </c>
      <c r="D493" s="21" t="s">
        <v>14</v>
      </c>
      <c r="E493" s="21" t="s">
        <v>15</v>
      </c>
      <c r="F493" s="21" t="s">
        <v>16</v>
      </c>
      <c r="G493" s="21" t="s">
        <v>41</v>
      </c>
      <c r="H493" s="19" t="str">
        <f>VLOOKUP(A493,detalis!$A$1:$D$1001,4,0)</f>
        <v>Credit card</v>
      </c>
      <c r="I493" s="27">
        <f>VLOOKUP(A493,price!$A$1:$C$1001,2,0)</f>
        <v>19.66</v>
      </c>
      <c r="J493" s="21">
        <f>VLOOKUP(A493,price!$A$1:$C$1001,3,0)</f>
        <v>10</v>
      </c>
      <c r="K493" s="27">
        <f t="shared" si="21"/>
        <v>196.6</v>
      </c>
      <c r="L493" s="22">
        <v>6</v>
      </c>
      <c r="M493" s="27">
        <f t="shared" si="22"/>
        <v>11.795999999999992</v>
      </c>
      <c r="N493" s="27">
        <f t="shared" si="23"/>
        <v>208.39599999999999</v>
      </c>
    </row>
    <row r="494" spans="1:14" x14ac:dyDescent="0.3">
      <c r="A494" s="19" t="s">
        <v>526</v>
      </c>
      <c r="B494" s="19" t="s">
        <v>37</v>
      </c>
      <c r="C494" s="20">
        <f>VLOOKUP(A494,detalis!$A$1:$D$1001,2,FALSE)</f>
        <v>43529</v>
      </c>
      <c r="D494" s="19" t="s">
        <v>38</v>
      </c>
      <c r="E494" s="19" t="s">
        <v>15</v>
      </c>
      <c r="F494" s="19" t="s">
        <v>16</v>
      </c>
      <c r="G494" s="19" t="s">
        <v>17</v>
      </c>
      <c r="H494" s="19" t="str">
        <f>VLOOKUP(A494,detalis!$A$1:$D$1001,4,0)</f>
        <v>Ewallet</v>
      </c>
      <c r="I494" s="27">
        <f>VLOOKUP(A494,price!$A$1:$C$1001,2,0)</f>
        <v>25.32</v>
      </c>
      <c r="J494" s="21">
        <f>VLOOKUP(A494,price!$A$1:$C$1001,3,0)</f>
        <v>8</v>
      </c>
      <c r="K494" s="27">
        <f t="shared" si="21"/>
        <v>202.56</v>
      </c>
      <c r="L494" s="22">
        <v>6</v>
      </c>
      <c r="M494" s="27">
        <f t="shared" si="22"/>
        <v>12.153600000000012</v>
      </c>
      <c r="N494" s="27">
        <f t="shared" si="23"/>
        <v>214.71360000000001</v>
      </c>
    </row>
    <row r="495" spans="1:14" x14ac:dyDescent="0.3">
      <c r="A495" s="21" t="s">
        <v>527</v>
      </c>
      <c r="B495" s="21" t="s">
        <v>20</v>
      </c>
      <c r="C495" s="20">
        <f>VLOOKUP(A495,detalis!$A$1:$D$1001,2,FALSE)</f>
        <v>43529</v>
      </c>
      <c r="D495" s="21" t="s">
        <v>21</v>
      </c>
      <c r="E495" s="21" t="s">
        <v>15</v>
      </c>
      <c r="F495" s="21" t="s">
        <v>16</v>
      </c>
      <c r="G495" s="21" t="s">
        <v>27</v>
      </c>
      <c r="H495" s="19" t="str">
        <f>VLOOKUP(A495,detalis!$A$1:$D$1001,4,0)</f>
        <v>Credit card</v>
      </c>
      <c r="I495" s="27">
        <f>VLOOKUP(A495,price!$A$1:$C$1001,2,0)</f>
        <v>12.12</v>
      </c>
      <c r="J495" s="21">
        <f>VLOOKUP(A495,price!$A$1:$C$1001,3,0)</f>
        <v>10</v>
      </c>
      <c r="K495" s="27">
        <f t="shared" si="21"/>
        <v>121.19999999999999</v>
      </c>
      <c r="L495" s="22">
        <v>6</v>
      </c>
      <c r="M495" s="27">
        <f t="shared" si="22"/>
        <v>7.2719999999999914</v>
      </c>
      <c r="N495" s="27">
        <f t="shared" si="23"/>
        <v>128.47199999999998</v>
      </c>
    </row>
    <row r="496" spans="1:14" x14ac:dyDescent="0.3">
      <c r="A496" s="19" t="s">
        <v>528</v>
      </c>
      <c r="B496" s="19" t="s">
        <v>37</v>
      </c>
      <c r="C496" s="20">
        <f>VLOOKUP(A496,detalis!$A$1:$D$1001,2,FALSE)</f>
        <v>43522</v>
      </c>
      <c r="D496" s="19" t="s">
        <v>38</v>
      </c>
      <c r="E496" s="19" t="s">
        <v>22</v>
      </c>
      <c r="F496" s="19" t="s">
        <v>26</v>
      </c>
      <c r="G496" s="19" t="s">
        <v>41</v>
      </c>
      <c r="H496" s="19" t="str">
        <f>VLOOKUP(A496,detalis!$A$1:$D$1001,4,0)</f>
        <v>Ewallet</v>
      </c>
      <c r="I496" s="27">
        <f>VLOOKUP(A496,price!$A$1:$C$1001,2,0)</f>
        <v>99.89</v>
      </c>
      <c r="J496" s="21">
        <f>VLOOKUP(A496,price!$A$1:$C$1001,3,0)</f>
        <v>2</v>
      </c>
      <c r="K496" s="27">
        <f t="shared" si="21"/>
        <v>199.78</v>
      </c>
      <c r="L496" s="22">
        <v>6</v>
      </c>
      <c r="M496" s="27">
        <f t="shared" si="22"/>
        <v>11.986799999999988</v>
      </c>
      <c r="N496" s="27">
        <f t="shared" si="23"/>
        <v>211.76679999999999</v>
      </c>
    </row>
    <row r="497" spans="1:14" x14ac:dyDescent="0.3">
      <c r="A497" s="21" t="s">
        <v>529</v>
      </c>
      <c r="B497" s="21" t="s">
        <v>37</v>
      </c>
      <c r="C497" s="20">
        <f>VLOOKUP(A497,detalis!$A$1:$D$1001,2,FALSE)</f>
        <v>43544</v>
      </c>
      <c r="D497" s="21" t="s">
        <v>38</v>
      </c>
      <c r="E497" s="21" t="s">
        <v>22</v>
      </c>
      <c r="F497" s="21" t="s">
        <v>26</v>
      </c>
      <c r="G497" s="21" t="s">
        <v>31</v>
      </c>
      <c r="H497" s="19" t="str">
        <f>VLOOKUP(A497,detalis!$A$1:$D$1001,4,0)</f>
        <v>Cash</v>
      </c>
      <c r="I497" s="27">
        <f>VLOOKUP(A497,price!$A$1:$C$1001,2,0)</f>
        <v>75.92</v>
      </c>
      <c r="J497" s="21">
        <f>VLOOKUP(A497,price!$A$1:$C$1001,3,0)</f>
        <v>8</v>
      </c>
      <c r="K497" s="27">
        <f t="shared" si="21"/>
        <v>607.36</v>
      </c>
      <c r="L497" s="22">
        <v>6</v>
      </c>
      <c r="M497" s="27">
        <f t="shared" si="22"/>
        <v>36.441599999999994</v>
      </c>
      <c r="N497" s="27">
        <f t="shared" si="23"/>
        <v>643.80160000000001</v>
      </c>
    </row>
    <row r="498" spans="1:14" x14ac:dyDescent="0.3">
      <c r="A498" s="19" t="s">
        <v>530</v>
      </c>
      <c r="B498" s="19" t="s">
        <v>20</v>
      </c>
      <c r="C498" s="20">
        <f>VLOOKUP(A498,detalis!$A$1:$D$1001,2,FALSE)</f>
        <v>43466</v>
      </c>
      <c r="D498" s="19" t="s">
        <v>21</v>
      </c>
      <c r="E498" s="19" t="s">
        <v>22</v>
      </c>
      <c r="F498" s="19" t="s">
        <v>16</v>
      </c>
      <c r="G498" s="19" t="s">
        <v>23</v>
      </c>
      <c r="H498" s="19" t="str">
        <f>VLOOKUP(A498,detalis!$A$1:$D$1001,4,0)</f>
        <v>Cash</v>
      </c>
      <c r="I498" s="27">
        <f>VLOOKUP(A498,price!$A$1:$C$1001,2,0)</f>
        <v>63.22</v>
      </c>
      <c r="J498" s="21">
        <f>VLOOKUP(A498,price!$A$1:$C$1001,3,0)</f>
        <v>2</v>
      </c>
      <c r="K498" s="27">
        <f t="shared" si="21"/>
        <v>126.44</v>
      </c>
      <c r="L498" s="22">
        <v>6</v>
      </c>
      <c r="M498" s="27">
        <f t="shared" si="22"/>
        <v>7.5863999999999976</v>
      </c>
      <c r="N498" s="27">
        <f t="shared" si="23"/>
        <v>134.0264</v>
      </c>
    </row>
    <row r="499" spans="1:14" x14ac:dyDescent="0.3">
      <c r="A499" s="21" t="s">
        <v>531</v>
      </c>
      <c r="B499" s="21" t="s">
        <v>20</v>
      </c>
      <c r="C499" s="20">
        <f>VLOOKUP(A499,detalis!$A$1:$D$1001,2,FALSE)</f>
        <v>43492</v>
      </c>
      <c r="D499" s="21" t="s">
        <v>21</v>
      </c>
      <c r="E499" s="21" t="s">
        <v>22</v>
      </c>
      <c r="F499" s="21" t="s">
        <v>16</v>
      </c>
      <c r="G499" s="21" t="s">
        <v>39</v>
      </c>
      <c r="H499" s="19" t="str">
        <f>VLOOKUP(A499,detalis!$A$1:$D$1001,4,0)</f>
        <v>Cash</v>
      </c>
      <c r="I499" s="27">
        <f>VLOOKUP(A499,price!$A$1:$C$1001,2,0)</f>
        <v>90.24</v>
      </c>
      <c r="J499" s="21">
        <f>VLOOKUP(A499,price!$A$1:$C$1001,3,0)</f>
        <v>6</v>
      </c>
      <c r="K499" s="27">
        <f t="shared" si="21"/>
        <v>541.43999999999994</v>
      </c>
      <c r="L499" s="22">
        <v>6</v>
      </c>
      <c r="M499" s="27">
        <f t="shared" si="22"/>
        <v>32.486400000000003</v>
      </c>
      <c r="N499" s="27">
        <f t="shared" si="23"/>
        <v>573.92639999999994</v>
      </c>
    </row>
    <row r="500" spans="1:14" x14ac:dyDescent="0.3">
      <c r="A500" s="19" t="s">
        <v>532</v>
      </c>
      <c r="B500" s="19" t="s">
        <v>37</v>
      </c>
      <c r="C500" s="20">
        <f>VLOOKUP(A500,detalis!$A$1:$D$1001,2,FALSE)</f>
        <v>43486</v>
      </c>
      <c r="D500" s="19" t="s">
        <v>38</v>
      </c>
      <c r="E500" s="19" t="s">
        <v>15</v>
      </c>
      <c r="F500" s="19" t="s">
        <v>16</v>
      </c>
      <c r="G500" s="19" t="s">
        <v>31</v>
      </c>
      <c r="H500" s="19" t="str">
        <f>VLOOKUP(A500,detalis!$A$1:$D$1001,4,0)</f>
        <v>Cash</v>
      </c>
      <c r="I500" s="27">
        <f>VLOOKUP(A500,price!$A$1:$C$1001,2,0)</f>
        <v>98.13</v>
      </c>
      <c r="J500" s="21">
        <f>VLOOKUP(A500,price!$A$1:$C$1001,3,0)</f>
        <v>1</v>
      </c>
      <c r="K500" s="27">
        <f t="shared" si="21"/>
        <v>98.13</v>
      </c>
      <c r="L500" s="22">
        <v>6</v>
      </c>
      <c r="M500" s="27">
        <f t="shared" si="22"/>
        <v>5.8877999999999986</v>
      </c>
      <c r="N500" s="27">
        <f t="shared" si="23"/>
        <v>104.01779999999999</v>
      </c>
    </row>
    <row r="501" spans="1:14" x14ac:dyDescent="0.3">
      <c r="A501" s="21" t="s">
        <v>533</v>
      </c>
      <c r="B501" s="21" t="s">
        <v>13</v>
      </c>
      <c r="C501" s="20">
        <f>VLOOKUP(A501,detalis!$A$1:$D$1001,2,FALSE)</f>
        <v>43498</v>
      </c>
      <c r="D501" s="21" t="s">
        <v>14</v>
      </c>
      <c r="E501" s="21" t="s">
        <v>15</v>
      </c>
      <c r="F501" s="21" t="s">
        <v>16</v>
      </c>
      <c r="G501" s="21" t="s">
        <v>31</v>
      </c>
      <c r="H501" s="19" t="str">
        <f>VLOOKUP(A501,detalis!$A$1:$D$1001,4,0)</f>
        <v>Cash</v>
      </c>
      <c r="I501" s="27">
        <f>VLOOKUP(A501,price!$A$1:$C$1001,2,0)</f>
        <v>51.52</v>
      </c>
      <c r="J501" s="21">
        <f>VLOOKUP(A501,price!$A$1:$C$1001,3,0)</f>
        <v>8</v>
      </c>
      <c r="K501" s="27">
        <f t="shared" si="21"/>
        <v>412.16</v>
      </c>
      <c r="L501" s="22">
        <v>6</v>
      </c>
      <c r="M501" s="27">
        <f t="shared" si="22"/>
        <v>24.729600000000005</v>
      </c>
      <c r="N501" s="27">
        <f t="shared" si="23"/>
        <v>436.88960000000003</v>
      </c>
    </row>
    <row r="502" spans="1:14" x14ac:dyDescent="0.3">
      <c r="A502" s="19" t="s">
        <v>534</v>
      </c>
      <c r="B502" s="19" t="s">
        <v>37</v>
      </c>
      <c r="C502" s="20">
        <f>VLOOKUP(A502,detalis!$A$1:$D$1001,2,FALSE)</f>
        <v>43499</v>
      </c>
      <c r="D502" s="19" t="s">
        <v>38</v>
      </c>
      <c r="E502" s="19" t="s">
        <v>15</v>
      </c>
      <c r="F502" s="19" t="s">
        <v>26</v>
      </c>
      <c r="G502" s="19" t="s">
        <v>31</v>
      </c>
      <c r="H502" s="19" t="str">
        <f>VLOOKUP(A502,detalis!$A$1:$D$1001,4,0)</f>
        <v>Credit card</v>
      </c>
      <c r="I502" s="27">
        <f>VLOOKUP(A502,price!$A$1:$C$1001,2,0)</f>
        <v>73.97</v>
      </c>
      <c r="J502" s="21">
        <f>VLOOKUP(A502,price!$A$1:$C$1001,3,0)</f>
        <v>1</v>
      </c>
      <c r="K502" s="27">
        <f t="shared" si="21"/>
        <v>73.97</v>
      </c>
      <c r="L502" s="22">
        <v>6</v>
      </c>
      <c r="M502" s="27">
        <f t="shared" si="22"/>
        <v>4.4381999999999948</v>
      </c>
      <c r="N502" s="27">
        <f t="shared" si="23"/>
        <v>78.408199999999994</v>
      </c>
    </row>
    <row r="503" spans="1:14" x14ac:dyDescent="0.3">
      <c r="A503" s="21" t="s">
        <v>535</v>
      </c>
      <c r="B503" s="21" t="s">
        <v>20</v>
      </c>
      <c r="C503" s="20">
        <f>VLOOKUP(A503,detalis!$A$1:$D$1001,2,FALSE)</f>
        <v>43470</v>
      </c>
      <c r="D503" s="21" t="s">
        <v>21</v>
      </c>
      <c r="E503" s="21" t="s">
        <v>15</v>
      </c>
      <c r="F503" s="21" t="s">
        <v>16</v>
      </c>
      <c r="G503" s="21" t="s">
        <v>41</v>
      </c>
      <c r="H503" s="19" t="str">
        <f>VLOOKUP(A503,detalis!$A$1:$D$1001,4,0)</f>
        <v>Ewallet</v>
      </c>
      <c r="I503" s="27">
        <f>VLOOKUP(A503,price!$A$1:$C$1001,2,0)</f>
        <v>31.9</v>
      </c>
      <c r="J503" s="21">
        <f>VLOOKUP(A503,price!$A$1:$C$1001,3,0)</f>
        <v>1</v>
      </c>
      <c r="K503" s="27">
        <f t="shared" si="21"/>
        <v>31.9</v>
      </c>
      <c r="L503" s="22">
        <v>6</v>
      </c>
      <c r="M503" s="27">
        <f t="shared" si="22"/>
        <v>1.9140000000000015</v>
      </c>
      <c r="N503" s="27">
        <f t="shared" si="23"/>
        <v>33.814</v>
      </c>
    </row>
    <row r="504" spans="1:14" x14ac:dyDescent="0.3">
      <c r="A504" s="19" t="s">
        <v>536</v>
      </c>
      <c r="B504" s="19" t="s">
        <v>20</v>
      </c>
      <c r="C504" s="20">
        <f>VLOOKUP(A504,detalis!$A$1:$D$1001,2,FALSE)</f>
        <v>43492</v>
      </c>
      <c r="D504" s="19" t="s">
        <v>21</v>
      </c>
      <c r="E504" s="19" t="s">
        <v>22</v>
      </c>
      <c r="F504" s="19" t="s">
        <v>26</v>
      </c>
      <c r="G504" s="19" t="s">
        <v>27</v>
      </c>
      <c r="H504" s="19" t="str">
        <f>VLOOKUP(A504,detalis!$A$1:$D$1001,4,0)</f>
        <v>Ewallet</v>
      </c>
      <c r="I504" s="27">
        <f>VLOOKUP(A504,price!$A$1:$C$1001,2,0)</f>
        <v>69.400000000000006</v>
      </c>
      <c r="J504" s="21">
        <f>VLOOKUP(A504,price!$A$1:$C$1001,3,0)</f>
        <v>2</v>
      </c>
      <c r="K504" s="27">
        <f t="shared" si="21"/>
        <v>138.80000000000001</v>
      </c>
      <c r="L504" s="22">
        <v>6</v>
      </c>
      <c r="M504" s="27">
        <f t="shared" si="22"/>
        <v>8.328000000000003</v>
      </c>
      <c r="N504" s="27">
        <f t="shared" si="23"/>
        <v>147.12800000000001</v>
      </c>
    </row>
    <row r="505" spans="1:14" x14ac:dyDescent="0.3">
      <c r="A505" s="21" t="s">
        <v>537</v>
      </c>
      <c r="B505" s="21" t="s">
        <v>37</v>
      </c>
      <c r="C505" s="20">
        <f>VLOOKUP(A505,detalis!$A$1:$D$1001,2,FALSE)</f>
        <v>43549</v>
      </c>
      <c r="D505" s="21" t="s">
        <v>38</v>
      </c>
      <c r="E505" s="21" t="s">
        <v>22</v>
      </c>
      <c r="F505" s="21" t="s">
        <v>16</v>
      </c>
      <c r="G505" s="21" t="s">
        <v>31</v>
      </c>
      <c r="H505" s="19" t="str">
        <f>VLOOKUP(A505,detalis!$A$1:$D$1001,4,0)</f>
        <v>Cash</v>
      </c>
      <c r="I505" s="27">
        <f>VLOOKUP(A505,price!$A$1:$C$1001,2,0)</f>
        <v>93.31</v>
      </c>
      <c r="J505" s="21">
        <f>VLOOKUP(A505,price!$A$1:$C$1001,3,0)</f>
        <v>2</v>
      </c>
      <c r="K505" s="27">
        <f t="shared" si="21"/>
        <v>186.62</v>
      </c>
      <c r="L505" s="22">
        <v>6</v>
      </c>
      <c r="M505" s="27">
        <f t="shared" si="22"/>
        <v>11.197200000000009</v>
      </c>
      <c r="N505" s="27">
        <f t="shared" si="23"/>
        <v>197.81720000000001</v>
      </c>
    </row>
    <row r="506" spans="1:14" x14ac:dyDescent="0.3">
      <c r="A506" s="19" t="s">
        <v>538</v>
      </c>
      <c r="B506" s="19" t="s">
        <v>37</v>
      </c>
      <c r="C506" s="20">
        <f>VLOOKUP(A506,detalis!$A$1:$D$1001,2,FALSE)</f>
        <v>43521</v>
      </c>
      <c r="D506" s="19" t="s">
        <v>38</v>
      </c>
      <c r="E506" s="19" t="s">
        <v>22</v>
      </c>
      <c r="F506" s="19" t="s">
        <v>26</v>
      </c>
      <c r="G506" s="19" t="s">
        <v>31</v>
      </c>
      <c r="H506" s="19" t="str">
        <f>VLOOKUP(A506,detalis!$A$1:$D$1001,4,0)</f>
        <v>Credit card</v>
      </c>
      <c r="I506" s="27">
        <f>VLOOKUP(A506,price!$A$1:$C$1001,2,0)</f>
        <v>88.45</v>
      </c>
      <c r="J506" s="21">
        <f>VLOOKUP(A506,price!$A$1:$C$1001,3,0)</f>
        <v>1</v>
      </c>
      <c r="K506" s="27">
        <f t="shared" si="21"/>
        <v>88.45</v>
      </c>
      <c r="L506" s="22">
        <v>6</v>
      </c>
      <c r="M506" s="27">
        <f t="shared" si="22"/>
        <v>5.3070000000000022</v>
      </c>
      <c r="N506" s="27">
        <f t="shared" si="23"/>
        <v>93.757000000000005</v>
      </c>
    </row>
    <row r="507" spans="1:14" x14ac:dyDescent="0.3">
      <c r="A507" s="21" t="s">
        <v>539</v>
      </c>
      <c r="B507" s="21" t="s">
        <v>13</v>
      </c>
      <c r="C507" s="20">
        <f>VLOOKUP(A507,detalis!$A$1:$D$1001,2,FALSE)</f>
        <v>43493</v>
      </c>
      <c r="D507" s="21" t="s">
        <v>14</v>
      </c>
      <c r="E507" s="21" t="s">
        <v>15</v>
      </c>
      <c r="F507" s="21" t="s">
        <v>26</v>
      </c>
      <c r="G507" s="21" t="s">
        <v>23</v>
      </c>
      <c r="H507" s="19" t="str">
        <f>VLOOKUP(A507,detalis!$A$1:$D$1001,4,0)</f>
        <v>Ewallet</v>
      </c>
      <c r="I507" s="27">
        <f>VLOOKUP(A507,price!$A$1:$C$1001,2,0)</f>
        <v>24.18</v>
      </c>
      <c r="J507" s="21">
        <f>VLOOKUP(A507,price!$A$1:$C$1001,3,0)</f>
        <v>8</v>
      </c>
      <c r="K507" s="27">
        <f t="shared" si="21"/>
        <v>193.44</v>
      </c>
      <c r="L507" s="22">
        <v>6</v>
      </c>
      <c r="M507" s="27">
        <f t="shared" si="22"/>
        <v>11.606400000000008</v>
      </c>
      <c r="N507" s="27">
        <f t="shared" si="23"/>
        <v>205.04640000000001</v>
      </c>
    </row>
    <row r="508" spans="1:14" x14ac:dyDescent="0.3">
      <c r="A508" s="19" t="s">
        <v>540</v>
      </c>
      <c r="B508" s="19" t="s">
        <v>37</v>
      </c>
      <c r="C508" s="20">
        <f>VLOOKUP(A508,detalis!$A$1:$D$1001,2,FALSE)</f>
        <v>43473</v>
      </c>
      <c r="D508" s="19" t="s">
        <v>38</v>
      </c>
      <c r="E508" s="19" t="s">
        <v>15</v>
      </c>
      <c r="F508" s="19" t="s">
        <v>16</v>
      </c>
      <c r="G508" s="19" t="s">
        <v>31</v>
      </c>
      <c r="H508" s="19" t="str">
        <f>VLOOKUP(A508,detalis!$A$1:$D$1001,4,0)</f>
        <v>Cash</v>
      </c>
      <c r="I508" s="27">
        <f>VLOOKUP(A508,price!$A$1:$C$1001,2,0)</f>
        <v>48.5</v>
      </c>
      <c r="J508" s="21">
        <f>VLOOKUP(A508,price!$A$1:$C$1001,3,0)</f>
        <v>3</v>
      </c>
      <c r="K508" s="27">
        <f t="shared" si="21"/>
        <v>145.5</v>
      </c>
      <c r="L508" s="22">
        <v>6</v>
      </c>
      <c r="M508" s="27">
        <f t="shared" si="22"/>
        <v>8.7299999999999898</v>
      </c>
      <c r="N508" s="27">
        <f t="shared" si="23"/>
        <v>154.22999999999999</v>
      </c>
    </row>
    <row r="509" spans="1:14" x14ac:dyDescent="0.3">
      <c r="A509" s="21" t="s">
        <v>541</v>
      </c>
      <c r="B509" s="21" t="s">
        <v>37</v>
      </c>
      <c r="C509" s="20">
        <f>VLOOKUP(A509,detalis!$A$1:$D$1001,2,FALSE)</f>
        <v>43494</v>
      </c>
      <c r="D509" s="21" t="s">
        <v>38</v>
      </c>
      <c r="E509" s="21" t="s">
        <v>22</v>
      </c>
      <c r="F509" s="21" t="s">
        <v>16</v>
      </c>
      <c r="G509" s="21" t="s">
        <v>39</v>
      </c>
      <c r="H509" s="19" t="str">
        <f>VLOOKUP(A509,detalis!$A$1:$D$1001,4,0)</f>
        <v>Credit card</v>
      </c>
      <c r="I509" s="27">
        <f>VLOOKUP(A509,price!$A$1:$C$1001,2,0)</f>
        <v>84.05</v>
      </c>
      <c r="J509" s="21">
        <f>VLOOKUP(A509,price!$A$1:$C$1001,3,0)</f>
        <v>6</v>
      </c>
      <c r="K509" s="27">
        <f t="shared" si="21"/>
        <v>504.29999999999995</v>
      </c>
      <c r="L509" s="22">
        <v>6</v>
      </c>
      <c r="M509" s="27">
        <f t="shared" si="22"/>
        <v>30.258000000000038</v>
      </c>
      <c r="N509" s="27">
        <f t="shared" si="23"/>
        <v>534.55799999999999</v>
      </c>
    </row>
    <row r="510" spans="1:14" x14ac:dyDescent="0.3">
      <c r="A510" s="19" t="s">
        <v>542</v>
      </c>
      <c r="B510" s="19" t="s">
        <v>37</v>
      </c>
      <c r="C510" s="20">
        <f>VLOOKUP(A510,detalis!$A$1:$D$1001,2,FALSE)</f>
        <v>43553</v>
      </c>
      <c r="D510" s="19" t="s">
        <v>38</v>
      </c>
      <c r="E510" s="19" t="s">
        <v>15</v>
      </c>
      <c r="F510" s="19" t="s">
        <v>26</v>
      </c>
      <c r="G510" s="19" t="s">
        <v>17</v>
      </c>
      <c r="H510" s="19" t="str">
        <f>VLOOKUP(A510,detalis!$A$1:$D$1001,4,0)</f>
        <v>Cash</v>
      </c>
      <c r="I510" s="27">
        <f>VLOOKUP(A510,price!$A$1:$C$1001,2,0)</f>
        <v>61.29</v>
      </c>
      <c r="J510" s="21">
        <f>VLOOKUP(A510,price!$A$1:$C$1001,3,0)</f>
        <v>5</v>
      </c>
      <c r="K510" s="27">
        <f t="shared" si="21"/>
        <v>306.45</v>
      </c>
      <c r="L510" s="22">
        <v>6</v>
      </c>
      <c r="M510" s="27">
        <f t="shared" si="22"/>
        <v>18.387</v>
      </c>
      <c r="N510" s="27">
        <f t="shared" si="23"/>
        <v>324.83699999999999</v>
      </c>
    </row>
    <row r="511" spans="1:14" x14ac:dyDescent="0.3">
      <c r="A511" s="21" t="s">
        <v>543</v>
      </c>
      <c r="B511" s="21" t="s">
        <v>20</v>
      </c>
      <c r="C511" s="20">
        <f>VLOOKUP(A511,detalis!$A$1:$D$1001,2,FALSE)</f>
        <v>43505</v>
      </c>
      <c r="D511" s="21" t="s">
        <v>21</v>
      </c>
      <c r="E511" s="21" t="s">
        <v>15</v>
      </c>
      <c r="F511" s="21" t="s">
        <v>16</v>
      </c>
      <c r="G511" s="21" t="s">
        <v>27</v>
      </c>
      <c r="H511" s="19" t="str">
        <f>VLOOKUP(A511,detalis!$A$1:$D$1001,4,0)</f>
        <v>Credit card</v>
      </c>
      <c r="I511" s="27">
        <f>VLOOKUP(A511,price!$A$1:$C$1001,2,0)</f>
        <v>15.95</v>
      </c>
      <c r="J511" s="21">
        <f>VLOOKUP(A511,price!$A$1:$C$1001,3,0)</f>
        <v>6</v>
      </c>
      <c r="K511" s="27">
        <f t="shared" si="21"/>
        <v>95.699999999999989</v>
      </c>
      <c r="L511" s="22">
        <v>6</v>
      </c>
      <c r="M511" s="27">
        <f t="shared" si="22"/>
        <v>5.7420000000000044</v>
      </c>
      <c r="N511" s="27">
        <f t="shared" si="23"/>
        <v>101.44199999999999</v>
      </c>
    </row>
    <row r="512" spans="1:14" x14ac:dyDescent="0.3">
      <c r="A512" s="19" t="s">
        <v>544</v>
      </c>
      <c r="B512" s="19" t="s">
        <v>37</v>
      </c>
      <c r="C512" s="20">
        <f>VLOOKUP(A512,detalis!$A$1:$D$1001,2,FALSE)</f>
        <v>43481</v>
      </c>
      <c r="D512" s="19" t="s">
        <v>38</v>
      </c>
      <c r="E512" s="19" t="s">
        <v>15</v>
      </c>
      <c r="F512" s="19" t="s">
        <v>16</v>
      </c>
      <c r="G512" s="19" t="s">
        <v>31</v>
      </c>
      <c r="H512" s="19" t="str">
        <f>VLOOKUP(A512,detalis!$A$1:$D$1001,4,0)</f>
        <v>Credit card</v>
      </c>
      <c r="I512" s="27">
        <f>VLOOKUP(A512,price!$A$1:$C$1001,2,0)</f>
        <v>90.74</v>
      </c>
      <c r="J512" s="21">
        <f>VLOOKUP(A512,price!$A$1:$C$1001,3,0)</f>
        <v>7</v>
      </c>
      <c r="K512" s="27">
        <f t="shared" si="21"/>
        <v>635.17999999999995</v>
      </c>
      <c r="L512" s="22">
        <v>6</v>
      </c>
      <c r="M512" s="27">
        <f t="shared" si="22"/>
        <v>38.11080000000004</v>
      </c>
      <c r="N512" s="27">
        <f t="shared" si="23"/>
        <v>673.29079999999999</v>
      </c>
    </row>
    <row r="513" spans="1:14" x14ac:dyDescent="0.3">
      <c r="A513" s="21" t="s">
        <v>545</v>
      </c>
      <c r="B513" s="21" t="s">
        <v>13</v>
      </c>
      <c r="C513" s="20">
        <f>VLOOKUP(A513,detalis!$A$1:$D$1001,2,FALSE)</f>
        <v>43470</v>
      </c>
      <c r="D513" s="21" t="s">
        <v>14</v>
      </c>
      <c r="E513" s="21" t="s">
        <v>22</v>
      </c>
      <c r="F513" s="21" t="s">
        <v>16</v>
      </c>
      <c r="G513" s="21" t="s">
        <v>27</v>
      </c>
      <c r="H513" s="19" t="str">
        <f>VLOOKUP(A513,detalis!$A$1:$D$1001,4,0)</f>
        <v>Ewallet</v>
      </c>
      <c r="I513" s="27">
        <f>VLOOKUP(A513,price!$A$1:$C$1001,2,0)</f>
        <v>42.91</v>
      </c>
      <c r="J513" s="21">
        <f>VLOOKUP(A513,price!$A$1:$C$1001,3,0)</f>
        <v>5</v>
      </c>
      <c r="K513" s="27">
        <f t="shared" si="21"/>
        <v>214.54999999999998</v>
      </c>
      <c r="L513" s="22">
        <v>6</v>
      </c>
      <c r="M513" s="27">
        <f t="shared" si="22"/>
        <v>12.87299999999999</v>
      </c>
      <c r="N513" s="27">
        <f t="shared" si="23"/>
        <v>227.42299999999997</v>
      </c>
    </row>
    <row r="514" spans="1:14" x14ac:dyDescent="0.3">
      <c r="A514" s="19" t="s">
        <v>546</v>
      </c>
      <c r="B514" s="19" t="s">
        <v>13</v>
      </c>
      <c r="C514" s="20">
        <f>VLOOKUP(A514,detalis!$A$1:$D$1001,2,FALSE)</f>
        <v>43492</v>
      </c>
      <c r="D514" s="19" t="s">
        <v>14</v>
      </c>
      <c r="E514" s="19" t="s">
        <v>22</v>
      </c>
      <c r="F514" s="19" t="s">
        <v>16</v>
      </c>
      <c r="G514" s="19" t="s">
        <v>41</v>
      </c>
      <c r="H514" s="19" t="str">
        <f>VLOOKUP(A514,detalis!$A$1:$D$1001,4,0)</f>
        <v>Ewallet</v>
      </c>
      <c r="I514" s="27">
        <f>VLOOKUP(A514,price!$A$1:$C$1001,2,0)</f>
        <v>54.28</v>
      </c>
      <c r="J514" s="21">
        <f>VLOOKUP(A514,price!$A$1:$C$1001,3,0)</f>
        <v>7</v>
      </c>
      <c r="K514" s="27">
        <f t="shared" si="21"/>
        <v>379.96000000000004</v>
      </c>
      <c r="L514" s="22">
        <v>6</v>
      </c>
      <c r="M514" s="27">
        <f t="shared" si="22"/>
        <v>22.797599999999989</v>
      </c>
      <c r="N514" s="27">
        <f t="shared" si="23"/>
        <v>402.75760000000002</v>
      </c>
    </row>
    <row r="515" spans="1:14" x14ac:dyDescent="0.3">
      <c r="A515" s="21" t="s">
        <v>547</v>
      </c>
      <c r="B515" s="21" t="s">
        <v>13</v>
      </c>
      <c r="C515" s="20">
        <f>VLOOKUP(A515,detalis!$A$1:$D$1001,2,FALSE)</f>
        <v>43538</v>
      </c>
      <c r="D515" s="21" t="s">
        <v>14</v>
      </c>
      <c r="E515" s="21" t="s">
        <v>22</v>
      </c>
      <c r="F515" s="21" t="s">
        <v>26</v>
      </c>
      <c r="G515" s="21" t="s">
        <v>23</v>
      </c>
      <c r="H515" s="19" t="str">
        <f>VLOOKUP(A515,detalis!$A$1:$D$1001,4,0)</f>
        <v>Cash</v>
      </c>
      <c r="I515" s="27">
        <f>VLOOKUP(A515,price!$A$1:$C$1001,2,0)</f>
        <v>99.55</v>
      </c>
      <c r="J515" s="21">
        <f>VLOOKUP(A515,price!$A$1:$C$1001,3,0)</f>
        <v>7</v>
      </c>
      <c r="K515" s="27">
        <f t="shared" ref="K515:K578" si="24">I515*J515</f>
        <v>696.85</v>
      </c>
      <c r="L515" s="22">
        <v>6</v>
      </c>
      <c r="M515" s="27">
        <f t="shared" ref="M515:M578" si="25">N515-K515</f>
        <v>41.811000000000035</v>
      </c>
      <c r="N515" s="27">
        <f t="shared" ref="N515:N578" si="26">K515+((K515*L515)/100)</f>
        <v>738.66100000000006</v>
      </c>
    </row>
    <row r="516" spans="1:14" x14ac:dyDescent="0.3">
      <c r="A516" s="19" t="s">
        <v>548</v>
      </c>
      <c r="B516" s="19" t="s">
        <v>20</v>
      </c>
      <c r="C516" s="20">
        <f>VLOOKUP(A516,detalis!$A$1:$D$1001,2,FALSE)</f>
        <v>43519</v>
      </c>
      <c r="D516" s="19" t="s">
        <v>21</v>
      </c>
      <c r="E516" s="19" t="s">
        <v>15</v>
      </c>
      <c r="F516" s="19" t="s">
        <v>26</v>
      </c>
      <c r="G516" s="19" t="s">
        <v>31</v>
      </c>
      <c r="H516" s="19" t="str">
        <f>VLOOKUP(A516,detalis!$A$1:$D$1001,4,0)</f>
        <v>Credit card</v>
      </c>
      <c r="I516" s="27">
        <f>VLOOKUP(A516,price!$A$1:$C$1001,2,0)</f>
        <v>58.39</v>
      </c>
      <c r="J516" s="21">
        <f>VLOOKUP(A516,price!$A$1:$C$1001,3,0)</f>
        <v>7</v>
      </c>
      <c r="K516" s="27">
        <f t="shared" si="24"/>
        <v>408.73</v>
      </c>
      <c r="L516" s="22">
        <v>6</v>
      </c>
      <c r="M516" s="27">
        <f t="shared" si="25"/>
        <v>24.523799999999994</v>
      </c>
      <c r="N516" s="27">
        <f t="shared" si="26"/>
        <v>433.25380000000001</v>
      </c>
    </row>
    <row r="517" spans="1:14" x14ac:dyDescent="0.3">
      <c r="A517" s="21" t="s">
        <v>549</v>
      </c>
      <c r="B517" s="21" t="s">
        <v>20</v>
      </c>
      <c r="C517" s="20">
        <f>VLOOKUP(A517,detalis!$A$1:$D$1001,2,FALSE)</f>
        <v>43542</v>
      </c>
      <c r="D517" s="21" t="s">
        <v>21</v>
      </c>
      <c r="E517" s="21" t="s">
        <v>15</v>
      </c>
      <c r="F517" s="21" t="s">
        <v>16</v>
      </c>
      <c r="G517" s="21" t="s">
        <v>41</v>
      </c>
      <c r="H517" s="19" t="str">
        <f>VLOOKUP(A517,detalis!$A$1:$D$1001,4,0)</f>
        <v>Ewallet</v>
      </c>
      <c r="I517" s="27">
        <f>VLOOKUP(A517,price!$A$1:$C$1001,2,0)</f>
        <v>51.47</v>
      </c>
      <c r="J517" s="21">
        <f>VLOOKUP(A517,price!$A$1:$C$1001,3,0)</f>
        <v>1</v>
      </c>
      <c r="K517" s="27">
        <f t="shared" si="24"/>
        <v>51.47</v>
      </c>
      <c r="L517" s="22">
        <v>6</v>
      </c>
      <c r="M517" s="27">
        <f t="shared" si="25"/>
        <v>3.0882000000000005</v>
      </c>
      <c r="N517" s="27">
        <f t="shared" si="26"/>
        <v>54.558199999999999</v>
      </c>
    </row>
    <row r="518" spans="1:14" x14ac:dyDescent="0.3">
      <c r="A518" s="19" t="s">
        <v>550</v>
      </c>
      <c r="B518" s="19" t="s">
        <v>37</v>
      </c>
      <c r="C518" s="20">
        <f>VLOOKUP(A518,detalis!$A$1:$D$1001,2,FALSE)</f>
        <v>43553</v>
      </c>
      <c r="D518" s="19" t="s">
        <v>38</v>
      </c>
      <c r="E518" s="19" t="s">
        <v>15</v>
      </c>
      <c r="F518" s="19" t="s">
        <v>26</v>
      </c>
      <c r="G518" s="19" t="s">
        <v>17</v>
      </c>
      <c r="H518" s="19" t="str">
        <f>VLOOKUP(A518,detalis!$A$1:$D$1001,4,0)</f>
        <v>Ewallet</v>
      </c>
      <c r="I518" s="27">
        <f>VLOOKUP(A518,price!$A$1:$C$1001,2,0)</f>
        <v>54.86</v>
      </c>
      <c r="J518" s="21">
        <f>VLOOKUP(A518,price!$A$1:$C$1001,3,0)</f>
        <v>5</v>
      </c>
      <c r="K518" s="27">
        <f t="shared" si="24"/>
        <v>274.3</v>
      </c>
      <c r="L518" s="22">
        <v>6</v>
      </c>
      <c r="M518" s="27">
        <f t="shared" si="25"/>
        <v>16.458000000000027</v>
      </c>
      <c r="N518" s="27">
        <f t="shared" si="26"/>
        <v>290.75800000000004</v>
      </c>
    </row>
    <row r="519" spans="1:14" x14ac:dyDescent="0.3">
      <c r="A519" s="21" t="s">
        <v>551</v>
      </c>
      <c r="B519" s="21" t="s">
        <v>20</v>
      </c>
      <c r="C519" s="20">
        <f>VLOOKUP(A519,detalis!$A$1:$D$1001,2,FALSE)</f>
        <v>43487</v>
      </c>
      <c r="D519" s="21" t="s">
        <v>21</v>
      </c>
      <c r="E519" s="21" t="s">
        <v>15</v>
      </c>
      <c r="F519" s="21" t="s">
        <v>26</v>
      </c>
      <c r="G519" s="21" t="s">
        <v>27</v>
      </c>
      <c r="H519" s="19" t="str">
        <f>VLOOKUP(A519,detalis!$A$1:$D$1001,4,0)</f>
        <v>Credit card</v>
      </c>
      <c r="I519" s="27">
        <f>VLOOKUP(A519,price!$A$1:$C$1001,2,0)</f>
        <v>39.39</v>
      </c>
      <c r="J519" s="21">
        <f>VLOOKUP(A519,price!$A$1:$C$1001,3,0)</f>
        <v>5</v>
      </c>
      <c r="K519" s="27">
        <f t="shared" si="24"/>
        <v>196.95</v>
      </c>
      <c r="L519" s="22">
        <v>6</v>
      </c>
      <c r="M519" s="27">
        <f t="shared" si="25"/>
        <v>11.817000000000007</v>
      </c>
      <c r="N519" s="27">
        <f t="shared" si="26"/>
        <v>208.767</v>
      </c>
    </row>
    <row r="520" spans="1:14" x14ac:dyDescent="0.3">
      <c r="A520" s="19" t="s">
        <v>552</v>
      </c>
      <c r="B520" s="19" t="s">
        <v>13</v>
      </c>
      <c r="C520" s="20">
        <f>VLOOKUP(A520,detalis!$A$1:$D$1001,2,FALSE)</f>
        <v>43525</v>
      </c>
      <c r="D520" s="19" t="s">
        <v>14</v>
      </c>
      <c r="E520" s="19" t="s">
        <v>22</v>
      </c>
      <c r="F520" s="19" t="s">
        <v>26</v>
      </c>
      <c r="G520" s="19" t="s">
        <v>27</v>
      </c>
      <c r="H520" s="19" t="str">
        <f>VLOOKUP(A520,detalis!$A$1:$D$1001,4,0)</f>
        <v>Ewallet</v>
      </c>
      <c r="I520" s="27">
        <f>VLOOKUP(A520,price!$A$1:$C$1001,2,0)</f>
        <v>34.729999999999997</v>
      </c>
      <c r="J520" s="21">
        <f>VLOOKUP(A520,price!$A$1:$C$1001,3,0)</f>
        <v>2</v>
      </c>
      <c r="K520" s="27">
        <f t="shared" si="24"/>
        <v>69.459999999999994</v>
      </c>
      <c r="L520" s="22">
        <v>6</v>
      </c>
      <c r="M520" s="27">
        <f t="shared" si="25"/>
        <v>4.1676000000000073</v>
      </c>
      <c r="N520" s="27">
        <f t="shared" si="26"/>
        <v>73.627600000000001</v>
      </c>
    </row>
    <row r="521" spans="1:14" x14ac:dyDescent="0.3">
      <c r="A521" s="21" t="s">
        <v>553</v>
      </c>
      <c r="B521" s="21" t="s">
        <v>20</v>
      </c>
      <c r="C521" s="20">
        <f>VLOOKUP(A521,detalis!$A$1:$D$1001,2,FALSE)</f>
        <v>43482</v>
      </c>
      <c r="D521" s="21" t="s">
        <v>21</v>
      </c>
      <c r="E521" s="21" t="s">
        <v>15</v>
      </c>
      <c r="F521" s="21" t="s">
        <v>26</v>
      </c>
      <c r="G521" s="21" t="s">
        <v>31</v>
      </c>
      <c r="H521" s="19" t="str">
        <f>VLOOKUP(A521,detalis!$A$1:$D$1001,4,0)</f>
        <v>Credit card</v>
      </c>
      <c r="I521" s="27">
        <f>VLOOKUP(A521,price!$A$1:$C$1001,2,0)</f>
        <v>71.92</v>
      </c>
      <c r="J521" s="21">
        <f>VLOOKUP(A521,price!$A$1:$C$1001,3,0)</f>
        <v>5</v>
      </c>
      <c r="K521" s="27">
        <f t="shared" si="24"/>
        <v>359.6</v>
      </c>
      <c r="L521" s="22">
        <v>6</v>
      </c>
      <c r="M521" s="27">
        <f t="shared" si="25"/>
        <v>21.576000000000022</v>
      </c>
      <c r="N521" s="27">
        <f t="shared" si="26"/>
        <v>381.17600000000004</v>
      </c>
    </row>
    <row r="522" spans="1:14" x14ac:dyDescent="0.3">
      <c r="A522" s="19" t="s">
        <v>554</v>
      </c>
      <c r="B522" s="19" t="s">
        <v>37</v>
      </c>
      <c r="C522" s="20">
        <f>VLOOKUP(A522,detalis!$A$1:$D$1001,2,FALSE)</f>
        <v>43550</v>
      </c>
      <c r="D522" s="19" t="s">
        <v>38</v>
      </c>
      <c r="E522" s="19" t="s">
        <v>22</v>
      </c>
      <c r="F522" s="19" t="s">
        <v>16</v>
      </c>
      <c r="G522" s="19" t="s">
        <v>23</v>
      </c>
      <c r="H522" s="19" t="str">
        <f>VLOOKUP(A522,detalis!$A$1:$D$1001,4,0)</f>
        <v>Credit card</v>
      </c>
      <c r="I522" s="27">
        <f>VLOOKUP(A522,price!$A$1:$C$1001,2,0)</f>
        <v>45.71</v>
      </c>
      <c r="J522" s="21">
        <f>VLOOKUP(A522,price!$A$1:$C$1001,3,0)</f>
        <v>3</v>
      </c>
      <c r="K522" s="27">
        <f t="shared" si="24"/>
        <v>137.13</v>
      </c>
      <c r="L522" s="22">
        <v>6</v>
      </c>
      <c r="M522" s="27">
        <f t="shared" si="25"/>
        <v>8.227800000000002</v>
      </c>
      <c r="N522" s="27">
        <f t="shared" si="26"/>
        <v>145.3578</v>
      </c>
    </row>
    <row r="523" spans="1:14" x14ac:dyDescent="0.3">
      <c r="A523" s="21" t="s">
        <v>555</v>
      </c>
      <c r="B523" s="21" t="s">
        <v>20</v>
      </c>
      <c r="C523" s="20">
        <f>VLOOKUP(A523,detalis!$A$1:$D$1001,2,FALSE)</f>
        <v>43544</v>
      </c>
      <c r="D523" s="21" t="s">
        <v>21</v>
      </c>
      <c r="E523" s="21" t="s">
        <v>15</v>
      </c>
      <c r="F523" s="21" t="s">
        <v>16</v>
      </c>
      <c r="G523" s="21" t="s">
        <v>27</v>
      </c>
      <c r="H523" s="19" t="str">
        <f>VLOOKUP(A523,detalis!$A$1:$D$1001,4,0)</f>
        <v>Cash</v>
      </c>
      <c r="I523" s="27">
        <f>VLOOKUP(A523,price!$A$1:$C$1001,2,0)</f>
        <v>83.17</v>
      </c>
      <c r="J523" s="21">
        <f>VLOOKUP(A523,price!$A$1:$C$1001,3,0)</f>
        <v>6</v>
      </c>
      <c r="K523" s="27">
        <f t="shared" si="24"/>
        <v>499.02</v>
      </c>
      <c r="L523" s="22">
        <v>6</v>
      </c>
      <c r="M523" s="27">
        <f t="shared" si="25"/>
        <v>29.941199999999981</v>
      </c>
      <c r="N523" s="27">
        <f t="shared" si="26"/>
        <v>528.96119999999996</v>
      </c>
    </row>
    <row r="524" spans="1:14" x14ac:dyDescent="0.3">
      <c r="A524" s="19" t="s">
        <v>556</v>
      </c>
      <c r="B524" s="19" t="s">
        <v>13</v>
      </c>
      <c r="C524" s="20">
        <f>VLOOKUP(A524,detalis!$A$1:$D$1001,2,FALSE)</f>
        <v>43502</v>
      </c>
      <c r="D524" s="19" t="s">
        <v>14</v>
      </c>
      <c r="E524" s="19" t="s">
        <v>15</v>
      </c>
      <c r="F524" s="19" t="s">
        <v>16</v>
      </c>
      <c r="G524" s="19" t="s">
        <v>27</v>
      </c>
      <c r="H524" s="19" t="str">
        <f>VLOOKUP(A524,detalis!$A$1:$D$1001,4,0)</f>
        <v>Credit card</v>
      </c>
      <c r="I524" s="27">
        <f>VLOOKUP(A524,price!$A$1:$C$1001,2,0)</f>
        <v>37.44</v>
      </c>
      <c r="J524" s="21">
        <f>VLOOKUP(A524,price!$A$1:$C$1001,3,0)</f>
        <v>6</v>
      </c>
      <c r="K524" s="27">
        <f t="shared" si="24"/>
        <v>224.64</v>
      </c>
      <c r="L524" s="22">
        <v>6</v>
      </c>
      <c r="M524" s="27">
        <f t="shared" si="25"/>
        <v>13.478399999999993</v>
      </c>
      <c r="N524" s="27">
        <f t="shared" si="26"/>
        <v>238.11839999999998</v>
      </c>
    </row>
    <row r="525" spans="1:14" x14ac:dyDescent="0.3">
      <c r="A525" s="21" t="s">
        <v>557</v>
      </c>
      <c r="B525" s="21" t="s">
        <v>20</v>
      </c>
      <c r="C525" s="20">
        <f>VLOOKUP(A525,detalis!$A$1:$D$1001,2,FALSE)</f>
        <v>43466</v>
      </c>
      <c r="D525" s="21" t="s">
        <v>21</v>
      </c>
      <c r="E525" s="21" t="s">
        <v>22</v>
      </c>
      <c r="F525" s="21" t="s">
        <v>26</v>
      </c>
      <c r="G525" s="21" t="s">
        <v>17</v>
      </c>
      <c r="H525" s="19" t="str">
        <f>VLOOKUP(A525,detalis!$A$1:$D$1001,4,0)</f>
        <v>Cash</v>
      </c>
      <c r="I525" s="27">
        <f>VLOOKUP(A525,price!$A$1:$C$1001,2,0)</f>
        <v>62.87</v>
      </c>
      <c r="J525" s="21">
        <f>VLOOKUP(A525,price!$A$1:$C$1001,3,0)</f>
        <v>2</v>
      </c>
      <c r="K525" s="27">
        <f t="shared" si="24"/>
        <v>125.74</v>
      </c>
      <c r="L525" s="22">
        <v>6</v>
      </c>
      <c r="M525" s="27">
        <f t="shared" si="25"/>
        <v>7.5444000000000102</v>
      </c>
      <c r="N525" s="27">
        <f t="shared" si="26"/>
        <v>133.28440000000001</v>
      </c>
    </row>
    <row r="526" spans="1:14" x14ac:dyDescent="0.3">
      <c r="A526" s="19" t="s">
        <v>558</v>
      </c>
      <c r="B526" s="19" t="s">
        <v>13</v>
      </c>
      <c r="C526" s="20">
        <f>VLOOKUP(A526,detalis!$A$1:$D$1001,2,FALSE)</f>
        <v>43492</v>
      </c>
      <c r="D526" s="19" t="s">
        <v>14</v>
      </c>
      <c r="E526" s="19" t="s">
        <v>22</v>
      </c>
      <c r="F526" s="19" t="s">
        <v>26</v>
      </c>
      <c r="G526" s="19" t="s">
        <v>39</v>
      </c>
      <c r="H526" s="19" t="str">
        <f>VLOOKUP(A526,detalis!$A$1:$D$1001,4,0)</f>
        <v>Credit card</v>
      </c>
      <c r="I526" s="27">
        <f>VLOOKUP(A526,price!$A$1:$C$1001,2,0)</f>
        <v>81.709999999999994</v>
      </c>
      <c r="J526" s="21">
        <f>VLOOKUP(A526,price!$A$1:$C$1001,3,0)</f>
        <v>6</v>
      </c>
      <c r="K526" s="27">
        <f t="shared" si="24"/>
        <v>490.26</v>
      </c>
      <c r="L526" s="22">
        <v>6</v>
      </c>
      <c r="M526" s="27">
        <f t="shared" si="25"/>
        <v>29.41560000000004</v>
      </c>
      <c r="N526" s="27">
        <f t="shared" si="26"/>
        <v>519.67560000000003</v>
      </c>
    </row>
    <row r="527" spans="1:14" x14ac:dyDescent="0.3">
      <c r="A527" s="21" t="s">
        <v>559</v>
      </c>
      <c r="B527" s="21" t="s">
        <v>13</v>
      </c>
      <c r="C527" s="20">
        <f>VLOOKUP(A527,detalis!$A$1:$D$1001,2,FALSE)</f>
        <v>43521</v>
      </c>
      <c r="D527" s="21" t="s">
        <v>14</v>
      </c>
      <c r="E527" s="21" t="s">
        <v>15</v>
      </c>
      <c r="F527" s="21" t="s">
        <v>16</v>
      </c>
      <c r="G527" s="21" t="s">
        <v>31</v>
      </c>
      <c r="H527" s="19" t="str">
        <f>VLOOKUP(A527,detalis!$A$1:$D$1001,4,0)</f>
        <v>Ewallet</v>
      </c>
      <c r="I527" s="27">
        <f>VLOOKUP(A527,price!$A$1:$C$1001,2,0)</f>
        <v>91.41</v>
      </c>
      <c r="J527" s="21">
        <f>VLOOKUP(A527,price!$A$1:$C$1001,3,0)</f>
        <v>5</v>
      </c>
      <c r="K527" s="27">
        <f t="shared" si="24"/>
        <v>457.04999999999995</v>
      </c>
      <c r="L527" s="22">
        <v>6</v>
      </c>
      <c r="M527" s="27">
        <f t="shared" si="25"/>
        <v>27.423000000000002</v>
      </c>
      <c r="N527" s="27">
        <f t="shared" si="26"/>
        <v>484.47299999999996</v>
      </c>
    </row>
    <row r="528" spans="1:14" x14ac:dyDescent="0.3">
      <c r="A528" s="19" t="s">
        <v>560</v>
      </c>
      <c r="B528" s="19" t="s">
        <v>37</v>
      </c>
      <c r="C528" s="20">
        <f>VLOOKUP(A528,detalis!$A$1:$D$1001,2,FALSE)</f>
        <v>43481</v>
      </c>
      <c r="D528" s="19" t="s">
        <v>38</v>
      </c>
      <c r="E528" s="19" t="s">
        <v>22</v>
      </c>
      <c r="F528" s="19" t="s">
        <v>26</v>
      </c>
      <c r="G528" s="19" t="s">
        <v>41</v>
      </c>
      <c r="H528" s="19" t="str">
        <f>VLOOKUP(A528,detalis!$A$1:$D$1001,4,0)</f>
        <v>Credit card</v>
      </c>
      <c r="I528" s="27">
        <f>VLOOKUP(A528,price!$A$1:$C$1001,2,0)</f>
        <v>39.21</v>
      </c>
      <c r="J528" s="21">
        <f>VLOOKUP(A528,price!$A$1:$C$1001,3,0)</f>
        <v>4</v>
      </c>
      <c r="K528" s="27">
        <f t="shared" si="24"/>
        <v>156.84</v>
      </c>
      <c r="L528" s="22">
        <v>6</v>
      </c>
      <c r="M528" s="27">
        <f t="shared" si="25"/>
        <v>9.4104000000000099</v>
      </c>
      <c r="N528" s="27">
        <f t="shared" si="26"/>
        <v>166.25040000000001</v>
      </c>
    </row>
    <row r="529" spans="1:14" x14ac:dyDescent="0.3">
      <c r="A529" s="21" t="s">
        <v>561</v>
      </c>
      <c r="B529" s="21" t="s">
        <v>37</v>
      </c>
      <c r="C529" s="20">
        <f>VLOOKUP(A529,detalis!$A$1:$D$1001,2,FALSE)</f>
        <v>43478</v>
      </c>
      <c r="D529" s="21" t="s">
        <v>38</v>
      </c>
      <c r="E529" s="21" t="s">
        <v>15</v>
      </c>
      <c r="F529" s="21" t="s">
        <v>26</v>
      </c>
      <c r="G529" s="21" t="s">
        <v>41</v>
      </c>
      <c r="H529" s="19" t="str">
        <f>VLOOKUP(A529,detalis!$A$1:$D$1001,4,0)</f>
        <v>Ewallet</v>
      </c>
      <c r="I529" s="27">
        <f>VLOOKUP(A529,price!$A$1:$C$1001,2,0)</f>
        <v>59.86</v>
      </c>
      <c r="J529" s="21">
        <f>VLOOKUP(A529,price!$A$1:$C$1001,3,0)</f>
        <v>2</v>
      </c>
      <c r="K529" s="27">
        <f t="shared" si="24"/>
        <v>119.72</v>
      </c>
      <c r="L529" s="22">
        <v>6</v>
      </c>
      <c r="M529" s="27">
        <f t="shared" si="25"/>
        <v>7.1831999999999994</v>
      </c>
      <c r="N529" s="27">
        <f t="shared" si="26"/>
        <v>126.9032</v>
      </c>
    </row>
    <row r="530" spans="1:14" x14ac:dyDescent="0.3">
      <c r="A530" s="19" t="s">
        <v>562</v>
      </c>
      <c r="B530" s="19" t="s">
        <v>37</v>
      </c>
      <c r="C530" s="20">
        <f>VLOOKUP(A530,detalis!$A$1:$D$1001,2,FALSE)</f>
        <v>43503</v>
      </c>
      <c r="D530" s="19" t="s">
        <v>38</v>
      </c>
      <c r="E530" s="19" t="s">
        <v>15</v>
      </c>
      <c r="F530" s="19" t="s">
        <v>16</v>
      </c>
      <c r="G530" s="19" t="s">
        <v>39</v>
      </c>
      <c r="H530" s="19" t="str">
        <f>VLOOKUP(A530,detalis!$A$1:$D$1001,4,0)</f>
        <v>Credit card</v>
      </c>
      <c r="I530" s="27">
        <f>VLOOKUP(A530,price!$A$1:$C$1001,2,0)</f>
        <v>54.36</v>
      </c>
      <c r="J530" s="21">
        <f>VLOOKUP(A530,price!$A$1:$C$1001,3,0)</f>
        <v>10</v>
      </c>
      <c r="K530" s="27">
        <f t="shared" si="24"/>
        <v>543.6</v>
      </c>
      <c r="L530" s="22">
        <v>6</v>
      </c>
      <c r="M530" s="27">
        <f t="shared" si="25"/>
        <v>32.615999999999985</v>
      </c>
      <c r="N530" s="27">
        <f t="shared" si="26"/>
        <v>576.21600000000001</v>
      </c>
    </row>
    <row r="531" spans="1:14" x14ac:dyDescent="0.3">
      <c r="A531" s="21" t="s">
        <v>563</v>
      </c>
      <c r="B531" s="21" t="s">
        <v>13</v>
      </c>
      <c r="C531" s="20">
        <f>VLOOKUP(A531,detalis!$A$1:$D$1001,2,FALSE)</f>
        <v>43513</v>
      </c>
      <c r="D531" s="21" t="s">
        <v>14</v>
      </c>
      <c r="E531" s="21" t="s">
        <v>22</v>
      </c>
      <c r="F531" s="21" t="s">
        <v>26</v>
      </c>
      <c r="G531" s="21" t="s">
        <v>31</v>
      </c>
      <c r="H531" s="19" t="str">
        <f>VLOOKUP(A531,detalis!$A$1:$D$1001,4,0)</f>
        <v>Cash</v>
      </c>
      <c r="I531" s="27">
        <f>VLOOKUP(A531,price!$A$1:$C$1001,2,0)</f>
        <v>98.09</v>
      </c>
      <c r="J531" s="21">
        <f>VLOOKUP(A531,price!$A$1:$C$1001,3,0)</f>
        <v>9</v>
      </c>
      <c r="K531" s="27">
        <f t="shared" si="24"/>
        <v>882.81000000000006</v>
      </c>
      <c r="L531" s="22">
        <v>6</v>
      </c>
      <c r="M531" s="27">
        <f t="shared" si="25"/>
        <v>52.968600000000038</v>
      </c>
      <c r="N531" s="27">
        <f t="shared" si="26"/>
        <v>935.7786000000001</v>
      </c>
    </row>
    <row r="532" spans="1:14" x14ac:dyDescent="0.3">
      <c r="A532" s="19" t="s">
        <v>564</v>
      </c>
      <c r="B532" s="19" t="s">
        <v>13</v>
      </c>
      <c r="C532" s="20">
        <f>VLOOKUP(A532,detalis!$A$1:$D$1001,2,FALSE)</f>
        <v>43508</v>
      </c>
      <c r="D532" s="19" t="s">
        <v>14</v>
      </c>
      <c r="E532" s="19" t="s">
        <v>22</v>
      </c>
      <c r="F532" s="19" t="s">
        <v>26</v>
      </c>
      <c r="G532" s="19" t="s">
        <v>17</v>
      </c>
      <c r="H532" s="19" t="str">
        <f>VLOOKUP(A532,detalis!$A$1:$D$1001,4,0)</f>
        <v>Ewallet</v>
      </c>
      <c r="I532" s="27">
        <f>VLOOKUP(A532,price!$A$1:$C$1001,2,0)</f>
        <v>25.43</v>
      </c>
      <c r="J532" s="21">
        <f>VLOOKUP(A532,price!$A$1:$C$1001,3,0)</f>
        <v>6</v>
      </c>
      <c r="K532" s="27">
        <f t="shared" si="24"/>
        <v>152.57999999999998</v>
      </c>
      <c r="L532" s="22">
        <v>6</v>
      </c>
      <c r="M532" s="27">
        <f t="shared" si="25"/>
        <v>9.1547999999999945</v>
      </c>
      <c r="N532" s="27">
        <f t="shared" si="26"/>
        <v>161.73479999999998</v>
      </c>
    </row>
    <row r="533" spans="1:14" x14ac:dyDescent="0.3">
      <c r="A533" s="21" t="s">
        <v>565</v>
      </c>
      <c r="B533" s="21" t="s">
        <v>13</v>
      </c>
      <c r="C533" s="20">
        <f>VLOOKUP(A533,detalis!$A$1:$D$1001,2,FALSE)</f>
        <v>43489</v>
      </c>
      <c r="D533" s="21" t="s">
        <v>14</v>
      </c>
      <c r="E533" s="21" t="s">
        <v>15</v>
      </c>
      <c r="F533" s="21" t="s">
        <v>26</v>
      </c>
      <c r="G533" s="21" t="s">
        <v>41</v>
      </c>
      <c r="H533" s="19" t="str">
        <f>VLOOKUP(A533,detalis!$A$1:$D$1001,4,0)</f>
        <v>Credit card</v>
      </c>
      <c r="I533" s="27">
        <f>VLOOKUP(A533,price!$A$1:$C$1001,2,0)</f>
        <v>86.68</v>
      </c>
      <c r="J533" s="21">
        <f>VLOOKUP(A533,price!$A$1:$C$1001,3,0)</f>
        <v>8</v>
      </c>
      <c r="K533" s="27">
        <f t="shared" si="24"/>
        <v>693.44</v>
      </c>
      <c r="L533" s="22">
        <v>6</v>
      </c>
      <c r="M533" s="27">
        <f t="shared" si="25"/>
        <v>41.606400000000008</v>
      </c>
      <c r="N533" s="27">
        <f t="shared" si="26"/>
        <v>735.04640000000006</v>
      </c>
    </row>
    <row r="534" spans="1:14" x14ac:dyDescent="0.3">
      <c r="A534" s="19" t="s">
        <v>566</v>
      </c>
      <c r="B534" s="19" t="s">
        <v>37</v>
      </c>
      <c r="C534" s="20">
        <f>VLOOKUP(A534,detalis!$A$1:$D$1001,2,FALSE)</f>
        <v>43502</v>
      </c>
      <c r="D534" s="19" t="s">
        <v>38</v>
      </c>
      <c r="E534" s="19" t="s">
        <v>22</v>
      </c>
      <c r="F534" s="19" t="s">
        <v>26</v>
      </c>
      <c r="G534" s="19" t="s">
        <v>23</v>
      </c>
      <c r="H534" s="19" t="str">
        <f>VLOOKUP(A534,detalis!$A$1:$D$1001,4,0)</f>
        <v>Ewallet</v>
      </c>
      <c r="I534" s="27">
        <f>VLOOKUP(A534,price!$A$1:$C$1001,2,0)</f>
        <v>22.95</v>
      </c>
      <c r="J534" s="21">
        <f>VLOOKUP(A534,price!$A$1:$C$1001,3,0)</f>
        <v>10</v>
      </c>
      <c r="K534" s="27">
        <f t="shared" si="24"/>
        <v>229.5</v>
      </c>
      <c r="L534" s="22">
        <v>6</v>
      </c>
      <c r="M534" s="27">
        <f t="shared" si="25"/>
        <v>13.77000000000001</v>
      </c>
      <c r="N534" s="27">
        <f t="shared" si="26"/>
        <v>243.27</v>
      </c>
    </row>
    <row r="535" spans="1:14" x14ac:dyDescent="0.3">
      <c r="A535" s="21" t="s">
        <v>567</v>
      </c>
      <c r="B535" s="21" t="s">
        <v>20</v>
      </c>
      <c r="C535" s="20">
        <f>VLOOKUP(A535,detalis!$A$1:$D$1001,2,FALSE)</f>
        <v>43550</v>
      </c>
      <c r="D535" s="21" t="s">
        <v>21</v>
      </c>
      <c r="E535" s="21" t="s">
        <v>22</v>
      </c>
      <c r="F535" s="21" t="s">
        <v>16</v>
      </c>
      <c r="G535" s="21" t="s">
        <v>39</v>
      </c>
      <c r="H535" s="19" t="str">
        <f>VLOOKUP(A535,detalis!$A$1:$D$1001,4,0)</f>
        <v>Ewallet</v>
      </c>
      <c r="I535" s="27">
        <f>VLOOKUP(A535,price!$A$1:$C$1001,2,0)</f>
        <v>16.309999999999999</v>
      </c>
      <c r="J535" s="21">
        <f>VLOOKUP(A535,price!$A$1:$C$1001,3,0)</f>
        <v>9</v>
      </c>
      <c r="K535" s="27">
        <f t="shared" si="24"/>
        <v>146.79</v>
      </c>
      <c r="L535" s="22">
        <v>6</v>
      </c>
      <c r="M535" s="27">
        <f t="shared" si="25"/>
        <v>8.8074000000000012</v>
      </c>
      <c r="N535" s="27">
        <f t="shared" si="26"/>
        <v>155.59739999999999</v>
      </c>
    </row>
    <row r="536" spans="1:14" x14ac:dyDescent="0.3">
      <c r="A536" s="19" t="s">
        <v>568</v>
      </c>
      <c r="B536" s="19" t="s">
        <v>13</v>
      </c>
      <c r="C536" s="20">
        <f>VLOOKUP(A536,detalis!$A$1:$D$1001,2,FALSE)</f>
        <v>43535</v>
      </c>
      <c r="D536" s="19" t="s">
        <v>14</v>
      </c>
      <c r="E536" s="19" t="s">
        <v>22</v>
      </c>
      <c r="F536" s="19" t="s">
        <v>16</v>
      </c>
      <c r="G536" s="19" t="s">
        <v>27</v>
      </c>
      <c r="H536" s="19" t="str">
        <f>VLOOKUP(A536,detalis!$A$1:$D$1001,4,0)</f>
        <v>Ewallet</v>
      </c>
      <c r="I536" s="27">
        <f>VLOOKUP(A536,price!$A$1:$C$1001,2,0)</f>
        <v>28.32</v>
      </c>
      <c r="J536" s="21">
        <f>VLOOKUP(A536,price!$A$1:$C$1001,3,0)</f>
        <v>5</v>
      </c>
      <c r="K536" s="27">
        <f t="shared" si="24"/>
        <v>141.6</v>
      </c>
      <c r="L536" s="22">
        <v>6</v>
      </c>
      <c r="M536" s="27">
        <f t="shared" si="25"/>
        <v>8.4960000000000093</v>
      </c>
      <c r="N536" s="27">
        <f t="shared" si="26"/>
        <v>150.096</v>
      </c>
    </row>
    <row r="537" spans="1:14" x14ac:dyDescent="0.3">
      <c r="A537" s="21" t="s">
        <v>569</v>
      </c>
      <c r="B537" s="21" t="s">
        <v>20</v>
      </c>
      <c r="C537" s="20">
        <f>VLOOKUP(A537,detalis!$A$1:$D$1001,2,FALSE)</f>
        <v>43503</v>
      </c>
      <c r="D537" s="21" t="s">
        <v>21</v>
      </c>
      <c r="E537" s="21" t="s">
        <v>22</v>
      </c>
      <c r="F537" s="21" t="s">
        <v>26</v>
      </c>
      <c r="G537" s="21" t="s">
        <v>27</v>
      </c>
      <c r="H537" s="19" t="str">
        <f>VLOOKUP(A537,detalis!$A$1:$D$1001,4,0)</f>
        <v>Ewallet</v>
      </c>
      <c r="I537" s="27">
        <f>VLOOKUP(A537,price!$A$1:$C$1001,2,0)</f>
        <v>16.670000000000002</v>
      </c>
      <c r="J537" s="21">
        <f>VLOOKUP(A537,price!$A$1:$C$1001,3,0)</f>
        <v>7</v>
      </c>
      <c r="K537" s="27">
        <f t="shared" si="24"/>
        <v>116.69000000000001</v>
      </c>
      <c r="L537" s="22">
        <v>6</v>
      </c>
      <c r="M537" s="27">
        <f t="shared" si="25"/>
        <v>7.0014000000000038</v>
      </c>
      <c r="N537" s="27">
        <f t="shared" si="26"/>
        <v>123.69140000000002</v>
      </c>
    </row>
    <row r="538" spans="1:14" x14ac:dyDescent="0.3">
      <c r="A538" s="19" t="s">
        <v>570</v>
      </c>
      <c r="B538" s="19" t="s">
        <v>37</v>
      </c>
      <c r="C538" s="20">
        <f>VLOOKUP(A538,detalis!$A$1:$D$1001,2,FALSE)</f>
        <v>43470</v>
      </c>
      <c r="D538" s="19" t="s">
        <v>38</v>
      </c>
      <c r="E538" s="19" t="s">
        <v>15</v>
      </c>
      <c r="F538" s="19" t="s">
        <v>16</v>
      </c>
      <c r="G538" s="19" t="s">
        <v>41</v>
      </c>
      <c r="H538" s="19" t="str">
        <f>VLOOKUP(A538,detalis!$A$1:$D$1001,4,0)</f>
        <v>Credit card</v>
      </c>
      <c r="I538" s="27">
        <f>VLOOKUP(A538,price!$A$1:$C$1001,2,0)</f>
        <v>73.959999999999994</v>
      </c>
      <c r="J538" s="21">
        <f>VLOOKUP(A538,price!$A$1:$C$1001,3,0)</f>
        <v>1</v>
      </c>
      <c r="K538" s="27">
        <f t="shared" si="24"/>
        <v>73.959999999999994</v>
      </c>
      <c r="L538" s="22">
        <v>6</v>
      </c>
      <c r="M538" s="27">
        <f t="shared" si="25"/>
        <v>4.4376000000000033</v>
      </c>
      <c r="N538" s="27">
        <f t="shared" si="26"/>
        <v>78.397599999999997</v>
      </c>
    </row>
    <row r="539" spans="1:14" x14ac:dyDescent="0.3">
      <c r="A539" s="21" t="s">
        <v>571</v>
      </c>
      <c r="B539" s="21" t="s">
        <v>13</v>
      </c>
      <c r="C539" s="20">
        <f>VLOOKUP(A539,detalis!$A$1:$D$1001,2,FALSE)</f>
        <v>43531</v>
      </c>
      <c r="D539" s="21" t="s">
        <v>14</v>
      </c>
      <c r="E539" s="21" t="s">
        <v>22</v>
      </c>
      <c r="F539" s="21" t="s">
        <v>26</v>
      </c>
      <c r="G539" s="21" t="s">
        <v>27</v>
      </c>
      <c r="H539" s="19" t="str">
        <f>VLOOKUP(A539,detalis!$A$1:$D$1001,4,0)</f>
        <v>Ewallet</v>
      </c>
      <c r="I539" s="27">
        <f>VLOOKUP(A539,price!$A$1:$C$1001,2,0)</f>
        <v>97.94</v>
      </c>
      <c r="J539" s="21">
        <f>VLOOKUP(A539,price!$A$1:$C$1001,3,0)</f>
        <v>1</v>
      </c>
      <c r="K539" s="27">
        <f t="shared" si="24"/>
        <v>97.94</v>
      </c>
      <c r="L539" s="22">
        <v>6</v>
      </c>
      <c r="M539" s="27">
        <f t="shared" si="25"/>
        <v>5.8764000000000038</v>
      </c>
      <c r="N539" s="27">
        <f t="shared" si="26"/>
        <v>103.8164</v>
      </c>
    </row>
    <row r="540" spans="1:14" x14ac:dyDescent="0.3">
      <c r="A540" s="19" t="s">
        <v>572</v>
      </c>
      <c r="B540" s="19" t="s">
        <v>13</v>
      </c>
      <c r="C540" s="20">
        <f>VLOOKUP(A540,detalis!$A$1:$D$1001,2,FALSE)</f>
        <v>43521</v>
      </c>
      <c r="D540" s="19" t="s">
        <v>14</v>
      </c>
      <c r="E540" s="19" t="s">
        <v>22</v>
      </c>
      <c r="F540" s="19" t="s">
        <v>16</v>
      </c>
      <c r="G540" s="19" t="s">
        <v>41</v>
      </c>
      <c r="H540" s="19" t="str">
        <f>VLOOKUP(A540,detalis!$A$1:$D$1001,4,0)</f>
        <v>Credit card</v>
      </c>
      <c r="I540" s="27">
        <f>VLOOKUP(A540,price!$A$1:$C$1001,2,0)</f>
        <v>73.05</v>
      </c>
      <c r="J540" s="21">
        <f>VLOOKUP(A540,price!$A$1:$C$1001,3,0)</f>
        <v>4</v>
      </c>
      <c r="K540" s="27">
        <f t="shared" si="24"/>
        <v>292.2</v>
      </c>
      <c r="L540" s="22">
        <v>6</v>
      </c>
      <c r="M540" s="27">
        <f t="shared" si="25"/>
        <v>17.531999999999982</v>
      </c>
      <c r="N540" s="27">
        <f t="shared" si="26"/>
        <v>309.73199999999997</v>
      </c>
    </row>
    <row r="541" spans="1:14" x14ac:dyDescent="0.3">
      <c r="A541" s="21" t="s">
        <v>573</v>
      </c>
      <c r="B541" s="21" t="s">
        <v>20</v>
      </c>
      <c r="C541" s="20">
        <f>VLOOKUP(A541,detalis!$A$1:$D$1001,2,FALSE)</f>
        <v>43497</v>
      </c>
      <c r="D541" s="21" t="s">
        <v>21</v>
      </c>
      <c r="E541" s="21" t="s">
        <v>15</v>
      </c>
      <c r="F541" s="21" t="s">
        <v>16</v>
      </c>
      <c r="G541" s="21" t="s">
        <v>39</v>
      </c>
      <c r="H541" s="19" t="str">
        <f>VLOOKUP(A541,detalis!$A$1:$D$1001,4,0)</f>
        <v>Ewallet</v>
      </c>
      <c r="I541" s="27">
        <f>VLOOKUP(A541,price!$A$1:$C$1001,2,0)</f>
        <v>87.48</v>
      </c>
      <c r="J541" s="21">
        <f>VLOOKUP(A541,price!$A$1:$C$1001,3,0)</f>
        <v>6</v>
      </c>
      <c r="K541" s="27">
        <f t="shared" si="24"/>
        <v>524.88</v>
      </c>
      <c r="L541" s="22">
        <v>6</v>
      </c>
      <c r="M541" s="27">
        <f t="shared" si="25"/>
        <v>31.492799999999988</v>
      </c>
      <c r="N541" s="27">
        <f t="shared" si="26"/>
        <v>556.37279999999998</v>
      </c>
    </row>
    <row r="542" spans="1:14" x14ac:dyDescent="0.3">
      <c r="A542" s="19" t="s">
        <v>574</v>
      </c>
      <c r="B542" s="19" t="s">
        <v>13</v>
      </c>
      <c r="C542" s="20">
        <f>VLOOKUP(A542,detalis!$A$1:$D$1001,2,FALSE)</f>
        <v>43487</v>
      </c>
      <c r="D542" s="19" t="s">
        <v>14</v>
      </c>
      <c r="E542" s="19" t="s">
        <v>22</v>
      </c>
      <c r="F542" s="19" t="s">
        <v>26</v>
      </c>
      <c r="G542" s="19" t="s">
        <v>27</v>
      </c>
      <c r="H542" s="19" t="str">
        <f>VLOOKUP(A542,detalis!$A$1:$D$1001,4,0)</f>
        <v>Ewallet</v>
      </c>
      <c r="I542" s="27">
        <f>VLOOKUP(A542,price!$A$1:$C$1001,2,0)</f>
        <v>30.68</v>
      </c>
      <c r="J542" s="21">
        <f>VLOOKUP(A542,price!$A$1:$C$1001,3,0)</f>
        <v>3</v>
      </c>
      <c r="K542" s="27">
        <f t="shared" si="24"/>
        <v>92.039999999999992</v>
      </c>
      <c r="L542" s="22">
        <v>6</v>
      </c>
      <c r="M542" s="27">
        <f t="shared" si="25"/>
        <v>5.5224000000000046</v>
      </c>
      <c r="N542" s="27">
        <f t="shared" si="26"/>
        <v>97.562399999999997</v>
      </c>
    </row>
    <row r="543" spans="1:14" x14ac:dyDescent="0.3">
      <c r="A543" s="21" t="s">
        <v>575</v>
      </c>
      <c r="B543" s="21" t="s">
        <v>20</v>
      </c>
      <c r="C543" s="20">
        <f>VLOOKUP(A543,detalis!$A$1:$D$1001,2,FALSE)</f>
        <v>43468</v>
      </c>
      <c r="D543" s="21" t="s">
        <v>21</v>
      </c>
      <c r="E543" s="21" t="s">
        <v>15</v>
      </c>
      <c r="F543" s="21" t="s">
        <v>26</v>
      </c>
      <c r="G543" s="21" t="s">
        <v>17</v>
      </c>
      <c r="H543" s="19" t="str">
        <f>VLOOKUP(A543,detalis!$A$1:$D$1001,4,0)</f>
        <v>Credit card</v>
      </c>
      <c r="I543" s="27">
        <f>VLOOKUP(A543,price!$A$1:$C$1001,2,0)</f>
        <v>75.88</v>
      </c>
      <c r="J543" s="21">
        <f>VLOOKUP(A543,price!$A$1:$C$1001,3,0)</f>
        <v>1</v>
      </c>
      <c r="K543" s="27">
        <f t="shared" si="24"/>
        <v>75.88</v>
      </c>
      <c r="L543" s="22">
        <v>6</v>
      </c>
      <c r="M543" s="27">
        <f t="shared" si="25"/>
        <v>4.5528000000000048</v>
      </c>
      <c r="N543" s="27">
        <f t="shared" si="26"/>
        <v>80.4328</v>
      </c>
    </row>
    <row r="544" spans="1:14" x14ac:dyDescent="0.3">
      <c r="A544" s="19" t="s">
        <v>576</v>
      </c>
      <c r="B544" s="19" t="s">
        <v>37</v>
      </c>
      <c r="C544" s="20">
        <f>VLOOKUP(A544,detalis!$A$1:$D$1001,2,FALSE)</f>
        <v>43509</v>
      </c>
      <c r="D544" s="19" t="s">
        <v>38</v>
      </c>
      <c r="E544" s="19" t="s">
        <v>15</v>
      </c>
      <c r="F544" s="19" t="s">
        <v>16</v>
      </c>
      <c r="G544" s="19" t="s">
        <v>31</v>
      </c>
      <c r="H544" s="19" t="str">
        <f>VLOOKUP(A544,detalis!$A$1:$D$1001,4,0)</f>
        <v>Credit card</v>
      </c>
      <c r="I544" s="27">
        <f>VLOOKUP(A544,price!$A$1:$C$1001,2,0)</f>
        <v>20.18</v>
      </c>
      <c r="J544" s="21">
        <f>VLOOKUP(A544,price!$A$1:$C$1001,3,0)</f>
        <v>4</v>
      </c>
      <c r="K544" s="27">
        <f t="shared" si="24"/>
        <v>80.72</v>
      </c>
      <c r="L544" s="22">
        <v>6</v>
      </c>
      <c r="M544" s="27">
        <f t="shared" si="25"/>
        <v>4.843199999999996</v>
      </c>
      <c r="N544" s="27">
        <f t="shared" si="26"/>
        <v>85.563199999999995</v>
      </c>
    </row>
    <row r="545" spans="1:14" x14ac:dyDescent="0.3">
      <c r="A545" s="21" t="s">
        <v>577</v>
      </c>
      <c r="B545" s="21" t="s">
        <v>20</v>
      </c>
      <c r="C545" s="20">
        <f>VLOOKUP(A545,detalis!$A$1:$D$1001,2,FALSE)</f>
        <v>43493</v>
      </c>
      <c r="D545" s="21" t="s">
        <v>21</v>
      </c>
      <c r="E545" s="21" t="s">
        <v>15</v>
      </c>
      <c r="F545" s="21" t="s">
        <v>26</v>
      </c>
      <c r="G545" s="21" t="s">
        <v>23</v>
      </c>
      <c r="H545" s="19" t="str">
        <f>VLOOKUP(A545,detalis!$A$1:$D$1001,4,0)</f>
        <v>Credit card</v>
      </c>
      <c r="I545" s="27">
        <f>VLOOKUP(A545,price!$A$1:$C$1001,2,0)</f>
        <v>18.77</v>
      </c>
      <c r="J545" s="21">
        <f>VLOOKUP(A545,price!$A$1:$C$1001,3,0)</f>
        <v>6</v>
      </c>
      <c r="K545" s="27">
        <f t="shared" si="24"/>
        <v>112.62</v>
      </c>
      <c r="L545" s="22">
        <v>6</v>
      </c>
      <c r="M545" s="27">
        <f t="shared" si="25"/>
        <v>6.7571999999999974</v>
      </c>
      <c r="N545" s="27">
        <f t="shared" si="26"/>
        <v>119.3772</v>
      </c>
    </row>
    <row r="546" spans="1:14" x14ac:dyDescent="0.3">
      <c r="A546" s="19" t="s">
        <v>578</v>
      </c>
      <c r="B546" s="19" t="s">
        <v>37</v>
      </c>
      <c r="C546" s="20">
        <f>VLOOKUP(A546,detalis!$A$1:$D$1001,2,FALSE)</f>
        <v>43470</v>
      </c>
      <c r="D546" s="19" t="s">
        <v>38</v>
      </c>
      <c r="E546" s="19" t="s">
        <v>22</v>
      </c>
      <c r="F546" s="19" t="s">
        <v>16</v>
      </c>
      <c r="G546" s="19" t="s">
        <v>39</v>
      </c>
      <c r="H546" s="19" t="str">
        <f>VLOOKUP(A546,detalis!$A$1:$D$1001,4,0)</f>
        <v>Credit card</v>
      </c>
      <c r="I546" s="27">
        <f>VLOOKUP(A546,price!$A$1:$C$1001,2,0)</f>
        <v>71.2</v>
      </c>
      <c r="J546" s="21">
        <f>VLOOKUP(A546,price!$A$1:$C$1001,3,0)</f>
        <v>1</v>
      </c>
      <c r="K546" s="27">
        <f t="shared" si="24"/>
        <v>71.2</v>
      </c>
      <c r="L546" s="22">
        <v>6</v>
      </c>
      <c r="M546" s="27">
        <f t="shared" si="25"/>
        <v>4.2720000000000056</v>
      </c>
      <c r="N546" s="27">
        <f t="shared" si="26"/>
        <v>75.472000000000008</v>
      </c>
    </row>
    <row r="547" spans="1:14" x14ac:dyDescent="0.3">
      <c r="A547" s="21" t="s">
        <v>579</v>
      </c>
      <c r="B547" s="21" t="s">
        <v>37</v>
      </c>
      <c r="C547" s="20">
        <f>VLOOKUP(A547,detalis!$A$1:$D$1001,2,FALSE)</f>
        <v>43543</v>
      </c>
      <c r="D547" s="21" t="s">
        <v>38</v>
      </c>
      <c r="E547" s="21" t="s">
        <v>15</v>
      </c>
      <c r="F547" s="21" t="s">
        <v>26</v>
      </c>
      <c r="G547" s="21" t="s">
        <v>27</v>
      </c>
      <c r="H547" s="19" t="str">
        <f>VLOOKUP(A547,detalis!$A$1:$D$1001,4,0)</f>
        <v>Ewallet</v>
      </c>
      <c r="I547" s="27">
        <f>VLOOKUP(A547,price!$A$1:$C$1001,2,0)</f>
        <v>38.81</v>
      </c>
      <c r="J547" s="21">
        <f>VLOOKUP(A547,price!$A$1:$C$1001,3,0)</f>
        <v>4</v>
      </c>
      <c r="K547" s="27">
        <f t="shared" si="24"/>
        <v>155.24</v>
      </c>
      <c r="L547" s="22">
        <v>6</v>
      </c>
      <c r="M547" s="27">
        <f t="shared" si="25"/>
        <v>9.3144000000000062</v>
      </c>
      <c r="N547" s="27">
        <f t="shared" si="26"/>
        <v>164.55440000000002</v>
      </c>
    </row>
    <row r="548" spans="1:14" x14ac:dyDescent="0.3">
      <c r="A548" s="19" t="s">
        <v>580</v>
      </c>
      <c r="B548" s="19" t="s">
        <v>13</v>
      </c>
      <c r="C548" s="20">
        <f>VLOOKUP(A548,detalis!$A$1:$D$1001,2,FALSE)</f>
        <v>43477</v>
      </c>
      <c r="D548" s="19" t="s">
        <v>14</v>
      </c>
      <c r="E548" s="19" t="s">
        <v>22</v>
      </c>
      <c r="F548" s="19" t="s">
        <v>16</v>
      </c>
      <c r="G548" s="19" t="s">
        <v>41</v>
      </c>
      <c r="H548" s="19" t="str">
        <f>VLOOKUP(A548,detalis!$A$1:$D$1001,4,0)</f>
        <v>Ewallet</v>
      </c>
      <c r="I548" s="27">
        <f>VLOOKUP(A548,price!$A$1:$C$1001,2,0)</f>
        <v>29.42</v>
      </c>
      <c r="J548" s="21">
        <f>VLOOKUP(A548,price!$A$1:$C$1001,3,0)</f>
        <v>10</v>
      </c>
      <c r="K548" s="27">
        <f t="shared" si="24"/>
        <v>294.20000000000005</v>
      </c>
      <c r="L548" s="22">
        <v>6</v>
      </c>
      <c r="M548" s="27">
        <f t="shared" si="25"/>
        <v>17.651999999999987</v>
      </c>
      <c r="N548" s="27">
        <f t="shared" si="26"/>
        <v>311.85200000000003</v>
      </c>
    </row>
    <row r="549" spans="1:14" x14ac:dyDescent="0.3">
      <c r="A549" s="21" t="s">
        <v>581</v>
      </c>
      <c r="B549" s="21" t="s">
        <v>13</v>
      </c>
      <c r="C549" s="20">
        <f>VLOOKUP(A549,detalis!$A$1:$D$1001,2,FALSE)</f>
        <v>43472</v>
      </c>
      <c r="D549" s="21" t="s">
        <v>14</v>
      </c>
      <c r="E549" s="21" t="s">
        <v>22</v>
      </c>
      <c r="F549" s="21" t="s">
        <v>26</v>
      </c>
      <c r="G549" s="21" t="s">
        <v>31</v>
      </c>
      <c r="H549" s="19" t="str">
        <f>VLOOKUP(A549,detalis!$A$1:$D$1001,4,0)</f>
        <v>Credit card</v>
      </c>
      <c r="I549" s="27">
        <f>VLOOKUP(A549,price!$A$1:$C$1001,2,0)</f>
        <v>60.95</v>
      </c>
      <c r="J549" s="21">
        <f>VLOOKUP(A549,price!$A$1:$C$1001,3,0)</f>
        <v>9</v>
      </c>
      <c r="K549" s="27">
        <f t="shared" si="24"/>
        <v>548.55000000000007</v>
      </c>
      <c r="L549" s="22">
        <v>6</v>
      </c>
      <c r="M549" s="27">
        <f t="shared" si="25"/>
        <v>32.913000000000011</v>
      </c>
      <c r="N549" s="27">
        <f t="shared" si="26"/>
        <v>581.46300000000008</v>
      </c>
    </row>
    <row r="550" spans="1:14" x14ac:dyDescent="0.3">
      <c r="A550" s="19" t="s">
        <v>582</v>
      </c>
      <c r="B550" s="19" t="s">
        <v>37</v>
      </c>
      <c r="C550" s="20">
        <f>VLOOKUP(A550,detalis!$A$1:$D$1001,2,FALSE)</f>
        <v>43491</v>
      </c>
      <c r="D550" s="19" t="s">
        <v>38</v>
      </c>
      <c r="E550" s="19" t="s">
        <v>22</v>
      </c>
      <c r="F550" s="19" t="s">
        <v>16</v>
      </c>
      <c r="G550" s="19" t="s">
        <v>31</v>
      </c>
      <c r="H550" s="19" t="str">
        <f>VLOOKUP(A550,detalis!$A$1:$D$1001,4,0)</f>
        <v>Cash</v>
      </c>
      <c r="I550" s="27">
        <f>VLOOKUP(A550,price!$A$1:$C$1001,2,0)</f>
        <v>51.54</v>
      </c>
      <c r="J550" s="21">
        <f>VLOOKUP(A550,price!$A$1:$C$1001,3,0)</f>
        <v>5</v>
      </c>
      <c r="K550" s="27">
        <f t="shared" si="24"/>
        <v>257.7</v>
      </c>
      <c r="L550" s="22">
        <v>6</v>
      </c>
      <c r="M550" s="27">
        <f t="shared" si="25"/>
        <v>15.461999999999989</v>
      </c>
      <c r="N550" s="27">
        <f t="shared" si="26"/>
        <v>273.16199999999998</v>
      </c>
    </row>
    <row r="551" spans="1:14" x14ac:dyDescent="0.3">
      <c r="A551" s="21" t="s">
        <v>583</v>
      </c>
      <c r="B551" s="21" t="s">
        <v>13</v>
      </c>
      <c r="C551" s="20">
        <f>VLOOKUP(A551,detalis!$A$1:$D$1001,2,FALSE)</f>
        <v>43488</v>
      </c>
      <c r="D551" s="21" t="s">
        <v>14</v>
      </c>
      <c r="E551" s="21" t="s">
        <v>22</v>
      </c>
      <c r="F551" s="21" t="s">
        <v>16</v>
      </c>
      <c r="G551" s="21" t="s">
        <v>23</v>
      </c>
      <c r="H551" s="19" t="str">
        <f>VLOOKUP(A551,detalis!$A$1:$D$1001,4,0)</f>
        <v>Cash</v>
      </c>
      <c r="I551" s="27">
        <f>VLOOKUP(A551,price!$A$1:$C$1001,2,0)</f>
        <v>66.06</v>
      </c>
      <c r="J551" s="21">
        <f>VLOOKUP(A551,price!$A$1:$C$1001,3,0)</f>
        <v>6</v>
      </c>
      <c r="K551" s="27">
        <f t="shared" si="24"/>
        <v>396.36</v>
      </c>
      <c r="L551" s="22">
        <v>6</v>
      </c>
      <c r="M551" s="27">
        <f t="shared" si="25"/>
        <v>23.781600000000026</v>
      </c>
      <c r="N551" s="27">
        <f t="shared" si="26"/>
        <v>420.14160000000004</v>
      </c>
    </row>
    <row r="552" spans="1:14" x14ac:dyDescent="0.3">
      <c r="A552" s="19" t="s">
        <v>584</v>
      </c>
      <c r="B552" s="19" t="s">
        <v>37</v>
      </c>
      <c r="C552" s="20">
        <f>VLOOKUP(A552,detalis!$A$1:$D$1001,2,FALSE)</f>
        <v>43505</v>
      </c>
      <c r="D552" s="19" t="s">
        <v>38</v>
      </c>
      <c r="E552" s="19" t="s">
        <v>22</v>
      </c>
      <c r="F552" s="19" t="s">
        <v>26</v>
      </c>
      <c r="G552" s="19" t="s">
        <v>41</v>
      </c>
      <c r="H552" s="19" t="str">
        <f>VLOOKUP(A552,detalis!$A$1:$D$1001,4,0)</f>
        <v>Ewallet</v>
      </c>
      <c r="I552" s="27">
        <f>VLOOKUP(A552,price!$A$1:$C$1001,2,0)</f>
        <v>57.27</v>
      </c>
      <c r="J552" s="21">
        <f>VLOOKUP(A552,price!$A$1:$C$1001,3,0)</f>
        <v>3</v>
      </c>
      <c r="K552" s="27">
        <f t="shared" si="24"/>
        <v>171.81</v>
      </c>
      <c r="L552" s="22">
        <v>6</v>
      </c>
      <c r="M552" s="27">
        <f t="shared" si="25"/>
        <v>10.308600000000013</v>
      </c>
      <c r="N552" s="27">
        <f t="shared" si="26"/>
        <v>182.11860000000001</v>
      </c>
    </row>
    <row r="553" spans="1:14" x14ac:dyDescent="0.3">
      <c r="A553" s="21" t="s">
        <v>585</v>
      </c>
      <c r="B553" s="21" t="s">
        <v>37</v>
      </c>
      <c r="C553" s="20">
        <f>VLOOKUP(A553,detalis!$A$1:$D$1001,2,FALSE)</f>
        <v>43518</v>
      </c>
      <c r="D553" s="21" t="s">
        <v>38</v>
      </c>
      <c r="E553" s="21" t="s">
        <v>22</v>
      </c>
      <c r="F553" s="21" t="s">
        <v>16</v>
      </c>
      <c r="G553" s="21" t="s">
        <v>41</v>
      </c>
      <c r="H553" s="19" t="str">
        <f>VLOOKUP(A553,detalis!$A$1:$D$1001,4,0)</f>
        <v>Cash</v>
      </c>
      <c r="I553" s="27">
        <f>VLOOKUP(A553,price!$A$1:$C$1001,2,0)</f>
        <v>54.31</v>
      </c>
      <c r="J553" s="21">
        <f>VLOOKUP(A553,price!$A$1:$C$1001,3,0)</f>
        <v>9</v>
      </c>
      <c r="K553" s="27">
        <f t="shared" si="24"/>
        <v>488.79</v>
      </c>
      <c r="L553" s="22">
        <v>6</v>
      </c>
      <c r="M553" s="27">
        <f t="shared" si="25"/>
        <v>29.327399999999955</v>
      </c>
      <c r="N553" s="27">
        <f t="shared" si="26"/>
        <v>518.11739999999998</v>
      </c>
    </row>
    <row r="554" spans="1:14" x14ac:dyDescent="0.3">
      <c r="A554" s="19" t="s">
        <v>586</v>
      </c>
      <c r="B554" s="19" t="s">
        <v>37</v>
      </c>
      <c r="C554" s="20">
        <f>VLOOKUP(A554,detalis!$A$1:$D$1001,2,FALSE)</f>
        <v>43501</v>
      </c>
      <c r="D554" s="19" t="s">
        <v>38</v>
      </c>
      <c r="E554" s="19" t="s">
        <v>22</v>
      </c>
      <c r="F554" s="19" t="s">
        <v>16</v>
      </c>
      <c r="G554" s="19" t="s">
        <v>17</v>
      </c>
      <c r="H554" s="19" t="str">
        <f>VLOOKUP(A554,detalis!$A$1:$D$1001,4,0)</f>
        <v>Cash</v>
      </c>
      <c r="I554" s="27">
        <f>VLOOKUP(A554,price!$A$1:$C$1001,2,0)</f>
        <v>58.24</v>
      </c>
      <c r="J554" s="21">
        <f>VLOOKUP(A554,price!$A$1:$C$1001,3,0)</f>
        <v>9</v>
      </c>
      <c r="K554" s="27">
        <f t="shared" si="24"/>
        <v>524.16</v>
      </c>
      <c r="L554" s="22">
        <v>6</v>
      </c>
      <c r="M554" s="27">
        <f t="shared" si="25"/>
        <v>31.449600000000032</v>
      </c>
      <c r="N554" s="27">
        <f t="shared" si="26"/>
        <v>555.6096</v>
      </c>
    </row>
    <row r="555" spans="1:14" x14ac:dyDescent="0.3">
      <c r="A555" s="21" t="s">
        <v>587</v>
      </c>
      <c r="B555" s="21" t="s">
        <v>20</v>
      </c>
      <c r="C555" s="20">
        <f>VLOOKUP(A555,detalis!$A$1:$D$1001,2,FALSE)</f>
        <v>43531</v>
      </c>
      <c r="D555" s="21" t="s">
        <v>21</v>
      </c>
      <c r="E555" s="21" t="s">
        <v>22</v>
      </c>
      <c r="F555" s="21" t="s">
        <v>26</v>
      </c>
      <c r="G555" s="21" t="s">
        <v>23</v>
      </c>
      <c r="H555" s="19" t="str">
        <f>VLOOKUP(A555,detalis!$A$1:$D$1001,4,0)</f>
        <v>Credit card</v>
      </c>
      <c r="I555" s="27">
        <f>VLOOKUP(A555,price!$A$1:$C$1001,2,0)</f>
        <v>22.21</v>
      </c>
      <c r="J555" s="21">
        <f>VLOOKUP(A555,price!$A$1:$C$1001,3,0)</f>
        <v>6</v>
      </c>
      <c r="K555" s="27">
        <f t="shared" si="24"/>
        <v>133.26</v>
      </c>
      <c r="L555" s="22">
        <v>6</v>
      </c>
      <c r="M555" s="27">
        <f t="shared" si="25"/>
        <v>7.995599999999996</v>
      </c>
      <c r="N555" s="27">
        <f t="shared" si="26"/>
        <v>141.25559999999999</v>
      </c>
    </row>
    <row r="556" spans="1:14" x14ac:dyDescent="0.3">
      <c r="A556" s="19" t="s">
        <v>588</v>
      </c>
      <c r="B556" s="19" t="s">
        <v>13</v>
      </c>
      <c r="C556" s="20">
        <f>VLOOKUP(A556,detalis!$A$1:$D$1001,2,FALSE)</f>
        <v>43549</v>
      </c>
      <c r="D556" s="19" t="s">
        <v>14</v>
      </c>
      <c r="E556" s="19" t="s">
        <v>15</v>
      </c>
      <c r="F556" s="19" t="s">
        <v>26</v>
      </c>
      <c r="G556" s="19" t="s">
        <v>23</v>
      </c>
      <c r="H556" s="19" t="str">
        <f>VLOOKUP(A556,detalis!$A$1:$D$1001,4,0)</f>
        <v>Cash</v>
      </c>
      <c r="I556" s="27">
        <f>VLOOKUP(A556,price!$A$1:$C$1001,2,0)</f>
        <v>19.32</v>
      </c>
      <c r="J556" s="21">
        <f>VLOOKUP(A556,price!$A$1:$C$1001,3,0)</f>
        <v>7</v>
      </c>
      <c r="K556" s="27">
        <f t="shared" si="24"/>
        <v>135.24</v>
      </c>
      <c r="L556" s="22">
        <v>6</v>
      </c>
      <c r="M556" s="27">
        <f t="shared" si="25"/>
        <v>8.1143999999999892</v>
      </c>
      <c r="N556" s="27">
        <f t="shared" si="26"/>
        <v>143.3544</v>
      </c>
    </row>
    <row r="557" spans="1:14" x14ac:dyDescent="0.3">
      <c r="A557" s="21" t="s">
        <v>589</v>
      </c>
      <c r="B557" s="21" t="s">
        <v>37</v>
      </c>
      <c r="C557" s="20">
        <f>VLOOKUP(A557,detalis!$A$1:$D$1001,2,FALSE)</f>
        <v>43485</v>
      </c>
      <c r="D557" s="21" t="s">
        <v>38</v>
      </c>
      <c r="E557" s="21" t="s">
        <v>22</v>
      </c>
      <c r="F557" s="21" t="s">
        <v>26</v>
      </c>
      <c r="G557" s="21" t="s">
        <v>27</v>
      </c>
      <c r="H557" s="19" t="str">
        <f>VLOOKUP(A557,detalis!$A$1:$D$1001,4,0)</f>
        <v>Credit card</v>
      </c>
      <c r="I557" s="27">
        <f>VLOOKUP(A557,price!$A$1:$C$1001,2,0)</f>
        <v>37.479999999999997</v>
      </c>
      <c r="J557" s="21">
        <f>VLOOKUP(A557,price!$A$1:$C$1001,3,0)</f>
        <v>3</v>
      </c>
      <c r="K557" s="27">
        <f t="shared" si="24"/>
        <v>112.44</v>
      </c>
      <c r="L557" s="22">
        <v>6</v>
      </c>
      <c r="M557" s="27">
        <f t="shared" si="25"/>
        <v>6.7463999999999942</v>
      </c>
      <c r="N557" s="27">
        <f t="shared" si="26"/>
        <v>119.18639999999999</v>
      </c>
    </row>
    <row r="558" spans="1:14" x14ac:dyDescent="0.3">
      <c r="A558" s="19" t="s">
        <v>590</v>
      </c>
      <c r="B558" s="19" t="s">
        <v>37</v>
      </c>
      <c r="C558" s="20">
        <f>VLOOKUP(A558,detalis!$A$1:$D$1001,2,FALSE)</f>
        <v>43500</v>
      </c>
      <c r="D558" s="19" t="s">
        <v>38</v>
      </c>
      <c r="E558" s="19" t="s">
        <v>15</v>
      </c>
      <c r="F558" s="19" t="s">
        <v>16</v>
      </c>
      <c r="G558" s="19" t="s">
        <v>41</v>
      </c>
      <c r="H558" s="19" t="str">
        <f>VLOOKUP(A558,detalis!$A$1:$D$1001,4,0)</f>
        <v>Cash</v>
      </c>
      <c r="I558" s="27">
        <f>VLOOKUP(A558,price!$A$1:$C$1001,2,0)</f>
        <v>72.040000000000006</v>
      </c>
      <c r="J558" s="21">
        <f>VLOOKUP(A558,price!$A$1:$C$1001,3,0)</f>
        <v>2</v>
      </c>
      <c r="K558" s="27">
        <f t="shared" si="24"/>
        <v>144.08000000000001</v>
      </c>
      <c r="L558" s="22">
        <v>6</v>
      </c>
      <c r="M558" s="27">
        <f t="shared" si="25"/>
        <v>8.6448000000000036</v>
      </c>
      <c r="N558" s="27">
        <f t="shared" si="26"/>
        <v>152.72480000000002</v>
      </c>
    </row>
    <row r="559" spans="1:14" x14ac:dyDescent="0.3">
      <c r="A559" s="21" t="s">
        <v>591</v>
      </c>
      <c r="B559" s="21" t="s">
        <v>20</v>
      </c>
      <c r="C559" s="20">
        <f>VLOOKUP(A559,detalis!$A$1:$D$1001,2,FALSE)</f>
        <v>43495</v>
      </c>
      <c r="D559" s="21" t="s">
        <v>21</v>
      </c>
      <c r="E559" s="21" t="s">
        <v>15</v>
      </c>
      <c r="F559" s="21" t="s">
        <v>16</v>
      </c>
      <c r="G559" s="21" t="s">
        <v>39</v>
      </c>
      <c r="H559" s="19" t="str">
        <f>VLOOKUP(A559,detalis!$A$1:$D$1001,4,0)</f>
        <v>Ewallet</v>
      </c>
      <c r="I559" s="27">
        <f>VLOOKUP(A559,price!$A$1:$C$1001,2,0)</f>
        <v>98.52</v>
      </c>
      <c r="J559" s="21">
        <f>VLOOKUP(A559,price!$A$1:$C$1001,3,0)</f>
        <v>10</v>
      </c>
      <c r="K559" s="27">
        <f t="shared" si="24"/>
        <v>985.19999999999993</v>
      </c>
      <c r="L559" s="22">
        <v>6</v>
      </c>
      <c r="M559" s="27">
        <f t="shared" si="25"/>
        <v>59.111999999999966</v>
      </c>
      <c r="N559" s="27">
        <f t="shared" si="26"/>
        <v>1044.3119999999999</v>
      </c>
    </row>
    <row r="560" spans="1:14" x14ac:dyDescent="0.3">
      <c r="A560" s="19" t="s">
        <v>592</v>
      </c>
      <c r="B560" s="19" t="s">
        <v>13</v>
      </c>
      <c r="C560" s="20">
        <f>VLOOKUP(A560,detalis!$A$1:$D$1001,2,FALSE)</f>
        <v>43467</v>
      </c>
      <c r="D560" s="19" t="s">
        <v>14</v>
      </c>
      <c r="E560" s="19" t="s">
        <v>15</v>
      </c>
      <c r="F560" s="19" t="s">
        <v>26</v>
      </c>
      <c r="G560" s="19" t="s">
        <v>39</v>
      </c>
      <c r="H560" s="19" t="str">
        <f>VLOOKUP(A560,detalis!$A$1:$D$1001,4,0)</f>
        <v>Ewallet</v>
      </c>
      <c r="I560" s="27">
        <f>VLOOKUP(A560,price!$A$1:$C$1001,2,0)</f>
        <v>41.66</v>
      </c>
      <c r="J560" s="21">
        <f>VLOOKUP(A560,price!$A$1:$C$1001,3,0)</f>
        <v>6</v>
      </c>
      <c r="K560" s="27">
        <f t="shared" si="24"/>
        <v>249.95999999999998</v>
      </c>
      <c r="L560" s="22">
        <v>6</v>
      </c>
      <c r="M560" s="27">
        <f t="shared" si="25"/>
        <v>14.997599999999977</v>
      </c>
      <c r="N560" s="27">
        <f t="shared" si="26"/>
        <v>264.95759999999996</v>
      </c>
    </row>
    <row r="561" spans="1:14" x14ac:dyDescent="0.3">
      <c r="A561" s="21" t="s">
        <v>593</v>
      </c>
      <c r="B561" s="21" t="s">
        <v>13</v>
      </c>
      <c r="C561" s="20">
        <f>VLOOKUP(A561,detalis!$A$1:$D$1001,2,FALSE)</f>
        <v>43553</v>
      </c>
      <c r="D561" s="21" t="s">
        <v>14</v>
      </c>
      <c r="E561" s="21" t="s">
        <v>15</v>
      </c>
      <c r="F561" s="21" t="s">
        <v>16</v>
      </c>
      <c r="G561" s="21" t="s">
        <v>27</v>
      </c>
      <c r="H561" s="19" t="str">
        <f>VLOOKUP(A561,detalis!$A$1:$D$1001,4,0)</f>
        <v>Ewallet</v>
      </c>
      <c r="I561" s="27">
        <f>VLOOKUP(A561,price!$A$1:$C$1001,2,0)</f>
        <v>72.42</v>
      </c>
      <c r="J561" s="21">
        <f>VLOOKUP(A561,price!$A$1:$C$1001,3,0)</f>
        <v>3</v>
      </c>
      <c r="K561" s="27">
        <f t="shared" si="24"/>
        <v>217.26</v>
      </c>
      <c r="L561" s="22">
        <v>6</v>
      </c>
      <c r="M561" s="27">
        <f t="shared" si="25"/>
        <v>13.035599999999988</v>
      </c>
      <c r="N561" s="27">
        <f t="shared" si="26"/>
        <v>230.29559999999998</v>
      </c>
    </row>
    <row r="562" spans="1:14" x14ac:dyDescent="0.3">
      <c r="A562" s="19" t="s">
        <v>594</v>
      </c>
      <c r="B562" s="19" t="s">
        <v>37</v>
      </c>
      <c r="C562" s="20">
        <f>VLOOKUP(A562,detalis!$A$1:$D$1001,2,FALSE)</f>
        <v>43538</v>
      </c>
      <c r="D562" s="19" t="s">
        <v>38</v>
      </c>
      <c r="E562" s="19" t="s">
        <v>22</v>
      </c>
      <c r="F562" s="19" t="s">
        <v>26</v>
      </c>
      <c r="G562" s="19" t="s">
        <v>23</v>
      </c>
      <c r="H562" s="19" t="str">
        <f>VLOOKUP(A562,detalis!$A$1:$D$1001,4,0)</f>
        <v>Cash</v>
      </c>
      <c r="I562" s="27">
        <f>VLOOKUP(A562,price!$A$1:$C$1001,2,0)</f>
        <v>21.58</v>
      </c>
      <c r="J562" s="21">
        <f>VLOOKUP(A562,price!$A$1:$C$1001,3,0)</f>
        <v>9</v>
      </c>
      <c r="K562" s="27">
        <f t="shared" si="24"/>
        <v>194.21999999999997</v>
      </c>
      <c r="L562" s="22">
        <v>6</v>
      </c>
      <c r="M562" s="27">
        <f t="shared" si="25"/>
        <v>11.653199999999998</v>
      </c>
      <c r="N562" s="27">
        <f t="shared" si="26"/>
        <v>205.87319999999997</v>
      </c>
    </row>
    <row r="563" spans="1:14" x14ac:dyDescent="0.3">
      <c r="A563" s="21" t="s">
        <v>595</v>
      </c>
      <c r="B563" s="21" t="s">
        <v>20</v>
      </c>
      <c r="C563" s="20">
        <f>VLOOKUP(A563,detalis!$A$1:$D$1001,2,FALSE)</f>
        <v>43507</v>
      </c>
      <c r="D563" s="21" t="s">
        <v>21</v>
      </c>
      <c r="E563" s="21" t="s">
        <v>22</v>
      </c>
      <c r="F563" s="21" t="s">
        <v>26</v>
      </c>
      <c r="G563" s="21" t="s">
        <v>39</v>
      </c>
      <c r="H563" s="19" t="str">
        <f>VLOOKUP(A563,detalis!$A$1:$D$1001,4,0)</f>
        <v>Credit card</v>
      </c>
      <c r="I563" s="27">
        <f>VLOOKUP(A563,price!$A$1:$C$1001,2,0)</f>
        <v>89.2</v>
      </c>
      <c r="J563" s="21">
        <f>VLOOKUP(A563,price!$A$1:$C$1001,3,0)</f>
        <v>10</v>
      </c>
      <c r="K563" s="27">
        <f t="shared" si="24"/>
        <v>892</v>
      </c>
      <c r="L563" s="22">
        <v>6</v>
      </c>
      <c r="M563" s="27">
        <f t="shared" si="25"/>
        <v>53.519999999999982</v>
      </c>
      <c r="N563" s="27">
        <f t="shared" si="26"/>
        <v>945.52</v>
      </c>
    </row>
    <row r="564" spans="1:14" x14ac:dyDescent="0.3">
      <c r="A564" s="19" t="s">
        <v>596</v>
      </c>
      <c r="B564" s="19" t="s">
        <v>37</v>
      </c>
      <c r="C564" s="20">
        <f>VLOOKUP(A564,detalis!$A$1:$D$1001,2,FALSE)</f>
        <v>43495</v>
      </c>
      <c r="D564" s="19" t="s">
        <v>38</v>
      </c>
      <c r="E564" s="19" t="s">
        <v>22</v>
      </c>
      <c r="F564" s="19" t="s">
        <v>16</v>
      </c>
      <c r="G564" s="19" t="s">
        <v>23</v>
      </c>
      <c r="H564" s="19" t="str">
        <f>VLOOKUP(A564,detalis!$A$1:$D$1001,4,0)</f>
        <v>Ewallet</v>
      </c>
      <c r="I564" s="27">
        <f>VLOOKUP(A564,price!$A$1:$C$1001,2,0)</f>
        <v>42.42</v>
      </c>
      <c r="J564" s="21">
        <f>VLOOKUP(A564,price!$A$1:$C$1001,3,0)</f>
        <v>8</v>
      </c>
      <c r="K564" s="27">
        <f t="shared" si="24"/>
        <v>339.36</v>
      </c>
      <c r="L564" s="22">
        <v>6</v>
      </c>
      <c r="M564" s="27">
        <f t="shared" si="25"/>
        <v>20.36160000000001</v>
      </c>
      <c r="N564" s="27">
        <f t="shared" si="26"/>
        <v>359.72160000000002</v>
      </c>
    </row>
    <row r="565" spans="1:14" x14ac:dyDescent="0.3">
      <c r="A565" s="21" t="s">
        <v>597</v>
      </c>
      <c r="B565" s="21" t="s">
        <v>13</v>
      </c>
      <c r="C565" s="20">
        <f>VLOOKUP(A565,detalis!$A$1:$D$1001,2,FALSE)</f>
        <v>43544</v>
      </c>
      <c r="D565" s="21" t="s">
        <v>14</v>
      </c>
      <c r="E565" s="21" t="s">
        <v>15</v>
      </c>
      <c r="F565" s="21" t="s">
        <v>26</v>
      </c>
      <c r="G565" s="21" t="s">
        <v>23</v>
      </c>
      <c r="H565" s="19" t="str">
        <f>VLOOKUP(A565,detalis!$A$1:$D$1001,4,0)</f>
        <v>Ewallet</v>
      </c>
      <c r="I565" s="27">
        <f>VLOOKUP(A565,price!$A$1:$C$1001,2,0)</f>
        <v>74.510000000000005</v>
      </c>
      <c r="J565" s="21">
        <f>VLOOKUP(A565,price!$A$1:$C$1001,3,0)</f>
        <v>6</v>
      </c>
      <c r="K565" s="27">
        <f t="shared" si="24"/>
        <v>447.06000000000006</v>
      </c>
      <c r="L565" s="22">
        <v>6</v>
      </c>
      <c r="M565" s="27">
        <f t="shared" si="25"/>
        <v>26.823599999999999</v>
      </c>
      <c r="N565" s="27">
        <f t="shared" si="26"/>
        <v>473.88360000000006</v>
      </c>
    </row>
    <row r="566" spans="1:14" x14ac:dyDescent="0.3">
      <c r="A566" s="19" t="s">
        <v>598</v>
      </c>
      <c r="B566" s="19" t="s">
        <v>37</v>
      </c>
      <c r="C566" s="20">
        <f>VLOOKUP(A566,detalis!$A$1:$D$1001,2,FALSE)</f>
        <v>43544</v>
      </c>
      <c r="D566" s="19" t="s">
        <v>38</v>
      </c>
      <c r="E566" s="19" t="s">
        <v>22</v>
      </c>
      <c r="F566" s="19" t="s">
        <v>26</v>
      </c>
      <c r="G566" s="19" t="s">
        <v>41</v>
      </c>
      <c r="H566" s="19" t="str">
        <f>VLOOKUP(A566,detalis!$A$1:$D$1001,4,0)</f>
        <v>Cash</v>
      </c>
      <c r="I566" s="27">
        <f>VLOOKUP(A566,price!$A$1:$C$1001,2,0)</f>
        <v>99.25</v>
      </c>
      <c r="J566" s="21">
        <f>VLOOKUP(A566,price!$A$1:$C$1001,3,0)</f>
        <v>2</v>
      </c>
      <c r="K566" s="27">
        <f t="shared" si="24"/>
        <v>198.5</v>
      </c>
      <c r="L566" s="22">
        <v>6</v>
      </c>
      <c r="M566" s="27">
        <f t="shared" si="25"/>
        <v>11.909999999999997</v>
      </c>
      <c r="N566" s="27">
        <f t="shared" si="26"/>
        <v>210.41</v>
      </c>
    </row>
    <row r="567" spans="1:14" x14ac:dyDescent="0.3">
      <c r="A567" s="21" t="s">
        <v>599</v>
      </c>
      <c r="B567" s="21" t="s">
        <v>13</v>
      </c>
      <c r="C567" s="20">
        <f>VLOOKUP(A567,detalis!$A$1:$D$1001,2,FALSE)</f>
        <v>43482</v>
      </c>
      <c r="D567" s="21" t="s">
        <v>14</v>
      </c>
      <c r="E567" s="21" t="s">
        <v>22</v>
      </c>
      <c r="F567" s="21" t="s">
        <v>16</v>
      </c>
      <c r="G567" s="21" t="s">
        <v>39</v>
      </c>
      <c r="H567" s="19" t="str">
        <f>VLOOKUP(A567,detalis!$A$1:$D$1001,4,0)</f>
        <v>Credit card</v>
      </c>
      <c r="I567" s="27">
        <f>VLOOKUP(A567,price!$A$1:$C$1001,2,0)</f>
        <v>81.209999999999994</v>
      </c>
      <c r="J567" s="21">
        <f>VLOOKUP(A567,price!$A$1:$C$1001,3,0)</f>
        <v>10</v>
      </c>
      <c r="K567" s="27">
        <f t="shared" si="24"/>
        <v>812.09999999999991</v>
      </c>
      <c r="L567" s="22">
        <v>6</v>
      </c>
      <c r="M567" s="27">
        <f t="shared" si="25"/>
        <v>48.725999999999999</v>
      </c>
      <c r="N567" s="27">
        <f t="shared" si="26"/>
        <v>860.82599999999991</v>
      </c>
    </row>
    <row r="568" spans="1:14" x14ac:dyDescent="0.3">
      <c r="A568" s="19" t="s">
        <v>600</v>
      </c>
      <c r="B568" s="19" t="s">
        <v>20</v>
      </c>
      <c r="C568" s="20">
        <f>VLOOKUP(A568,detalis!$A$1:$D$1001,2,FALSE)</f>
        <v>43499</v>
      </c>
      <c r="D568" s="19" t="s">
        <v>21</v>
      </c>
      <c r="E568" s="19" t="s">
        <v>22</v>
      </c>
      <c r="F568" s="19" t="s">
        <v>16</v>
      </c>
      <c r="G568" s="19" t="s">
        <v>31</v>
      </c>
      <c r="H568" s="19" t="str">
        <f>VLOOKUP(A568,detalis!$A$1:$D$1001,4,0)</f>
        <v>Credit card</v>
      </c>
      <c r="I568" s="27">
        <f>VLOOKUP(A568,price!$A$1:$C$1001,2,0)</f>
        <v>49.33</v>
      </c>
      <c r="J568" s="21">
        <f>VLOOKUP(A568,price!$A$1:$C$1001,3,0)</f>
        <v>10</v>
      </c>
      <c r="K568" s="27">
        <f t="shared" si="24"/>
        <v>493.29999999999995</v>
      </c>
      <c r="L568" s="22">
        <v>6</v>
      </c>
      <c r="M568" s="27">
        <f t="shared" si="25"/>
        <v>29.597999999999956</v>
      </c>
      <c r="N568" s="27">
        <f t="shared" si="26"/>
        <v>522.89799999999991</v>
      </c>
    </row>
    <row r="569" spans="1:14" x14ac:dyDescent="0.3">
      <c r="A569" s="21" t="s">
        <v>601</v>
      </c>
      <c r="B569" s="21" t="s">
        <v>13</v>
      </c>
      <c r="C569" s="20">
        <f>VLOOKUP(A569,detalis!$A$1:$D$1001,2,FALSE)</f>
        <v>43466</v>
      </c>
      <c r="D569" s="21" t="s">
        <v>14</v>
      </c>
      <c r="E569" s="21" t="s">
        <v>22</v>
      </c>
      <c r="F569" s="21" t="s">
        <v>16</v>
      </c>
      <c r="G569" s="21" t="s">
        <v>41</v>
      </c>
      <c r="H569" s="19" t="str">
        <f>VLOOKUP(A569,detalis!$A$1:$D$1001,4,0)</f>
        <v>Cash</v>
      </c>
      <c r="I569" s="27">
        <f>VLOOKUP(A569,price!$A$1:$C$1001,2,0)</f>
        <v>65.739999999999995</v>
      </c>
      <c r="J569" s="21">
        <f>VLOOKUP(A569,price!$A$1:$C$1001,3,0)</f>
        <v>9</v>
      </c>
      <c r="K569" s="27">
        <f t="shared" si="24"/>
        <v>591.66</v>
      </c>
      <c r="L569" s="22">
        <v>6</v>
      </c>
      <c r="M569" s="27">
        <f t="shared" si="25"/>
        <v>35.499599999999987</v>
      </c>
      <c r="N569" s="27">
        <f t="shared" si="26"/>
        <v>627.15959999999995</v>
      </c>
    </row>
    <row r="570" spans="1:14" x14ac:dyDescent="0.3">
      <c r="A570" s="19" t="s">
        <v>602</v>
      </c>
      <c r="B570" s="19" t="s">
        <v>37</v>
      </c>
      <c r="C570" s="20">
        <f>VLOOKUP(A570,detalis!$A$1:$D$1001,2,FALSE)</f>
        <v>43475</v>
      </c>
      <c r="D570" s="19" t="s">
        <v>38</v>
      </c>
      <c r="E570" s="19" t="s">
        <v>22</v>
      </c>
      <c r="F570" s="19" t="s">
        <v>16</v>
      </c>
      <c r="G570" s="19" t="s">
        <v>41</v>
      </c>
      <c r="H570" s="19" t="str">
        <f>VLOOKUP(A570,detalis!$A$1:$D$1001,4,0)</f>
        <v>Credit card</v>
      </c>
      <c r="I570" s="27">
        <f>VLOOKUP(A570,price!$A$1:$C$1001,2,0)</f>
        <v>79.86</v>
      </c>
      <c r="J570" s="21">
        <f>VLOOKUP(A570,price!$A$1:$C$1001,3,0)</f>
        <v>7</v>
      </c>
      <c r="K570" s="27">
        <f t="shared" si="24"/>
        <v>559.02</v>
      </c>
      <c r="L570" s="22">
        <v>6</v>
      </c>
      <c r="M570" s="27">
        <f t="shared" si="25"/>
        <v>33.541200000000003</v>
      </c>
      <c r="N570" s="27">
        <f t="shared" si="26"/>
        <v>592.56119999999999</v>
      </c>
    </row>
    <row r="571" spans="1:14" x14ac:dyDescent="0.3">
      <c r="A571" s="21" t="s">
        <v>603</v>
      </c>
      <c r="B571" s="21" t="s">
        <v>20</v>
      </c>
      <c r="C571" s="20">
        <f>VLOOKUP(A571,detalis!$A$1:$D$1001,2,FALSE)</f>
        <v>43526</v>
      </c>
      <c r="D571" s="21" t="s">
        <v>21</v>
      </c>
      <c r="E571" s="21" t="s">
        <v>22</v>
      </c>
      <c r="F571" s="21" t="s">
        <v>16</v>
      </c>
      <c r="G571" s="21" t="s">
        <v>31</v>
      </c>
      <c r="H571" s="19" t="str">
        <f>VLOOKUP(A571,detalis!$A$1:$D$1001,4,0)</f>
        <v>Ewallet</v>
      </c>
      <c r="I571" s="27">
        <f>VLOOKUP(A571,price!$A$1:$C$1001,2,0)</f>
        <v>73.98</v>
      </c>
      <c r="J571" s="21">
        <f>VLOOKUP(A571,price!$A$1:$C$1001,3,0)</f>
        <v>7</v>
      </c>
      <c r="K571" s="27">
        <f t="shared" si="24"/>
        <v>517.86</v>
      </c>
      <c r="L571" s="22">
        <v>6</v>
      </c>
      <c r="M571" s="27">
        <f t="shared" si="25"/>
        <v>31.071599999999989</v>
      </c>
      <c r="N571" s="27">
        <f t="shared" si="26"/>
        <v>548.9316</v>
      </c>
    </row>
    <row r="572" spans="1:14" x14ac:dyDescent="0.3">
      <c r="A572" s="19" t="s">
        <v>604</v>
      </c>
      <c r="B572" s="19" t="s">
        <v>37</v>
      </c>
      <c r="C572" s="20">
        <f>VLOOKUP(A572,detalis!$A$1:$D$1001,2,FALSE)</f>
        <v>43521</v>
      </c>
      <c r="D572" s="19" t="s">
        <v>38</v>
      </c>
      <c r="E572" s="19" t="s">
        <v>15</v>
      </c>
      <c r="F572" s="19" t="s">
        <v>16</v>
      </c>
      <c r="G572" s="19" t="s">
        <v>27</v>
      </c>
      <c r="H572" s="19" t="str">
        <f>VLOOKUP(A572,detalis!$A$1:$D$1001,4,0)</f>
        <v>Credit card</v>
      </c>
      <c r="I572" s="27">
        <f>VLOOKUP(A572,price!$A$1:$C$1001,2,0)</f>
        <v>82.04</v>
      </c>
      <c r="J572" s="21">
        <f>VLOOKUP(A572,price!$A$1:$C$1001,3,0)</f>
        <v>5</v>
      </c>
      <c r="K572" s="27">
        <f t="shared" si="24"/>
        <v>410.20000000000005</v>
      </c>
      <c r="L572" s="22">
        <v>6</v>
      </c>
      <c r="M572" s="27">
        <f t="shared" si="25"/>
        <v>24.612000000000023</v>
      </c>
      <c r="N572" s="27">
        <f t="shared" si="26"/>
        <v>434.81200000000007</v>
      </c>
    </row>
    <row r="573" spans="1:14" x14ac:dyDescent="0.3">
      <c r="A573" s="21" t="s">
        <v>605</v>
      </c>
      <c r="B573" s="21" t="s">
        <v>37</v>
      </c>
      <c r="C573" s="20">
        <f>VLOOKUP(A573,detalis!$A$1:$D$1001,2,FALSE)</f>
        <v>43494</v>
      </c>
      <c r="D573" s="21" t="s">
        <v>38</v>
      </c>
      <c r="E573" s="21" t="s">
        <v>15</v>
      </c>
      <c r="F573" s="21" t="s">
        <v>26</v>
      </c>
      <c r="G573" s="21" t="s">
        <v>31</v>
      </c>
      <c r="H573" s="19" t="str">
        <f>VLOOKUP(A573,detalis!$A$1:$D$1001,4,0)</f>
        <v>Cash</v>
      </c>
      <c r="I573" s="27">
        <f>VLOOKUP(A573,price!$A$1:$C$1001,2,0)</f>
        <v>26.67</v>
      </c>
      <c r="J573" s="21">
        <f>VLOOKUP(A573,price!$A$1:$C$1001,3,0)</f>
        <v>10</v>
      </c>
      <c r="K573" s="27">
        <f t="shared" si="24"/>
        <v>266.70000000000005</v>
      </c>
      <c r="L573" s="22">
        <v>6</v>
      </c>
      <c r="M573" s="27">
        <f t="shared" si="25"/>
        <v>16.00200000000001</v>
      </c>
      <c r="N573" s="27">
        <f t="shared" si="26"/>
        <v>282.70200000000006</v>
      </c>
    </row>
    <row r="574" spans="1:14" x14ac:dyDescent="0.3">
      <c r="A574" s="19" t="s">
        <v>606</v>
      </c>
      <c r="B574" s="19" t="s">
        <v>13</v>
      </c>
      <c r="C574" s="20">
        <f>VLOOKUP(A574,detalis!$A$1:$D$1001,2,FALSE)</f>
        <v>43534</v>
      </c>
      <c r="D574" s="19" t="s">
        <v>14</v>
      </c>
      <c r="E574" s="19" t="s">
        <v>15</v>
      </c>
      <c r="F574" s="19" t="s">
        <v>26</v>
      </c>
      <c r="G574" s="19" t="s">
        <v>39</v>
      </c>
      <c r="H574" s="19" t="str">
        <f>VLOOKUP(A574,detalis!$A$1:$D$1001,4,0)</f>
        <v>Ewallet</v>
      </c>
      <c r="I574" s="27">
        <f>VLOOKUP(A574,price!$A$1:$C$1001,2,0)</f>
        <v>10.130000000000001</v>
      </c>
      <c r="J574" s="21">
        <f>VLOOKUP(A574,price!$A$1:$C$1001,3,0)</f>
        <v>7</v>
      </c>
      <c r="K574" s="27">
        <f t="shared" si="24"/>
        <v>70.910000000000011</v>
      </c>
      <c r="L574" s="22">
        <v>6</v>
      </c>
      <c r="M574" s="27">
        <f t="shared" si="25"/>
        <v>4.2545999999999964</v>
      </c>
      <c r="N574" s="27">
        <f t="shared" si="26"/>
        <v>75.164600000000007</v>
      </c>
    </row>
    <row r="575" spans="1:14" x14ac:dyDescent="0.3">
      <c r="A575" s="21" t="s">
        <v>607</v>
      </c>
      <c r="B575" s="21" t="s">
        <v>37</v>
      </c>
      <c r="C575" s="20">
        <f>VLOOKUP(A575,detalis!$A$1:$D$1001,2,FALSE)</f>
        <v>43478</v>
      </c>
      <c r="D575" s="21" t="s">
        <v>38</v>
      </c>
      <c r="E575" s="21" t="s">
        <v>22</v>
      </c>
      <c r="F575" s="21" t="s">
        <v>26</v>
      </c>
      <c r="G575" s="21" t="s">
        <v>39</v>
      </c>
      <c r="H575" s="19" t="str">
        <f>VLOOKUP(A575,detalis!$A$1:$D$1001,4,0)</f>
        <v>Credit card</v>
      </c>
      <c r="I575" s="27">
        <f>VLOOKUP(A575,price!$A$1:$C$1001,2,0)</f>
        <v>72.39</v>
      </c>
      <c r="J575" s="21">
        <f>VLOOKUP(A575,price!$A$1:$C$1001,3,0)</f>
        <v>2</v>
      </c>
      <c r="K575" s="27">
        <f t="shared" si="24"/>
        <v>144.78</v>
      </c>
      <c r="L575" s="22">
        <v>6</v>
      </c>
      <c r="M575" s="27">
        <f t="shared" si="25"/>
        <v>8.6868000000000052</v>
      </c>
      <c r="N575" s="27">
        <f t="shared" si="26"/>
        <v>153.46680000000001</v>
      </c>
    </row>
    <row r="576" spans="1:14" x14ac:dyDescent="0.3">
      <c r="A576" s="19" t="s">
        <v>608</v>
      </c>
      <c r="B576" s="19" t="s">
        <v>13</v>
      </c>
      <c r="C576" s="20">
        <f>VLOOKUP(A576,detalis!$A$1:$D$1001,2,FALSE)</f>
        <v>43546</v>
      </c>
      <c r="D576" s="19" t="s">
        <v>14</v>
      </c>
      <c r="E576" s="19" t="s">
        <v>22</v>
      </c>
      <c r="F576" s="19" t="s">
        <v>26</v>
      </c>
      <c r="G576" s="19" t="s">
        <v>31</v>
      </c>
      <c r="H576" s="19" t="str">
        <f>VLOOKUP(A576,detalis!$A$1:$D$1001,4,0)</f>
        <v>Credit card</v>
      </c>
      <c r="I576" s="27">
        <f>VLOOKUP(A576,price!$A$1:$C$1001,2,0)</f>
        <v>85.91</v>
      </c>
      <c r="J576" s="21">
        <f>VLOOKUP(A576,price!$A$1:$C$1001,3,0)</f>
        <v>5</v>
      </c>
      <c r="K576" s="27">
        <f t="shared" si="24"/>
        <v>429.54999999999995</v>
      </c>
      <c r="L576" s="22">
        <v>6</v>
      </c>
      <c r="M576" s="27">
        <f t="shared" si="25"/>
        <v>25.773000000000025</v>
      </c>
      <c r="N576" s="27">
        <f t="shared" si="26"/>
        <v>455.32299999999998</v>
      </c>
    </row>
    <row r="577" spans="1:14" x14ac:dyDescent="0.3">
      <c r="A577" s="21" t="s">
        <v>609</v>
      </c>
      <c r="B577" s="21" t="s">
        <v>37</v>
      </c>
      <c r="C577" s="20">
        <f>VLOOKUP(A577,detalis!$A$1:$D$1001,2,FALSE)</f>
        <v>43525</v>
      </c>
      <c r="D577" s="21" t="s">
        <v>38</v>
      </c>
      <c r="E577" s="21" t="s">
        <v>15</v>
      </c>
      <c r="F577" s="21" t="s">
        <v>26</v>
      </c>
      <c r="G577" s="21" t="s">
        <v>41</v>
      </c>
      <c r="H577" s="19" t="str">
        <f>VLOOKUP(A577,detalis!$A$1:$D$1001,4,0)</f>
        <v>Ewallet</v>
      </c>
      <c r="I577" s="27">
        <f>VLOOKUP(A577,price!$A$1:$C$1001,2,0)</f>
        <v>81.31</v>
      </c>
      <c r="J577" s="21">
        <f>VLOOKUP(A577,price!$A$1:$C$1001,3,0)</f>
        <v>7</v>
      </c>
      <c r="K577" s="27">
        <f t="shared" si="24"/>
        <v>569.17000000000007</v>
      </c>
      <c r="L577" s="22">
        <v>6</v>
      </c>
      <c r="M577" s="27">
        <f t="shared" si="25"/>
        <v>34.150200000000041</v>
      </c>
      <c r="N577" s="27">
        <f t="shared" si="26"/>
        <v>603.32020000000011</v>
      </c>
    </row>
    <row r="578" spans="1:14" x14ac:dyDescent="0.3">
      <c r="A578" s="19" t="s">
        <v>610</v>
      </c>
      <c r="B578" s="19" t="s">
        <v>37</v>
      </c>
      <c r="C578" s="20">
        <f>VLOOKUP(A578,detalis!$A$1:$D$1001,2,FALSE)</f>
        <v>43516</v>
      </c>
      <c r="D578" s="19" t="s">
        <v>38</v>
      </c>
      <c r="E578" s="19" t="s">
        <v>22</v>
      </c>
      <c r="F578" s="19" t="s">
        <v>26</v>
      </c>
      <c r="G578" s="19" t="s">
        <v>39</v>
      </c>
      <c r="H578" s="19" t="str">
        <f>VLOOKUP(A578,detalis!$A$1:$D$1001,4,0)</f>
        <v>Cash</v>
      </c>
      <c r="I578" s="27">
        <f>VLOOKUP(A578,price!$A$1:$C$1001,2,0)</f>
        <v>60.3</v>
      </c>
      <c r="J578" s="21">
        <f>VLOOKUP(A578,price!$A$1:$C$1001,3,0)</f>
        <v>4</v>
      </c>
      <c r="K578" s="27">
        <f t="shared" si="24"/>
        <v>241.2</v>
      </c>
      <c r="L578" s="22">
        <v>6</v>
      </c>
      <c r="M578" s="27">
        <f t="shared" si="25"/>
        <v>14.472000000000008</v>
      </c>
      <c r="N578" s="27">
        <f t="shared" si="26"/>
        <v>255.672</v>
      </c>
    </row>
    <row r="579" spans="1:14" x14ac:dyDescent="0.3">
      <c r="A579" s="21" t="s">
        <v>611</v>
      </c>
      <c r="B579" s="21" t="s">
        <v>20</v>
      </c>
      <c r="C579" s="20">
        <f>VLOOKUP(A579,detalis!$A$1:$D$1001,2,FALSE)</f>
        <v>43479</v>
      </c>
      <c r="D579" s="21" t="s">
        <v>21</v>
      </c>
      <c r="E579" s="21" t="s">
        <v>22</v>
      </c>
      <c r="F579" s="21" t="s">
        <v>26</v>
      </c>
      <c r="G579" s="21" t="s">
        <v>39</v>
      </c>
      <c r="H579" s="19" t="str">
        <f>VLOOKUP(A579,detalis!$A$1:$D$1001,4,0)</f>
        <v>Ewallet</v>
      </c>
      <c r="I579" s="27">
        <f>VLOOKUP(A579,price!$A$1:$C$1001,2,0)</f>
        <v>31.77</v>
      </c>
      <c r="J579" s="21">
        <f>VLOOKUP(A579,price!$A$1:$C$1001,3,0)</f>
        <v>4</v>
      </c>
      <c r="K579" s="27">
        <f t="shared" ref="K579:K642" si="27">I579*J579</f>
        <v>127.08</v>
      </c>
      <c r="L579" s="22">
        <v>6</v>
      </c>
      <c r="M579" s="27">
        <f t="shared" ref="M579:M642" si="28">N579-K579</f>
        <v>7.6248000000000076</v>
      </c>
      <c r="N579" s="27">
        <f t="shared" ref="N579:N642" si="29">K579+((K579*L579)/100)</f>
        <v>134.70480000000001</v>
      </c>
    </row>
    <row r="580" spans="1:14" x14ac:dyDescent="0.3">
      <c r="A580" s="19" t="s">
        <v>612</v>
      </c>
      <c r="B580" s="19" t="s">
        <v>13</v>
      </c>
      <c r="C580" s="20">
        <f>VLOOKUP(A580,detalis!$A$1:$D$1001,2,FALSE)</f>
        <v>43550</v>
      </c>
      <c r="D580" s="19" t="s">
        <v>14</v>
      </c>
      <c r="E580" s="19" t="s">
        <v>22</v>
      </c>
      <c r="F580" s="19" t="s">
        <v>16</v>
      </c>
      <c r="G580" s="19" t="s">
        <v>17</v>
      </c>
      <c r="H580" s="19" t="str">
        <f>VLOOKUP(A580,detalis!$A$1:$D$1001,4,0)</f>
        <v>Cash</v>
      </c>
      <c r="I580" s="27">
        <f>VLOOKUP(A580,price!$A$1:$C$1001,2,0)</f>
        <v>64.27</v>
      </c>
      <c r="J580" s="21">
        <f>VLOOKUP(A580,price!$A$1:$C$1001,3,0)</f>
        <v>4</v>
      </c>
      <c r="K580" s="27">
        <f t="shared" si="27"/>
        <v>257.08</v>
      </c>
      <c r="L580" s="22">
        <v>6</v>
      </c>
      <c r="M580" s="27">
        <f t="shared" si="28"/>
        <v>15.424800000000005</v>
      </c>
      <c r="N580" s="27">
        <f t="shared" si="29"/>
        <v>272.50479999999999</v>
      </c>
    </row>
    <row r="581" spans="1:14" x14ac:dyDescent="0.3">
      <c r="A581" s="21" t="s">
        <v>613</v>
      </c>
      <c r="B581" s="21" t="s">
        <v>37</v>
      </c>
      <c r="C581" s="20">
        <f>VLOOKUP(A581,detalis!$A$1:$D$1001,2,FALSE)</f>
        <v>43525</v>
      </c>
      <c r="D581" s="21" t="s">
        <v>38</v>
      </c>
      <c r="E581" s="21" t="s">
        <v>22</v>
      </c>
      <c r="F581" s="21" t="s">
        <v>26</v>
      </c>
      <c r="G581" s="21" t="s">
        <v>17</v>
      </c>
      <c r="H581" s="19" t="str">
        <f>VLOOKUP(A581,detalis!$A$1:$D$1001,4,0)</f>
        <v>Ewallet</v>
      </c>
      <c r="I581" s="27">
        <f>VLOOKUP(A581,price!$A$1:$C$1001,2,0)</f>
        <v>69.510000000000005</v>
      </c>
      <c r="J581" s="21">
        <f>VLOOKUP(A581,price!$A$1:$C$1001,3,0)</f>
        <v>2</v>
      </c>
      <c r="K581" s="27">
        <f t="shared" si="27"/>
        <v>139.02000000000001</v>
      </c>
      <c r="L581" s="22">
        <v>6</v>
      </c>
      <c r="M581" s="27">
        <f t="shared" si="28"/>
        <v>8.3411999999999864</v>
      </c>
      <c r="N581" s="27">
        <f t="shared" si="29"/>
        <v>147.3612</v>
      </c>
    </row>
    <row r="582" spans="1:14" x14ac:dyDescent="0.3">
      <c r="A582" s="19" t="s">
        <v>614</v>
      </c>
      <c r="B582" s="19" t="s">
        <v>20</v>
      </c>
      <c r="C582" s="20">
        <f>VLOOKUP(A582,detalis!$A$1:$D$1001,2,FALSE)</f>
        <v>43472</v>
      </c>
      <c r="D582" s="19" t="s">
        <v>21</v>
      </c>
      <c r="E582" s="19" t="s">
        <v>22</v>
      </c>
      <c r="F582" s="19" t="s">
        <v>26</v>
      </c>
      <c r="G582" s="19" t="s">
        <v>39</v>
      </c>
      <c r="H582" s="19" t="str">
        <f>VLOOKUP(A582,detalis!$A$1:$D$1001,4,0)</f>
        <v>Cash</v>
      </c>
      <c r="I582" s="27">
        <f>VLOOKUP(A582,price!$A$1:$C$1001,2,0)</f>
        <v>27.22</v>
      </c>
      <c r="J582" s="21">
        <f>VLOOKUP(A582,price!$A$1:$C$1001,3,0)</f>
        <v>3</v>
      </c>
      <c r="K582" s="27">
        <f t="shared" si="27"/>
        <v>81.66</v>
      </c>
      <c r="L582" s="22">
        <v>6</v>
      </c>
      <c r="M582" s="27">
        <f t="shared" si="28"/>
        <v>4.8995999999999924</v>
      </c>
      <c r="N582" s="27">
        <f t="shared" si="29"/>
        <v>86.559599999999989</v>
      </c>
    </row>
    <row r="583" spans="1:14" x14ac:dyDescent="0.3">
      <c r="A583" s="21" t="s">
        <v>615</v>
      </c>
      <c r="B583" s="21" t="s">
        <v>13</v>
      </c>
      <c r="C583" s="20">
        <f>VLOOKUP(A583,detalis!$A$1:$D$1001,2,FALSE)</f>
        <v>43497</v>
      </c>
      <c r="D583" s="21" t="s">
        <v>14</v>
      </c>
      <c r="E583" s="21" t="s">
        <v>15</v>
      </c>
      <c r="F583" s="21" t="s">
        <v>16</v>
      </c>
      <c r="G583" s="21" t="s">
        <v>17</v>
      </c>
      <c r="H583" s="19" t="str">
        <f>VLOOKUP(A583,detalis!$A$1:$D$1001,4,0)</f>
        <v>Cash</v>
      </c>
      <c r="I583" s="27">
        <f>VLOOKUP(A583,price!$A$1:$C$1001,2,0)</f>
        <v>77.680000000000007</v>
      </c>
      <c r="J583" s="21">
        <f>VLOOKUP(A583,price!$A$1:$C$1001,3,0)</f>
        <v>4</v>
      </c>
      <c r="K583" s="27">
        <f t="shared" si="27"/>
        <v>310.72000000000003</v>
      </c>
      <c r="L583" s="22">
        <v>6</v>
      </c>
      <c r="M583" s="27">
        <f t="shared" si="28"/>
        <v>18.643199999999979</v>
      </c>
      <c r="N583" s="27">
        <f t="shared" si="29"/>
        <v>329.36320000000001</v>
      </c>
    </row>
    <row r="584" spans="1:14" x14ac:dyDescent="0.3">
      <c r="A584" s="19" t="s">
        <v>616</v>
      </c>
      <c r="B584" s="19" t="s">
        <v>20</v>
      </c>
      <c r="C584" s="20">
        <f>VLOOKUP(A584,detalis!$A$1:$D$1001,2,FALSE)</f>
        <v>43509</v>
      </c>
      <c r="D584" s="19" t="s">
        <v>21</v>
      </c>
      <c r="E584" s="19" t="s">
        <v>15</v>
      </c>
      <c r="F584" s="19" t="s">
        <v>16</v>
      </c>
      <c r="G584" s="19" t="s">
        <v>41</v>
      </c>
      <c r="H584" s="19" t="str">
        <f>VLOOKUP(A584,detalis!$A$1:$D$1001,4,0)</f>
        <v>Credit card</v>
      </c>
      <c r="I584" s="27">
        <f>VLOOKUP(A584,price!$A$1:$C$1001,2,0)</f>
        <v>92.98</v>
      </c>
      <c r="J584" s="21">
        <f>VLOOKUP(A584,price!$A$1:$C$1001,3,0)</f>
        <v>2</v>
      </c>
      <c r="K584" s="27">
        <f t="shared" si="27"/>
        <v>185.96</v>
      </c>
      <c r="L584" s="22">
        <v>6</v>
      </c>
      <c r="M584" s="27">
        <f t="shared" si="28"/>
        <v>11.157600000000002</v>
      </c>
      <c r="N584" s="27">
        <f t="shared" si="29"/>
        <v>197.11760000000001</v>
      </c>
    </row>
    <row r="585" spans="1:14" x14ac:dyDescent="0.3">
      <c r="A585" s="21" t="s">
        <v>617</v>
      </c>
      <c r="B585" s="21" t="s">
        <v>37</v>
      </c>
      <c r="C585" s="20">
        <f>VLOOKUP(A585,detalis!$A$1:$D$1001,2,FALSE)</f>
        <v>43479</v>
      </c>
      <c r="D585" s="21" t="s">
        <v>38</v>
      </c>
      <c r="E585" s="21" t="s">
        <v>15</v>
      </c>
      <c r="F585" s="21" t="s">
        <v>16</v>
      </c>
      <c r="G585" s="21" t="s">
        <v>41</v>
      </c>
      <c r="H585" s="19" t="str">
        <f>VLOOKUP(A585,detalis!$A$1:$D$1001,4,0)</f>
        <v>Credit card</v>
      </c>
      <c r="I585" s="27">
        <f>VLOOKUP(A585,price!$A$1:$C$1001,2,0)</f>
        <v>18.079999999999998</v>
      </c>
      <c r="J585" s="21">
        <f>VLOOKUP(A585,price!$A$1:$C$1001,3,0)</f>
        <v>4</v>
      </c>
      <c r="K585" s="27">
        <f t="shared" si="27"/>
        <v>72.319999999999993</v>
      </c>
      <c r="L585" s="22">
        <v>6</v>
      </c>
      <c r="M585" s="27">
        <f t="shared" si="28"/>
        <v>4.3392000000000053</v>
      </c>
      <c r="N585" s="27">
        <f t="shared" si="29"/>
        <v>76.659199999999998</v>
      </c>
    </row>
    <row r="586" spans="1:14" x14ac:dyDescent="0.3">
      <c r="A586" s="19" t="s">
        <v>618</v>
      </c>
      <c r="B586" s="19" t="s">
        <v>37</v>
      </c>
      <c r="C586" s="20">
        <f>VLOOKUP(A586,detalis!$A$1:$D$1001,2,FALSE)</f>
        <v>43484</v>
      </c>
      <c r="D586" s="19" t="s">
        <v>38</v>
      </c>
      <c r="E586" s="19" t="s">
        <v>22</v>
      </c>
      <c r="F586" s="19" t="s">
        <v>26</v>
      </c>
      <c r="G586" s="19" t="s">
        <v>31</v>
      </c>
      <c r="H586" s="19" t="str">
        <f>VLOOKUP(A586,detalis!$A$1:$D$1001,4,0)</f>
        <v>Ewallet</v>
      </c>
      <c r="I586" s="27">
        <f>VLOOKUP(A586,price!$A$1:$C$1001,2,0)</f>
        <v>63.06</v>
      </c>
      <c r="J586" s="21">
        <f>VLOOKUP(A586,price!$A$1:$C$1001,3,0)</f>
        <v>3</v>
      </c>
      <c r="K586" s="27">
        <f t="shared" si="27"/>
        <v>189.18</v>
      </c>
      <c r="L586" s="22">
        <v>6</v>
      </c>
      <c r="M586" s="27">
        <f t="shared" si="28"/>
        <v>11.350799999999992</v>
      </c>
      <c r="N586" s="27">
        <f t="shared" si="29"/>
        <v>200.5308</v>
      </c>
    </row>
    <row r="587" spans="1:14" x14ac:dyDescent="0.3">
      <c r="A587" s="21" t="s">
        <v>619</v>
      </c>
      <c r="B587" s="21" t="s">
        <v>13</v>
      </c>
      <c r="C587" s="20">
        <f>VLOOKUP(A587,detalis!$A$1:$D$1001,2,FALSE)</f>
        <v>43533</v>
      </c>
      <c r="D587" s="21" t="s">
        <v>14</v>
      </c>
      <c r="E587" s="21" t="s">
        <v>22</v>
      </c>
      <c r="F587" s="21" t="s">
        <v>26</v>
      </c>
      <c r="G587" s="21" t="s">
        <v>17</v>
      </c>
      <c r="H587" s="19" t="str">
        <f>VLOOKUP(A587,detalis!$A$1:$D$1001,4,0)</f>
        <v>Credit card</v>
      </c>
      <c r="I587" s="27">
        <f>VLOOKUP(A587,price!$A$1:$C$1001,2,0)</f>
        <v>51.71</v>
      </c>
      <c r="J587" s="21">
        <f>VLOOKUP(A587,price!$A$1:$C$1001,3,0)</f>
        <v>4</v>
      </c>
      <c r="K587" s="27">
        <f t="shared" si="27"/>
        <v>206.84</v>
      </c>
      <c r="L587" s="22">
        <v>6</v>
      </c>
      <c r="M587" s="27">
        <f t="shared" si="28"/>
        <v>12.41040000000001</v>
      </c>
      <c r="N587" s="27">
        <f t="shared" si="29"/>
        <v>219.25040000000001</v>
      </c>
    </row>
    <row r="588" spans="1:14" x14ac:dyDescent="0.3">
      <c r="A588" s="19" t="s">
        <v>620</v>
      </c>
      <c r="B588" s="19" t="s">
        <v>13</v>
      </c>
      <c r="C588" s="20">
        <f>VLOOKUP(A588,detalis!$A$1:$D$1001,2,FALSE)</f>
        <v>43551</v>
      </c>
      <c r="D588" s="19" t="s">
        <v>14</v>
      </c>
      <c r="E588" s="19" t="s">
        <v>22</v>
      </c>
      <c r="F588" s="19" t="s">
        <v>16</v>
      </c>
      <c r="G588" s="19" t="s">
        <v>39</v>
      </c>
      <c r="H588" s="19" t="str">
        <f>VLOOKUP(A588,detalis!$A$1:$D$1001,4,0)</f>
        <v>Cash</v>
      </c>
      <c r="I588" s="27">
        <f>VLOOKUP(A588,price!$A$1:$C$1001,2,0)</f>
        <v>52.34</v>
      </c>
      <c r="J588" s="21">
        <f>VLOOKUP(A588,price!$A$1:$C$1001,3,0)</f>
        <v>3</v>
      </c>
      <c r="K588" s="27">
        <f t="shared" si="27"/>
        <v>157.02000000000001</v>
      </c>
      <c r="L588" s="22">
        <v>6</v>
      </c>
      <c r="M588" s="27">
        <f t="shared" si="28"/>
        <v>9.4211999999999989</v>
      </c>
      <c r="N588" s="27">
        <f t="shared" si="29"/>
        <v>166.44120000000001</v>
      </c>
    </row>
    <row r="589" spans="1:14" x14ac:dyDescent="0.3">
      <c r="A589" s="21" t="s">
        <v>621</v>
      </c>
      <c r="B589" s="21" t="s">
        <v>13</v>
      </c>
      <c r="C589" s="20">
        <f>VLOOKUP(A589,detalis!$A$1:$D$1001,2,FALSE)</f>
        <v>43500</v>
      </c>
      <c r="D589" s="21" t="s">
        <v>14</v>
      </c>
      <c r="E589" s="21" t="s">
        <v>22</v>
      </c>
      <c r="F589" s="21" t="s">
        <v>16</v>
      </c>
      <c r="G589" s="21" t="s">
        <v>31</v>
      </c>
      <c r="H589" s="19" t="str">
        <f>VLOOKUP(A589,detalis!$A$1:$D$1001,4,0)</f>
        <v>Ewallet</v>
      </c>
      <c r="I589" s="27">
        <f>VLOOKUP(A589,price!$A$1:$C$1001,2,0)</f>
        <v>43.06</v>
      </c>
      <c r="J589" s="21">
        <f>VLOOKUP(A589,price!$A$1:$C$1001,3,0)</f>
        <v>5</v>
      </c>
      <c r="K589" s="27">
        <f t="shared" si="27"/>
        <v>215.3</v>
      </c>
      <c r="L589" s="22">
        <v>6</v>
      </c>
      <c r="M589" s="27">
        <f t="shared" si="28"/>
        <v>12.918000000000006</v>
      </c>
      <c r="N589" s="27">
        <f t="shared" si="29"/>
        <v>228.21800000000002</v>
      </c>
    </row>
    <row r="590" spans="1:14" x14ac:dyDescent="0.3">
      <c r="A590" s="19" t="s">
        <v>622</v>
      </c>
      <c r="B590" s="19" t="s">
        <v>20</v>
      </c>
      <c r="C590" s="20">
        <f>VLOOKUP(A590,detalis!$A$1:$D$1001,2,FALSE)</f>
        <v>43538</v>
      </c>
      <c r="D590" s="19" t="s">
        <v>21</v>
      </c>
      <c r="E590" s="19" t="s">
        <v>22</v>
      </c>
      <c r="F590" s="19" t="s">
        <v>26</v>
      </c>
      <c r="G590" s="19" t="s">
        <v>41</v>
      </c>
      <c r="H590" s="19" t="str">
        <f>VLOOKUP(A590,detalis!$A$1:$D$1001,4,0)</f>
        <v>Cash</v>
      </c>
      <c r="I590" s="27">
        <f>VLOOKUP(A590,price!$A$1:$C$1001,2,0)</f>
        <v>59.61</v>
      </c>
      <c r="J590" s="21">
        <f>VLOOKUP(A590,price!$A$1:$C$1001,3,0)</f>
        <v>10</v>
      </c>
      <c r="K590" s="27">
        <f t="shared" si="27"/>
        <v>596.1</v>
      </c>
      <c r="L590" s="22">
        <v>6</v>
      </c>
      <c r="M590" s="27">
        <f t="shared" si="28"/>
        <v>35.765999999999963</v>
      </c>
      <c r="N590" s="27">
        <f t="shared" si="29"/>
        <v>631.86599999999999</v>
      </c>
    </row>
    <row r="591" spans="1:14" x14ac:dyDescent="0.3">
      <c r="A591" s="21" t="s">
        <v>623</v>
      </c>
      <c r="B591" s="21" t="s">
        <v>13</v>
      </c>
      <c r="C591" s="20">
        <f>VLOOKUP(A591,detalis!$A$1:$D$1001,2,FALSE)</f>
        <v>43528</v>
      </c>
      <c r="D591" s="21" t="s">
        <v>14</v>
      </c>
      <c r="E591" s="21" t="s">
        <v>22</v>
      </c>
      <c r="F591" s="21" t="s">
        <v>26</v>
      </c>
      <c r="G591" s="21" t="s">
        <v>17</v>
      </c>
      <c r="H591" s="19" t="str">
        <f>VLOOKUP(A591,detalis!$A$1:$D$1001,4,0)</f>
        <v>Cash</v>
      </c>
      <c r="I591" s="27">
        <f>VLOOKUP(A591,price!$A$1:$C$1001,2,0)</f>
        <v>14.62</v>
      </c>
      <c r="J591" s="21">
        <f>VLOOKUP(A591,price!$A$1:$C$1001,3,0)</f>
        <v>5</v>
      </c>
      <c r="K591" s="27">
        <f t="shared" si="27"/>
        <v>73.099999999999994</v>
      </c>
      <c r="L591" s="22">
        <v>6</v>
      </c>
      <c r="M591" s="27">
        <f t="shared" si="28"/>
        <v>4.3859999999999957</v>
      </c>
      <c r="N591" s="27">
        <f t="shared" si="29"/>
        <v>77.48599999999999</v>
      </c>
    </row>
    <row r="592" spans="1:14" x14ac:dyDescent="0.3">
      <c r="A592" s="19" t="s">
        <v>624</v>
      </c>
      <c r="B592" s="19" t="s">
        <v>20</v>
      </c>
      <c r="C592" s="20">
        <f>VLOOKUP(A592,detalis!$A$1:$D$1001,2,FALSE)</f>
        <v>43527</v>
      </c>
      <c r="D592" s="19" t="s">
        <v>21</v>
      </c>
      <c r="E592" s="19" t="s">
        <v>15</v>
      </c>
      <c r="F592" s="19" t="s">
        <v>26</v>
      </c>
      <c r="G592" s="19" t="s">
        <v>17</v>
      </c>
      <c r="H592" s="19" t="str">
        <f>VLOOKUP(A592,detalis!$A$1:$D$1001,4,0)</f>
        <v>Credit card</v>
      </c>
      <c r="I592" s="27">
        <f>VLOOKUP(A592,price!$A$1:$C$1001,2,0)</f>
        <v>46.53</v>
      </c>
      <c r="J592" s="21">
        <f>VLOOKUP(A592,price!$A$1:$C$1001,3,0)</f>
        <v>6</v>
      </c>
      <c r="K592" s="27">
        <f t="shared" si="27"/>
        <v>279.18</v>
      </c>
      <c r="L592" s="22">
        <v>6</v>
      </c>
      <c r="M592" s="27">
        <f t="shared" si="28"/>
        <v>16.75079999999997</v>
      </c>
      <c r="N592" s="27">
        <f t="shared" si="29"/>
        <v>295.93079999999998</v>
      </c>
    </row>
    <row r="593" spans="1:14" x14ac:dyDescent="0.3">
      <c r="A593" s="21" t="s">
        <v>625</v>
      </c>
      <c r="B593" s="21" t="s">
        <v>20</v>
      </c>
      <c r="C593" s="20">
        <f>VLOOKUP(A593,detalis!$A$1:$D$1001,2,FALSE)</f>
        <v>43492</v>
      </c>
      <c r="D593" s="21" t="s">
        <v>21</v>
      </c>
      <c r="E593" s="21" t="s">
        <v>15</v>
      </c>
      <c r="F593" s="21" t="s">
        <v>16</v>
      </c>
      <c r="G593" s="21" t="s">
        <v>27</v>
      </c>
      <c r="H593" s="19" t="str">
        <f>VLOOKUP(A593,detalis!$A$1:$D$1001,4,0)</f>
        <v>Ewallet</v>
      </c>
      <c r="I593" s="27">
        <f>VLOOKUP(A593,price!$A$1:$C$1001,2,0)</f>
        <v>24.24</v>
      </c>
      <c r="J593" s="21">
        <f>VLOOKUP(A593,price!$A$1:$C$1001,3,0)</f>
        <v>7</v>
      </c>
      <c r="K593" s="27">
        <f t="shared" si="27"/>
        <v>169.67999999999998</v>
      </c>
      <c r="L593" s="22">
        <v>6</v>
      </c>
      <c r="M593" s="27">
        <f t="shared" si="28"/>
        <v>10.180800000000005</v>
      </c>
      <c r="N593" s="27">
        <f t="shared" si="29"/>
        <v>179.86079999999998</v>
      </c>
    </row>
    <row r="594" spans="1:14" x14ac:dyDescent="0.3">
      <c r="A594" s="19" t="s">
        <v>626</v>
      </c>
      <c r="B594" s="19" t="s">
        <v>13</v>
      </c>
      <c r="C594" s="20">
        <f>VLOOKUP(A594,detalis!$A$1:$D$1001,2,FALSE)</f>
        <v>43503</v>
      </c>
      <c r="D594" s="19" t="s">
        <v>14</v>
      </c>
      <c r="E594" s="19" t="s">
        <v>15</v>
      </c>
      <c r="F594" s="19" t="s">
        <v>16</v>
      </c>
      <c r="G594" s="19" t="s">
        <v>31</v>
      </c>
      <c r="H594" s="19" t="str">
        <f>VLOOKUP(A594,detalis!$A$1:$D$1001,4,0)</f>
        <v>Cash</v>
      </c>
      <c r="I594" s="27">
        <f>VLOOKUP(A594,price!$A$1:$C$1001,2,0)</f>
        <v>45.58</v>
      </c>
      <c r="J594" s="21">
        <f>VLOOKUP(A594,price!$A$1:$C$1001,3,0)</f>
        <v>1</v>
      </c>
      <c r="K594" s="27">
        <f t="shared" si="27"/>
        <v>45.58</v>
      </c>
      <c r="L594" s="22">
        <v>6</v>
      </c>
      <c r="M594" s="27">
        <f t="shared" si="28"/>
        <v>2.7347999999999999</v>
      </c>
      <c r="N594" s="27">
        <f t="shared" si="29"/>
        <v>48.314799999999998</v>
      </c>
    </row>
    <row r="595" spans="1:14" x14ac:dyDescent="0.3">
      <c r="A595" s="21" t="s">
        <v>627</v>
      </c>
      <c r="B595" s="21" t="s">
        <v>13</v>
      </c>
      <c r="C595" s="20">
        <f>VLOOKUP(A595,detalis!$A$1:$D$1001,2,FALSE)</f>
        <v>43501</v>
      </c>
      <c r="D595" s="21" t="s">
        <v>14</v>
      </c>
      <c r="E595" s="21" t="s">
        <v>15</v>
      </c>
      <c r="F595" s="21" t="s">
        <v>16</v>
      </c>
      <c r="G595" s="21" t="s">
        <v>31</v>
      </c>
      <c r="H595" s="19" t="str">
        <f>VLOOKUP(A595,detalis!$A$1:$D$1001,4,0)</f>
        <v>Ewallet</v>
      </c>
      <c r="I595" s="27">
        <f>VLOOKUP(A595,price!$A$1:$C$1001,2,0)</f>
        <v>75.2</v>
      </c>
      <c r="J595" s="21">
        <f>VLOOKUP(A595,price!$A$1:$C$1001,3,0)</f>
        <v>3</v>
      </c>
      <c r="K595" s="27">
        <f t="shared" si="27"/>
        <v>225.60000000000002</v>
      </c>
      <c r="L595" s="22">
        <v>6</v>
      </c>
      <c r="M595" s="27">
        <f t="shared" si="28"/>
        <v>13.536000000000001</v>
      </c>
      <c r="N595" s="27">
        <f t="shared" si="29"/>
        <v>239.13600000000002</v>
      </c>
    </row>
    <row r="596" spans="1:14" x14ac:dyDescent="0.3">
      <c r="A596" s="19" t="s">
        <v>628</v>
      </c>
      <c r="B596" s="19" t="s">
        <v>37</v>
      </c>
      <c r="C596" s="20">
        <f>VLOOKUP(A596,detalis!$A$1:$D$1001,2,FALSE)</f>
        <v>43539</v>
      </c>
      <c r="D596" s="19" t="s">
        <v>38</v>
      </c>
      <c r="E596" s="19" t="s">
        <v>15</v>
      </c>
      <c r="F596" s="19" t="s">
        <v>26</v>
      </c>
      <c r="G596" s="19" t="s">
        <v>31</v>
      </c>
      <c r="H596" s="19" t="str">
        <f>VLOOKUP(A596,detalis!$A$1:$D$1001,4,0)</f>
        <v>Cash</v>
      </c>
      <c r="I596" s="27">
        <f>VLOOKUP(A596,price!$A$1:$C$1001,2,0)</f>
        <v>96.8</v>
      </c>
      <c r="J596" s="21">
        <f>VLOOKUP(A596,price!$A$1:$C$1001,3,0)</f>
        <v>3</v>
      </c>
      <c r="K596" s="27">
        <f t="shared" si="27"/>
        <v>290.39999999999998</v>
      </c>
      <c r="L596" s="22">
        <v>6</v>
      </c>
      <c r="M596" s="27">
        <f t="shared" si="28"/>
        <v>17.423999999999978</v>
      </c>
      <c r="N596" s="27">
        <f t="shared" si="29"/>
        <v>307.82399999999996</v>
      </c>
    </row>
    <row r="597" spans="1:14" x14ac:dyDescent="0.3">
      <c r="A597" s="21" t="s">
        <v>629</v>
      </c>
      <c r="B597" s="21" t="s">
        <v>37</v>
      </c>
      <c r="C597" s="20">
        <f>VLOOKUP(A597,detalis!$A$1:$D$1001,2,FALSE)</f>
        <v>43525</v>
      </c>
      <c r="D597" s="21" t="s">
        <v>38</v>
      </c>
      <c r="E597" s="21" t="s">
        <v>22</v>
      </c>
      <c r="F597" s="21" t="s">
        <v>26</v>
      </c>
      <c r="G597" s="21" t="s">
        <v>17</v>
      </c>
      <c r="H597" s="19" t="str">
        <f>VLOOKUP(A597,detalis!$A$1:$D$1001,4,0)</f>
        <v>Credit card</v>
      </c>
      <c r="I597" s="27">
        <f>VLOOKUP(A597,price!$A$1:$C$1001,2,0)</f>
        <v>14.82</v>
      </c>
      <c r="J597" s="21">
        <f>VLOOKUP(A597,price!$A$1:$C$1001,3,0)</f>
        <v>3</v>
      </c>
      <c r="K597" s="27">
        <f t="shared" si="27"/>
        <v>44.46</v>
      </c>
      <c r="L597" s="22">
        <v>6</v>
      </c>
      <c r="M597" s="27">
        <f t="shared" si="28"/>
        <v>2.6676000000000002</v>
      </c>
      <c r="N597" s="27">
        <f t="shared" si="29"/>
        <v>47.127600000000001</v>
      </c>
    </row>
    <row r="598" spans="1:14" x14ac:dyDescent="0.3">
      <c r="A598" s="19" t="s">
        <v>630</v>
      </c>
      <c r="B598" s="19" t="s">
        <v>13</v>
      </c>
      <c r="C598" s="20">
        <f>VLOOKUP(A598,detalis!$A$1:$D$1001,2,FALSE)</f>
        <v>43511</v>
      </c>
      <c r="D598" s="19" t="s">
        <v>14</v>
      </c>
      <c r="E598" s="19" t="s">
        <v>22</v>
      </c>
      <c r="F598" s="19" t="s">
        <v>26</v>
      </c>
      <c r="G598" s="19" t="s">
        <v>39</v>
      </c>
      <c r="H598" s="19" t="str">
        <f>VLOOKUP(A598,detalis!$A$1:$D$1001,4,0)</f>
        <v>Credit card</v>
      </c>
      <c r="I598" s="27">
        <f>VLOOKUP(A598,price!$A$1:$C$1001,2,0)</f>
        <v>52.2</v>
      </c>
      <c r="J598" s="21">
        <f>VLOOKUP(A598,price!$A$1:$C$1001,3,0)</f>
        <v>3</v>
      </c>
      <c r="K598" s="27">
        <f t="shared" si="27"/>
        <v>156.60000000000002</v>
      </c>
      <c r="L598" s="22">
        <v>6</v>
      </c>
      <c r="M598" s="27">
        <f t="shared" si="28"/>
        <v>9.396000000000015</v>
      </c>
      <c r="N598" s="27">
        <f t="shared" si="29"/>
        <v>165.99600000000004</v>
      </c>
    </row>
    <row r="599" spans="1:14" x14ac:dyDescent="0.3">
      <c r="A599" s="21" t="s">
        <v>631</v>
      </c>
      <c r="B599" s="21" t="s">
        <v>20</v>
      </c>
      <c r="C599" s="20">
        <f>VLOOKUP(A599,detalis!$A$1:$D$1001,2,FALSE)</f>
        <v>43513</v>
      </c>
      <c r="D599" s="21" t="s">
        <v>21</v>
      </c>
      <c r="E599" s="21" t="s">
        <v>22</v>
      </c>
      <c r="F599" s="21" t="s">
        <v>16</v>
      </c>
      <c r="G599" s="21" t="s">
        <v>31</v>
      </c>
      <c r="H599" s="19" t="str">
        <f>VLOOKUP(A599,detalis!$A$1:$D$1001,4,0)</f>
        <v>Ewallet</v>
      </c>
      <c r="I599" s="27">
        <f>VLOOKUP(A599,price!$A$1:$C$1001,2,0)</f>
        <v>46.66</v>
      </c>
      <c r="J599" s="21">
        <f>VLOOKUP(A599,price!$A$1:$C$1001,3,0)</f>
        <v>9</v>
      </c>
      <c r="K599" s="27">
        <f t="shared" si="27"/>
        <v>419.93999999999994</v>
      </c>
      <c r="L599" s="22">
        <v>6</v>
      </c>
      <c r="M599" s="27">
        <f t="shared" si="28"/>
        <v>25.196399999999983</v>
      </c>
      <c r="N599" s="27">
        <f t="shared" si="29"/>
        <v>445.13639999999992</v>
      </c>
    </row>
    <row r="600" spans="1:14" x14ac:dyDescent="0.3">
      <c r="A600" s="19" t="s">
        <v>632</v>
      </c>
      <c r="B600" s="19" t="s">
        <v>20</v>
      </c>
      <c r="C600" s="20">
        <f>VLOOKUP(A600,detalis!$A$1:$D$1001,2,FALSE)</f>
        <v>43491</v>
      </c>
      <c r="D600" s="19" t="s">
        <v>21</v>
      </c>
      <c r="E600" s="19" t="s">
        <v>22</v>
      </c>
      <c r="F600" s="19" t="s">
        <v>16</v>
      </c>
      <c r="G600" s="19" t="s">
        <v>41</v>
      </c>
      <c r="H600" s="19" t="str">
        <f>VLOOKUP(A600,detalis!$A$1:$D$1001,4,0)</f>
        <v>Cash</v>
      </c>
      <c r="I600" s="27">
        <f>VLOOKUP(A600,price!$A$1:$C$1001,2,0)</f>
        <v>36.85</v>
      </c>
      <c r="J600" s="21">
        <f>VLOOKUP(A600,price!$A$1:$C$1001,3,0)</f>
        <v>5</v>
      </c>
      <c r="K600" s="27">
        <f t="shared" si="27"/>
        <v>184.25</v>
      </c>
      <c r="L600" s="22">
        <v>6</v>
      </c>
      <c r="M600" s="27">
        <f t="shared" si="28"/>
        <v>11.055000000000007</v>
      </c>
      <c r="N600" s="27">
        <f t="shared" si="29"/>
        <v>195.30500000000001</v>
      </c>
    </row>
    <row r="601" spans="1:14" x14ac:dyDescent="0.3">
      <c r="A601" s="21" t="s">
        <v>633</v>
      </c>
      <c r="B601" s="21" t="s">
        <v>13</v>
      </c>
      <c r="C601" s="20">
        <f>VLOOKUP(A601,detalis!$A$1:$D$1001,2,FALSE)</f>
        <v>43548</v>
      </c>
      <c r="D601" s="21" t="s">
        <v>14</v>
      </c>
      <c r="E601" s="21" t="s">
        <v>15</v>
      </c>
      <c r="F601" s="21" t="s">
        <v>16</v>
      </c>
      <c r="G601" s="21" t="s">
        <v>27</v>
      </c>
      <c r="H601" s="19" t="str">
        <f>VLOOKUP(A601,detalis!$A$1:$D$1001,4,0)</f>
        <v>Ewallet</v>
      </c>
      <c r="I601" s="27">
        <f>VLOOKUP(A601,price!$A$1:$C$1001,2,0)</f>
        <v>70.319999999999993</v>
      </c>
      <c r="J601" s="21">
        <f>VLOOKUP(A601,price!$A$1:$C$1001,3,0)</f>
        <v>2</v>
      </c>
      <c r="K601" s="27">
        <f t="shared" si="27"/>
        <v>140.63999999999999</v>
      </c>
      <c r="L601" s="22">
        <v>6</v>
      </c>
      <c r="M601" s="27">
        <f t="shared" si="28"/>
        <v>8.4384000000000015</v>
      </c>
      <c r="N601" s="27">
        <f t="shared" si="29"/>
        <v>149.07839999999999</v>
      </c>
    </row>
    <row r="602" spans="1:14" x14ac:dyDescent="0.3">
      <c r="A602" s="19" t="s">
        <v>634</v>
      </c>
      <c r="B602" s="19" t="s">
        <v>20</v>
      </c>
      <c r="C602" s="20">
        <f>VLOOKUP(A602,detalis!$A$1:$D$1001,2,FALSE)</f>
        <v>43488</v>
      </c>
      <c r="D602" s="19" t="s">
        <v>21</v>
      </c>
      <c r="E602" s="19" t="s">
        <v>22</v>
      </c>
      <c r="F602" s="19" t="s">
        <v>26</v>
      </c>
      <c r="G602" s="19" t="s">
        <v>23</v>
      </c>
      <c r="H602" s="19" t="str">
        <f>VLOOKUP(A602,detalis!$A$1:$D$1001,4,0)</f>
        <v>Ewallet</v>
      </c>
      <c r="I602" s="27">
        <f>VLOOKUP(A602,price!$A$1:$C$1001,2,0)</f>
        <v>83.08</v>
      </c>
      <c r="J602" s="21">
        <f>VLOOKUP(A602,price!$A$1:$C$1001,3,0)</f>
        <v>1</v>
      </c>
      <c r="K602" s="27">
        <f t="shared" si="27"/>
        <v>83.08</v>
      </c>
      <c r="L602" s="22">
        <v>6</v>
      </c>
      <c r="M602" s="27">
        <f t="shared" si="28"/>
        <v>4.9847999999999928</v>
      </c>
      <c r="N602" s="27">
        <f t="shared" si="29"/>
        <v>88.064799999999991</v>
      </c>
    </row>
    <row r="603" spans="1:14" x14ac:dyDescent="0.3">
      <c r="A603" s="21" t="s">
        <v>635</v>
      </c>
      <c r="B603" s="21" t="s">
        <v>20</v>
      </c>
      <c r="C603" s="20">
        <f>VLOOKUP(A603,detalis!$A$1:$D$1001,2,FALSE)</f>
        <v>43491</v>
      </c>
      <c r="D603" s="21" t="s">
        <v>21</v>
      </c>
      <c r="E603" s="21" t="s">
        <v>22</v>
      </c>
      <c r="F603" s="21" t="s">
        <v>16</v>
      </c>
      <c r="G603" s="21" t="s">
        <v>41</v>
      </c>
      <c r="H603" s="19" t="str">
        <f>VLOOKUP(A603,detalis!$A$1:$D$1001,4,0)</f>
        <v>Credit card</v>
      </c>
      <c r="I603" s="27">
        <f>VLOOKUP(A603,price!$A$1:$C$1001,2,0)</f>
        <v>64.989999999999995</v>
      </c>
      <c r="J603" s="21">
        <f>VLOOKUP(A603,price!$A$1:$C$1001,3,0)</f>
        <v>1</v>
      </c>
      <c r="K603" s="27">
        <f t="shared" si="27"/>
        <v>64.989999999999995</v>
      </c>
      <c r="L603" s="22">
        <v>6</v>
      </c>
      <c r="M603" s="27">
        <f t="shared" si="28"/>
        <v>3.8994</v>
      </c>
      <c r="N603" s="27">
        <f t="shared" si="29"/>
        <v>68.889399999999995</v>
      </c>
    </row>
    <row r="604" spans="1:14" x14ac:dyDescent="0.3">
      <c r="A604" s="19" t="s">
        <v>636</v>
      </c>
      <c r="B604" s="19" t="s">
        <v>20</v>
      </c>
      <c r="C604" s="20">
        <f>VLOOKUP(A604,detalis!$A$1:$D$1001,2,FALSE)</f>
        <v>43538</v>
      </c>
      <c r="D604" s="19" t="s">
        <v>21</v>
      </c>
      <c r="E604" s="19" t="s">
        <v>22</v>
      </c>
      <c r="F604" s="19" t="s">
        <v>26</v>
      </c>
      <c r="G604" s="19" t="s">
        <v>39</v>
      </c>
      <c r="H604" s="19" t="str">
        <f>VLOOKUP(A604,detalis!$A$1:$D$1001,4,0)</f>
        <v>Ewallet</v>
      </c>
      <c r="I604" s="27">
        <f>VLOOKUP(A604,price!$A$1:$C$1001,2,0)</f>
        <v>77.56</v>
      </c>
      <c r="J604" s="21">
        <f>VLOOKUP(A604,price!$A$1:$C$1001,3,0)</f>
        <v>10</v>
      </c>
      <c r="K604" s="27">
        <f t="shared" si="27"/>
        <v>775.6</v>
      </c>
      <c r="L604" s="22">
        <v>6</v>
      </c>
      <c r="M604" s="27">
        <f t="shared" si="28"/>
        <v>46.535999999999945</v>
      </c>
      <c r="N604" s="27">
        <f t="shared" si="29"/>
        <v>822.13599999999997</v>
      </c>
    </row>
    <row r="605" spans="1:14" x14ac:dyDescent="0.3">
      <c r="A605" s="21" t="s">
        <v>637</v>
      </c>
      <c r="B605" s="21" t="s">
        <v>37</v>
      </c>
      <c r="C605" s="20">
        <f>VLOOKUP(A605,detalis!$A$1:$D$1001,2,FALSE)</f>
        <v>43541</v>
      </c>
      <c r="D605" s="21" t="s">
        <v>38</v>
      </c>
      <c r="E605" s="21" t="s">
        <v>22</v>
      </c>
      <c r="F605" s="21" t="s">
        <v>16</v>
      </c>
      <c r="G605" s="21" t="s">
        <v>31</v>
      </c>
      <c r="H605" s="19" t="str">
        <f>VLOOKUP(A605,detalis!$A$1:$D$1001,4,0)</f>
        <v>Ewallet</v>
      </c>
      <c r="I605" s="27">
        <f>VLOOKUP(A605,price!$A$1:$C$1001,2,0)</f>
        <v>54.51</v>
      </c>
      <c r="J605" s="21">
        <f>VLOOKUP(A605,price!$A$1:$C$1001,3,0)</f>
        <v>6</v>
      </c>
      <c r="K605" s="27">
        <f t="shared" si="27"/>
        <v>327.06</v>
      </c>
      <c r="L605" s="22">
        <v>6</v>
      </c>
      <c r="M605" s="27">
        <f t="shared" si="28"/>
        <v>19.62360000000001</v>
      </c>
      <c r="N605" s="27">
        <f t="shared" si="29"/>
        <v>346.68360000000001</v>
      </c>
    </row>
    <row r="606" spans="1:14" x14ac:dyDescent="0.3">
      <c r="A606" s="19" t="s">
        <v>638</v>
      </c>
      <c r="B606" s="19" t="s">
        <v>20</v>
      </c>
      <c r="C606" s="20">
        <f>VLOOKUP(A606,detalis!$A$1:$D$1001,2,FALSE)</f>
        <v>43473</v>
      </c>
      <c r="D606" s="19" t="s">
        <v>21</v>
      </c>
      <c r="E606" s="19" t="s">
        <v>15</v>
      </c>
      <c r="F606" s="19" t="s">
        <v>16</v>
      </c>
      <c r="G606" s="19" t="s">
        <v>41</v>
      </c>
      <c r="H606" s="19" t="str">
        <f>VLOOKUP(A606,detalis!$A$1:$D$1001,4,0)</f>
        <v>Cash</v>
      </c>
      <c r="I606" s="27">
        <f>VLOOKUP(A606,price!$A$1:$C$1001,2,0)</f>
        <v>51.89</v>
      </c>
      <c r="J606" s="21">
        <f>VLOOKUP(A606,price!$A$1:$C$1001,3,0)</f>
        <v>7</v>
      </c>
      <c r="K606" s="27">
        <f t="shared" si="27"/>
        <v>363.23</v>
      </c>
      <c r="L606" s="22">
        <v>6</v>
      </c>
      <c r="M606" s="27">
        <f t="shared" si="28"/>
        <v>21.793799999999976</v>
      </c>
      <c r="N606" s="27">
        <f t="shared" si="29"/>
        <v>385.02379999999999</v>
      </c>
    </row>
    <row r="607" spans="1:14" x14ac:dyDescent="0.3">
      <c r="A607" s="21" t="s">
        <v>639</v>
      </c>
      <c r="B607" s="21" t="s">
        <v>37</v>
      </c>
      <c r="C607" s="20">
        <f>VLOOKUP(A607,detalis!$A$1:$D$1001,2,FALSE)</f>
        <v>43504</v>
      </c>
      <c r="D607" s="21" t="s">
        <v>38</v>
      </c>
      <c r="E607" s="21" t="s">
        <v>22</v>
      </c>
      <c r="F607" s="21" t="s">
        <v>26</v>
      </c>
      <c r="G607" s="21" t="s">
        <v>27</v>
      </c>
      <c r="H607" s="19" t="str">
        <f>VLOOKUP(A607,detalis!$A$1:$D$1001,4,0)</f>
        <v>Cash</v>
      </c>
      <c r="I607" s="27">
        <f>VLOOKUP(A607,price!$A$1:$C$1001,2,0)</f>
        <v>31.75</v>
      </c>
      <c r="J607" s="21">
        <f>VLOOKUP(A607,price!$A$1:$C$1001,3,0)</f>
        <v>4</v>
      </c>
      <c r="K607" s="27">
        <f t="shared" si="27"/>
        <v>127</v>
      </c>
      <c r="L607" s="22">
        <v>6</v>
      </c>
      <c r="M607" s="27">
        <f t="shared" si="28"/>
        <v>7.6200000000000045</v>
      </c>
      <c r="N607" s="27">
        <f t="shared" si="29"/>
        <v>134.62</v>
      </c>
    </row>
    <row r="608" spans="1:14" x14ac:dyDescent="0.3">
      <c r="A608" s="19" t="s">
        <v>640</v>
      </c>
      <c r="B608" s="19" t="s">
        <v>13</v>
      </c>
      <c r="C608" s="20">
        <f>VLOOKUP(A608,detalis!$A$1:$D$1001,2,FALSE)</f>
        <v>43506</v>
      </c>
      <c r="D608" s="19" t="s">
        <v>14</v>
      </c>
      <c r="E608" s="19" t="s">
        <v>15</v>
      </c>
      <c r="F608" s="19" t="s">
        <v>16</v>
      </c>
      <c r="G608" s="19" t="s">
        <v>41</v>
      </c>
      <c r="H608" s="19" t="str">
        <f>VLOOKUP(A608,detalis!$A$1:$D$1001,4,0)</f>
        <v>Ewallet</v>
      </c>
      <c r="I608" s="27">
        <f>VLOOKUP(A608,price!$A$1:$C$1001,2,0)</f>
        <v>53.65</v>
      </c>
      <c r="J608" s="21">
        <f>VLOOKUP(A608,price!$A$1:$C$1001,3,0)</f>
        <v>7</v>
      </c>
      <c r="K608" s="27">
        <f t="shared" si="27"/>
        <v>375.55</v>
      </c>
      <c r="L608" s="22">
        <v>6</v>
      </c>
      <c r="M608" s="27">
        <f t="shared" si="28"/>
        <v>22.533000000000015</v>
      </c>
      <c r="N608" s="27">
        <f t="shared" si="29"/>
        <v>398.08300000000003</v>
      </c>
    </row>
    <row r="609" spans="1:14" x14ac:dyDescent="0.3">
      <c r="A609" s="21" t="s">
        <v>641</v>
      </c>
      <c r="B609" s="21" t="s">
        <v>20</v>
      </c>
      <c r="C609" s="20">
        <f>VLOOKUP(A609,detalis!$A$1:$D$1001,2,FALSE)</f>
        <v>43552</v>
      </c>
      <c r="D609" s="21" t="s">
        <v>21</v>
      </c>
      <c r="E609" s="21" t="s">
        <v>15</v>
      </c>
      <c r="F609" s="21" t="s">
        <v>16</v>
      </c>
      <c r="G609" s="21" t="s">
        <v>39</v>
      </c>
      <c r="H609" s="19" t="str">
        <f>VLOOKUP(A609,detalis!$A$1:$D$1001,4,0)</f>
        <v>Credit card</v>
      </c>
      <c r="I609" s="27">
        <f>VLOOKUP(A609,price!$A$1:$C$1001,2,0)</f>
        <v>49.79</v>
      </c>
      <c r="J609" s="21">
        <f>VLOOKUP(A609,price!$A$1:$C$1001,3,0)</f>
        <v>4</v>
      </c>
      <c r="K609" s="27">
        <f t="shared" si="27"/>
        <v>199.16</v>
      </c>
      <c r="L609" s="22">
        <v>6</v>
      </c>
      <c r="M609" s="27">
        <f t="shared" si="28"/>
        <v>11.949600000000004</v>
      </c>
      <c r="N609" s="27">
        <f t="shared" si="29"/>
        <v>211.1096</v>
      </c>
    </row>
    <row r="610" spans="1:14" x14ac:dyDescent="0.3">
      <c r="A610" s="19" t="s">
        <v>642</v>
      </c>
      <c r="B610" s="19" t="s">
        <v>13</v>
      </c>
      <c r="C610" s="20">
        <f>VLOOKUP(A610,detalis!$A$1:$D$1001,2,FALSE)</f>
        <v>43488</v>
      </c>
      <c r="D610" s="19" t="s">
        <v>14</v>
      </c>
      <c r="E610" s="19" t="s">
        <v>22</v>
      </c>
      <c r="F610" s="19" t="s">
        <v>26</v>
      </c>
      <c r="G610" s="19" t="s">
        <v>41</v>
      </c>
      <c r="H610" s="19" t="str">
        <f>VLOOKUP(A610,detalis!$A$1:$D$1001,4,0)</f>
        <v>Ewallet</v>
      </c>
      <c r="I610" s="27">
        <f>VLOOKUP(A610,price!$A$1:$C$1001,2,0)</f>
        <v>30.61</v>
      </c>
      <c r="J610" s="21">
        <f>VLOOKUP(A610,price!$A$1:$C$1001,3,0)</f>
        <v>1</v>
      </c>
      <c r="K610" s="27">
        <f t="shared" si="27"/>
        <v>30.61</v>
      </c>
      <c r="L610" s="22">
        <v>6</v>
      </c>
      <c r="M610" s="27">
        <f t="shared" si="28"/>
        <v>1.8365999999999971</v>
      </c>
      <c r="N610" s="27">
        <f t="shared" si="29"/>
        <v>32.446599999999997</v>
      </c>
    </row>
    <row r="611" spans="1:14" x14ac:dyDescent="0.3">
      <c r="A611" s="21" t="s">
        <v>643</v>
      </c>
      <c r="B611" s="21" t="s">
        <v>37</v>
      </c>
      <c r="C611" s="20">
        <f>VLOOKUP(A611,detalis!$A$1:$D$1001,2,FALSE)</f>
        <v>43482</v>
      </c>
      <c r="D611" s="21" t="s">
        <v>38</v>
      </c>
      <c r="E611" s="21" t="s">
        <v>15</v>
      </c>
      <c r="F611" s="21" t="s">
        <v>26</v>
      </c>
      <c r="G611" s="21" t="s">
        <v>39</v>
      </c>
      <c r="H611" s="19" t="str">
        <f>VLOOKUP(A611,detalis!$A$1:$D$1001,4,0)</f>
        <v>Ewallet</v>
      </c>
      <c r="I611" s="27">
        <f>VLOOKUP(A611,price!$A$1:$C$1001,2,0)</f>
        <v>57.89</v>
      </c>
      <c r="J611" s="21">
        <f>VLOOKUP(A611,price!$A$1:$C$1001,3,0)</f>
        <v>2</v>
      </c>
      <c r="K611" s="27">
        <f t="shared" si="27"/>
        <v>115.78</v>
      </c>
      <c r="L611" s="22">
        <v>6</v>
      </c>
      <c r="M611" s="27">
        <f t="shared" si="28"/>
        <v>6.9467999999999961</v>
      </c>
      <c r="N611" s="27">
        <f t="shared" si="29"/>
        <v>122.7268</v>
      </c>
    </row>
    <row r="612" spans="1:14" x14ac:dyDescent="0.3">
      <c r="A612" s="19" t="s">
        <v>644</v>
      </c>
      <c r="B612" s="19" t="s">
        <v>13</v>
      </c>
      <c r="C612" s="20">
        <f>VLOOKUP(A612,detalis!$A$1:$D$1001,2,FALSE)</f>
        <v>43503</v>
      </c>
      <c r="D612" s="19" t="s">
        <v>14</v>
      </c>
      <c r="E612" s="19" t="s">
        <v>22</v>
      </c>
      <c r="F612" s="19" t="s">
        <v>16</v>
      </c>
      <c r="G612" s="19" t="s">
        <v>23</v>
      </c>
      <c r="H612" s="19" t="str">
        <f>VLOOKUP(A612,detalis!$A$1:$D$1001,4,0)</f>
        <v>Credit card</v>
      </c>
      <c r="I612" s="27">
        <f>VLOOKUP(A612,price!$A$1:$C$1001,2,0)</f>
        <v>28.96</v>
      </c>
      <c r="J612" s="21">
        <f>VLOOKUP(A612,price!$A$1:$C$1001,3,0)</f>
        <v>1</v>
      </c>
      <c r="K612" s="27">
        <f t="shared" si="27"/>
        <v>28.96</v>
      </c>
      <c r="L612" s="22">
        <v>6</v>
      </c>
      <c r="M612" s="27">
        <f t="shared" si="28"/>
        <v>1.7376000000000005</v>
      </c>
      <c r="N612" s="27">
        <f t="shared" si="29"/>
        <v>30.697600000000001</v>
      </c>
    </row>
    <row r="613" spans="1:14" x14ac:dyDescent="0.3">
      <c r="A613" s="21" t="s">
        <v>645</v>
      </c>
      <c r="B613" s="21" t="s">
        <v>20</v>
      </c>
      <c r="C613" s="20">
        <f>VLOOKUP(A613,detalis!$A$1:$D$1001,2,FALSE)</f>
        <v>43533</v>
      </c>
      <c r="D613" s="21" t="s">
        <v>21</v>
      </c>
      <c r="E613" s="21" t="s">
        <v>15</v>
      </c>
      <c r="F613" s="21" t="s">
        <v>16</v>
      </c>
      <c r="G613" s="21" t="s">
        <v>39</v>
      </c>
      <c r="H613" s="19" t="str">
        <f>VLOOKUP(A613,detalis!$A$1:$D$1001,4,0)</f>
        <v>Cash</v>
      </c>
      <c r="I613" s="27">
        <f>VLOOKUP(A613,price!$A$1:$C$1001,2,0)</f>
        <v>98.97</v>
      </c>
      <c r="J613" s="21">
        <f>VLOOKUP(A613,price!$A$1:$C$1001,3,0)</f>
        <v>9</v>
      </c>
      <c r="K613" s="27">
        <f t="shared" si="27"/>
        <v>890.73</v>
      </c>
      <c r="L613" s="22">
        <v>6</v>
      </c>
      <c r="M613" s="27">
        <f t="shared" si="28"/>
        <v>53.44380000000001</v>
      </c>
      <c r="N613" s="27">
        <f t="shared" si="29"/>
        <v>944.17380000000003</v>
      </c>
    </row>
    <row r="614" spans="1:14" x14ac:dyDescent="0.3">
      <c r="A614" s="19" t="s">
        <v>646</v>
      </c>
      <c r="B614" s="19" t="s">
        <v>37</v>
      </c>
      <c r="C614" s="20">
        <f>VLOOKUP(A614,detalis!$A$1:$D$1001,2,FALSE)</f>
        <v>43489</v>
      </c>
      <c r="D614" s="19" t="s">
        <v>38</v>
      </c>
      <c r="E614" s="19" t="s">
        <v>15</v>
      </c>
      <c r="F614" s="19" t="s">
        <v>26</v>
      </c>
      <c r="G614" s="19" t="s">
        <v>41</v>
      </c>
      <c r="H614" s="19" t="str">
        <f>VLOOKUP(A614,detalis!$A$1:$D$1001,4,0)</f>
        <v>Cash</v>
      </c>
      <c r="I614" s="27">
        <f>VLOOKUP(A614,price!$A$1:$C$1001,2,0)</f>
        <v>93.22</v>
      </c>
      <c r="J614" s="21">
        <f>VLOOKUP(A614,price!$A$1:$C$1001,3,0)</f>
        <v>3</v>
      </c>
      <c r="K614" s="27">
        <f t="shared" si="27"/>
        <v>279.65999999999997</v>
      </c>
      <c r="L614" s="22">
        <v>6</v>
      </c>
      <c r="M614" s="27">
        <f t="shared" si="28"/>
        <v>16.779600000000016</v>
      </c>
      <c r="N614" s="27">
        <f t="shared" si="29"/>
        <v>296.43959999999998</v>
      </c>
    </row>
    <row r="615" spans="1:14" x14ac:dyDescent="0.3">
      <c r="A615" s="21" t="s">
        <v>647</v>
      </c>
      <c r="B615" s="21" t="s">
        <v>20</v>
      </c>
      <c r="C615" s="20">
        <f>VLOOKUP(A615,detalis!$A$1:$D$1001,2,FALSE)</f>
        <v>43484</v>
      </c>
      <c r="D615" s="21" t="s">
        <v>21</v>
      </c>
      <c r="E615" s="21" t="s">
        <v>15</v>
      </c>
      <c r="F615" s="21" t="s">
        <v>26</v>
      </c>
      <c r="G615" s="21" t="s">
        <v>31</v>
      </c>
      <c r="H615" s="19" t="str">
        <f>VLOOKUP(A615,detalis!$A$1:$D$1001,4,0)</f>
        <v>Credit card</v>
      </c>
      <c r="I615" s="27">
        <f>VLOOKUP(A615,price!$A$1:$C$1001,2,0)</f>
        <v>80.930000000000007</v>
      </c>
      <c r="J615" s="21">
        <f>VLOOKUP(A615,price!$A$1:$C$1001,3,0)</f>
        <v>1</v>
      </c>
      <c r="K615" s="27">
        <f t="shared" si="27"/>
        <v>80.930000000000007</v>
      </c>
      <c r="L615" s="22">
        <v>6</v>
      </c>
      <c r="M615" s="27">
        <f t="shared" si="28"/>
        <v>4.8558000000000021</v>
      </c>
      <c r="N615" s="27">
        <f t="shared" si="29"/>
        <v>85.785800000000009</v>
      </c>
    </row>
    <row r="616" spans="1:14" x14ac:dyDescent="0.3">
      <c r="A616" s="19" t="s">
        <v>648</v>
      </c>
      <c r="B616" s="19" t="s">
        <v>13</v>
      </c>
      <c r="C616" s="20">
        <f>VLOOKUP(A616,detalis!$A$1:$D$1001,2,FALSE)</f>
        <v>43499</v>
      </c>
      <c r="D616" s="19" t="s">
        <v>14</v>
      </c>
      <c r="E616" s="19" t="s">
        <v>15</v>
      </c>
      <c r="F616" s="19" t="s">
        <v>26</v>
      </c>
      <c r="G616" s="19" t="s">
        <v>39</v>
      </c>
      <c r="H616" s="19" t="str">
        <f>VLOOKUP(A616,detalis!$A$1:$D$1001,4,0)</f>
        <v>Ewallet</v>
      </c>
      <c r="I616" s="27">
        <f>VLOOKUP(A616,price!$A$1:$C$1001,2,0)</f>
        <v>67.45</v>
      </c>
      <c r="J616" s="21">
        <f>VLOOKUP(A616,price!$A$1:$C$1001,3,0)</f>
        <v>10</v>
      </c>
      <c r="K616" s="27">
        <f t="shared" si="27"/>
        <v>674.5</v>
      </c>
      <c r="L616" s="22">
        <v>6</v>
      </c>
      <c r="M616" s="27">
        <f t="shared" si="28"/>
        <v>40.470000000000027</v>
      </c>
      <c r="N616" s="27">
        <f t="shared" si="29"/>
        <v>714.97</v>
      </c>
    </row>
    <row r="617" spans="1:14" x14ac:dyDescent="0.3">
      <c r="A617" s="21" t="s">
        <v>649</v>
      </c>
      <c r="B617" s="21" t="s">
        <v>13</v>
      </c>
      <c r="C617" s="20">
        <f>VLOOKUP(A617,detalis!$A$1:$D$1001,2,FALSE)</f>
        <v>43544</v>
      </c>
      <c r="D617" s="21" t="s">
        <v>14</v>
      </c>
      <c r="E617" s="21" t="s">
        <v>15</v>
      </c>
      <c r="F617" s="21" t="s">
        <v>16</v>
      </c>
      <c r="G617" s="21" t="s">
        <v>31</v>
      </c>
      <c r="H617" s="19" t="str">
        <f>VLOOKUP(A617,detalis!$A$1:$D$1001,4,0)</f>
        <v>Ewallet</v>
      </c>
      <c r="I617" s="27">
        <f>VLOOKUP(A617,price!$A$1:$C$1001,2,0)</f>
        <v>38.72</v>
      </c>
      <c r="J617" s="21">
        <f>VLOOKUP(A617,price!$A$1:$C$1001,3,0)</f>
        <v>9</v>
      </c>
      <c r="K617" s="27">
        <f t="shared" si="27"/>
        <v>348.48</v>
      </c>
      <c r="L617" s="22">
        <v>6</v>
      </c>
      <c r="M617" s="27">
        <f t="shared" si="28"/>
        <v>20.908799999999985</v>
      </c>
      <c r="N617" s="27">
        <f t="shared" si="29"/>
        <v>369.3888</v>
      </c>
    </row>
    <row r="618" spans="1:14" x14ac:dyDescent="0.3">
      <c r="A618" s="19" t="s">
        <v>650</v>
      </c>
      <c r="B618" s="19" t="s">
        <v>37</v>
      </c>
      <c r="C618" s="20">
        <f>VLOOKUP(A618,detalis!$A$1:$D$1001,2,FALSE)</f>
        <v>43478</v>
      </c>
      <c r="D618" s="19" t="s">
        <v>38</v>
      </c>
      <c r="E618" s="19" t="s">
        <v>15</v>
      </c>
      <c r="F618" s="19" t="s">
        <v>26</v>
      </c>
      <c r="G618" s="19" t="s">
        <v>31</v>
      </c>
      <c r="H618" s="19" t="str">
        <f>VLOOKUP(A618,detalis!$A$1:$D$1001,4,0)</f>
        <v>Cash</v>
      </c>
      <c r="I618" s="27">
        <f>VLOOKUP(A618,price!$A$1:$C$1001,2,0)</f>
        <v>72.599999999999994</v>
      </c>
      <c r="J618" s="21">
        <f>VLOOKUP(A618,price!$A$1:$C$1001,3,0)</f>
        <v>6</v>
      </c>
      <c r="K618" s="27">
        <f t="shared" si="27"/>
        <v>435.59999999999997</v>
      </c>
      <c r="L618" s="22">
        <v>6</v>
      </c>
      <c r="M618" s="27">
        <f t="shared" si="28"/>
        <v>26.136000000000024</v>
      </c>
      <c r="N618" s="27">
        <f t="shared" si="29"/>
        <v>461.73599999999999</v>
      </c>
    </row>
    <row r="619" spans="1:14" x14ac:dyDescent="0.3">
      <c r="A619" s="21" t="s">
        <v>651</v>
      </c>
      <c r="B619" s="21" t="s">
        <v>20</v>
      </c>
      <c r="C619" s="20">
        <f>VLOOKUP(A619,detalis!$A$1:$D$1001,2,FALSE)</f>
        <v>43538</v>
      </c>
      <c r="D619" s="21" t="s">
        <v>21</v>
      </c>
      <c r="E619" s="21" t="s">
        <v>15</v>
      </c>
      <c r="F619" s="21" t="s">
        <v>26</v>
      </c>
      <c r="G619" s="21" t="s">
        <v>23</v>
      </c>
      <c r="H619" s="19" t="str">
        <f>VLOOKUP(A619,detalis!$A$1:$D$1001,4,0)</f>
        <v>Ewallet</v>
      </c>
      <c r="I619" s="27">
        <f>VLOOKUP(A619,price!$A$1:$C$1001,2,0)</f>
        <v>87.91</v>
      </c>
      <c r="J619" s="21">
        <f>VLOOKUP(A619,price!$A$1:$C$1001,3,0)</f>
        <v>5</v>
      </c>
      <c r="K619" s="27">
        <f t="shared" si="27"/>
        <v>439.54999999999995</v>
      </c>
      <c r="L619" s="22">
        <v>6</v>
      </c>
      <c r="M619" s="27">
        <f t="shared" si="28"/>
        <v>26.37299999999999</v>
      </c>
      <c r="N619" s="27">
        <f t="shared" si="29"/>
        <v>465.92299999999994</v>
      </c>
    </row>
    <row r="620" spans="1:14" x14ac:dyDescent="0.3">
      <c r="A620" s="19" t="s">
        <v>652</v>
      </c>
      <c r="B620" s="19" t="s">
        <v>13</v>
      </c>
      <c r="C620" s="20">
        <f>VLOOKUP(A620,detalis!$A$1:$D$1001,2,FALSE)</f>
        <v>43488</v>
      </c>
      <c r="D620" s="19" t="s">
        <v>14</v>
      </c>
      <c r="E620" s="19" t="s">
        <v>15</v>
      </c>
      <c r="F620" s="19" t="s">
        <v>26</v>
      </c>
      <c r="G620" s="19" t="s">
        <v>39</v>
      </c>
      <c r="H620" s="19" t="str">
        <f>VLOOKUP(A620,detalis!$A$1:$D$1001,4,0)</f>
        <v>Credit card</v>
      </c>
      <c r="I620" s="27">
        <f>VLOOKUP(A620,price!$A$1:$C$1001,2,0)</f>
        <v>98.53</v>
      </c>
      <c r="J620" s="21">
        <f>VLOOKUP(A620,price!$A$1:$C$1001,3,0)</f>
        <v>6</v>
      </c>
      <c r="K620" s="27">
        <f t="shared" si="27"/>
        <v>591.18000000000006</v>
      </c>
      <c r="L620" s="22">
        <v>6</v>
      </c>
      <c r="M620" s="27">
        <f t="shared" si="28"/>
        <v>35.470800000000054</v>
      </c>
      <c r="N620" s="27">
        <f t="shared" si="29"/>
        <v>626.65080000000012</v>
      </c>
    </row>
    <row r="621" spans="1:14" x14ac:dyDescent="0.3">
      <c r="A621" s="21" t="s">
        <v>653</v>
      </c>
      <c r="B621" s="21" t="s">
        <v>20</v>
      </c>
      <c r="C621" s="20">
        <f>VLOOKUP(A621,detalis!$A$1:$D$1001,2,FALSE)</f>
        <v>43503</v>
      </c>
      <c r="D621" s="21" t="s">
        <v>21</v>
      </c>
      <c r="E621" s="21" t="s">
        <v>15</v>
      </c>
      <c r="F621" s="21" t="s">
        <v>16</v>
      </c>
      <c r="G621" s="21" t="s">
        <v>41</v>
      </c>
      <c r="H621" s="19" t="str">
        <f>VLOOKUP(A621,detalis!$A$1:$D$1001,4,0)</f>
        <v>Ewallet</v>
      </c>
      <c r="I621" s="27">
        <f>VLOOKUP(A621,price!$A$1:$C$1001,2,0)</f>
        <v>43.46</v>
      </c>
      <c r="J621" s="21">
        <f>VLOOKUP(A621,price!$A$1:$C$1001,3,0)</f>
        <v>6</v>
      </c>
      <c r="K621" s="27">
        <f t="shared" si="27"/>
        <v>260.76</v>
      </c>
      <c r="L621" s="22">
        <v>6</v>
      </c>
      <c r="M621" s="27">
        <f t="shared" si="28"/>
        <v>15.645600000000002</v>
      </c>
      <c r="N621" s="27">
        <f t="shared" si="29"/>
        <v>276.40559999999999</v>
      </c>
    </row>
    <row r="622" spans="1:14" x14ac:dyDescent="0.3">
      <c r="A622" s="19" t="s">
        <v>654</v>
      </c>
      <c r="B622" s="19" t="s">
        <v>13</v>
      </c>
      <c r="C622" s="20">
        <f>VLOOKUP(A622,detalis!$A$1:$D$1001,2,FALSE)</f>
        <v>43552</v>
      </c>
      <c r="D622" s="19" t="s">
        <v>14</v>
      </c>
      <c r="E622" s="19" t="s">
        <v>22</v>
      </c>
      <c r="F622" s="19" t="s">
        <v>16</v>
      </c>
      <c r="G622" s="19" t="s">
        <v>39</v>
      </c>
      <c r="H622" s="19" t="str">
        <f>VLOOKUP(A622,detalis!$A$1:$D$1001,4,0)</f>
        <v>Credit card</v>
      </c>
      <c r="I622" s="27">
        <f>VLOOKUP(A622,price!$A$1:$C$1001,2,0)</f>
        <v>71.680000000000007</v>
      </c>
      <c r="J622" s="21">
        <f>VLOOKUP(A622,price!$A$1:$C$1001,3,0)</f>
        <v>3</v>
      </c>
      <c r="K622" s="27">
        <f t="shared" si="27"/>
        <v>215.04000000000002</v>
      </c>
      <c r="L622" s="22">
        <v>6</v>
      </c>
      <c r="M622" s="27">
        <f t="shared" si="28"/>
        <v>12.9024</v>
      </c>
      <c r="N622" s="27">
        <f t="shared" si="29"/>
        <v>227.94240000000002</v>
      </c>
    </row>
    <row r="623" spans="1:14" x14ac:dyDescent="0.3">
      <c r="A623" s="21" t="s">
        <v>655</v>
      </c>
      <c r="B623" s="21" t="s">
        <v>13</v>
      </c>
      <c r="C623" s="20">
        <f>VLOOKUP(A623,detalis!$A$1:$D$1001,2,FALSE)</f>
        <v>43544</v>
      </c>
      <c r="D623" s="21" t="s">
        <v>14</v>
      </c>
      <c r="E623" s="21" t="s">
        <v>15</v>
      </c>
      <c r="F623" s="21" t="s">
        <v>16</v>
      </c>
      <c r="G623" s="21" t="s">
        <v>39</v>
      </c>
      <c r="H623" s="19" t="str">
        <f>VLOOKUP(A623,detalis!$A$1:$D$1001,4,0)</f>
        <v>Cash</v>
      </c>
      <c r="I623" s="27">
        <f>VLOOKUP(A623,price!$A$1:$C$1001,2,0)</f>
        <v>91.61</v>
      </c>
      <c r="J623" s="21">
        <f>VLOOKUP(A623,price!$A$1:$C$1001,3,0)</f>
        <v>1</v>
      </c>
      <c r="K623" s="27">
        <f t="shared" si="27"/>
        <v>91.61</v>
      </c>
      <c r="L623" s="22">
        <v>6</v>
      </c>
      <c r="M623" s="27">
        <f t="shared" si="28"/>
        <v>5.4966000000000008</v>
      </c>
      <c r="N623" s="27">
        <f t="shared" si="29"/>
        <v>97.1066</v>
      </c>
    </row>
    <row r="624" spans="1:14" x14ac:dyDescent="0.3">
      <c r="A624" s="19" t="s">
        <v>656</v>
      </c>
      <c r="B624" s="19" t="s">
        <v>37</v>
      </c>
      <c r="C624" s="20">
        <f>VLOOKUP(A624,detalis!$A$1:$D$1001,2,FALSE)</f>
        <v>43482</v>
      </c>
      <c r="D624" s="19" t="s">
        <v>38</v>
      </c>
      <c r="E624" s="19" t="s">
        <v>15</v>
      </c>
      <c r="F624" s="19" t="s">
        <v>16</v>
      </c>
      <c r="G624" s="19" t="s">
        <v>27</v>
      </c>
      <c r="H624" s="19" t="str">
        <f>VLOOKUP(A624,detalis!$A$1:$D$1001,4,0)</f>
        <v>Credit card</v>
      </c>
      <c r="I624" s="27">
        <f>VLOOKUP(A624,price!$A$1:$C$1001,2,0)</f>
        <v>94.59</v>
      </c>
      <c r="J624" s="21">
        <f>VLOOKUP(A624,price!$A$1:$C$1001,3,0)</f>
        <v>7</v>
      </c>
      <c r="K624" s="27">
        <f t="shared" si="27"/>
        <v>662.13</v>
      </c>
      <c r="L624" s="22">
        <v>6</v>
      </c>
      <c r="M624" s="27">
        <f t="shared" si="28"/>
        <v>39.727800000000002</v>
      </c>
      <c r="N624" s="27">
        <f t="shared" si="29"/>
        <v>701.8578</v>
      </c>
    </row>
    <row r="625" spans="1:14" x14ac:dyDescent="0.3">
      <c r="A625" s="21" t="s">
        <v>657</v>
      </c>
      <c r="B625" s="21" t="s">
        <v>37</v>
      </c>
      <c r="C625" s="20">
        <f>VLOOKUP(A625,detalis!$A$1:$D$1001,2,FALSE)</f>
        <v>43477</v>
      </c>
      <c r="D625" s="21" t="s">
        <v>38</v>
      </c>
      <c r="E625" s="21" t="s">
        <v>22</v>
      </c>
      <c r="F625" s="21" t="s">
        <v>16</v>
      </c>
      <c r="G625" s="21" t="s">
        <v>41</v>
      </c>
      <c r="H625" s="19" t="str">
        <f>VLOOKUP(A625,detalis!$A$1:$D$1001,4,0)</f>
        <v>Credit card</v>
      </c>
      <c r="I625" s="27">
        <f>VLOOKUP(A625,price!$A$1:$C$1001,2,0)</f>
        <v>83.25</v>
      </c>
      <c r="J625" s="21">
        <f>VLOOKUP(A625,price!$A$1:$C$1001,3,0)</f>
        <v>10</v>
      </c>
      <c r="K625" s="27">
        <f t="shared" si="27"/>
        <v>832.5</v>
      </c>
      <c r="L625" s="22">
        <v>6</v>
      </c>
      <c r="M625" s="27">
        <f t="shared" si="28"/>
        <v>49.950000000000045</v>
      </c>
      <c r="N625" s="27">
        <f t="shared" si="29"/>
        <v>882.45</v>
      </c>
    </row>
    <row r="626" spans="1:14" x14ac:dyDescent="0.3">
      <c r="A626" s="19" t="s">
        <v>658</v>
      </c>
      <c r="B626" s="19" t="s">
        <v>37</v>
      </c>
      <c r="C626" s="20">
        <f>VLOOKUP(A626,detalis!$A$1:$D$1001,2,FALSE)</f>
        <v>43512</v>
      </c>
      <c r="D626" s="19" t="s">
        <v>38</v>
      </c>
      <c r="E626" s="19" t="s">
        <v>15</v>
      </c>
      <c r="F626" s="19" t="s">
        <v>26</v>
      </c>
      <c r="G626" s="19" t="s">
        <v>41</v>
      </c>
      <c r="H626" s="19" t="str">
        <f>VLOOKUP(A626,detalis!$A$1:$D$1001,4,0)</f>
        <v>Cash</v>
      </c>
      <c r="I626" s="27">
        <f>VLOOKUP(A626,price!$A$1:$C$1001,2,0)</f>
        <v>91.35</v>
      </c>
      <c r="J626" s="21">
        <f>VLOOKUP(A626,price!$A$1:$C$1001,3,0)</f>
        <v>1</v>
      </c>
      <c r="K626" s="27">
        <f t="shared" si="27"/>
        <v>91.35</v>
      </c>
      <c r="L626" s="22">
        <v>6</v>
      </c>
      <c r="M626" s="27">
        <f t="shared" si="28"/>
        <v>5.4809999999999945</v>
      </c>
      <c r="N626" s="27">
        <f t="shared" si="29"/>
        <v>96.830999999999989</v>
      </c>
    </row>
    <row r="627" spans="1:14" x14ac:dyDescent="0.3">
      <c r="A627" s="21" t="s">
        <v>659</v>
      </c>
      <c r="B627" s="21" t="s">
        <v>37</v>
      </c>
      <c r="C627" s="20">
        <f>VLOOKUP(A627,detalis!$A$1:$D$1001,2,FALSE)</f>
        <v>43491</v>
      </c>
      <c r="D627" s="21" t="s">
        <v>38</v>
      </c>
      <c r="E627" s="21" t="s">
        <v>15</v>
      </c>
      <c r="F627" s="21" t="s">
        <v>16</v>
      </c>
      <c r="G627" s="21" t="s">
        <v>39</v>
      </c>
      <c r="H627" s="19" t="str">
        <f>VLOOKUP(A627,detalis!$A$1:$D$1001,4,0)</f>
        <v>Cash</v>
      </c>
      <c r="I627" s="27">
        <f>VLOOKUP(A627,price!$A$1:$C$1001,2,0)</f>
        <v>78.88</v>
      </c>
      <c r="J627" s="21">
        <f>VLOOKUP(A627,price!$A$1:$C$1001,3,0)</f>
        <v>2</v>
      </c>
      <c r="K627" s="27">
        <f t="shared" si="27"/>
        <v>157.76</v>
      </c>
      <c r="L627" s="22">
        <v>6</v>
      </c>
      <c r="M627" s="27">
        <f t="shared" si="28"/>
        <v>9.4655999999999949</v>
      </c>
      <c r="N627" s="27">
        <f t="shared" si="29"/>
        <v>167.22559999999999</v>
      </c>
    </row>
    <row r="628" spans="1:14" x14ac:dyDescent="0.3">
      <c r="A628" s="19" t="s">
        <v>660</v>
      </c>
      <c r="B628" s="19" t="s">
        <v>13</v>
      </c>
      <c r="C628" s="20">
        <f>VLOOKUP(A628,detalis!$A$1:$D$1001,2,FALSE)</f>
        <v>43533</v>
      </c>
      <c r="D628" s="19" t="s">
        <v>14</v>
      </c>
      <c r="E628" s="19" t="s">
        <v>22</v>
      </c>
      <c r="F628" s="19" t="s">
        <v>26</v>
      </c>
      <c r="G628" s="19" t="s">
        <v>31</v>
      </c>
      <c r="H628" s="19" t="str">
        <f>VLOOKUP(A628,detalis!$A$1:$D$1001,4,0)</f>
        <v>Ewallet</v>
      </c>
      <c r="I628" s="27">
        <f>VLOOKUP(A628,price!$A$1:$C$1001,2,0)</f>
        <v>60.87</v>
      </c>
      <c r="J628" s="21">
        <f>VLOOKUP(A628,price!$A$1:$C$1001,3,0)</f>
        <v>2</v>
      </c>
      <c r="K628" s="27">
        <f t="shared" si="27"/>
        <v>121.74</v>
      </c>
      <c r="L628" s="22">
        <v>6</v>
      </c>
      <c r="M628" s="27">
        <f t="shared" si="28"/>
        <v>7.3044000000000011</v>
      </c>
      <c r="N628" s="27">
        <f t="shared" si="29"/>
        <v>129.0444</v>
      </c>
    </row>
    <row r="629" spans="1:14" x14ac:dyDescent="0.3">
      <c r="A629" s="21" t="s">
        <v>661</v>
      </c>
      <c r="B629" s="21" t="s">
        <v>37</v>
      </c>
      <c r="C629" s="20">
        <f>VLOOKUP(A629,detalis!$A$1:$D$1001,2,FALSE)</f>
        <v>43538</v>
      </c>
      <c r="D629" s="21" t="s">
        <v>38</v>
      </c>
      <c r="E629" s="21" t="s">
        <v>15</v>
      </c>
      <c r="F629" s="21" t="s">
        <v>26</v>
      </c>
      <c r="G629" s="21" t="s">
        <v>17</v>
      </c>
      <c r="H629" s="19" t="str">
        <f>VLOOKUP(A629,detalis!$A$1:$D$1001,4,0)</f>
        <v>Cash</v>
      </c>
      <c r="I629" s="27">
        <f>VLOOKUP(A629,price!$A$1:$C$1001,2,0)</f>
        <v>82.58</v>
      </c>
      <c r="J629" s="21">
        <f>VLOOKUP(A629,price!$A$1:$C$1001,3,0)</f>
        <v>10</v>
      </c>
      <c r="K629" s="27">
        <f t="shared" si="27"/>
        <v>825.8</v>
      </c>
      <c r="L629" s="22">
        <v>6</v>
      </c>
      <c r="M629" s="27">
        <f t="shared" si="28"/>
        <v>49.548000000000002</v>
      </c>
      <c r="N629" s="27">
        <f t="shared" si="29"/>
        <v>875.34799999999996</v>
      </c>
    </row>
    <row r="630" spans="1:14" x14ac:dyDescent="0.3">
      <c r="A630" s="19" t="s">
        <v>662</v>
      </c>
      <c r="B630" s="19" t="s">
        <v>13</v>
      </c>
      <c r="C630" s="20">
        <f>VLOOKUP(A630,detalis!$A$1:$D$1001,2,FALSE)</f>
        <v>43490</v>
      </c>
      <c r="D630" s="19" t="s">
        <v>14</v>
      </c>
      <c r="E630" s="19" t="s">
        <v>15</v>
      </c>
      <c r="F630" s="19" t="s">
        <v>26</v>
      </c>
      <c r="G630" s="19" t="s">
        <v>27</v>
      </c>
      <c r="H630" s="19" t="str">
        <f>VLOOKUP(A630,detalis!$A$1:$D$1001,4,0)</f>
        <v>Ewallet</v>
      </c>
      <c r="I630" s="27">
        <f>VLOOKUP(A630,price!$A$1:$C$1001,2,0)</f>
        <v>53.3</v>
      </c>
      <c r="J630" s="21">
        <f>VLOOKUP(A630,price!$A$1:$C$1001,3,0)</f>
        <v>3</v>
      </c>
      <c r="K630" s="27">
        <f t="shared" si="27"/>
        <v>159.89999999999998</v>
      </c>
      <c r="L630" s="22">
        <v>6</v>
      </c>
      <c r="M630" s="27">
        <f t="shared" si="28"/>
        <v>9.5939999999999941</v>
      </c>
      <c r="N630" s="27">
        <f t="shared" si="29"/>
        <v>169.49399999999997</v>
      </c>
    </row>
    <row r="631" spans="1:14" x14ac:dyDescent="0.3">
      <c r="A631" s="21" t="s">
        <v>663</v>
      </c>
      <c r="B631" s="21" t="s">
        <v>13</v>
      </c>
      <c r="C631" s="20">
        <f>VLOOKUP(A631,detalis!$A$1:$D$1001,2,FALSE)</f>
        <v>43491</v>
      </c>
      <c r="D631" s="21" t="s">
        <v>14</v>
      </c>
      <c r="E631" s="21" t="s">
        <v>22</v>
      </c>
      <c r="F631" s="21" t="s">
        <v>16</v>
      </c>
      <c r="G631" s="21" t="s">
        <v>41</v>
      </c>
      <c r="H631" s="19" t="str">
        <f>VLOOKUP(A631,detalis!$A$1:$D$1001,4,0)</f>
        <v>Credit card</v>
      </c>
      <c r="I631" s="27">
        <f>VLOOKUP(A631,price!$A$1:$C$1001,2,0)</f>
        <v>12.09</v>
      </c>
      <c r="J631" s="21">
        <f>VLOOKUP(A631,price!$A$1:$C$1001,3,0)</f>
        <v>1</v>
      </c>
      <c r="K631" s="27">
        <f t="shared" si="27"/>
        <v>12.09</v>
      </c>
      <c r="L631" s="22">
        <v>6</v>
      </c>
      <c r="M631" s="27">
        <f t="shared" si="28"/>
        <v>0.72540000000000049</v>
      </c>
      <c r="N631" s="27">
        <f t="shared" si="29"/>
        <v>12.8154</v>
      </c>
    </row>
    <row r="632" spans="1:14" x14ac:dyDescent="0.3">
      <c r="A632" s="19" t="s">
        <v>664</v>
      </c>
      <c r="B632" s="19" t="s">
        <v>13</v>
      </c>
      <c r="C632" s="20">
        <f>VLOOKUP(A632,detalis!$A$1:$D$1001,2,FALSE)</f>
        <v>43484</v>
      </c>
      <c r="D632" s="19" t="s">
        <v>14</v>
      </c>
      <c r="E632" s="19" t="s">
        <v>22</v>
      </c>
      <c r="F632" s="19" t="s">
        <v>26</v>
      </c>
      <c r="G632" s="19" t="s">
        <v>31</v>
      </c>
      <c r="H632" s="19" t="str">
        <f>VLOOKUP(A632,detalis!$A$1:$D$1001,4,0)</f>
        <v>Credit card</v>
      </c>
      <c r="I632" s="27">
        <f>VLOOKUP(A632,price!$A$1:$C$1001,2,0)</f>
        <v>64.19</v>
      </c>
      <c r="J632" s="21">
        <f>VLOOKUP(A632,price!$A$1:$C$1001,3,0)</f>
        <v>10</v>
      </c>
      <c r="K632" s="27">
        <f t="shared" si="27"/>
        <v>641.9</v>
      </c>
      <c r="L632" s="22">
        <v>6</v>
      </c>
      <c r="M632" s="27">
        <f t="shared" si="28"/>
        <v>38.51400000000001</v>
      </c>
      <c r="N632" s="27">
        <f t="shared" si="29"/>
        <v>680.41399999999999</v>
      </c>
    </row>
    <row r="633" spans="1:14" x14ac:dyDescent="0.3">
      <c r="A633" s="21" t="s">
        <v>665</v>
      </c>
      <c r="B633" s="21" t="s">
        <v>13</v>
      </c>
      <c r="C633" s="20">
        <f>VLOOKUP(A633,detalis!$A$1:$D$1001,2,FALSE)</f>
        <v>43529</v>
      </c>
      <c r="D633" s="21" t="s">
        <v>14</v>
      </c>
      <c r="E633" s="21" t="s">
        <v>22</v>
      </c>
      <c r="F633" s="21" t="s">
        <v>26</v>
      </c>
      <c r="G633" s="21" t="s">
        <v>23</v>
      </c>
      <c r="H633" s="19" t="str">
        <f>VLOOKUP(A633,detalis!$A$1:$D$1001,4,0)</f>
        <v>Ewallet</v>
      </c>
      <c r="I633" s="27">
        <f>VLOOKUP(A633,price!$A$1:$C$1001,2,0)</f>
        <v>78.31</v>
      </c>
      <c r="J633" s="21">
        <f>VLOOKUP(A633,price!$A$1:$C$1001,3,0)</f>
        <v>3</v>
      </c>
      <c r="K633" s="27">
        <f t="shared" si="27"/>
        <v>234.93</v>
      </c>
      <c r="L633" s="22">
        <v>6</v>
      </c>
      <c r="M633" s="27">
        <f t="shared" si="28"/>
        <v>14.095799999999997</v>
      </c>
      <c r="N633" s="27">
        <f t="shared" si="29"/>
        <v>249.0258</v>
      </c>
    </row>
    <row r="634" spans="1:14" x14ac:dyDescent="0.3">
      <c r="A634" s="19" t="s">
        <v>666</v>
      </c>
      <c r="B634" s="19" t="s">
        <v>13</v>
      </c>
      <c r="C634" s="20">
        <f>VLOOKUP(A634,detalis!$A$1:$D$1001,2,FALSE)</f>
        <v>43480</v>
      </c>
      <c r="D634" s="19" t="s">
        <v>14</v>
      </c>
      <c r="E634" s="19" t="s">
        <v>15</v>
      </c>
      <c r="F634" s="19" t="s">
        <v>26</v>
      </c>
      <c r="G634" s="19" t="s">
        <v>39</v>
      </c>
      <c r="H634" s="19" t="str">
        <f>VLOOKUP(A634,detalis!$A$1:$D$1001,4,0)</f>
        <v>Credit card</v>
      </c>
      <c r="I634" s="27">
        <f>VLOOKUP(A634,price!$A$1:$C$1001,2,0)</f>
        <v>83.77</v>
      </c>
      <c r="J634" s="21">
        <f>VLOOKUP(A634,price!$A$1:$C$1001,3,0)</f>
        <v>2</v>
      </c>
      <c r="K634" s="27">
        <f t="shared" si="27"/>
        <v>167.54</v>
      </c>
      <c r="L634" s="22">
        <v>6</v>
      </c>
      <c r="M634" s="27">
        <f t="shared" si="28"/>
        <v>10.052400000000006</v>
      </c>
      <c r="N634" s="27">
        <f t="shared" si="29"/>
        <v>177.5924</v>
      </c>
    </row>
    <row r="635" spans="1:14" x14ac:dyDescent="0.3">
      <c r="A635" s="21" t="s">
        <v>667</v>
      </c>
      <c r="B635" s="21" t="s">
        <v>37</v>
      </c>
      <c r="C635" s="20">
        <f>VLOOKUP(A635,detalis!$A$1:$D$1001,2,FALSE)</f>
        <v>43542</v>
      </c>
      <c r="D635" s="21" t="s">
        <v>38</v>
      </c>
      <c r="E635" s="21" t="s">
        <v>22</v>
      </c>
      <c r="F635" s="21" t="s">
        <v>26</v>
      </c>
      <c r="G635" s="21" t="s">
        <v>27</v>
      </c>
      <c r="H635" s="19" t="str">
        <f>VLOOKUP(A635,detalis!$A$1:$D$1001,4,0)</f>
        <v>Ewallet</v>
      </c>
      <c r="I635" s="27">
        <f>VLOOKUP(A635,price!$A$1:$C$1001,2,0)</f>
        <v>99.7</v>
      </c>
      <c r="J635" s="21">
        <f>VLOOKUP(A635,price!$A$1:$C$1001,3,0)</f>
        <v>3</v>
      </c>
      <c r="K635" s="27">
        <f t="shared" si="27"/>
        <v>299.10000000000002</v>
      </c>
      <c r="L635" s="22">
        <v>6</v>
      </c>
      <c r="M635" s="27">
        <f t="shared" si="28"/>
        <v>17.946000000000026</v>
      </c>
      <c r="N635" s="27">
        <f t="shared" si="29"/>
        <v>317.04600000000005</v>
      </c>
    </row>
    <row r="636" spans="1:14" x14ac:dyDescent="0.3">
      <c r="A636" s="19" t="s">
        <v>668</v>
      </c>
      <c r="B636" s="19" t="s">
        <v>37</v>
      </c>
      <c r="C636" s="20">
        <f>VLOOKUP(A636,detalis!$A$1:$D$1001,2,FALSE)</f>
        <v>43544</v>
      </c>
      <c r="D636" s="19" t="s">
        <v>38</v>
      </c>
      <c r="E636" s="19" t="s">
        <v>15</v>
      </c>
      <c r="F636" s="19" t="s">
        <v>26</v>
      </c>
      <c r="G636" s="19" t="s">
        <v>39</v>
      </c>
      <c r="H636" s="19" t="str">
        <f>VLOOKUP(A636,detalis!$A$1:$D$1001,4,0)</f>
        <v>Credit card</v>
      </c>
      <c r="I636" s="27">
        <f>VLOOKUP(A636,price!$A$1:$C$1001,2,0)</f>
        <v>79.91</v>
      </c>
      <c r="J636" s="21">
        <f>VLOOKUP(A636,price!$A$1:$C$1001,3,0)</f>
        <v>3</v>
      </c>
      <c r="K636" s="27">
        <f t="shared" si="27"/>
        <v>239.73</v>
      </c>
      <c r="L636" s="22">
        <v>6</v>
      </c>
      <c r="M636" s="27">
        <f t="shared" si="28"/>
        <v>14.383800000000008</v>
      </c>
      <c r="N636" s="27">
        <f t="shared" si="29"/>
        <v>254.1138</v>
      </c>
    </row>
    <row r="637" spans="1:14" x14ac:dyDescent="0.3">
      <c r="A637" s="21" t="s">
        <v>669</v>
      </c>
      <c r="B637" s="21" t="s">
        <v>37</v>
      </c>
      <c r="C637" s="20">
        <f>VLOOKUP(A637,detalis!$A$1:$D$1001,2,FALSE)</f>
        <v>43480</v>
      </c>
      <c r="D637" s="21" t="s">
        <v>38</v>
      </c>
      <c r="E637" s="21" t="s">
        <v>15</v>
      </c>
      <c r="F637" s="21" t="s">
        <v>26</v>
      </c>
      <c r="G637" s="21" t="s">
        <v>17</v>
      </c>
      <c r="H637" s="19" t="str">
        <f>VLOOKUP(A637,detalis!$A$1:$D$1001,4,0)</f>
        <v>Credit card</v>
      </c>
      <c r="I637" s="27">
        <f>VLOOKUP(A637,price!$A$1:$C$1001,2,0)</f>
        <v>66.47</v>
      </c>
      <c r="J637" s="21">
        <f>VLOOKUP(A637,price!$A$1:$C$1001,3,0)</f>
        <v>10</v>
      </c>
      <c r="K637" s="27">
        <f t="shared" si="27"/>
        <v>664.7</v>
      </c>
      <c r="L637" s="22">
        <v>6</v>
      </c>
      <c r="M637" s="27">
        <f t="shared" si="28"/>
        <v>39.882000000000062</v>
      </c>
      <c r="N637" s="27">
        <f t="shared" si="29"/>
        <v>704.58200000000011</v>
      </c>
    </row>
    <row r="638" spans="1:14" x14ac:dyDescent="0.3">
      <c r="A638" s="19" t="s">
        <v>670</v>
      </c>
      <c r="B638" s="19" t="s">
        <v>13</v>
      </c>
      <c r="C638" s="20">
        <f>VLOOKUP(A638,detalis!$A$1:$D$1001,2,FALSE)</f>
        <v>43527</v>
      </c>
      <c r="D638" s="19" t="s">
        <v>14</v>
      </c>
      <c r="E638" s="19" t="s">
        <v>22</v>
      </c>
      <c r="F638" s="19" t="s">
        <v>26</v>
      </c>
      <c r="G638" s="19" t="s">
        <v>17</v>
      </c>
      <c r="H638" s="19" t="str">
        <f>VLOOKUP(A638,detalis!$A$1:$D$1001,4,0)</f>
        <v>Credit card</v>
      </c>
      <c r="I638" s="27">
        <f>VLOOKUP(A638,price!$A$1:$C$1001,2,0)</f>
        <v>28.95</v>
      </c>
      <c r="J638" s="21">
        <f>VLOOKUP(A638,price!$A$1:$C$1001,3,0)</f>
        <v>7</v>
      </c>
      <c r="K638" s="27">
        <f t="shared" si="27"/>
        <v>202.65</v>
      </c>
      <c r="L638" s="22">
        <v>6</v>
      </c>
      <c r="M638" s="27">
        <f t="shared" si="28"/>
        <v>12.158999999999992</v>
      </c>
      <c r="N638" s="27">
        <f t="shared" si="29"/>
        <v>214.809</v>
      </c>
    </row>
    <row r="639" spans="1:14" x14ac:dyDescent="0.3">
      <c r="A639" s="21" t="s">
        <v>671</v>
      </c>
      <c r="B639" s="21" t="s">
        <v>20</v>
      </c>
      <c r="C639" s="20">
        <f>VLOOKUP(A639,detalis!$A$1:$D$1001,2,FALSE)</f>
        <v>43543</v>
      </c>
      <c r="D639" s="21" t="s">
        <v>21</v>
      </c>
      <c r="E639" s="21" t="s">
        <v>22</v>
      </c>
      <c r="F639" s="21" t="s">
        <v>16</v>
      </c>
      <c r="G639" s="21" t="s">
        <v>23</v>
      </c>
      <c r="H639" s="19" t="str">
        <f>VLOOKUP(A639,detalis!$A$1:$D$1001,4,0)</f>
        <v>Cash</v>
      </c>
      <c r="I639" s="27">
        <f>VLOOKUP(A639,price!$A$1:$C$1001,2,0)</f>
        <v>46.2</v>
      </c>
      <c r="J639" s="21">
        <f>VLOOKUP(A639,price!$A$1:$C$1001,3,0)</f>
        <v>1</v>
      </c>
      <c r="K639" s="27">
        <f t="shared" si="27"/>
        <v>46.2</v>
      </c>
      <c r="L639" s="22">
        <v>6</v>
      </c>
      <c r="M639" s="27">
        <f t="shared" si="28"/>
        <v>2.7719999999999985</v>
      </c>
      <c r="N639" s="27">
        <f t="shared" si="29"/>
        <v>48.972000000000001</v>
      </c>
    </row>
    <row r="640" spans="1:14" x14ac:dyDescent="0.3">
      <c r="A640" s="19" t="s">
        <v>672</v>
      </c>
      <c r="B640" s="19" t="s">
        <v>37</v>
      </c>
      <c r="C640" s="20">
        <f>VLOOKUP(A640,detalis!$A$1:$D$1001,2,FALSE)</f>
        <v>43532</v>
      </c>
      <c r="D640" s="19" t="s">
        <v>38</v>
      </c>
      <c r="E640" s="19" t="s">
        <v>15</v>
      </c>
      <c r="F640" s="19" t="s">
        <v>16</v>
      </c>
      <c r="G640" s="19" t="s">
        <v>39</v>
      </c>
      <c r="H640" s="19" t="str">
        <f>VLOOKUP(A640,detalis!$A$1:$D$1001,4,0)</f>
        <v>Cash</v>
      </c>
      <c r="I640" s="27">
        <f>VLOOKUP(A640,price!$A$1:$C$1001,2,0)</f>
        <v>17.63</v>
      </c>
      <c r="J640" s="21">
        <f>VLOOKUP(A640,price!$A$1:$C$1001,3,0)</f>
        <v>5</v>
      </c>
      <c r="K640" s="27">
        <f t="shared" si="27"/>
        <v>88.149999999999991</v>
      </c>
      <c r="L640" s="22">
        <v>6</v>
      </c>
      <c r="M640" s="27">
        <f t="shared" si="28"/>
        <v>5.2890000000000015</v>
      </c>
      <c r="N640" s="27">
        <f t="shared" si="29"/>
        <v>93.438999999999993</v>
      </c>
    </row>
    <row r="641" spans="1:14" x14ac:dyDescent="0.3">
      <c r="A641" s="21" t="s">
        <v>673</v>
      </c>
      <c r="B641" s="21" t="s">
        <v>37</v>
      </c>
      <c r="C641" s="20">
        <f>VLOOKUP(A641,detalis!$A$1:$D$1001,2,FALSE)</f>
        <v>43523</v>
      </c>
      <c r="D641" s="21" t="s">
        <v>38</v>
      </c>
      <c r="E641" s="21" t="s">
        <v>22</v>
      </c>
      <c r="F641" s="21" t="s">
        <v>26</v>
      </c>
      <c r="G641" s="21" t="s">
        <v>41</v>
      </c>
      <c r="H641" s="19" t="str">
        <f>VLOOKUP(A641,detalis!$A$1:$D$1001,4,0)</f>
        <v>Ewallet</v>
      </c>
      <c r="I641" s="27">
        <f>VLOOKUP(A641,price!$A$1:$C$1001,2,0)</f>
        <v>52.42</v>
      </c>
      <c r="J641" s="21">
        <f>VLOOKUP(A641,price!$A$1:$C$1001,3,0)</f>
        <v>3</v>
      </c>
      <c r="K641" s="27">
        <f t="shared" si="27"/>
        <v>157.26</v>
      </c>
      <c r="L641" s="22">
        <v>6</v>
      </c>
      <c r="M641" s="27">
        <f t="shared" si="28"/>
        <v>9.4355999999999938</v>
      </c>
      <c r="N641" s="27">
        <f t="shared" si="29"/>
        <v>166.69559999999998</v>
      </c>
    </row>
    <row r="642" spans="1:14" x14ac:dyDescent="0.3">
      <c r="A642" s="19" t="s">
        <v>674</v>
      </c>
      <c r="B642" s="19" t="s">
        <v>37</v>
      </c>
      <c r="C642" s="20">
        <f>VLOOKUP(A642,detalis!$A$1:$D$1001,2,FALSE)</f>
        <v>43519</v>
      </c>
      <c r="D642" s="19" t="s">
        <v>38</v>
      </c>
      <c r="E642" s="19" t="s">
        <v>15</v>
      </c>
      <c r="F642" s="19" t="s">
        <v>16</v>
      </c>
      <c r="G642" s="19" t="s">
        <v>39</v>
      </c>
      <c r="H642" s="19" t="str">
        <f>VLOOKUP(A642,detalis!$A$1:$D$1001,4,0)</f>
        <v>Ewallet</v>
      </c>
      <c r="I642" s="27">
        <f>VLOOKUP(A642,price!$A$1:$C$1001,2,0)</f>
        <v>98.79</v>
      </c>
      <c r="J642" s="21">
        <f>VLOOKUP(A642,price!$A$1:$C$1001,3,0)</f>
        <v>3</v>
      </c>
      <c r="K642" s="27">
        <f t="shared" si="27"/>
        <v>296.37</v>
      </c>
      <c r="L642" s="22">
        <v>6</v>
      </c>
      <c r="M642" s="27">
        <f t="shared" si="28"/>
        <v>17.782199999999989</v>
      </c>
      <c r="N642" s="27">
        <f t="shared" si="29"/>
        <v>314.15219999999999</v>
      </c>
    </row>
    <row r="643" spans="1:14" x14ac:dyDescent="0.3">
      <c r="A643" s="21" t="s">
        <v>675</v>
      </c>
      <c r="B643" s="21" t="s">
        <v>20</v>
      </c>
      <c r="C643" s="20">
        <f>VLOOKUP(A643,detalis!$A$1:$D$1001,2,FALSE)</f>
        <v>43543</v>
      </c>
      <c r="D643" s="21" t="s">
        <v>21</v>
      </c>
      <c r="E643" s="21" t="s">
        <v>15</v>
      </c>
      <c r="F643" s="21" t="s">
        <v>16</v>
      </c>
      <c r="G643" s="21" t="s">
        <v>23</v>
      </c>
      <c r="H643" s="19" t="str">
        <f>VLOOKUP(A643,detalis!$A$1:$D$1001,4,0)</f>
        <v>Ewallet</v>
      </c>
      <c r="I643" s="27">
        <f>VLOOKUP(A643,price!$A$1:$C$1001,2,0)</f>
        <v>88.55</v>
      </c>
      <c r="J643" s="21">
        <f>VLOOKUP(A643,price!$A$1:$C$1001,3,0)</f>
        <v>8</v>
      </c>
      <c r="K643" s="27">
        <f t="shared" ref="K643:K706" si="30">I643*J643</f>
        <v>708.4</v>
      </c>
      <c r="L643" s="22">
        <v>6</v>
      </c>
      <c r="M643" s="27">
        <f t="shared" ref="M643:M706" si="31">N643-K643</f>
        <v>42.504000000000019</v>
      </c>
      <c r="N643" s="27">
        <f t="shared" ref="N643:N706" si="32">K643+((K643*L643)/100)</f>
        <v>750.904</v>
      </c>
    </row>
    <row r="644" spans="1:14" x14ac:dyDescent="0.3">
      <c r="A644" s="19" t="s">
        <v>676</v>
      </c>
      <c r="B644" s="19" t="s">
        <v>37</v>
      </c>
      <c r="C644" s="20">
        <f>VLOOKUP(A644,detalis!$A$1:$D$1001,2,FALSE)</f>
        <v>43551</v>
      </c>
      <c r="D644" s="19" t="s">
        <v>38</v>
      </c>
      <c r="E644" s="19" t="s">
        <v>15</v>
      </c>
      <c r="F644" s="19" t="s">
        <v>26</v>
      </c>
      <c r="G644" s="19" t="s">
        <v>23</v>
      </c>
      <c r="H644" s="19" t="str">
        <f>VLOOKUP(A644,detalis!$A$1:$D$1001,4,0)</f>
        <v>Ewallet</v>
      </c>
      <c r="I644" s="27">
        <f>VLOOKUP(A644,price!$A$1:$C$1001,2,0)</f>
        <v>55.67</v>
      </c>
      <c r="J644" s="21">
        <f>VLOOKUP(A644,price!$A$1:$C$1001,3,0)</f>
        <v>2</v>
      </c>
      <c r="K644" s="27">
        <f t="shared" si="30"/>
        <v>111.34</v>
      </c>
      <c r="L644" s="22">
        <v>6</v>
      </c>
      <c r="M644" s="27">
        <f t="shared" si="31"/>
        <v>6.6804000000000059</v>
      </c>
      <c r="N644" s="27">
        <f t="shared" si="32"/>
        <v>118.02040000000001</v>
      </c>
    </row>
    <row r="645" spans="1:14" x14ac:dyDescent="0.3">
      <c r="A645" s="21" t="s">
        <v>677</v>
      </c>
      <c r="B645" s="21" t="s">
        <v>20</v>
      </c>
      <c r="C645" s="20">
        <f>VLOOKUP(A645,detalis!$A$1:$D$1001,2,FALSE)</f>
        <v>43554</v>
      </c>
      <c r="D645" s="21" t="s">
        <v>21</v>
      </c>
      <c r="E645" s="21" t="s">
        <v>15</v>
      </c>
      <c r="F645" s="21" t="s">
        <v>16</v>
      </c>
      <c r="G645" s="21" t="s">
        <v>39</v>
      </c>
      <c r="H645" s="19" t="str">
        <f>VLOOKUP(A645,detalis!$A$1:$D$1001,4,0)</f>
        <v>Credit card</v>
      </c>
      <c r="I645" s="27">
        <f>VLOOKUP(A645,price!$A$1:$C$1001,2,0)</f>
        <v>72.52</v>
      </c>
      <c r="J645" s="21">
        <f>VLOOKUP(A645,price!$A$1:$C$1001,3,0)</f>
        <v>8</v>
      </c>
      <c r="K645" s="27">
        <f t="shared" si="30"/>
        <v>580.16</v>
      </c>
      <c r="L645" s="22">
        <v>6</v>
      </c>
      <c r="M645" s="27">
        <f t="shared" si="31"/>
        <v>34.809600000000046</v>
      </c>
      <c r="N645" s="27">
        <f t="shared" si="32"/>
        <v>614.96960000000001</v>
      </c>
    </row>
    <row r="646" spans="1:14" x14ac:dyDescent="0.3">
      <c r="A646" s="19" t="s">
        <v>678</v>
      </c>
      <c r="B646" s="19" t="s">
        <v>20</v>
      </c>
      <c r="C646" s="20">
        <f>VLOOKUP(A646,detalis!$A$1:$D$1001,2,FALSE)</f>
        <v>43512</v>
      </c>
      <c r="D646" s="19" t="s">
        <v>21</v>
      </c>
      <c r="E646" s="19" t="s">
        <v>15</v>
      </c>
      <c r="F646" s="19" t="s">
        <v>26</v>
      </c>
      <c r="G646" s="19" t="s">
        <v>23</v>
      </c>
      <c r="H646" s="19" t="str">
        <f>VLOOKUP(A646,detalis!$A$1:$D$1001,4,0)</f>
        <v>Ewallet</v>
      </c>
      <c r="I646" s="27">
        <f>VLOOKUP(A646,price!$A$1:$C$1001,2,0)</f>
        <v>12.05</v>
      </c>
      <c r="J646" s="21">
        <f>VLOOKUP(A646,price!$A$1:$C$1001,3,0)</f>
        <v>5</v>
      </c>
      <c r="K646" s="27">
        <f t="shared" si="30"/>
        <v>60.25</v>
      </c>
      <c r="L646" s="22">
        <v>6</v>
      </c>
      <c r="M646" s="27">
        <f t="shared" si="31"/>
        <v>3.615000000000002</v>
      </c>
      <c r="N646" s="27">
        <f t="shared" si="32"/>
        <v>63.865000000000002</v>
      </c>
    </row>
    <row r="647" spans="1:14" x14ac:dyDescent="0.3">
      <c r="A647" s="21" t="s">
        <v>679</v>
      </c>
      <c r="B647" s="21" t="s">
        <v>13</v>
      </c>
      <c r="C647" s="20">
        <f>VLOOKUP(A647,detalis!$A$1:$D$1001,2,FALSE)</f>
        <v>43483</v>
      </c>
      <c r="D647" s="21" t="s">
        <v>14</v>
      </c>
      <c r="E647" s="21" t="s">
        <v>15</v>
      </c>
      <c r="F647" s="21" t="s">
        <v>26</v>
      </c>
      <c r="G647" s="21" t="s">
        <v>27</v>
      </c>
      <c r="H647" s="19" t="str">
        <f>VLOOKUP(A647,detalis!$A$1:$D$1001,4,0)</f>
        <v>Ewallet</v>
      </c>
      <c r="I647" s="27">
        <f>VLOOKUP(A647,price!$A$1:$C$1001,2,0)</f>
        <v>19.36</v>
      </c>
      <c r="J647" s="21">
        <f>VLOOKUP(A647,price!$A$1:$C$1001,3,0)</f>
        <v>9</v>
      </c>
      <c r="K647" s="27">
        <f t="shared" si="30"/>
        <v>174.24</v>
      </c>
      <c r="L647" s="22">
        <v>6</v>
      </c>
      <c r="M647" s="27">
        <f t="shared" si="31"/>
        <v>10.454399999999993</v>
      </c>
      <c r="N647" s="27">
        <f t="shared" si="32"/>
        <v>184.6944</v>
      </c>
    </row>
    <row r="648" spans="1:14" x14ac:dyDescent="0.3">
      <c r="A648" s="19" t="s">
        <v>680</v>
      </c>
      <c r="B648" s="19" t="s">
        <v>20</v>
      </c>
      <c r="C648" s="20">
        <f>VLOOKUP(A648,detalis!$A$1:$D$1001,2,FALSE)</f>
        <v>43554</v>
      </c>
      <c r="D648" s="19" t="s">
        <v>21</v>
      </c>
      <c r="E648" s="19" t="s">
        <v>22</v>
      </c>
      <c r="F648" s="19" t="s">
        <v>26</v>
      </c>
      <c r="G648" s="19" t="s">
        <v>17</v>
      </c>
      <c r="H648" s="19" t="str">
        <f>VLOOKUP(A648,detalis!$A$1:$D$1001,4,0)</f>
        <v>Cash</v>
      </c>
      <c r="I648" s="27">
        <f>VLOOKUP(A648,price!$A$1:$C$1001,2,0)</f>
        <v>70.209999999999994</v>
      </c>
      <c r="J648" s="21">
        <f>VLOOKUP(A648,price!$A$1:$C$1001,3,0)</f>
        <v>6</v>
      </c>
      <c r="K648" s="27">
        <f t="shared" si="30"/>
        <v>421.26</v>
      </c>
      <c r="L648" s="22">
        <v>6</v>
      </c>
      <c r="M648" s="27">
        <f t="shared" si="31"/>
        <v>25.275599999999997</v>
      </c>
      <c r="N648" s="27">
        <f t="shared" si="32"/>
        <v>446.53559999999999</v>
      </c>
    </row>
    <row r="649" spans="1:14" x14ac:dyDescent="0.3">
      <c r="A649" s="21" t="s">
        <v>681</v>
      </c>
      <c r="B649" s="21" t="s">
        <v>37</v>
      </c>
      <c r="C649" s="20">
        <f>VLOOKUP(A649,detalis!$A$1:$D$1001,2,FALSE)</f>
        <v>43544</v>
      </c>
      <c r="D649" s="21" t="s">
        <v>38</v>
      </c>
      <c r="E649" s="21" t="s">
        <v>15</v>
      </c>
      <c r="F649" s="21" t="s">
        <v>26</v>
      </c>
      <c r="G649" s="21" t="s">
        <v>41</v>
      </c>
      <c r="H649" s="19" t="str">
        <f>VLOOKUP(A649,detalis!$A$1:$D$1001,4,0)</f>
        <v>Cash</v>
      </c>
      <c r="I649" s="27">
        <f>VLOOKUP(A649,price!$A$1:$C$1001,2,0)</f>
        <v>33.630000000000003</v>
      </c>
      <c r="J649" s="21">
        <f>VLOOKUP(A649,price!$A$1:$C$1001,3,0)</f>
        <v>1</v>
      </c>
      <c r="K649" s="27">
        <f t="shared" si="30"/>
        <v>33.630000000000003</v>
      </c>
      <c r="L649" s="22">
        <v>6</v>
      </c>
      <c r="M649" s="27">
        <f t="shared" si="31"/>
        <v>2.0178000000000011</v>
      </c>
      <c r="N649" s="27">
        <f t="shared" si="32"/>
        <v>35.647800000000004</v>
      </c>
    </row>
    <row r="650" spans="1:14" x14ac:dyDescent="0.3">
      <c r="A650" s="19" t="s">
        <v>682</v>
      </c>
      <c r="B650" s="19" t="s">
        <v>20</v>
      </c>
      <c r="C650" s="20">
        <f>VLOOKUP(A650,detalis!$A$1:$D$1001,2,FALSE)</f>
        <v>43481</v>
      </c>
      <c r="D650" s="19" t="s">
        <v>21</v>
      </c>
      <c r="E650" s="19" t="s">
        <v>15</v>
      </c>
      <c r="F650" s="19" t="s">
        <v>16</v>
      </c>
      <c r="G650" s="19" t="s">
        <v>31</v>
      </c>
      <c r="H650" s="19" t="str">
        <f>VLOOKUP(A650,detalis!$A$1:$D$1001,4,0)</f>
        <v>Cash</v>
      </c>
      <c r="I650" s="27">
        <f>VLOOKUP(A650,price!$A$1:$C$1001,2,0)</f>
        <v>15.49</v>
      </c>
      <c r="J650" s="21">
        <f>VLOOKUP(A650,price!$A$1:$C$1001,3,0)</f>
        <v>2</v>
      </c>
      <c r="K650" s="27">
        <f t="shared" si="30"/>
        <v>30.98</v>
      </c>
      <c r="L650" s="22">
        <v>6</v>
      </c>
      <c r="M650" s="27">
        <f t="shared" si="31"/>
        <v>1.8587999999999987</v>
      </c>
      <c r="N650" s="27">
        <f t="shared" si="32"/>
        <v>32.838799999999999</v>
      </c>
    </row>
    <row r="651" spans="1:14" x14ac:dyDescent="0.3">
      <c r="A651" s="21" t="s">
        <v>683</v>
      </c>
      <c r="B651" s="21" t="s">
        <v>20</v>
      </c>
      <c r="C651" s="20">
        <f>VLOOKUP(A651,detalis!$A$1:$D$1001,2,FALSE)</f>
        <v>43520</v>
      </c>
      <c r="D651" s="21" t="s">
        <v>21</v>
      </c>
      <c r="E651" s="21" t="s">
        <v>22</v>
      </c>
      <c r="F651" s="21" t="s">
        <v>26</v>
      </c>
      <c r="G651" s="21" t="s">
        <v>23</v>
      </c>
      <c r="H651" s="19" t="str">
        <f>VLOOKUP(A651,detalis!$A$1:$D$1001,4,0)</f>
        <v>Cash</v>
      </c>
      <c r="I651" s="27">
        <f>VLOOKUP(A651,price!$A$1:$C$1001,2,0)</f>
        <v>24.74</v>
      </c>
      <c r="J651" s="21">
        <f>VLOOKUP(A651,price!$A$1:$C$1001,3,0)</f>
        <v>10</v>
      </c>
      <c r="K651" s="27">
        <f t="shared" si="30"/>
        <v>247.39999999999998</v>
      </c>
      <c r="L651" s="22">
        <v>6</v>
      </c>
      <c r="M651" s="27">
        <f t="shared" si="31"/>
        <v>14.843999999999994</v>
      </c>
      <c r="N651" s="27">
        <f t="shared" si="32"/>
        <v>262.24399999999997</v>
      </c>
    </row>
    <row r="652" spans="1:14" x14ac:dyDescent="0.3">
      <c r="A652" s="19" t="s">
        <v>684</v>
      </c>
      <c r="B652" s="19" t="s">
        <v>37</v>
      </c>
      <c r="C652" s="20">
        <f>VLOOKUP(A652,detalis!$A$1:$D$1001,2,FALSE)</f>
        <v>43480</v>
      </c>
      <c r="D652" s="19" t="s">
        <v>38</v>
      </c>
      <c r="E652" s="19" t="s">
        <v>22</v>
      </c>
      <c r="F652" s="19" t="s">
        <v>26</v>
      </c>
      <c r="G652" s="19" t="s">
        <v>23</v>
      </c>
      <c r="H652" s="19" t="str">
        <f>VLOOKUP(A652,detalis!$A$1:$D$1001,4,0)</f>
        <v>Ewallet</v>
      </c>
      <c r="I652" s="27">
        <f>VLOOKUP(A652,price!$A$1:$C$1001,2,0)</f>
        <v>75.66</v>
      </c>
      <c r="J652" s="21">
        <f>VLOOKUP(A652,price!$A$1:$C$1001,3,0)</f>
        <v>5</v>
      </c>
      <c r="K652" s="27">
        <f t="shared" si="30"/>
        <v>378.29999999999995</v>
      </c>
      <c r="L652" s="22">
        <v>6</v>
      </c>
      <c r="M652" s="27">
        <f t="shared" si="31"/>
        <v>22.697999999999979</v>
      </c>
      <c r="N652" s="27">
        <f t="shared" si="32"/>
        <v>400.99799999999993</v>
      </c>
    </row>
    <row r="653" spans="1:14" x14ac:dyDescent="0.3">
      <c r="A653" s="21" t="s">
        <v>685</v>
      </c>
      <c r="B653" s="21" t="s">
        <v>37</v>
      </c>
      <c r="C653" s="20">
        <f>VLOOKUP(A653,detalis!$A$1:$D$1001,2,FALSE)</f>
        <v>43487</v>
      </c>
      <c r="D653" s="21" t="s">
        <v>38</v>
      </c>
      <c r="E653" s="21" t="s">
        <v>22</v>
      </c>
      <c r="F653" s="21" t="s">
        <v>16</v>
      </c>
      <c r="G653" s="21" t="s">
        <v>17</v>
      </c>
      <c r="H653" s="19" t="str">
        <f>VLOOKUP(A653,detalis!$A$1:$D$1001,4,0)</f>
        <v>Cash</v>
      </c>
      <c r="I653" s="27">
        <f>VLOOKUP(A653,price!$A$1:$C$1001,2,0)</f>
        <v>55.81</v>
      </c>
      <c r="J653" s="21">
        <f>VLOOKUP(A653,price!$A$1:$C$1001,3,0)</f>
        <v>6</v>
      </c>
      <c r="K653" s="27">
        <f t="shared" si="30"/>
        <v>334.86</v>
      </c>
      <c r="L653" s="22">
        <v>6</v>
      </c>
      <c r="M653" s="27">
        <f t="shared" si="31"/>
        <v>20.091599999999971</v>
      </c>
      <c r="N653" s="27">
        <f t="shared" si="32"/>
        <v>354.95159999999998</v>
      </c>
    </row>
    <row r="654" spans="1:14" x14ac:dyDescent="0.3">
      <c r="A654" s="19" t="s">
        <v>686</v>
      </c>
      <c r="B654" s="19" t="s">
        <v>13</v>
      </c>
      <c r="C654" s="20">
        <f>VLOOKUP(A654,detalis!$A$1:$D$1001,2,FALSE)</f>
        <v>43499</v>
      </c>
      <c r="D654" s="19" t="s">
        <v>14</v>
      </c>
      <c r="E654" s="19" t="s">
        <v>15</v>
      </c>
      <c r="F654" s="19" t="s">
        <v>26</v>
      </c>
      <c r="G654" s="19" t="s">
        <v>27</v>
      </c>
      <c r="H654" s="19" t="str">
        <f>VLOOKUP(A654,detalis!$A$1:$D$1001,4,0)</f>
        <v>Cash</v>
      </c>
      <c r="I654" s="27">
        <f>VLOOKUP(A654,price!$A$1:$C$1001,2,0)</f>
        <v>72.78</v>
      </c>
      <c r="J654" s="21">
        <f>VLOOKUP(A654,price!$A$1:$C$1001,3,0)</f>
        <v>10</v>
      </c>
      <c r="K654" s="27">
        <f t="shared" si="30"/>
        <v>727.8</v>
      </c>
      <c r="L654" s="22">
        <v>6</v>
      </c>
      <c r="M654" s="27">
        <f t="shared" si="31"/>
        <v>43.668000000000006</v>
      </c>
      <c r="N654" s="27">
        <f t="shared" si="32"/>
        <v>771.46799999999996</v>
      </c>
    </row>
    <row r="655" spans="1:14" x14ac:dyDescent="0.3">
      <c r="A655" s="21" t="s">
        <v>687</v>
      </c>
      <c r="B655" s="21" t="s">
        <v>37</v>
      </c>
      <c r="C655" s="20">
        <f>VLOOKUP(A655,detalis!$A$1:$D$1001,2,FALSE)</f>
        <v>43530</v>
      </c>
      <c r="D655" s="21" t="s">
        <v>38</v>
      </c>
      <c r="E655" s="21" t="s">
        <v>15</v>
      </c>
      <c r="F655" s="21" t="s">
        <v>26</v>
      </c>
      <c r="G655" s="21" t="s">
        <v>31</v>
      </c>
      <c r="H655" s="19" t="str">
        <f>VLOOKUP(A655,detalis!$A$1:$D$1001,4,0)</f>
        <v>Ewallet</v>
      </c>
      <c r="I655" s="27">
        <f>VLOOKUP(A655,price!$A$1:$C$1001,2,0)</f>
        <v>37.32</v>
      </c>
      <c r="J655" s="21">
        <f>VLOOKUP(A655,price!$A$1:$C$1001,3,0)</f>
        <v>9</v>
      </c>
      <c r="K655" s="27">
        <f t="shared" si="30"/>
        <v>335.88</v>
      </c>
      <c r="L655" s="22">
        <v>6</v>
      </c>
      <c r="M655" s="27">
        <f t="shared" si="31"/>
        <v>20.152800000000013</v>
      </c>
      <c r="N655" s="27">
        <f t="shared" si="32"/>
        <v>356.03280000000001</v>
      </c>
    </row>
    <row r="656" spans="1:14" x14ac:dyDescent="0.3">
      <c r="A656" s="19" t="s">
        <v>688</v>
      </c>
      <c r="B656" s="19" t="s">
        <v>37</v>
      </c>
      <c r="C656" s="20">
        <f>VLOOKUP(A656,detalis!$A$1:$D$1001,2,FALSE)</f>
        <v>43512</v>
      </c>
      <c r="D656" s="19" t="s">
        <v>38</v>
      </c>
      <c r="E656" s="19" t="s">
        <v>15</v>
      </c>
      <c r="F656" s="19" t="s">
        <v>26</v>
      </c>
      <c r="G656" s="19" t="s">
        <v>41</v>
      </c>
      <c r="H656" s="19" t="str">
        <f>VLOOKUP(A656,detalis!$A$1:$D$1001,4,0)</f>
        <v>Credit card</v>
      </c>
      <c r="I656" s="27">
        <f>VLOOKUP(A656,price!$A$1:$C$1001,2,0)</f>
        <v>60.18</v>
      </c>
      <c r="J656" s="21">
        <f>VLOOKUP(A656,price!$A$1:$C$1001,3,0)</f>
        <v>4</v>
      </c>
      <c r="K656" s="27">
        <f t="shared" si="30"/>
        <v>240.72</v>
      </c>
      <c r="L656" s="22">
        <v>6</v>
      </c>
      <c r="M656" s="27">
        <f t="shared" si="31"/>
        <v>14.44319999999999</v>
      </c>
      <c r="N656" s="27">
        <f t="shared" si="32"/>
        <v>255.16319999999999</v>
      </c>
    </row>
    <row r="657" spans="1:14" x14ac:dyDescent="0.3">
      <c r="A657" s="21" t="s">
        <v>689</v>
      </c>
      <c r="B657" s="21" t="s">
        <v>13</v>
      </c>
      <c r="C657" s="20">
        <f>VLOOKUP(A657,detalis!$A$1:$D$1001,2,FALSE)</f>
        <v>43538</v>
      </c>
      <c r="D657" s="21" t="s">
        <v>14</v>
      </c>
      <c r="E657" s="21" t="s">
        <v>22</v>
      </c>
      <c r="F657" s="21" t="s">
        <v>16</v>
      </c>
      <c r="G657" s="21" t="s">
        <v>23</v>
      </c>
      <c r="H657" s="19" t="str">
        <f>VLOOKUP(A657,detalis!$A$1:$D$1001,4,0)</f>
        <v>Credit card</v>
      </c>
      <c r="I657" s="27">
        <f>VLOOKUP(A657,price!$A$1:$C$1001,2,0)</f>
        <v>15.69</v>
      </c>
      <c r="J657" s="21">
        <f>VLOOKUP(A657,price!$A$1:$C$1001,3,0)</f>
        <v>3</v>
      </c>
      <c r="K657" s="27">
        <f t="shared" si="30"/>
        <v>47.07</v>
      </c>
      <c r="L657" s="22">
        <v>6</v>
      </c>
      <c r="M657" s="27">
        <f t="shared" si="31"/>
        <v>2.8241999999999976</v>
      </c>
      <c r="N657" s="27">
        <f t="shared" si="32"/>
        <v>49.894199999999998</v>
      </c>
    </row>
    <row r="658" spans="1:14" x14ac:dyDescent="0.3">
      <c r="A658" s="19" t="s">
        <v>690</v>
      </c>
      <c r="B658" s="19" t="s">
        <v>20</v>
      </c>
      <c r="C658" s="20">
        <f>VLOOKUP(A658,detalis!$A$1:$D$1001,2,FALSE)</f>
        <v>43523</v>
      </c>
      <c r="D658" s="19" t="s">
        <v>21</v>
      </c>
      <c r="E658" s="19" t="s">
        <v>22</v>
      </c>
      <c r="F658" s="19" t="s">
        <v>16</v>
      </c>
      <c r="G658" s="19" t="s">
        <v>23</v>
      </c>
      <c r="H658" s="19" t="str">
        <f>VLOOKUP(A658,detalis!$A$1:$D$1001,4,0)</f>
        <v>Credit card</v>
      </c>
      <c r="I658" s="27">
        <f>VLOOKUP(A658,price!$A$1:$C$1001,2,0)</f>
        <v>99.69</v>
      </c>
      <c r="J658" s="21">
        <f>VLOOKUP(A658,price!$A$1:$C$1001,3,0)</f>
        <v>1</v>
      </c>
      <c r="K658" s="27">
        <f t="shared" si="30"/>
        <v>99.69</v>
      </c>
      <c r="L658" s="22">
        <v>6</v>
      </c>
      <c r="M658" s="27">
        <f t="shared" si="31"/>
        <v>5.9813999999999936</v>
      </c>
      <c r="N658" s="27">
        <f t="shared" si="32"/>
        <v>105.67139999999999</v>
      </c>
    </row>
    <row r="659" spans="1:14" x14ac:dyDescent="0.3">
      <c r="A659" s="21" t="s">
        <v>691</v>
      </c>
      <c r="B659" s="21" t="s">
        <v>13</v>
      </c>
      <c r="C659" s="20">
        <f>VLOOKUP(A659,detalis!$A$1:$D$1001,2,FALSE)</f>
        <v>43483</v>
      </c>
      <c r="D659" s="21" t="s">
        <v>14</v>
      </c>
      <c r="E659" s="21" t="s">
        <v>15</v>
      </c>
      <c r="F659" s="21" t="s">
        <v>16</v>
      </c>
      <c r="G659" s="21" t="s">
        <v>41</v>
      </c>
      <c r="H659" s="19" t="str">
        <f>VLOOKUP(A659,detalis!$A$1:$D$1001,4,0)</f>
        <v>Ewallet</v>
      </c>
      <c r="I659" s="27">
        <f>VLOOKUP(A659,price!$A$1:$C$1001,2,0)</f>
        <v>88.15</v>
      </c>
      <c r="J659" s="21">
        <f>VLOOKUP(A659,price!$A$1:$C$1001,3,0)</f>
        <v>3</v>
      </c>
      <c r="K659" s="27">
        <f t="shared" si="30"/>
        <v>264.45000000000005</v>
      </c>
      <c r="L659" s="22">
        <v>6</v>
      </c>
      <c r="M659" s="27">
        <f t="shared" si="31"/>
        <v>15.867000000000019</v>
      </c>
      <c r="N659" s="27">
        <f t="shared" si="32"/>
        <v>280.31700000000006</v>
      </c>
    </row>
    <row r="660" spans="1:14" x14ac:dyDescent="0.3">
      <c r="A660" s="19" t="s">
        <v>692</v>
      </c>
      <c r="B660" s="19" t="s">
        <v>13</v>
      </c>
      <c r="C660" s="20">
        <f>VLOOKUP(A660,detalis!$A$1:$D$1001,2,FALSE)</f>
        <v>43494</v>
      </c>
      <c r="D660" s="19" t="s">
        <v>14</v>
      </c>
      <c r="E660" s="19" t="s">
        <v>15</v>
      </c>
      <c r="F660" s="19" t="s">
        <v>16</v>
      </c>
      <c r="G660" s="19" t="s">
        <v>31</v>
      </c>
      <c r="H660" s="19" t="str">
        <f>VLOOKUP(A660,detalis!$A$1:$D$1001,4,0)</f>
        <v>Cash</v>
      </c>
      <c r="I660" s="27">
        <f>VLOOKUP(A660,price!$A$1:$C$1001,2,0)</f>
        <v>27.93</v>
      </c>
      <c r="J660" s="21">
        <f>VLOOKUP(A660,price!$A$1:$C$1001,3,0)</f>
        <v>5</v>
      </c>
      <c r="K660" s="27">
        <f t="shared" si="30"/>
        <v>139.65</v>
      </c>
      <c r="L660" s="22">
        <v>6</v>
      </c>
      <c r="M660" s="27">
        <f t="shared" si="31"/>
        <v>8.3789999999999907</v>
      </c>
      <c r="N660" s="27">
        <f t="shared" si="32"/>
        <v>148.029</v>
      </c>
    </row>
    <row r="661" spans="1:14" x14ac:dyDescent="0.3">
      <c r="A661" s="21" t="s">
        <v>693</v>
      </c>
      <c r="B661" s="21" t="s">
        <v>13</v>
      </c>
      <c r="C661" s="20">
        <f>VLOOKUP(A661,detalis!$A$1:$D$1001,2,FALSE)</f>
        <v>43522</v>
      </c>
      <c r="D661" s="21" t="s">
        <v>14</v>
      </c>
      <c r="E661" s="21" t="s">
        <v>15</v>
      </c>
      <c r="F661" s="21" t="s">
        <v>26</v>
      </c>
      <c r="G661" s="21" t="s">
        <v>41</v>
      </c>
      <c r="H661" s="19" t="str">
        <f>VLOOKUP(A661,detalis!$A$1:$D$1001,4,0)</f>
        <v>Credit card</v>
      </c>
      <c r="I661" s="27">
        <f>VLOOKUP(A661,price!$A$1:$C$1001,2,0)</f>
        <v>55.45</v>
      </c>
      <c r="J661" s="21">
        <f>VLOOKUP(A661,price!$A$1:$C$1001,3,0)</f>
        <v>1</v>
      </c>
      <c r="K661" s="27">
        <f t="shared" si="30"/>
        <v>55.45</v>
      </c>
      <c r="L661" s="22">
        <v>6</v>
      </c>
      <c r="M661" s="27">
        <f t="shared" si="31"/>
        <v>3.3269999999999982</v>
      </c>
      <c r="N661" s="27">
        <f t="shared" si="32"/>
        <v>58.777000000000001</v>
      </c>
    </row>
    <row r="662" spans="1:14" x14ac:dyDescent="0.3">
      <c r="A662" s="19" t="s">
        <v>694</v>
      </c>
      <c r="B662" s="19" t="s">
        <v>37</v>
      </c>
      <c r="C662" s="20">
        <f>VLOOKUP(A662,detalis!$A$1:$D$1001,2,FALSE)</f>
        <v>43499</v>
      </c>
      <c r="D662" s="19" t="s">
        <v>38</v>
      </c>
      <c r="E662" s="19" t="s">
        <v>22</v>
      </c>
      <c r="F662" s="19" t="s">
        <v>16</v>
      </c>
      <c r="G662" s="19" t="s">
        <v>31</v>
      </c>
      <c r="H662" s="19" t="str">
        <f>VLOOKUP(A662,detalis!$A$1:$D$1001,4,0)</f>
        <v>Cash</v>
      </c>
      <c r="I662" s="27">
        <f>VLOOKUP(A662,price!$A$1:$C$1001,2,0)</f>
        <v>42.97</v>
      </c>
      <c r="J662" s="21">
        <f>VLOOKUP(A662,price!$A$1:$C$1001,3,0)</f>
        <v>3</v>
      </c>
      <c r="K662" s="27">
        <f t="shared" si="30"/>
        <v>128.91</v>
      </c>
      <c r="L662" s="22">
        <v>6</v>
      </c>
      <c r="M662" s="27">
        <f t="shared" si="31"/>
        <v>7.7346000000000004</v>
      </c>
      <c r="N662" s="27">
        <f t="shared" si="32"/>
        <v>136.6446</v>
      </c>
    </row>
    <row r="663" spans="1:14" x14ac:dyDescent="0.3">
      <c r="A663" s="21" t="s">
        <v>695</v>
      </c>
      <c r="B663" s="21" t="s">
        <v>20</v>
      </c>
      <c r="C663" s="20">
        <f>VLOOKUP(A663,detalis!$A$1:$D$1001,2,FALSE)</f>
        <v>43481</v>
      </c>
      <c r="D663" s="21" t="s">
        <v>21</v>
      </c>
      <c r="E663" s="21" t="s">
        <v>15</v>
      </c>
      <c r="F663" s="21" t="s">
        <v>26</v>
      </c>
      <c r="G663" s="21" t="s">
        <v>31</v>
      </c>
      <c r="H663" s="19" t="str">
        <f>VLOOKUP(A663,detalis!$A$1:$D$1001,4,0)</f>
        <v>Credit card</v>
      </c>
      <c r="I663" s="27">
        <f>VLOOKUP(A663,price!$A$1:$C$1001,2,0)</f>
        <v>17.14</v>
      </c>
      <c r="J663" s="21">
        <f>VLOOKUP(A663,price!$A$1:$C$1001,3,0)</f>
        <v>7</v>
      </c>
      <c r="K663" s="27">
        <f t="shared" si="30"/>
        <v>119.98</v>
      </c>
      <c r="L663" s="22">
        <v>6</v>
      </c>
      <c r="M663" s="27">
        <f t="shared" si="31"/>
        <v>7.1988000000000056</v>
      </c>
      <c r="N663" s="27">
        <f t="shared" si="32"/>
        <v>127.17880000000001</v>
      </c>
    </row>
    <row r="664" spans="1:14" x14ac:dyDescent="0.3">
      <c r="A664" s="19" t="s">
        <v>696</v>
      </c>
      <c r="B664" s="19" t="s">
        <v>37</v>
      </c>
      <c r="C664" s="20">
        <f>VLOOKUP(A664,detalis!$A$1:$D$1001,2,FALSE)</f>
        <v>43548</v>
      </c>
      <c r="D664" s="19" t="s">
        <v>38</v>
      </c>
      <c r="E664" s="19" t="s">
        <v>15</v>
      </c>
      <c r="F664" s="19" t="s">
        <v>16</v>
      </c>
      <c r="G664" s="19" t="s">
        <v>41</v>
      </c>
      <c r="H664" s="19" t="str">
        <f>VLOOKUP(A664,detalis!$A$1:$D$1001,4,0)</f>
        <v>Credit card</v>
      </c>
      <c r="I664" s="27">
        <f>VLOOKUP(A664,price!$A$1:$C$1001,2,0)</f>
        <v>58.75</v>
      </c>
      <c r="J664" s="21">
        <f>VLOOKUP(A664,price!$A$1:$C$1001,3,0)</f>
        <v>6</v>
      </c>
      <c r="K664" s="27">
        <f t="shared" si="30"/>
        <v>352.5</v>
      </c>
      <c r="L664" s="22">
        <v>6</v>
      </c>
      <c r="M664" s="27">
        <f t="shared" si="31"/>
        <v>21.149999999999977</v>
      </c>
      <c r="N664" s="27">
        <f t="shared" si="32"/>
        <v>373.65</v>
      </c>
    </row>
    <row r="665" spans="1:14" x14ac:dyDescent="0.3">
      <c r="A665" s="21" t="s">
        <v>697</v>
      </c>
      <c r="B665" s="21" t="s">
        <v>20</v>
      </c>
      <c r="C665" s="20">
        <f>VLOOKUP(A665,detalis!$A$1:$D$1001,2,FALSE)</f>
        <v>43508</v>
      </c>
      <c r="D665" s="21" t="s">
        <v>21</v>
      </c>
      <c r="E665" s="21" t="s">
        <v>15</v>
      </c>
      <c r="F665" s="21" t="s">
        <v>16</v>
      </c>
      <c r="G665" s="21" t="s">
        <v>39</v>
      </c>
      <c r="H665" s="19" t="str">
        <f>VLOOKUP(A665,detalis!$A$1:$D$1001,4,0)</f>
        <v>Credit card</v>
      </c>
      <c r="I665" s="27">
        <f>VLOOKUP(A665,price!$A$1:$C$1001,2,0)</f>
        <v>87.1</v>
      </c>
      <c r="J665" s="21">
        <f>VLOOKUP(A665,price!$A$1:$C$1001,3,0)</f>
        <v>10</v>
      </c>
      <c r="K665" s="27">
        <f t="shared" si="30"/>
        <v>871</v>
      </c>
      <c r="L665" s="22">
        <v>6</v>
      </c>
      <c r="M665" s="27">
        <f t="shared" si="31"/>
        <v>52.259999999999991</v>
      </c>
      <c r="N665" s="27">
        <f t="shared" si="32"/>
        <v>923.26</v>
      </c>
    </row>
    <row r="666" spans="1:14" x14ac:dyDescent="0.3">
      <c r="A666" s="19" t="s">
        <v>698</v>
      </c>
      <c r="B666" s="19" t="s">
        <v>20</v>
      </c>
      <c r="C666" s="20">
        <f>VLOOKUP(A666,detalis!$A$1:$D$1001,2,FALSE)</f>
        <v>43517</v>
      </c>
      <c r="D666" s="19" t="s">
        <v>21</v>
      </c>
      <c r="E666" s="19" t="s">
        <v>22</v>
      </c>
      <c r="F666" s="19" t="s">
        <v>16</v>
      </c>
      <c r="G666" s="19" t="s">
        <v>31</v>
      </c>
      <c r="H666" s="19" t="str">
        <f>VLOOKUP(A666,detalis!$A$1:$D$1001,4,0)</f>
        <v>Cash</v>
      </c>
      <c r="I666" s="27">
        <f>VLOOKUP(A666,price!$A$1:$C$1001,2,0)</f>
        <v>98.8</v>
      </c>
      <c r="J666" s="21">
        <f>VLOOKUP(A666,price!$A$1:$C$1001,3,0)</f>
        <v>2</v>
      </c>
      <c r="K666" s="27">
        <f t="shared" si="30"/>
        <v>197.6</v>
      </c>
      <c r="L666" s="22">
        <v>6</v>
      </c>
      <c r="M666" s="27">
        <f t="shared" si="31"/>
        <v>11.855999999999995</v>
      </c>
      <c r="N666" s="27">
        <f t="shared" si="32"/>
        <v>209.45599999999999</v>
      </c>
    </row>
    <row r="667" spans="1:14" x14ac:dyDescent="0.3">
      <c r="A667" s="21" t="s">
        <v>699</v>
      </c>
      <c r="B667" s="21" t="s">
        <v>13</v>
      </c>
      <c r="C667" s="20">
        <f>VLOOKUP(A667,detalis!$A$1:$D$1001,2,FALSE)</f>
        <v>43500</v>
      </c>
      <c r="D667" s="21" t="s">
        <v>14</v>
      </c>
      <c r="E667" s="21" t="s">
        <v>22</v>
      </c>
      <c r="F667" s="21" t="s">
        <v>16</v>
      </c>
      <c r="G667" s="21" t="s">
        <v>41</v>
      </c>
      <c r="H667" s="19" t="str">
        <f>VLOOKUP(A667,detalis!$A$1:$D$1001,4,0)</f>
        <v>Ewallet</v>
      </c>
      <c r="I667" s="27">
        <f>VLOOKUP(A667,price!$A$1:$C$1001,2,0)</f>
        <v>48.63</v>
      </c>
      <c r="J667" s="21">
        <f>VLOOKUP(A667,price!$A$1:$C$1001,3,0)</f>
        <v>4</v>
      </c>
      <c r="K667" s="27">
        <f t="shared" si="30"/>
        <v>194.52</v>
      </c>
      <c r="L667" s="22">
        <v>6</v>
      </c>
      <c r="M667" s="27">
        <f t="shared" si="31"/>
        <v>11.671199999999999</v>
      </c>
      <c r="N667" s="27">
        <f t="shared" si="32"/>
        <v>206.19120000000001</v>
      </c>
    </row>
    <row r="668" spans="1:14" x14ac:dyDescent="0.3">
      <c r="A668" s="19" t="s">
        <v>700</v>
      </c>
      <c r="B668" s="19" t="s">
        <v>37</v>
      </c>
      <c r="C668" s="20">
        <f>VLOOKUP(A668,detalis!$A$1:$D$1001,2,FALSE)</f>
        <v>43516</v>
      </c>
      <c r="D668" s="19" t="s">
        <v>38</v>
      </c>
      <c r="E668" s="19" t="s">
        <v>15</v>
      </c>
      <c r="F668" s="19" t="s">
        <v>26</v>
      </c>
      <c r="G668" s="19" t="s">
        <v>39</v>
      </c>
      <c r="H668" s="19" t="str">
        <f>VLOOKUP(A668,detalis!$A$1:$D$1001,4,0)</f>
        <v>Ewallet</v>
      </c>
      <c r="I668" s="27">
        <f>VLOOKUP(A668,price!$A$1:$C$1001,2,0)</f>
        <v>57.74</v>
      </c>
      <c r="J668" s="21">
        <f>VLOOKUP(A668,price!$A$1:$C$1001,3,0)</f>
        <v>3</v>
      </c>
      <c r="K668" s="27">
        <f t="shared" si="30"/>
        <v>173.22</v>
      </c>
      <c r="L668" s="22">
        <v>6</v>
      </c>
      <c r="M668" s="27">
        <f t="shared" si="31"/>
        <v>10.393200000000007</v>
      </c>
      <c r="N668" s="27">
        <f t="shared" si="32"/>
        <v>183.61320000000001</v>
      </c>
    </row>
    <row r="669" spans="1:14" x14ac:dyDescent="0.3">
      <c r="A669" s="21" t="s">
        <v>701</v>
      </c>
      <c r="B669" s="21" t="s">
        <v>37</v>
      </c>
      <c r="C669" s="20">
        <f>VLOOKUP(A669,detalis!$A$1:$D$1001,2,FALSE)</f>
        <v>43519</v>
      </c>
      <c r="D669" s="21" t="s">
        <v>38</v>
      </c>
      <c r="E669" s="21" t="s">
        <v>22</v>
      </c>
      <c r="F669" s="21" t="s">
        <v>16</v>
      </c>
      <c r="G669" s="21" t="s">
        <v>17</v>
      </c>
      <c r="H669" s="19" t="str">
        <f>VLOOKUP(A669,detalis!$A$1:$D$1001,4,0)</f>
        <v>Ewallet</v>
      </c>
      <c r="I669" s="27">
        <f>VLOOKUP(A669,price!$A$1:$C$1001,2,0)</f>
        <v>17.97</v>
      </c>
      <c r="J669" s="21">
        <f>VLOOKUP(A669,price!$A$1:$C$1001,3,0)</f>
        <v>4</v>
      </c>
      <c r="K669" s="27">
        <f t="shared" si="30"/>
        <v>71.88</v>
      </c>
      <c r="L669" s="22">
        <v>6</v>
      </c>
      <c r="M669" s="27">
        <f t="shared" si="31"/>
        <v>4.3127999999999957</v>
      </c>
      <c r="N669" s="27">
        <f t="shared" si="32"/>
        <v>76.192799999999991</v>
      </c>
    </row>
    <row r="670" spans="1:14" x14ac:dyDescent="0.3">
      <c r="A670" s="19" t="s">
        <v>702</v>
      </c>
      <c r="B670" s="19" t="s">
        <v>20</v>
      </c>
      <c r="C670" s="20">
        <f>VLOOKUP(A670,detalis!$A$1:$D$1001,2,FALSE)</f>
        <v>43512</v>
      </c>
      <c r="D670" s="19" t="s">
        <v>21</v>
      </c>
      <c r="E670" s="19" t="s">
        <v>15</v>
      </c>
      <c r="F670" s="19" t="s">
        <v>16</v>
      </c>
      <c r="G670" s="19" t="s">
        <v>17</v>
      </c>
      <c r="H670" s="19" t="str">
        <f>VLOOKUP(A670,detalis!$A$1:$D$1001,4,0)</f>
        <v>Ewallet</v>
      </c>
      <c r="I670" s="27">
        <f>VLOOKUP(A670,price!$A$1:$C$1001,2,0)</f>
        <v>47.71</v>
      </c>
      <c r="J670" s="21">
        <f>VLOOKUP(A670,price!$A$1:$C$1001,3,0)</f>
        <v>6</v>
      </c>
      <c r="K670" s="27">
        <f t="shared" si="30"/>
        <v>286.26</v>
      </c>
      <c r="L670" s="22">
        <v>6</v>
      </c>
      <c r="M670" s="27">
        <f t="shared" si="31"/>
        <v>17.175599999999974</v>
      </c>
      <c r="N670" s="27">
        <f t="shared" si="32"/>
        <v>303.43559999999997</v>
      </c>
    </row>
    <row r="671" spans="1:14" x14ac:dyDescent="0.3">
      <c r="A671" s="21" t="s">
        <v>703</v>
      </c>
      <c r="B671" s="21" t="s">
        <v>37</v>
      </c>
      <c r="C671" s="20">
        <f>VLOOKUP(A671,detalis!$A$1:$D$1001,2,FALSE)</f>
        <v>43482</v>
      </c>
      <c r="D671" s="21" t="s">
        <v>38</v>
      </c>
      <c r="E671" s="21" t="s">
        <v>22</v>
      </c>
      <c r="F671" s="21" t="s">
        <v>16</v>
      </c>
      <c r="G671" s="21" t="s">
        <v>31</v>
      </c>
      <c r="H671" s="19" t="str">
        <f>VLOOKUP(A671,detalis!$A$1:$D$1001,4,0)</f>
        <v>Credit card</v>
      </c>
      <c r="I671" s="27">
        <f>VLOOKUP(A671,price!$A$1:$C$1001,2,0)</f>
        <v>40.619999999999997</v>
      </c>
      <c r="J671" s="21">
        <f>VLOOKUP(A671,price!$A$1:$C$1001,3,0)</f>
        <v>2</v>
      </c>
      <c r="K671" s="27">
        <f t="shared" si="30"/>
        <v>81.239999999999995</v>
      </c>
      <c r="L671" s="22">
        <v>6</v>
      </c>
      <c r="M671" s="27">
        <f t="shared" si="31"/>
        <v>4.8743999999999943</v>
      </c>
      <c r="N671" s="27">
        <f t="shared" si="32"/>
        <v>86.114399999999989</v>
      </c>
    </row>
    <row r="672" spans="1:14" x14ac:dyDescent="0.3">
      <c r="A672" s="19" t="s">
        <v>704</v>
      </c>
      <c r="B672" s="19" t="s">
        <v>13</v>
      </c>
      <c r="C672" s="20">
        <f>VLOOKUP(A672,detalis!$A$1:$D$1001,2,FALSE)</f>
        <v>43479</v>
      </c>
      <c r="D672" s="19" t="s">
        <v>14</v>
      </c>
      <c r="E672" s="19" t="s">
        <v>15</v>
      </c>
      <c r="F672" s="19" t="s">
        <v>26</v>
      </c>
      <c r="G672" s="19" t="s">
        <v>41</v>
      </c>
      <c r="H672" s="19" t="str">
        <f>VLOOKUP(A672,detalis!$A$1:$D$1001,4,0)</f>
        <v>Ewallet</v>
      </c>
      <c r="I672" s="27">
        <f>VLOOKUP(A672,price!$A$1:$C$1001,2,0)</f>
        <v>56.04</v>
      </c>
      <c r="J672" s="21">
        <f>VLOOKUP(A672,price!$A$1:$C$1001,3,0)</f>
        <v>10</v>
      </c>
      <c r="K672" s="27">
        <f t="shared" si="30"/>
        <v>560.4</v>
      </c>
      <c r="L672" s="22">
        <v>6</v>
      </c>
      <c r="M672" s="27">
        <f t="shared" si="31"/>
        <v>33.624000000000024</v>
      </c>
      <c r="N672" s="27">
        <f t="shared" si="32"/>
        <v>594.024</v>
      </c>
    </row>
    <row r="673" spans="1:14" x14ac:dyDescent="0.3">
      <c r="A673" s="21" t="s">
        <v>705</v>
      </c>
      <c r="B673" s="21" t="s">
        <v>37</v>
      </c>
      <c r="C673" s="20">
        <f>VLOOKUP(A673,detalis!$A$1:$D$1001,2,FALSE)</f>
        <v>43554</v>
      </c>
      <c r="D673" s="21" t="s">
        <v>38</v>
      </c>
      <c r="E673" s="21" t="s">
        <v>15</v>
      </c>
      <c r="F673" s="21" t="s">
        <v>26</v>
      </c>
      <c r="G673" s="21" t="s">
        <v>39</v>
      </c>
      <c r="H673" s="19" t="str">
        <f>VLOOKUP(A673,detalis!$A$1:$D$1001,4,0)</f>
        <v>Cash</v>
      </c>
      <c r="I673" s="27">
        <f>VLOOKUP(A673,price!$A$1:$C$1001,2,0)</f>
        <v>93.4</v>
      </c>
      <c r="J673" s="21">
        <f>VLOOKUP(A673,price!$A$1:$C$1001,3,0)</f>
        <v>2</v>
      </c>
      <c r="K673" s="27">
        <f t="shared" si="30"/>
        <v>186.8</v>
      </c>
      <c r="L673" s="22">
        <v>6</v>
      </c>
      <c r="M673" s="27">
        <f t="shared" si="31"/>
        <v>11.207999999999998</v>
      </c>
      <c r="N673" s="27">
        <f t="shared" si="32"/>
        <v>198.00800000000001</v>
      </c>
    </row>
    <row r="674" spans="1:14" x14ac:dyDescent="0.3">
      <c r="A674" s="19" t="s">
        <v>706</v>
      </c>
      <c r="B674" s="19" t="s">
        <v>37</v>
      </c>
      <c r="C674" s="20">
        <f>VLOOKUP(A674,detalis!$A$1:$D$1001,2,FALSE)</f>
        <v>43526</v>
      </c>
      <c r="D674" s="19" t="s">
        <v>38</v>
      </c>
      <c r="E674" s="19" t="s">
        <v>22</v>
      </c>
      <c r="F674" s="19" t="s">
        <v>16</v>
      </c>
      <c r="G674" s="19" t="s">
        <v>17</v>
      </c>
      <c r="H674" s="19" t="str">
        <f>VLOOKUP(A674,detalis!$A$1:$D$1001,4,0)</f>
        <v>Ewallet</v>
      </c>
      <c r="I674" s="27">
        <f>VLOOKUP(A674,price!$A$1:$C$1001,2,0)</f>
        <v>73.41</v>
      </c>
      <c r="J674" s="21">
        <f>VLOOKUP(A674,price!$A$1:$C$1001,3,0)</f>
        <v>3</v>
      </c>
      <c r="K674" s="27">
        <f t="shared" si="30"/>
        <v>220.23</v>
      </c>
      <c r="L674" s="22">
        <v>6</v>
      </c>
      <c r="M674" s="27">
        <f t="shared" si="31"/>
        <v>13.213799999999992</v>
      </c>
      <c r="N674" s="27">
        <f t="shared" si="32"/>
        <v>233.44379999999998</v>
      </c>
    </row>
    <row r="675" spans="1:14" x14ac:dyDescent="0.3">
      <c r="A675" s="21" t="s">
        <v>707</v>
      </c>
      <c r="B675" s="21" t="s">
        <v>20</v>
      </c>
      <c r="C675" s="20">
        <f>VLOOKUP(A675,detalis!$A$1:$D$1001,2,FALSE)</f>
        <v>43511</v>
      </c>
      <c r="D675" s="21" t="s">
        <v>21</v>
      </c>
      <c r="E675" s="21" t="s">
        <v>22</v>
      </c>
      <c r="F675" s="21" t="s">
        <v>26</v>
      </c>
      <c r="G675" s="21" t="s">
        <v>17</v>
      </c>
      <c r="H675" s="19" t="str">
        <f>VLOOKUP(A675,detalis!$A$1:$D$1001,4,0)</f>
        <v>Credit card</v>
      </c>
      <c r="I675" s="27">
        <f>VLOOKUP(A675,price!$A$1:$C$1001,2,0)</f>
        <v>33.64</v>
      </c>
      <c r="J675" s="21">
        <f>VLOOKUP(A675,price!$A$1:$C$1001,3,0)</f>
        <v>8</v>
      </c>
      <c r="K675" s="27">
        <f t="shared" si="30"/>
        <v>269.12</v>
      </c>
      <c r="L675" s="22">
        <v>6</v>
      </c>
      <c r="M675" s="27">
        <f t="shared" si="31"/>
        <v>16.147199999999998</v>
      </c>
      <c r="N675" s="27">
        <f t="shared" si="32"/>
        <v>285.2672</v>
      </c>
    </row>
    <row r="676" spans="1:14" x14ac:dyDescent="0.3">
      <c r="A676" s="19" t="s">
        <v>708</v>
      </c>
      <c r="B676" s="19" t="s">
        <v>13</v>
      </c>
      <c r="C676" s="20">
        <f>VLOOKUP(A676,detalis!$A$1:$D$1001,2,FALSE)</f>
        <v>43525</v>
      </c>
      <c r="D676" s="19" t="s">
        <v>14</v>
      </c>
      <c r="E676" s="19" t="s">
        <v>22</v>
      </c>
      <c r="F676" s="19" t="s">
        <v>16</v>
      </c>
      <c r="G676" s="19" t="s">
        <v>23</v>
      </c>
      <c r="H676" s="19" t="str">
        <f>VLOOKUP(A676,detalis!$A$1:$D$1001,4,0)</f>
        <v>Credit card</v>
      </c>
      <c r="I676" s="27">
        <f>VLOOKUP(A676,price!$A$1:$C$1001,2,0)</f>
        <v>45.48</v>
      </c>
      <c r="J676" s="21">
        <f>VLOOKUP(A676,price!$A$1:$C$1001,3,0)</f>
        <v>10</v>
      </c>
      <c r="K676" s="27">
        <f t="shared" si="30"/>
        <v>454.79999999999995</v>
      </c>
      <c r="L676" s="22">
        <v>6</v>
      </c>
      <c r="M676" s="27">
        <f t="shared" si="31"/>
        <v>27.288000000000011</v>
      </c>
      <c r="N676" s="27">
        <f t="shared" si="32"/>
        <v>482.08799999999997</v>
      </c>
    </row>
    <row r="677" spans="1:14" x14ac:dyDescent="0.3">
      <c r="A677" s="21" t="s">
        <v>709</v>
      </c>
      <c r="B677" s="21" t="s">
        <v>37</v>
      </c>
      <c r="C677" s="20">
        <f>VLOOKUP(A677,detalis!$A$1:$D$1001,2,FALSE)</f>
        <v>43520</v>
      </c>
      <c r="D677" s="21" t="s">
        <v>38</v>
      </c>
      <c r="E677" s="21" t="s">
        <v>15</v>
      </c>
      <c r="F677" s="21" t="s">
        <v>26</v>
      </c>
      <c r="G677" s="21" t="s">
        <v>41</v>
      </c>
      <c r="H677" s="19" t="str">
        <f>VLOOKUP(A677,detalis!$A$1:$D$1001,4,0)</f>
        <v>Cash</v>
      </c>
      <c r="I677" s="27">
        <f>VLOOKUP(A677,price!$A$1:$C$1001,2,0)</f>
        <v>83.77</v>
      </c>
      <c r="J677" s="21">
        <f>VLOOKUP(A677,price!$A$1:$C$1001,3,0)</f>
        <v>2</v>
      </c>
      <c r="K677" s="27">
        <f t="shared" si="30"/>
        <v>167.54</v>
      </c>
      <c r="L677" s="22">
        <v>6</v>
      </c>
      <c r="M677" s="27">
        <f t="shared" si="31"/>
        <v>10.052400000000006</v>
      </c>
      <c r="N677" s="27">
        <f t="shared" si="32"/>
        <v>177.5924</v>
      </c>
    </row>
    <row r="678" spans="1:14" x14ac:dyDescent="0.3">
      <c r="A678" s="19" t="s">
        <v>710</v>
      </c>
      <c r="B678" s="19" t="s">
        <v>37</v>
      </c>
      <c r="C678" s="20">
        <f>VLOOKUP(A678,detalis!$A$1:$D$1001,2,FALSE)</f>
        <v>43515</v>
      </c>
      <c r="D678" s="19" t="s">
        <v>38</v>
      </c>
      <c r="E678" s="19" t="s">
        <v>15</v>
      </c>
      <c r="F678" s="19" t="s">
        <v>16</v>
      </c>
      <c r="G678" s="19" t="s">
        <v>31</v>
      </c>
      <c r="H678" s="19" t="str">
        <f>VLOOKUP(A678,detalis!$A$1:$D$1001,4,0)</f>
        <v>Credit card</v>
      </c>
      <c r="I678" s="27">
        <f>VLOOKUP(A678,price!$A$1:$C$1001,2,0)</f>
        <v>64.08</v>
      </c>
      <c r="J678" s="21">
        <f>VLOOKUP(A678,price!$A$1:$C$1001,3,0)</f>
        <v>7</v>
      </c>
      <c r="K678" s="27">
        <f t="shared" si="30"/>
        <v>448.56</v>
      </c>
      <c r="L678" s="22">
        <v>6</v>
      </c>
      <c r="M678" s="27">
        <f t="shared" si="31"/>
        <v>26.913600000000031</v>
      </c>
      <c r="N678" s="27">
        <f t="shared" si="32"/>
        <v>475.47360000000003</v>
      </c>
    </row>
    <row r="679" spans="1:14" x14ac:dyDescent="0.3">
      <c r="A679" s="21" t="s">
        <v>711</v>
      </c>
      <c r="B679" s="21" t="s">
        <v>13</v>
      </c>
      <c r="C679" s="20">
        <f>VLOOKUP(A679,detalis!$A$1:$D$1001,2,FALSE)</f>
        <v>43519</v>
      </c>
      <c r="D679" s="21" t="s">
        <v>14</v>
      </c>
      <c r="E679" s="21" t="s">
        <v>15</v>
      </c>
      <c r="F679" s="21" t="s">
        <v>16</v>
      </c>
      <c r="G679" s="21" t="s">
        <v>39</v>
      </c>
      <c r="H679" s="19" t="str">
        <f>VLOOKUP(A679,detalis!$A$1:$D$1001,4,0)</f>
        <v>Cash</v>
      </c>
      <c r="I679" s="27">
        <f>VLOOKUP(A679,price!$A$1:$C$1001,2,0)</f>
        <v>73.47</v>
      </c>
      <c r="J679" s="21">
        <f>VLOOKUP(A679,price!$A$1:$C$1001,3,0)</f>
        <v>4</v>
      </c>
      <c r="K679" s="27">
        <f t="shared" si="30"/>
        <v>293.88</v>
      </c>
      <c r="L679" s="22">
        <v>6</v>
      </c>
      <c r="M679" s="27">
        <f t="shared" si="31"/>
        <v>17.632799999999975</v>
      </c>
      <c r="N679" s="27">
        <f t="shared" si="32"/>
        <v>311.51279999999997</v>
      </c>
    </row>
    <row r="680" spans="1:14" x14ac:dyDescent="0.3">
      <c r="A680" s="19" t="s">
        <v>712</v>
      </c>
      <c r="B680" s="19" t="s">
        <v>20</v>
      </c>
      <c r="C680" s="20">
        <f>VLOOKUP(A680,detalis!$A$1:$D$1001,2,FALSE)</f>
        <v>43503</v>
      </c>
      <c r="D680" s="19" t="s">
        <v>21</v>
      </c>
      <c r="E680" s="19" t="s">
        <v>22</v>
      </c>
      <c r="F680" s="19" t="s">
        <v>26</v>
      </c>
      <c r="G680" s="19" t="s">
        <v>17</v>
      </c>
      <c r="H680" s="19" t="str">
        <f>VLOOKUP(A680,detalis!$A$1:$D$1001,4,0)</f>
        <v>Ewallet</v>
      </c>
      <c r="I680" s="27">
        <f>VLOOKUP(A680,price!$A$1:$C$1001,2,0)</f>
        <v>58.95</v>
      </c>
      <c r="J680" s="21">
        <f>VLOOKUP(A680,price!$A$1:$C$1001,3,0)</f>
        <v>10</v>
      </c>
      <c r="K680" s="27">
        <f t="shared" si="30"/>
        <v>589.5</v>
      </c>
      <c r="L680" s="22">
        <v>6</v>
      </c>
      <c r="M680" s="27">
        <f t="shared" si="31"/>
        <v>35.370000000000005</v>
      </c>
      <c r="N680" s="27">
        <f t="shared" si="32"/>
        <v>624.87</v>
      </c>
    </row>
    <row r="681" spans="1:14" x14ac:dyDescent="0.3">
      <c r="A681" s="21" t="s">
        <v>713</v>
      </c>
      <c r="B681" s="21" t="s">
        <v>13</v>
      </c>
      <c r="C681" s="20">
        <f>VLOOKUP(A681,detalis!$A$1:$D$1001,2,FALSE)</f>
        <v>43476</v>
      </c>
      <c r="D681" s="21" t="s">
        <v>14</v>
      </c>
      <c r="E681" s="21" t="s">
        <v>15</v>
      </c>
      <c r="F681" s="21" t="s">
        <v>26</v>
      </c>
      <c r="G681" s="21" t="s">
        <v>39</v>
      </c>
      <c r="H681" s="19" t="str">
        <f>VLOOKUP(A681,detalis!$A$1:$D$1001,4,0)</f>
        <v>Ewallet</v>
      </c>
      <c r="I681" s="27">
        <f>VLOOKUP(A681,price!$A$1:$C$1001,2,0)</f>
        <v>48.5</v>
      </c>
      <c r="J681" s="21">
        <f>VLOOKUP(A681,price!$A$1:$C$1001,3,0)</f>
        <v>6</v>
      </c>
      <c r="K681" s="27">
        <f t="shared" si="30"/>
        <v>291</v>
      </c>
      <c r="L681" s="22">
        <v>6</v>
      </c>
      <c r="M681" s="27">
        <f t="shared" si="31"/>
        <v>17.45999999999998</v>
      </c>
      <c r="N681" s="27">
        <f t="shared" si="32"/>
        <v>308.45999999999998</v>
      </c>
    </row>
    <row r="682" spans="1:14" x14ac:dyDescent="0.3">
      <c r="A682" s="19" t="s">
        <v>714</v>
      </c>
      <c r="B682" s="19" t="s">
        <v>37</v>
      </c>
      <c r="C682" s="20">
        <f>VLOOKUP(A682,detalis!$A$1:$D$1001,2,FALSE)</f>
        <v>43508</v>
      </c>
      <c r="D682" s="19" t="s">
        <v>38</v>
      </c>
      <c r="E682" s="19" t="s">
        <v>15</v>
      </c>
      <c r="F682" s="19" t="s">
        <v>16</v>
      </c>
      <c r="G682" s="19" t="s">
        <v>23</v>
      </c>
      <c r="H682" s="19" t="str">
        <f>VLOOKUP(A682,detalis!$A$1:$D$1001,4,0)</f>
        <v>Cash</v>
      </c>
      <c r="I682" s="27">
        <f>VLOOKUP(A682,price!$A$1:$C$1001,2,0)</f>
        <v>39.479999999999997</v>
      </c>
      <c r="J682" s="21">
        <f>VLOOKUP(A682,price!$A$1:$C$1001,3,0)</f>
        <v>1</v>
      </c>
      <c r="K682" s="27">
        <f t="shared" si="30"/>
        <v>39.479999999999997</v>
      </c>
      <c r="L682" s="22">
        <v>6</v>
      </c>
      <c r="M682" s="27">
        <f t="shared" si="31"/>
        <v>2.3688000000000002</v>
      </c>
      <c r="N682" s="27">
        <f t="shared" si="32"/>
        <v>41.848799999999997</v>
      </c>
    </row>
    <row r="683" spans="1:14" x14ac:dyDescent="0.3">
      <c r="A683" s="21" t="s">
        <v>715</v>
      </c>
      <c r="B683" s="21" t="s">
        <v>37</v>
      </c>
      <c r="C683" s="20">
        <f>VLOOKUP(A683,detalis!$A$1:$D$1001,2,FALSE)</f>
        <v>43479</v>
      </c>
      <c r="D683" s="21" t="s">
        <v>38</v>
      </c>
      <c r="E683" s="21" t="s">
        <v>22</v>
      </c>
      <c r="F683" s="21" t="s">
        <v>16</v>
      </c>
      <c r="G683" s="21" t="s">
        <v>31</v>
      </c>
      <c r="H683" s="19" t="str">
        <f>VLOOKUP(A683,detalis!$A$1:$D$1001,4,0)</f>
        <v>Credit card</v>
      </c>
      <c r="I683" s="27">
        <f>VLOOKUP(A683,price!$A$1:$C$1001,2,0)</f>
        <v>34.81</v>
      </c>
      <c r="J683" s="21">
        <f>VLOOKUP(A683,price!$A$1:$C$1001,3,0)</f>
        <v>1</v>
      </c>
      <c r="K683" s="27">
        <f t="shared" si="30"/>
        <v>34.81</v>
      </c>
      <c r="L683" s="22">
        <v>6</v>
      </c>
      <c r="M683" s="27">
        <f t="shared" si="31"/>
        <v>2.0885999999999996</v>
      </c>
      <c r="N683" s="27">
        <f t="shared" si="32"/>
        <v>36.898600000000002</v>
      </c>
    </row>
    <row r="684" spans="1:14" x14ac:dyDescent="0.3">
      <c r="A684" s="19" t="s">
        <v>716</v>
      </c>
      <c r="B684" s="19" t="s">
        <v>20</v>
      </c>
      <c r="C684" s="20">
        <f>VLOOKUP(A684,detalis!$A$1:$D$1001,2,FALSE)</f>
        <v>43474</v>
      </c>
      <c r="D684" s="19" t="s">
        <v>21</v>
      </c>
      <c r="E684" s="19" t="s">
        <v>22</v>
      </c>
      <c r="F684" s="19" t="s">
        <v>16</v>
      </c>
      <c r="G684" s="19" t="s">
        <v>41</v>
      </c>
      <c r="H684" s="19" t="str">
        <f>VLOOKUP(A684,detalis!$A$1:$D$1001,4,0)</f>
        <v>Ewallet</v>
      </c>
      <c r="I684" s="27">
        <f>VLOOKUP(A684,price!$A$1:$C$1001,2,0)</f>
        <v>49.32</v>
      </c>
      <c r="J684" s="21">
        <f>VLOOKUP(A684,price!$A$1:$C$1001,3,0)</f>
        <v>6</v>
      </c>
      <c r="K684" s="27">
        <f t="shared" si="30"/>
        <v>295.92</v>
      </c>
      <c r="L684" s="22">
        <v>6</v>
      </c>
      <c r="M684" s="27">
        <f t="shared" si="31"/>
        <v>17.755200000000002</v>
      </c>
      <c r="N684" s="27">
        <f t="shared" si="32"/>
        <v>313.67520000000002</v>
      </c>
    </row>
    <row r="685" spans="1:14" x14ac:dyDescent="0.3">
      <c r="A685" s="21" t="s">
        <v>717</v>
      </c>
      <c r="B685" s="21" t="s">
        <v>13</v>
      </c>
      <c r="C685" s="20">
        <f>VLOOKUP(A685,detalis!$A$1:$D$1001,2,FALSE)</f>
        <v>43523</v>
      </c>
      <c r="D685" s="21" t="s">
        <v>14</v>
      </c>
      <c r="E685" s="21" t="s">
        <v>15</v>
      </c>
      <c r="F685" s="21" t="s">
        <v>26</v>
      </c>
      <c r="G685" s="21" t="s">
        <v>41</v>
      </c>
      <c r="H685" s="19" t="str">
        <f>VLOOKUP(A685,detalis!$A$1:$D$1001,4,0)</f>
        <v>Ewallet</v>
      </c>
      <c r="I685" s="27">
        <f>VLOOKUP(A685,price!$A$1:$C$1001,2,0)</f>
        <v>21.48</v>
      </c>
      <c r="J685" s="21">
        <f>VLOOKUP(A685,price!$A$1:$C$1001,3,0)</f>
        <v>2</v>
      </c>
      <c r="K685" s="27">
        <f t="shared" si="30"/>
        <v>42.96</v>
      </c>
      <c r="L685" s="22">
        <v>6</v>
      </c>
      <c r="M685" s="27">
        <f t="shared" si="31"/>
        <v>2.5775999999999968</v>
      </c>
      <c r="N685" s="27">
        <f t="shared" si="32"/>
        <v>45.537599999999998</v>
      </c>
    </row>
    <row r="686" spans="1:14" x14ac:dyDescent="0.3">
      <c r="A686" s="19" t="s">
        <v>718</v>
      </c>
      <c r="B686" s="19" t="s">
        <v>37</v>
      </c>
      <c r="C686" s="20">
        <f>VLOOKUP(A686,detalis!$A$1:$D$1001,2,FALSE)</f>
        <v>43489</v>
      </c>
      <c r="D686" s="19" t="s">
        <v>38</v>
      </c>
      <c r="E686" s="19" t="s">
        <v>15</v>
      </c>
      <c r="F686" s="19" t="s">
        <v>16</v>
      </c>
      <c r="G686" s="19" t="s">
        <v>31</v>
      </c>
      <c r="H686" s="19" t="str">
        <f>VLOOKUP(A686,detalis!$A$1:$D$1001,4,0)</f>
        <v>Ewallet</v>
      </c>
      <c r="I686" s="27">
        <f>VLOOKUP(A686,price!$A$1:$C$1001,2,0)</f>
        <v>23.08</v>
      </c>
      <c r="J686" s="21">
        <f>VLOOKUP(A686,price!$A$1:$C$1001,3,0)</f>
        <v>6</v>
      </c>
      <c r="K686" s="27">
        <f t="shared" si="30"/>
        <v>138.47999999999999</v>
      </c>
      <c r="L686" s="22">
        <v>6</v>
      </c>
      <c r="M686" s="27">
        <f t="shared" si="31"/>
        <v>8.3087999999999909</v>
      </c>
      <c r="N686" s="27">
        <f t="shared" si="32"/>
        <v>146.78879999999998</v>
      </c>
    </row>
    <row r="687" spans="1:14" x14ac:dyDescent="0.3">
      <c r="A687" s="21" t="s">
        <v>719</v>
      </c>
      <c r="B687" s="21" t="s">
        <v>37</v>
      </c>
      <c r="C687" s="20">
        <f>VLOOKUP(A687,detalis!$A$1:$D$1001,2,FALSE)</f>
        <v>43473</v>
      </c>
      <c r="D687" s="21" t="s">
        <v>38</v>
      </c>
      <c r="E687" s="21" t="s">
        <v>15</v>
      </c>
      <c r="F687" s="21" t="s">
        <v>16</v>
      </c>
      <c r="G687" s="21" t="s">
        <v>27</v>
      </c>
      <c r="H687" s="19" t="str">
        <f>VLOOKUP(A687,detalis!$A$1:$D$1001,4,0)</f>
        <v>Credit card</v>
      </c>
      <c r="I687" s="27">
        <f>VLOOKUP(A687,price!$A$1:$C$1001,2,0)</f>
        <v>49.1</v>
      </c>
      <c r="J687" s="21">
        <f>VLOOKUP(A687,price!$A$1:$C$1001,3,0)</f>
        <v>2</v>
      </c>
      <c r="K687" s="27">
        <f t="shared" si="30"/>
        <v>98.2</v>
      </c>
      <c r="L687" s="22">
        <v>6</v>
      </c>
      <c r="M687" s="27">
        <f t="shared" si="31"/>
        <v>5.8919999999999959</v>
      </c>
      <c r="N687" s="27">
        <f t="shared" si="32"/>
        <v>104.092</v>
      </c>
    </row>
    <row r="688" spans="1:14" x14ac:dyDescent="0.3">
      <c r="A688" s="19" t="s">
        <v>720</v>
      </c>
      <c r="B688" s="19" t="s">
        <v>37</v>
      </c>
      <c r="C688" s="20">
        <f>VLOOKUP(A688,detalis!$A$1:$D$1001,2,FALSE)</f>
        <v>43473</v>
      </c>
      <c r="D688" s="19" t="s">
        <v>38</v>
      </c>
      <c r="E688" s="19" t="s">
        <v>15</v>
      </c>
      <c r="F688" s="19" t="s">
        <v>16</v>
      </c>
      <c r="G688" s="19" t="s">
        <v>31</v>
      </c>
      <c r="H688" s="19" t="str">
        <f>VLOOKUP(A688,detalis!$A$1:$D$1001,4,0)</f>
        <v>Credit card</v>
      </c>
      <c r="I688" s="27">
        <f>VLOOKUP(A688,price!$A$1:$C$1001,2,0)</f>
        <v>64.83</v>
      </c>
      <c r="J688" s="21">
        <f>VLOOKUP(A688,price!$A$1:$C$1001,3,0)</f>
        <v>2</v>
      </c>
      <c r="K688" s="27">
        <f t="shared" si="30"/>
        <v>129.66</v>
      </c>
      <c r="L688" s="22">
        <v>6</v>
      </c>
      <c r="M688" s="27">
        <f t="shared" si="31"/>
        <v>7.7795999999999879</v>
      </c>
      <c r="N688" s="27">
        <f t="shared" si="32"/>
        <v>137.43959999999998</v>
      </c>
    </row>
    <row r="689" spans="1:14" x14ac:dyDescent="0.3">
      <c r="A689" s="21" t="s">
        <v>721</v>
      </c>
      <c r="B689" s="21" t="s">
        <v>13</v>
      </c>
      <c r="C689" s="20">
        <f>VLOOKUP(A689,detalis!$A$1:$D$1001,2,FALSE)</f>
        <v>43481</v>
      </c>
      <c r="D689" s="21" t="s">
        <v>14</v>
      </c>
      <c r="E689" s="21" t="s">
        <v>15</v>
      </c>
      <c r="F689" s="21" t="s">
        <v>26</v>
      </c>
      <c r="G689" s="21" t="s">
        <v>27</v>
      </c>
      <c r="H689" s="19" t="str">
        <f>VLOOKUP(A689,detalis!$A$1:$D$1001,4,0)</f>
        <v>Cash</v>
      </c>
      <c r="I689" s="27">
        <f>VLOOKUP(A689,price!$A$1:$C$1001,2,0)</f>
        <v>63.56</v>
      </c>
      <c r="J689" s="21">
        <f>VLOOKUP(A689,price!$A$1:$C$1001,3,0)</f>
        <v>10</v>
      </c>
      <c r="K689" s="27">
        <f t="shared" si="30"/>
        <v>635.6</v>
      </c>
      <c r="L689" s="22">
        <v>6</v>
      </c>
      <c r="M689" s="27">
        <f t="shared" si="31"/>
        <v>38.135999999999967</v>
      </c>
      <c r="N689" s="27">
        <f t="shared" si="32"/>
        <v>673.73599999999999</v>
      </c>
    </row>
    <row r="690" spans="1:14" x14ac:dyDescent="0.3">
      <c r="A690" s="19" t="s">
        <v>722</v>
      </c>
      <c r="B690" s="19" t="s">
        <v>20</v>
      </c>
      <c r="C690" s="20">
        <f>VLOOKUP(A690,detalis!$A$1:$D$1001,2,FALSE)</f>
        <v>43537</v>
      </c>
      <c r="D690" s="19" t="s">
        <v>21</v>
      </c>
      <c r="E690" s="19" t="s">
        <v>15</v>
      </c>
      <c r="F690" s="19" t="s">
        <v>26</v>
      </c>
      <c r="G690" s="19" t="s">
        <v>31</v>
      </c>
      <c r="H690" s="19" t="str">
        <f>VLOOKUP(A690,detalis!$A$1:$D$1001,4,0)</f>
        <v>Cash</v>
      </c>
      <c r="I690" s="27">
        <f>VLOOKUP(A690,price!$A$1:$C$1001,2,0)</f>
        <v>72.88</v>
      </c>
      <c r="J690" s="21">
        <f>VLOOKUP(A690,price!$A$1:$C$1001,3,0)</f>
        <v>2</v>
      </c>
      <c r="K690" s="27">
        <f t="shared" si="30"/>
        <v>145.76</v>
      </c>
      <c r="L690" s="22">
        <v>6</v>
      </c>
      <c r="M690" s="27">
        <f t="shared" si="31"/>
        <v>8.745599999999996</v>
      </c>
      <c r="N690" s="27">
        <f t="shared" si="32"/>
        <v>154.50559999999999</v>
      </c>
    </row>
    <row r="691" spans="1:14" x14ac:dyDescent="0.3">
      <c r="A691" s="21" t="s">
        <v>723</v>
      </c>
      <c r="B691" s="21" t="s">
        <v>13</v>
      </c>
      <c r="C691" s="20">
        <f>VLOOKUP(A691,detalis!$A$1:$D$1001,2,FALSE)</f>
        <v>43511</v>
      </c>
      <c r="D691" s="21" t="s">
        <v>14</v>
      </c>
      <c r="E691" s="21" t="s">
        <v>22</v>
      </c>
      <c r="F691" s="21" t="s">
        <v>16</v>
      </c>
      <c r="G691" s="21" t="s">
        <v>39</v>
      </c>
      <c r="H691" s="19" t="str">
        <f>VLOOKUP(A691,detalis!$A$1:$D$1001,4,0)</f>
        <v>Cash</v>
      </c>
      <c r="I691" s="27">
        <f>VLOOKUP(A691,price!$A$1:$C$1001,2,0)</f>
        <v>67.099999999999994</v>
      </c>
      <c r="J691" s="21">
        <f>VLOOKUP(A691,price!$A$1:$C$1001,3,0)</f>
        <v>3</v>
      </c>
      <c r="K691" s="27">
        <f t="shared" si="30"/>
        <v>201.29999999999998</v>
      </c>
      <c r="L691" s="22">
        <v>6</v>
      </c>
      <c r="M691" s="27">
        <f t="shared" si="31"/>
        <v>12.078000000000003</v>
      </c>
      <c r="N691" s="27">
        <f t="shared" si="32"/>
        <v>213.37799999999999</v>
      </c>
    </row>
    <row r="692" spans="1:14" x14ac:dyDescent="0.3">
      <c r="A692" s="19" t="s">
        <v>724</v>
      </c>
      <c r="B692" s="19" t="s">
        <v>20</v>
      </c>
      <c r="C692" s="20">
        <f>VLOOKUP(A692,detalis!$A$1:$D$1001,2,FALSE)</f>
        <v>43490</v>
      </c>
      <c r="D692" s="19" t="s">
        <v>21</v>
      </c>
      <c r="E692" s="19" t="s">
        <v>15</v>
      </c>
      <c r="F692" s="19" t="s">
        <v>16</v>
      </c>
      <c r="G692" s="19" t="s">
        <v>31</v>
      </c>
      <c r="H692" s="19" t="str">
        <f>VLOOKUP(A692,detalis!$A$1:$D$1001,4,0)</f>
        <v>Cash</v>
      </c>
      <c r="I692" s="27">
        <f>VLOOKUP(A692,price!$A$1:$C$1001,2,0)</f>
        <v>70.19</v>
      </c>
      <c r="J692" s="21">
        <f>VLOOKUP(A692,price!$A$1:$C$1001,3,0)</f>
        <v>9</v>
      </c>
      <c r="K692" s="27">
        <f t="shared" si="30"/>
        <v>631.71</v>
      </c>
      <c r="L692" s="22">
        <v>6</v>
      </c>
      <c r="M692" s="27">
        <f t="shared" si="31"/>
        <v>37.902600000000007</v>
      </c>
      <c r="N692" s="27">
        <f t="shared" si="32"/>
        <v>669.61260000000004</v>
      </c>
    </row>
    <row r="693" spans="1:14" x14ac:dyDescent="0.3">
      <c r="A693" s="21" t="s">
        <v>725</v>
      </c>
      <c r="B693" s="21" t="s">
        <v>20</v>
      </c>
      <c r="C693" s="20">
        <f>VLOOKUP(A693,detalis!$A$1:$D$1001,2,FALSE)</f>
        <v>43536</v>
      </c>
      <c r="D693" s="21" t="s">
        <v>21</v>
      </c>
      <c r="E693" s="21" t="s">
        <v>15</v>
      </c>
      <c r="F693" s="21" t="s">
        <v>26</v>
      </c>
      <c r="G693" s="21" t="s">
        <v>39</v>
      </c>
      <c r="H693" s="19" t="str">
        <f>VLOOKUP(A693,detalis!$A$1:$D$1001,4,0)</f>
        <v>Ewallet</v>
      </c>
      <c r="I693" s="27">
        <f>VLOOKUP(A693,price!$A$1:$C$1001,2,0)</f>
        <v>55.04</v>
      </c>
      <c r="J693" s="21">
        <f>VLOOKUP(A693,price!$A$1:$C$1001,3,0)</f>
        <v>7</v>
      </c>
      <c r="K693" s="27">
        <f t="shared" si="30"/>
        <v>385.28</v>
      </c>
      <c r="L693" s="22">
        <v>6</v>
      </c>
      <c r="M693" s="27">
        <f t="shared" si="31"/>
        <v>23.116800000000012</v>
      </c>
      <c r="N693" s="27">
        <f t="shared" si="32"/>
        <v>408.39679999999998</v>
      </c>
    </row>
    <row r="694" spans="1:14" x14ac:dyDescent="0.3">
      <c r="A694" s="19" t="s">
        <v>726</v>
      </c>
      <c r="B694" s="19" t="s">
        <v>13</v>
      </c>
      <c r="C694" s="20">
        <f>VLOOKUP(A694,detalis!$A$1:$D$1001,2,FALSE)</f>
        <v>43528</v>
      </c>
      <c r="D694" s="19" t="s">
        <v>14</v>
      </c>
      <c r="E694" s="19" t="s">
        <v>15</v>
      </c>
      <c r="F694" s="19" t="s">
        <v>26</v>
      </c>
      <c r="G694" s="19" t="s">
        <v>17</v>
      </c>
      <c r="H694" s="19" t="str">
        <f>VLOOKUP(A694,detalis!$A$1:$D$1001,4,0)</f>
        <v>Cash</v>
      </c>
      <c r="I694" s="27">
        <f>VLOOKUP(A694,price!$A$1:$C$1001,2,0)</f>
        <v>48.63</v>
      </c>
      <c r="J694" s="21">
        <f>VLOOKUP(A694,price!$A$1:$C$1001,3,0)</f>
        <v>10</v>
      </c>
      <c r="K694" s="27">
        <f t="shared" si="30"/>
        <v>486.3</v>
      </c>
      <c r="L694" s="22">
        <v>6</v>
      </c>
      <c r="M694" s="27">
        <f t="shared" si="31"/>
        <v>29.178000000000054</v>
      </c>
      <c r="N694" s="27">
        <f t="shared" si="32"/>
        <v>515.47800000000007</v>
      </c>
    </row>
    <row r="695" spans="1:14" x14ac:dyDescent="0.3">
      <c r="A695" s="21" t="s">
        <v>727</v>
      </c>
      <c r="B695" s="21" t="s">
        <v>20</v>
      </c>
      <c r="C695" s="20">
        <f>VLOOKUP(A695,detalis!$A$1:$D$1001,2,FALSE)</f>
        <v>43506</v>
      </c>
      <c r="D695" s="21" t="s">
        <v>21</v>
      </c>
      <c r="E695" s="21" t="s">
        <v>15</v>
      </c>
      <c r="F695" s="21" t="s">
        <v>16</v>
      </c>
      <c r="G695" s="21" t="s">
        <v>41</v>
      </c>
      <c r="H695" s="19" t="str">
        <f>VLOOKUP(A695,detalis!$A$1:$D$1001,4,0)</f>
        <v>Cash</v>
      </c>
      <c r="I695" s="27">
        <f>VLOOKUP(A695,price!$A$1:$C$1001,2,0)</f>
        <v>73.38</v>
      </c>
      <c r="J695" s="21">
        <f>VLOOKUP(A695,price!$A$1:$C$1001,3,0)</f>
        <v>7</v>
      </c>
      <c r="K695" s="27">
        <f t="shared" si="30"/>
        <v>513.66</v>
      </c>
      <c r="L695" s="22">
        <v>6</v>
      </c>
      <c r="M695" s="27">
        <f t="shared" si="31"/>
        <v>30.819600000000037</v>
      </c>
      <c r="N695" s="27">
        <f t="shared" si="32"/>
        <v>544.4796</v>
      </c>
    </row>
    <row r="696" spans="1:14" x14ac:dyDescent="0.3">
      <c r="A696" s="19" t="s">
        <v>728</v>
      </c>
      <c r="B696" s="19" t="s">
        <v>20</v>
      </c>
      <c r="C696" s="20">
        <f>VLOOKUP(A696,detalis!$A$1:$D$1001,2,FALSE)</f>
        <v>43481</v>
      </c>
      <c r="D696" s="19" t="s">
        <v>21</v>
      </c>
      <c r="E696" s="19" t="s">
        <v>22</v>
      </c>
      <c r="F696" s="19" t="s">
        <v>16</v>
      </c>
      <c r="G696" s="19" t="s">
        <v>39</v>
      </c>
      <c r="H696" s="19" t="str">
        <f>VLOOKUP(A696,detalis!$A$1:$D$1001,4,0)</f>
        <v>Cash</v>
      </c>
      <c r="I696" s="27">
        <f>VLOOKUP(A696,price!$A$1:$C$1001,2,0)</f>
        <v>52.6</v>
      </c>
      <c r="J696" s="21">
        <f>VLOOKUP(A696,price!$A$1:$C$1001,3,0)</f>
        <v>9</v>
      </c>
      <c r="K696" s="27">
        <f t="shared" si="30"/>
        <v>473.40000000000003</v>
      </c>
      <c r="L696" s="22">
        <v>6</v>
      </c>
      <c r="M696" s="27">
        <f t="shared" si="31"/>
        <v>28.403999999999996</v>
      </c>
      <c r="N696" s="27">
        <f t="shared" si="32"/>
        <v>501.80400000000003</v>
      </c>
    </row>
    <row r="697" spans="1:14" x14ac:dyDescent="0.3">
      <c r="A697" s="21" t="s">
        <v>729</v>
      </c>
      <c r="B697" s="21" t="s">
        <v>13</v>
      </c>
      <c r="C697" s="20">
        <f>VLOOKUP(A697,detalis!$A$1:$D$1001,2,FALSE)</f>
        <v>43494</v>
      </c>
      <c r="D697" s="21" t="s">
        <v>14</v>
      </c>
      <c r="E697" s="21" t="s">
        <v>15</v>
      </c>
      <c r="F697" s="21" t="s">
        <v>16</v>
      </c>
      <c r="G697" s="21" t="s">
        <v>27</v>
      </c>
      <c r="H697" s="19" t="str">
        <f>VLOOKUP(A697,detalis!$A$1:$D$1001,4,0)</f>
        <v>Cash</v>
      </c>
      <c r="I697" s="27">
        <f>VLOOKUP(A697,price!$A$1:$C$1001,2,0)</f>
        <v>87.37</v>
      </c>
      <c r="J697" s="21">
        <f>VLOOKUP(A697,price!$A$1:$C$1001,3,0)</f>
        <v>5</v>
      </c>
      <c r="K697" s="27">
        <f t="shared" si="30"/>
        <v>436.85</v>
      </c>
      <c r="L697" s="22">
        <v>6</v>
      </c>
      <c r="M697" s="27">
        <f t="shared" si="31"/>
        <v>26.211000000000013</v>
      </c>
      <c r="N697" s="27">
        <f t="shared" si="32"/>
        <v>463.06100000000004</v>
      </c>
    </row>
    <row r="698" spans="1:14" x14ac:dyDescent="0.3">
      <c r="A698" s="19" t="s">
        <v>730</v>
      </c>
      <c r="B698" s="19" t="s">
        <v>13</v>
      </c>
      <c r="C698" s="20">
        <f>VLOOKUP(A698,detalis!$A$1:$D$1001,2,FALSE)</f>
        <v>43466</v>
      </c>
      <c r="D698" s="19" t="s">
        <v>14</v>
      </c>
      <c r="E698" s="19" t="s">
        <v>15</v>
      </c>
      <c r="F698" s="19" t="s">
        <v>16</v>
      </c>
      <c r="G698" s="19" t="s">
        <v>31</v>
      </c>
      <c r="H698" s="19" t="str">
        <f>VLOOKUP(A698,detalis!$A$1:$D$1001,4,0)</f>
        <v>Ewallet</v>
      </c>
      <c r="I698" s="27">
        <f>VLOOKUP(A698,price!$A$1:$C$1001,2,0)</f>
        <v>27.04</v>
      </c>
      <c r="J698" s="21">
        <f>VLOOKUP(A698,price!$A$1:$C$1001,3,0)</f>
        <v>4</v>
      </c>
      <c r="K698" s="27">
        <f t="shared" si="30"/>
        <v>108.16</v>
      </c>
      <c r="L698" s="22">
        <v>6</v>
      </c>
      <c r="M698" s="27">
        <f t="shared" si="31"/>
        <v>6.4895999999999958</v>
      </c>
      <c r="N698" s="27">
        <f t="shared" si="32"/>
        <v>114.64959999999999</v>
      </c>
    </row>
    <row r="699" spans="1:14" x14ac:dyDescent="0.3">
      <c r="A699" s="21" t="s">
        <v>731</v>
      </c>
      <c r="B699" s="21" t="s">
        <v>37</v>
      </c>
      <c r="C699" s="20">
        <f>VLOOKUP(A699,detalis!$A$1:$D$1001,2,FALSE)</f>
        <v>43471</v>
      </c>
      <c r="D699" s="21" t="s">
        <v>38</v>
      </c>
      <c r="E699" s="21" t="s">
        <v>22</v>
      </c>
      <c r="F699" s="21" t="s">
        <v>26</v>
      </c>
      <c r="G699" s="21" t="s">
        <v>27</v>
      </c>
      <c r="H699" s="19" t="str">
        <f>VLOOKUP(A699,detalis!$A$1:$D$1001,4,0)</f>
        <v>Ewallet</v>
      </c>
      <c r="I699" s="27">
        <f>VLOOKUP(A699,price!$A$1:$C$1001,2,0)</f>
        <v>62.19</v>
      </c>
      <c r="J699" s="21">
        <f>VLOOKUP(A699,price!$A$1:$C$1001,3,0)</f>
        <v>4</v>
      </c>
      <c r="K699" s="27">
        <f t="shared" si="30"/>
        <v>248.76</v>
      </c>
      <c r="L699" s="22">
        <v>6</v>
      </c>
      <c r="M699" s="27">
        <f t="shared" si="31"/>
        <v>14.925599999999974</v>
      </c>
      <c r="N699" s="27">
        <f t="shared" si="32"/>
        <v>263.68559999999997</v>
      </c>
    </row>
    <row r="700" spans="1:14" x14ac:dyDescent="0.3">
      <c r="A700" s="19" t="s">
        <v>732</v>
      </c>
      <c r="B700" s="19" t="s">
        <v>13</v>
      </c>
      <c r="C700" s="20">
        <f>VLOOKUP(A700,detalis!$A$1:$D$1001,2,FALSE)</f>
        <v>43515</v>
      </c>
      <c r="D700" s="19" t="s">
        <v>14</v>
      </c>
      <c r="E700" s="19" t="s">
        <v>15</v>
      </c>
      <c r="F700" s="19" t="s">
        <v>26</v>
      </c>
      <c r="G700" s="19" t="s">
        <v>23</v>
      </c>
      <c r="H700" s="19" t="str">
        <f>VLOOKUP(A700,detalis!$A$1:$D$1001,4,0)</f>
        <v>Credit card</v>
      </c>
      <c r="I700" s="27">
        <f>VLOOKUP(A700,price!$A$1:$C$1001,2,0)</f>
        <v>69.58</v>
      </c>
      <c r="J700" s="21">
        <f>VLOOKUP(A700,price!$A$1:$C$1001,3,0)</f>
        <v>9</v>
      </c>
      <c r="K700" s="27">
        <f t="shared" si="30"/>
        <v>626.22</v>
      </c>
      <c r="L700" s="22">
        <v>6</v>
      </c>
      <c r="M700" s="27">
        <f t="shared" si="31"/>
        <v>37.573200000000043</v>
      </c>
      <c r="N700" s="27">
        <f t="shared" si="32"/>
        <v>663.79320000000007</v>
      </c>
    </row>
    <row r="701" spans="1:14" x14ac:dyDescent="0.3">
      <c r="A701" s="21" t="s">
        <v>733</v>
      </c>
      <c r="B701" s="21" t="s">
        <v>20</v>
      </c>
      <c r="C701" s="20">
        <f>VLOOKUP(A701,detalis!$A$1:$D$1001,2,FALSE)</f>
        <v>43477</v>
      </c>
      <c r="D701" s="21" t="s">
        <v>21</v>
      </c>
      <c r="E701" s="21" t="s">
        <v>22</v>
      </c>
      <c r="F701" s="21" t="s">
        <v>26</v>
      </c>
      <c r="G701" s="21" t="s">
        <v>27</v>
      </c>
      <c r="H701" s="19" t="str">
        <f>VLOOKUP(A701,detalis!$A$1:$D$1001,4,0)</f>
        <v>Ewallet</v>
      </c>
      <c r="I701" s="27">
        <f>VLOOKUP(A701,price!$A$1:$C$1001,2,0)</f>
        <v>97.5</v>
      </c>
      <c r="J701" s="21">
        <f>VLOOKUP(A701,price!$A$1:$C$1001,3,0)</f>
        <v>10</v>
      </c>
      <c r="K701" s="27">
        <f t="shared" si="30"/>
        <v>975</v>
      </c>
      <c r="L701" s="22">
        <v>6</v>
      </c>
      <c r="M701" s="27">
        <f t="shared" si="31"/>
        <v>58.5</v>
      </c>
      <c r="N701" s="27">
        <f t="shared" si="32"/>
        <v>1033.5</v>
      </c>
    </row>
    <row r="702" spans="1:14" x14ac:dyDescent="0.3">
      <c r="A702" s="19" t="s">
        <v>734</v>
      </c>
      <c r="B702" s="19" t="s">
        <v>20</v>
      </c>
      <c r="C702" s="20">
        <f>VLOOKUP(A702,detalis!$A$1:$D$1001,2,FALSE)</f>
        <v>43503</v>
      </c>
      <c r="D702" s="19" t="s">
        <v>21</v>
      </c>
      <c r="E702" s="19" t="s">
        <v>22</v>
      </c>
      <c r="F702" s="19" t="s">
        <v>16</v>
      </c>
      <c r="G702" s="19" t="s">
        <v>41</v>
      </c>
      <c r="H702" s="19" t="str">
        <f>VLOOKUP(A702,detalis!$A$1:$D$1001,4,0)</f>
        <v>Ewallet</v>
      </c>
      <c r="I702" s="27">
        <f>VLOOKUP(A702,price!$A$1:$C$1001,2,0)</f>
        <v>60.41</v>
      </c>
      <c r="J702" s="21">
        <f>VLOOKUP(A702,price!$A$1:$C$1001,3,0)</f>
        <v>8</v>
      </c>
      <c r="K702" s="27">
        <f t="shared" si="30"/>
        <v>483.28</v>
      </c>
      <c r="L702" s="22">
        <v>6</v>
      </c>
      <c r="M702" s="27">
        <f t="shared" si="31"/>
        <v>28.996800000000007</v>
      </c>
      <c r="N702" s="27">
        <f t="shared" si="32"/>
        <v>512.27679999999998</v>
      </c>
    </row>
    <row r="703" spans="1:14" x14ac:dyDescent="0.3">
      <c r="A703" s="21" t="s">
        <v>735</v>
      </c>
      <c r="B703" s="21" t="s">
        <v>37</v>
      </c>
      <c r="C703" s="20">
        <f>VLOOKUP(A703,detalis!$A$1:$D$1001,2,FALSE)</f>
        <v>43551</v>
      </c>
      <c r="D703" s="21" t="s">
        <v>38</v>
      </c>
      <c r="E703" s="21" t="s">
        <v>22</v>
      </c>
      <c r="F703" s="21" t="s">
        <v>26</v>
      </c>
      <c r="G703" s="21" t="s">
        <v>39</v>
      </c>
      <c r="H703" s="19" t="str">
        <f>VLOOKUP(A703,detalis!$A$1:$D$1001,4,0)</f>
        <v>Credit card</v>
      </c>
      <c r="I703" s="27">
        <f>VLOOKUP(A703,price!$A$1:$C$1001,2,0)</f>
        <v>32.32</v>
      </c>
      <c r="J703" s="21">
        <f>VLOOKUP(A703,price!$A$1:$C$1001,3,0)</f>
        <v>3</v>
      </c>
      <c r="K703" s="27">
        <f t="shared" si="30"/>
        <v>96.960000000000008</v>
      </c>
      <c r="L703" s="22">
        <v>6</v>
      </c>
      <c r="M703" s="27">
        <f t="shared" si="31"/>
        <v>5.8175999999999988</v>
      </c>
      <c r="N703" s="27">
        <f t="shared" si="32"/>
        <v>102.77760000000001</v>
      </c>
    </row>
    <row r="704" spans="1:14" x14ac:dyDescent="0.3">
      <c r="A704" s="19" t="s">
        <v>736</v>
      </c>
      <c r="B704" s="19" t="s">
        <v>37</v>
      </c>
      <c r="C704" s="20">
        <f>VLOOKUP(A704,detalis!$A$1:$D$1001,2,FALSE)</f>
        <v>43523</v>
      </c>
      <c r="D704" s="19" t="s">
        <v>38</v>
      </c>
      <c r="E704" s="19" t="s">
        <v>15</v>
      </c>
      <c r="F704" s="19" t="s">
        <v>16</v>
      </c>
      <c r="G704" s="19" t="s">
        <v>41</v>
      </c>
      <c r="H704" s="19" t="str">
        <f>VLOOKUP(A704,detalis!$A$1:$D$1001,4,0)</f>
        <v>Credit card</v>
      </c>
      <c r="I704" s="27">
        <f>VLOOKUP(A704,price!$A$1:$C$1001,2,0)</f>
        <v>19.77</v>
      </c>
      <c r="J704" s="21">
        <f>VLOOKUP(A704,price!$A$1:$C$1001,3,0)</f>
        <v>10</v>
      </c>
      <c r="K704" s="27">
        <f t="shared" si="30"/>
        <v>197.7</v>
      </c>
      <c r="L704" s="22">
        <v>6</v>
      </c>
      <c r="M704" s="27">
        <f t="shared" si="31"/>
        <v>11.861999999999995</v>
      </c>
      <c r="N704" s="27">
        <f t="shared" si="32"/>
        <v>209.56199999999998</v>
      </c>
    </row>
    <row r="705" spans="1:14" x14ac:dyDescent="0.3">
      <c r="A705" s="21" t="s">
        <v>737</v>
      </c>
      <c r="B705" s="21" t="s">
        <v>37</v>
      </c>
      <c r="C705" s="20">
        <f>VLOOKUP(A705,detalis!$A$1:$D$1001,2,FALSE)</f>
        <v>43471</v>
      </c>
      <c r="D705" s="21" t="s">
        <v>38</v>
      </c>
      <c r="E705" s="21" t="s">
        <v>15</v>
      </c>
      <c r="F705" s="21" t="s">
        <v>26</v>
      </c>
      <c r="G705" s="21" t="s">
        <v>17</v>
      </c>
      <c r="H705" s="19" t="str">
        <f>VLOOKUP(A705,detalis!$A$1:$D$1001,4,0)</f>
        <v>Cash</v>
      </c>
      <c r="I705" s="27">
        <f>VLOOKUP(A705,price!$A$1:$C$1001,2,0)</f>
        <v>80.47</v>
      </c>
      <c r="J705" s="21">
        <f>VLOOKUP(A705,price!$A$1:$C$1001,3,0)</f>
        <v>9</v>
      </c>
      <c r="K705" s="27">
        <f t="shared" si="30"/>
        <v>724.23</v>
      </c>
      <c r="L705" s="22">
        <v>6</v>
      </c>
      <c r="M705" s="27">
        <f t="shared" si="31"/>
        <v>43.453800000000001</v>
      </c>
      <c r="N705" s="27">
        <f t="shared" si="32"/>
        <v>767.68380000000002</v>
      </c>
    </row>
    <row r="706" spans="1:14" x14ac:dyDescent="0.3">
      <c r="A706" s="19" t="s">
        <v>738</v>
      </c>
      <c r="B706" s="19" t="s">
        <v>37</v>
      </c>
      <c r="C706" s="20">
        <f>VLOOKUP(A706,detalis!$A$1:$D$1001,2,FALSE)</f>
        <v>43526</v>
      </c>
      <c r="D706" s="19" t="s">
        <v>38</v>
      </c>
      <c r="E706" s="19" t="s">
        <v>15</v>
      </c>
      <c r="F706" s="19" t="s">
        <v>16</v>
      </c>
      <c r="G706" s="19" t="s">
        <v>27</v>
      </c>
      <c r="H706" s="19" t="str">
        <f>VLOOKUP(A706,detalis!$A$1:$D$1001,4,0)</f>
        <v>Cash</v>
      </c>
      <c r="I706" s="27">
        <f>VLOOKUP(A706,price!$A$1:$C$1001,2,0)</f>
        <v>88.39</v>
      </c>
      <c r="J706" s="21">
        <f>VLOOKUP(A706,price!$A$1:$C$1001,3,0)</f>
        <v>9</v>
      </c>
      <c r="K706" s="27">
        <f t="shared" si="30"/>
        <v>795.51</v>
      </c>
      <c r="L706" s="22">
        <v>6</v>
      </c>
      <c r="M706" s="27">
        <f t="shared" si="31"/>
        <v>47.730599999999981</v>
      </c>
      <c r="N706" s="27">
        <f t="shared" si="32"/>
        <v>843.24059999999997</v>
      </c>
    </row>
    <row r="707" spans="1:14" x14ac:dyDescent="0.3">
      <c r="A707" s="21" t="s">
        <v>739</v>
      </c>
      <c r="B707" s="21" t="s">
        <v>37</v>
      </c>
      <c r="C707" s="20">
        <f>VLOOKUP(A707,detalis!$A$1:$D$1001,2,FALSE)</f>
        <v>43553</v>
      </c>
      <c r="D707" s="21" t="s">
        <v>38</v>
      </c>
      <c r="E707" s="21" t="s">
        <v>22</v>
      </c>
      <c r="F707" s="21" t="s">
        <v>26</v>
      </c>
      <c r="G707" s="21" t="s">
        <v>17</v>
      </c>
      <c r="H707" s="19" t="str">
        <f>VLOOKUP(A707,detalis!$A$1:$D$1001,4,0)</f>
        <v>Cash</v>
      </c>
      <c r="I707" s="27">
        <f>VLOOKUP(A707,price!$A$1:$C$1001,2,0)</f>
        <v>71.77</v>
      </c>
      <c r="J707" s="21">
        <f>VLOOKUP(A707,price!$A$1:$C$1001,3,0)</f>
        <v>7</v>
      </c>
      <c r="K707" s="27">
        <f t="shared" ref="K707:K770" si="33">I707*J707</f>
        <v>502.39</v>
      </c>
      <c r="L707" s="22">
        <v>6</v>
      </c>
      <c r="M707" s="27">
        <f t="shared" ref="M707:M770" si="34">N707-K707</f>
        <v>30.143400000000042</v>
      </c>
      <c r="N707" s="27">
        <f t="shared" ref="N707:N770" si="35">K707+((K707*L707)/100)</f>
        <v>532.53340000000003</v>
      </c>
    </row>
    <row r="708" spans="1:14" x14ac:dyDescent="0.3">
      <c r="A708" s="19" t="s">
        <v>740</v>
      </c>
      <c r="B708" s="19" t="s">
        <v>37</v>
      </c>
      <c r="C708" s="20">
        <f>VLOOKUP(A708,detalis!$A$1:$D$1001,2,FALSE)</f>
        <v>43496</v>
      </c>
      <c r="D708" s="19" t="s">
        <v>38</v>
      </c>
      <c r="E708" s="19" t="s">
        <v>22</v>
      </c>
      <c r="F708" s="19" t="s">
        <v>16</v>
      </c>
      <c r="G708" s="19" t="s">
        <v>23</v>
      </c>
      <c r="H708" s="19" t="str">
        <f>VLOOKUP(A708,detalis!$A$1:$D$1001,4,0)</f>
        <v>Ewallet</v>
      </c>
      <c r="I708" s="27" t="str">
        <f>VLOOKUP(A708,price!$A$1:$C$1001,2,0)</f>
        <v>43</v>
      </c>
      <c r="J708" s="21">
        <f>VLOOKUP(A708,price!$A$1:$C$1001,3,0)</f>
        <v>4</v>
      </c>
      <c r="K708" s="27">
        <f t="shared" si="33"/>
        <v>172</v>
      </c>
      <c r="L708" s="22">
        <v>6</v>
      </c>
      <c r="M708" s="27">
        <f t="shared" si="34"/>
        <v>10.319999999999993</v>
      </c>
      <c r="N708" s="27">
        <f t="shared" si="35"/>
        <v>182.32</v>
      </c>
    </row>
    <row r="709" spans="1:14" x14ac:dyDescent="0.3">
      <c r="A709" s="21" t="s">
        <v>742</v>
      </c>
      <c r="B709" s="21" t="s">
        <v>20</v>
      </c>
      <c r="C709" s="20">
        <f>VLOOKUP(A709,detalis!$A$1:$D$1001,2,FALSE)</f>
        <v>43486</v>
      </c>
      <c r="D709" s="21" t="s">
        <v>21</v>
      </c>
      <c r="E709" s="21" t="s">
        <v>15</v>
      </c>
      <c r="F709" s="21" t="s">
        <v>26</v>
      </c>
      <c r="G709" s="21" t="s">
        <v>39</v>
      </c>
      <c r="H709" s="19" t="str">
        <f>VLOOKUP(A709,detalis!$A$1:$D$1001,4,0)</f>
        <v>Cash</v>
      </c>
      <c r="I709" s="27">
        <f>VLOOKUP(A709,price!$A$1:$C$1001,2,0)</f>
        <v>68.98</v>
      </c>
      <c r="J709" s="21">
        <f>VLOOKUP(A709,price!$A$1:$C$1001,3,0)</f>
        <v>1</v>
      </c>
      <c r="K709" s="27">
        <f t="shared" si="33"/>
        <v>68.98</v>
      </c>
      <c r="L709" s="22">
        <v>6</v>
      </c>
      <c r="M709" s="27">
        <f t="shared" si="34"/>
        <v>4.1388000000000034</v>
      </c>
      <c r="N709" s="27">
        <f t="shared" si="35"/>
        <v>73.118800000000007</v>
      </c>
    </row>
    <row r="710" spans="1:14" x14ac:dyDescent="0.3">
      <c r="A710" s="19" t="s">
        <v>743</v>
      </c>
      <c r="B710" s="19" t="s">
        <v>20</v>
      </c>
      <c r="C710" s="20">
        <f>VLOOKUP(A710,detalis!$A$1:$D$1001,2,FALSE)</f>
        <v>43485</v>
      </c>
      <c r="D710" s="19" t="s">
        <v>21</v>
      </c>
      <c r="E710" s="19" t="s">
        <v>22</v>
      </c>
      <c r="F710" s="19" t="s">
        <v>26</v>
      </c>
      <c r="G710" s="19" t="s">
        <v>41</v>
      </c>
      <c r="H710" s="19" t="str">
        <f>VLOOKUP(A710,detalis!$A$1:$D$1001,4,0)</f>
        <v>Ewallet</v>
      </c>
      <c r="I710" s="27">
        <f>VLOOKUP(A710,price!$A$1:$C$1001,2,0)</f>
        <v>15.62</v>
      </c>
      <c r="J710" s="21">
        <f>VLOOKUP(A710,price!$A$1:$C$1001,3,0)</f>
        <v>8</v>
      </c>
      <c r="K710" s="27">
        <f t="shared" si="33"/>
        <v>124.96</v>
      </c>
      <c r="L710" s="22">
        <v>6</v>
      </c>
      <c r="M710" s="27">
        <f t="shared" si="34"/>
        <v>7.4975999999999914</v>
      </c>
      <c r="N710" s="27">
        <f t="shared" si="35"/>
        <v>132.45759999999999</v>
      </c>
    </row>
    <row r="711" spans="1:14" x14ac:dyDescent="0.3">
      <c r="A711" s="21" t="s">
        <v>744</v>
      </c>
      <c r="B711" s="21" t="s">
        <v>13</v>
      </c>
      <c r="C711" s="20">
        <f>VLOOKUP(A711,detalis!$A$1:$D$1001,2,FALSE)</f>
        <v>43482</v>
      </c>
      <c r="D711" s="21" t="s">
        <v>14</v>
      </c>
      <c r="E711" s="21" t="s">
        <v>22</v>
      </c>
      <c r="F711" s="21" t="s">
        <v>26</v>
      </c>
      <c r="G711" s="21" t="s">
        <v>31</v>
      </c>
      <c r="H711" s="19" t="str">
        <f>VLOOKUP(A711,detalis!$A$1:$D$1001,4,0)</f>
        <v>Ewallet</v>
      </c>
      <c r="I711" s="27">
        <f>VLOOKUP(A711,price!$A$1:$C$1001,2,0)</f>
        <v>25.7</v>
      </c>
      <c r="J711" s="21">
        <f>VLOOKUP(A711,price!$A$1:$C$1001,3,0)</f>
        <v>3</v>
      </c>
      <c r="K711" s="27">
        <f t="shared" si="33"/>
        <v>77.099999999999994</v>
      </c>
      <c r="L711" s="22">
        <v>6</v>
      </c>
      <c r="M711" s="27">
        <f t="shared" si="34"/>
        <v>4.6260000000000048</v>
      </c>
      <c r="N711" s="27">
        <f t="shared" si="35"/>
        <v>81.725999999999999</v>
      </c>
    </row>
    <row r="712" spans="1:14" x14ac:dyDescent="0.3">
      <c r="A712" s="19" t="s">
        <v>745</v>
      </c>
      <c r="B712" s="19" t="s">
        <v>13</v>
      </c>
      <c r="C712" s="20">
        <f>VLOOKUP(A712,detalis!$A$1:$D$1001,2,FALSE)</f>
        <v>43524</v>
      </c>
      <c r="D712" s="19" t="s">
        <v>14</v>
      </c>
      <c r="E712" s="19" t="s">
        <v>15</v>
      </c>
      <c r="F712" s="19" t="s">
        <v>26</v>
      </c>
      <c r="G712" s="19" t="s">
        <v>39</v>
      </c>
      <c r="H712" s="19" t="str">
        <f>VLOOKUP(A712,detalis!$A$1:$D$1001,4,0)</f>
        <v>Cash</v>
      </c>
      <c r="I712" s="27">
        <f>VLOOKUP(A712,price!$A$1:$C$1001,2,0)</f>
        <v>80.62</v>
      </c>
      <c r="J712" s="21">
        <f>VLOOKUP(A712,price!$A$1:$C$1001,3,0)</f>
        <v>6</v>
      </c>
      <c r="K712" s="27">
        <f t="shared" si="33"/>
        <v>483.72</v>
      </c>
      <c r="L712" s="22">
        <v>6</v>
      </c>
      <c r="M712" s="27">
        <f t="shared" si="34"/>
        <v>29.023199999999974</v>
      </c>
      <c r="N712" s="27">
        <f t="shared" si="35"/>
        <v>512.7432</v>
      </c>
    </row>
    <row r="713" spans="1:14" x14ac:dyDescent="0.3">
      <c r="A713" s="21" t="s">
        <v>746</v>
      </c>
      <c r="B713" s="21" t="s">
        <v>20</v>
      </c>
      <c r="C713" s="20">
        <f>VLOOKUP(A713,detalis!$A$1:$D$1001,2,FALSE)</f>
        <v>43543</v>
      </c>
      <c r="D713" s="21" t="s">
        <v>21</v>
      </c>
      <c r="E713" s="21" t="s">
        <v>15</v>
      </c>
      <c r="F713" s="21" t="s">
        <v>16</v>
      </c>
      <c r="G713" s="21" t="s">
        <v>27</v>
      </c>
      <c r="H713" s="19" t="str">
        <f>VLOOKUP(A713,detalis!$A$1:$D$1001,4,0)</f>
        <v>Ewallet</v>
      </c>
      <c r="I713" s="27">
        <f>VLOOKUP(A713,price!$A$1:$C$1001,2,0)</f>
        <v>75.53</v>
      </c>
      <c r="J713" s="21">
        <f>VLOOKUP(A713,price!$A$1:$C$1001,3,0)</f>
        <v>4</v>
      </c>
      <c r="K713" s="27">
        <f t="shared" si="33"/>
        <v>302.12</v>
      </c>
      <c r="L713" s="22">
        <v>6</v>
      </c>
      <c r="M713" s="27">
        <f t="shared" si="34"/>
        <v>18.127200000000016</v>
      </c>
      <c r="N713" s="27">
        <f t="shared" si="35"/>
        <v>320.24720000000002</v>
      </c>
    </row>
    <row r="714" spans="1:14" x14ac:dyDescent="0.3">
      <c r="A714" s="19" t="s">
        <v>747</v>
      </c>
      <c r="B714" s="19" t="s">
        <v>20</v>
      </c>
      <c r="C714" s="20">
        <f>VLOOKUP(A714,detalis!$A$1:$D$1001,2,FALSE)</f>
        <v>43515</v>
      </c>
      <c r="D714" s="19" t="s">
        <v>21</v>
      </c>
      <c r="E714" s="19" t="s">
        <v>22</v>
      </c>
      <c r="F714" s="19" t="s">
        <v>16</v>
      </c>
      <c r="G714" s="19" t="s">
        <v>23</v>
      </c>
      <c r="H714" s="19" t="str">
        <f>VLOOKUP(A714,detalis!$A$1:$D$1001,4,0)</f>
        <v>Ewallet</v>
      </c>
      <c r="I714" s="27">
        <f>VLOOKUP(A714,price!$A$1:$C$1001,2,0)</f>
        <v>77.63</v>
      </c>
      <c r="J714" s="21">
        <f>VLOOKUP(A714,price!$A$1:$C$1001,3,0)</f>
        <v>9</v>
      </c>
      <c r="K714" s="27">
        <f t="shared" si="33"/>
        <v>698.67</v>
      </c>
      <c r="L714" s="22">
        <v>6</v>
      </c>
      <c r="M714" s="27">
        <f t="shared" si="34"/>
        <v>41.920200000000023</v>
      </c>
      <c r="N714" s="27">
        <f t="shared" si="35"/>
        <v>740.59019999999998</v>
      </c>
    </row>
    <row r="715" spans="1:14" x14ac:dyDescent="0.3">
      <c r="A715" s="21" t="s">
        <v>748</v>
      </c>
      <c r="B715" s="21" t="s">
        <v>20</v>
      </c>
      <c r="C715" s="20">
        <f>VLOOKUP(A715,detalis!$A$1:$D$1001,2,FALSE)</f>
        <v>43500</v>
      </c>
      <c r="D715" s="21" t="s">
        <v>21</v>
      </c>
      <c r="E715" s="21" t="s">
        <v>22</v>
      </c>
      <c r="F715" s="21" t="s">
        <v>16</v>
      </c>
      <c r="G715" s="21" t="s">
        <v>17</v>
      </c>
      <c r="H715" s="19" t="str">
        <f>VLOOKUP(A715,detalis!$A$1:$D$1001,4,0)</f>
        <v>Ewallet</v>
      </c>
      <c r="I715" s="27">
        <f>VLOOKUP(A715,price!$A$1:$C$1001,2,0)</f>
        <v>13.85</v>
      </c>
      <c r="J715" s="21">
        <f>VLOOKUP(A715,price!$A$1:$C$1001,3,0)</f>
        <v>9</v>
      </c>
      <c r="K715" s="27">
        <f t="shared" si="33"/>
        <v>124.64999999999999</v>
      </c>
      <c r="L715" s="22">
        <v>6</v>
      </c>
      <c r="M715" s="27">
        <f t="shared" si="34"/>
        <v>7.4789999999999992</v>
      </c>
      <c r="N715" s="27">
        <f t="shared" si="35"/>
        <v>132.12899999999999</v>
      </c>
    </row>
    <row r="716" spans="1:14" x14ac:dyDescent="0.3">
      <c r="A716" s="19" t="s">
        <v>749</v>
      </c>
      <c r="B716" s="19" t="s">
        <v>20</v>
      </c>
      <c r="C716" s="20">
        <f>VLOOKUP(A716,detalis!$A$1:$D$1001,2,FALSE)</f>
        <v>43496</v>
      </c>
      <c r="D716" s="19" t="s">
        <v>21</v>
      </c>
      <c r="E716" s="19" t="s">
        <v>15</v>
      </c>
      <c r="F716" s="19" t="s">
        <v>26</v>
      </c>
      <c r="G716" s="19" t="s">
        <v>41</v>
      </c>
      <c r="H716" s="19" t="str">
        <f>VLOOKUP(A716,detalis!$A$1:$D$1001,4,0)</f>
        <v>Ewallet</v>
      </c>
      <c r="I716" s="27">
        <f>VLOOKUP(A716,price!$A$1:$C$1001,2,0)</f>
        <v>98.7</v>
      </c>
      <c r="J716" s="21">
        <f>VLOOKUP(A716,price!$A$1:$C$1001,3,0)</f>
        <v>8</v>
      </c>
      <c r="K716" s="27">
        <f t="shared" si="33"/>
        <v>789.6</v>
      </c>
      <c r="L716" s="22">
        <v>6</v>
      </c>
      <c r="M716" s="27">
        <f t="shared" si="34"/>
        <v>47.375999999999976</v>
      </c>
      <c r="N716" s="27">
        <f t="shared" si="35"/>
        <v>836.976</v>
      </c>
    </row>
    <row r="717" spans="1:14" x14ac:dyDescent="0.3">
      <c r="A717" s="21" t="s">
        <v>750</v>
      </c>
      <c r="B717" s="21" t="s">
        <v>13</v>
      </c>
      <c r="C717" s="20">
        <f>VLOOKUP(A717,detalis!$A$1:$D$1001,2,FALSE)</f>
        <v>43502</v>
      </c>
      <c r="D717" s="21" t="s">
        <v>14</v>
      </c>
      <c r="E717" s="21" t="s">
        <v>22</v>
      </c>
      <c r="F717" s="21" t="s">
        <v>16</v>
      </c>
      <c r="G717" s="21" t="s">
        <v>17</v>
      </c>
      <c r="H717" s="19" t="str">
        <f>VLOOKUP(A717,detalis!$A$1:$D$1001,4,0)</f>
        <v>Credit card</v>
      </c>
      <c r="I717" s="27">
        <f>VLOOKUP(A717,price!$A$1:$C$1001,2,0)</f>
        <v>35.68</v>
      </c>
      <c r="J717" s="21">
        <f>VLOOKUP(A717,price!$A$1:$C$1001,3,0)</f>
        <v>5</v>
      </c>
      <c r="K717" s="27">
        <f t="shared" si="33"/>
        <v>178.4</v>
      </c>
      <c r="L717" s="22">
        <v>6</v>
      </c>
      <c r="M717" s="27">
        <f t="shared" si="34"/>
        <v>10.704000000000008</v>
      </c>
      <c r="N717" s="27">
        <f t="shared" si="35"/>
        <v>189.10400000000001</v>
      </c>
    </row>
    <row r="718" spans="1:14" x14ac:dyDescent="0.3">
      <c r="A718" s="19" t="s">
        <v>751</v>
      </c>
      <c r="B718" s="19" t="s">
        <v>13</v>
      </c>
      <c r="C718" s="20">
        <f>VLOOKUP(A718,detalis!$A$1:$D$1001,2,FALSE)</f>
        <v>43552</v>
      </c>
      <c r="D718" s="19" t="s">
        <v>14</v>
      </c>
      <c r="E718" s="19" t="s">
        <v>15</v>
      </c>
      <c r="F718" s="19" t="s">
        <v>16</v>
      </c>
      <c r="G718" s="19" t="s">
        <v>41</v>
      </c>
      <c r="H718" s="19" t="str">
        <f>VLOOKUP(A718,detalis!$A$1:$D$1001,4,0)</f>
        <v>Ewallet</v>
      </c>
      <c r="I718" s="27">
        <f>VLOOKUP(A718,price!$A$1:$C$1001,2,0)</f>
        <v>71.459999999999994</v>
      </c>
      <c r="J718" s="21">
        <f>VLOOKUP(A718,price!$A$1:$C$1001,3,0)</f>
        <v>7</v>
      </c>
      <c r="K718" s="27">
        <f t="shared" si="33"/>
        <v>500.21999999999997</v>
      </c>
      <c r="L718" s="22">
        <v>6</v>
      </c>
      <c r="M718" s="27">
        <f t="shared" si="34"/>
        <v>30.01320000000004</v>
      </c>
      <c r="N718" s="27">
        <f t="shared" si="35"/>
        <v>530.23320000000001</v>
      </c>
    </row>
    <row r="719" spans="1:14" x14ac:dyDescent="0.3">
      <c r="A719" s="21" t="s">
        <v>752</v>
      </c>
      <c r="B719" s="21" t="s">
        <v>13</v>
      </c>
      <c r="C719" s="20">
        <f>VLOOKUP(A719,detalis!$A$1:$D$1001,2,FALSE)</f>
        <v>43484</v>
      </c>
      <c r="D719" s="21" t="s">
        <v>14</v>
      </c>
      <c r="E719" s="21" t="s">
        <v>15</v>
      </c>
      <c r="F719" s="21" t="s">
        <v>26</v>
      </c>
      <c r="G719" s="21" t="s">
        <v>23</v>
      </c>
      <c r="H719" s="19" t="str">
        <f>VLOOKUP(A719,detalis!$A$1:$D$1001,4,0)</f>
        <v>Credit card</v>
      </c>
      <c r="I719" s="27">
        <f>VLOOKUP(A719,price!$A$1:$C$1001,2,0)</f>
        <v>11.94</v>
      </c>
      <c r="J719" s="21">
        <f>VLOOKUP(A719,price!$A$1:$C$1001,3,0)</f>
        <v>3</v>
      </c>
      <c r="K719" s="27">
        <f t="shared" si="33"/>
        <v>35.82</v>
      </c>
      <c r="L719" s="22">
        <v>6</v>
      </c>
      <c r="M719" s="27">
        <f t="shared" si="34"/>
        <v>2.1492000000000004</v>
      </c>
      <c r="N719" s="27">
        <f t="shared" si="35"/>
        <v>37.969200000000001</v>
      </c>
    </row>
    <row r="720" spans="1:14" x14ac:dyDescent="0.3">
      <c r="A720" s="19" t="s">
        <v>753</v>
      </c>
      <c r="B720" s="19" t="s">
        <v>13</v>
      </c>
      <c r="C720" s="20">
        <f>VLOOKUP(A720,detalis!$A$1:$D$1001,2,FALSE)</f>
        <v>43513</v>
      </c>
      <c r="D720" s="19" t="s">
        <v>14</v>
      </c>
      <c r="E720" s="19" t="s">
        <v>22</v>
      </c>
      <c r="F720" s="19" t="s">
        <v>26</v>
      </c>
      <c r="G720" s="19" t="s">
        <v>41</v>
      </c>
      <c r="H720" s="19" t="str">
        <f>VLOOKUP(A720,detalis!$A$1:$D$1001,4,0)</f>
        <v>Credit card</v>
      </c>
      <c r="I720" s="27">
        <f>VLOOKUP(A720,price!$A$1:$C$1001,2,0)</f>
        <v>45.38</v>
      </c>
      <c r="J720" s="21">
        <f>VLOOKUP(A720,price!$A$1:$C$1001,3,0)</f>
        <v>3</v>
      </c>
      <c r="K720" s="27">
        <f t="shared" si="33"/>
        <v>136.14000000000001</v>
      </c>
      <c r="L720" s="22">
        <v>6</v>
      </c>
      <c r="M720" s="27">
        <f t="shared" si="34"/>
        <v>8.1683999999999912</v>
      </c>
      <c r="N720" s="27">
        <f t="shared" si="35"/>
        <v>144.30840000000001</v>
      </c>
    </row>
    <row r="721" spans="1:14" x14ac:dyDescent="0.3">
      <c r="A721" s="21" t="s">
        <v>754</v>
      </c>
      <c r="B721" s="21" t="s">
        <v>37</v>
      </c>
      <c r="C721" s="20">
        <f>VLOOKUP(A721,detalis!$A$1:$D$1001,2,FALSE)</f>
        <v>43483</v>
      </c>
      <c r="D721" s="21" t="s">
        <v>38</v>
      </c>
      <c r="E721" s="21" t="s">
        <v>15</v>
      </c>
      <c r="F721" s="21" t="s">
        <v>16</v>
      </c>
      <c r="G721" s="21" t="s">
        <v>41</v>
      </c>
      <c r="H721" s="19" t="str">
        <f>VLOOKUP(A721,detalis!$A$1:$D$1001,4,0)</f>
        <v>Credit card</v>
      </c>
      <c r="I721" s="27">
        <f>VLOOKUP(A721,price!$A$1:$C$1001,2,0)</f>
        <v>17.48</v>
      </c>
      <c r="J721" s="21">
        <f>VLOOKUP(A721,price!$A$1:$C$1001,3,0)</f>
        <v>6</v>
      </c>
      <c r="K721" s="27">
        <f t="shared" si="33"/>
        <v>104.88</v>
      </c>
      <c r="L721" s="22">
        <v>6</v>
      </c>
      <c r="M721" s="27">
        <f t="shared" si="34"/>
        <v>6.2927999999999997</v>
      </c>
      <c r="N721" s="27">
        <f t="shared" si="35"/>
        <v>111.1728</v>
      </c>
    </row>
    <row r="722" spans="1:14" x14ac:dyDescent="0.3">
      <c r="A722" s="19" t="s">
        <v>755</v>
      </c>
      <c r="B722" s="19" t="s">
        <v>37</v>
      </c>
      <c r="C722" s="20">
        <f>VLOOKUP(A722,detalis!$A$1:$D$1001,2,FALSE)</f>
        <v>43498</v>
      </c>
      <c r="D722" s="19" t="s">
        <v>38</v>
      </c>
      <c r="E722" s="19" t="s">
        <v>22</v>
      </c>
      <c r="F722" s="19" t="s">
        <v>16</v>
      </c>
      <c r="G722" s="19" t="s">
        <v>41</v>
      </c>
      <c r="H722" s="19" t="str">
        <f>VLOOKUP(A722,detalis!$A$1:$D$1001,4,0)</f>
        <v>Cash</v>
      </c>
      <c r="I722" s="27">
        <f>VLOOKUP(A722,price!$A$1:$C$1001,2,0)</f>
        <v>25.56</v>
      </c>
      <c r="J722" s="21">
        <f>VLOOKUP(A722,price!$A$1:$C$1001,3,0)</f>
        <v>7</v>
      </c>
      <c r="K722" s="27">
        <f t="shared" si="33"/>
        <v>178.92</v>
      </c>
      <c r="L722" s="22">
        <v>6</v>
      </c>
      <c r="M722" s="27">
        <f t="shared" si="34"/>
        <v>10.735199999999992</v>
      </c>
      <c r="N722" s="27">
        <f t="shared" si="35"/>
        <v>189.65519999999998</v>
      </c>
    </row>
    <row r="723" spans="1:14" x14ac:dyDescent="0.3">
      <c r="A723" s="21" t="s">
        <v>756</v>
      </c>
      <c r="B723" s="21" t="s">
        <v>20</v>
      </c>
      <c r="C723" s="20">
        <f>VLOOKUP(A723,detalis!$A$1:$D$1001,2,FALSE)</f>
        <v>43483</v>
      </c>
      <c r="D723" s="21" t="s">
        <v>21</v>
      </c>
      <c r="E723" s="21" t="s">
        <v>15</v>
      </c>
      <c r="F723" s="21" t="s">
        <v>16</v>
      </c>
      <c r="G723" s="21" t="s">
        <v>31</v>
      </c>
      <c r="H723" s="19" t="str">
        <f>VLOOKUP(A723,detalis!$A$1:$D$1001,4,0)</f>
        <v>Cash</v>
      </c>
      <c r="I723" s="27">
        <f>VLOOKUP(A723,price!$A$1:$C$1001,2,0)</f>
        <v>90.63</v>
      </c>
      <c r="J723" s="21">
        <f>VLOOKUP(A723,price!$A$1:$C$1001,3,0)</f>
        <v>9</v>
      </c>
      <c r="K723" s="27">
        <f t="shared" si="33"/>
        <v>815.67</v>
      </c>
      <c r="L723" s="22">
        <v>6</v>
      </c>
      <c r="M723" s="27">
        <f t="shared" si="34"/>
        <v>48.940200000000004</v>
      </c>
      <c r="N723" s="27">
        <f t="shared" si="35"/>
        <v>864.61019999999996</v>
      </c>
    </row>
    <row r="724" spans="1:14" x14ac:dyDescent="0.3">
      <c r="A724" s="19" t="s">
        <v>757</v>
      </c>
      <c r="B724" s="19" t="s">
        <v>37</v>
      </c>
      <c r="C724" s="20">
        <f>VLOOKUP(A724,detalis!$A$1:$D$1001,2,FALSE)</f>
        <v>43542</v>
      </c>
      <c r="D724" s="19" t="s">
        <v>38</v>
      </c>
      <c r="E724" s="19" t="s">
        <v>22</v>
      </c>
      <c r="F724" s="19" t="s">
        <v>26</v>
      </c>
      <c r="G724" s="19" t="s">
        <v>27</v>
      </c>
      <c r="H724" s="19" t="str">
        <f>VLOOKUP(A724,detalis!$A$1:$D$1001,4,0)</f>
        <v>Credit card</v>
      </c>
      <c r="I724" s="27">
        <f>VLOOKUP(A724,price!$A$1:$C$1001,2,0)</f>
        <v>44.12</v>
      </c>
      <c r="J724" s="21">
        <f>VLOOKUP(A724,price!$A$1:$C$1001,3,0)</f>
        <v>3</v>
      </c>
      <c r="K724" s="27">
        <f t="shared" si="33"/>
        <v>132.35999999999999</v>
      </c>
      <c r="L724" s="22">
        <v>6</v>
      </c>
      <c r="M724" s="27">
        <f t="shared" si="34"/>
        <v>7.941599999999994</v>
      </c>
      <c r="N724" s="27">
        <f t="shared" si="35"/>
        <v>140.30159999999998</v>
      </c>
    </row>
    <row r="725" spans="1:14" x14ac:dyDescent="0.3">
      <c r="A725" s="21" t="s">
        <v>758</v>
      </c>
      <c r="B725" s="21" t="s">
        <v>20</v>
      </c>
      <c r="C725" s="20">
        <f>VLOOKUP(A725,detalis!$A$1:$D$1001,2,FALSE)</f>
        <v>43476</v>
      </c>
      <c r="D725" s="21" t="s">
        <v>21</v>
      </c>
      <c r="E725" s="21" t="s">
        <v>15</v>
      </c>
      <c r="F725" s="21" t="s">
        <v>16</v>
      </c>
      <c r="G725" s="21" t="s">
        <v>39</v>
      </c>
      <c r="H725" s="19" t="str">
        <f>VLOOKUP(A725,detalis!$A$1:$D$1001,4,0)</f>
        <v>Cash</v>
      </c>
      <c r="I725" s="27">
        <f>VLOOKUP(A725,price!$A$1:$C$1001,2,0)</f>
        <v>36.770000000000003</v>
      </c>
      <c r="J725" s="21">
        <f>VLOOKUP(A725,price!$A$1:$C$1001,3,0)</f>
        <v>7</v>
      </c>
      <c r="K725" s="27">
        <f t="shared" si="33"/>
        <v>257.39000000000004</v>
      </c>
      <c r="L725" s="22">
        <v>6</v>
      </c>
      <c r="M725" s="27">
        <f t="shared" si="34"/>
        <v>15.443399999999997</v>
      </c>
      <c r="N725" s="27">
        <f t="shared" si="35"/>
        <v>272.83340000000004</v>
      </c>
    </row>
    <row r="726" spans="1:14" x14ac:dyDescent="0.3">
      <c r="A726" s="19" t="s">
        <v>759</v>
      </c>
      <c r="B726" s="19" t="s">
        <v>37</v>
      </c>
      <c r="C726" s="20">
        <f>VLOOKUP(A726,detalis!$A$1:$D$1001,2,FALSE)</f>
        <v>43500</v>
      </c>
      <c r="D726" s="19" t="s">
        <v>38</v>
      </c>
      <c r="E726" s="19" t="s">
        <v>15</v>
      </c>
      <c r="F726" s="19" t="s">
        <v>26</v>
      </c>
      <c r="G726" s="19" t="s">
        <v>39</v>
      </c>
      <c r="H726" s="19" t="str">
        <f>VLOOKUP(A726,detalis!$A$1:$D$1001,4,0)</f>
        <v>Ewallet</v>
      </c>
      <c r="I726" s="27">
        <f>VLOOKUP(A726,price!$A$1:$C$1001,2,0)</f>
        <v>23.34</v>
      </c>
      <c r="J726" s="21">
        <f>VLOOKUP(A726,price!$A$1:$C$1001,3,0)</f>
        <v>4</v>
      </c>
      <c r="K726" s="27">
        <f t="shared" si="33"/>
        <v>93.36</v>
      </c>
      <c r="L726" s="22">
        <v>6</v>
      </c>
      <c r="M726" s="27">
        <f t="shared" si="34"/>
        <v>5.6016000000000048</v>
      </c>
      <c r="N726" s="27">
        <f t="shared" si="35"/>
        <v>98.961600000000004</v>
      </c>
    </row>
    <row r="727" spans="1:14" x14ac:dyDescent="0.3">
      <c r="A727" s="21" t="s">
        <v>760</v>
      </c>
      <c r="B727" s="21" t="s">
        <v>20</v>
      </c>
      <c r="C727" s="20">
        <f>VLOOKUP(A727,detalis!$A$1:$D$1001,2,FALSE)</f>
        <v>43502</v>
      </c>
      <c r="D727" s="21" t="s">
        <v>21</v>
      </c>
      <c r="E727" s="21" t="s">
        <v>15</v>
      </c>
      <c r="F727" s="21" t="s">
        <v>16</v>
      </c>
      <c r="G727" s="21" t="s">
        <v>17</v>
      </c>
      <c r="H727" s="19" t="str">
        <f>VLOOKUP(A727,detalis!$A$1:$D$1001,4,0)</f>
        <v>Cash</v>
      </c>
      <c r="I727" s="27">
        <f>VLOOKUP(A727,price!$A$1:$C$1001,2,0)</f>
        <v>28.5</v>
      </c>
      <c r="J727" s="21">
        <f>VLOOKUP(A727,price!$A$1:$C$1001,3,0)</f>
        <v>8</v>
      </c>
      <c r="K727" s="27">
        <f t="shared" si="33"/>
        <v>228</v>
      </c>
      <c r="L727" s="22">
        <v>6</v>
      </c>
      <c r="M727" s="27">
        <f t="shared" si="34"/>
        <v>13.680000000000007</v>
      </c>
      <c r="N727" s="27">
        <f t="shared" si="35"/>
        <v>241.68</v>
      </c>
    </row>
    <row r="728" spans="1:14" x14ac:dyDescent="0.3">
      <c r="A728" s="19" t="s">
        <v>761</v>
      </c>
      <c r="B728" s="19" t="s">
        <v>20</v>
      </c>
      <c r="C728" s="20">
        <f>VLOOKUP(A728,detalis!$A$1:$D$1001,2,FALSE)</f>
        <v>43473</v>
      </c>
      <c r="D728" s="19" t="s">
        <v>21</v>
      </c>
      <c r="E728" s="19" t="s">
        <v>15</v>
      </c>
      <c r="F728" s="19" t="s">
        <v>26</v>
      </c>
      <c r="G728" s="19" t="s">
        <v>27</v>
      </c>
      <c r="H728" s="19" t="str">
        <f>VLOOKUP(A728,detalis!$A$1:$D$1001,4,0)</f>
        <v>Credit card</v>
      </c>
      <c r="I728" s="27">
        <f>VLOOKUP(A728,price!$A$1:$C$1001,2,0)</f>
        <v>55.57</v>
      </c>
      <c r="J728" s="21">
        <f>VLOOKUP(A728,price!$A$1:$C$1001,3,0)</f>
        <v>3</v>
      </c>
      <c r="K728" s="27">
        <f t="shared" si="33"/>
        <v>166.71</v>
      </c>
      <c r="L728" s="22">
        <v>6</v>
      </c>
      <c r="M728" s="27">
        <f t="shared" si="34"/>
        <v>10.002600000000001</v>
      </c>
      <c r="N728" s="27">
        <f t="shared" si="35"/>
        <v>176.71260000000001</v>
      </c>
    </row>
    <row r="729" spans="1:14" x14ac:dyDescent="0.3">
      <c r="A729" s="21" t="s">
        <v>762</v>
      </c>
      <c r="B729" s="21" t="s">
        <v>37</v>
      </c>
      <c r="C729" s="20">
        <f>VLOOKUP(A729,detalis!$A$1:$D$1001,2,FALSE)</f>
        <v>43529</v>
      </c>
      <c r="D729" s="21" t="s">
        <v>38</v>
      </c>
      <c r="E729" s="21" t="s">
        <v>22</v>
      </c>
      <c r="F729" s="21" t="s">
        <v>26</v>
      </c>
      <c r="G729" s="21" t="s">
        <v>31</v>
      </c>
      <c r="H729" s="19" t="str">
        <f>VLOOKUP(A729,detalis!$A$1:$D$1001,4,0)</f>
        <v>Credit card</v>
      </c>
      <c r="I729" s="27">
        <f>VLOOKUP(A729,price!$A$1:$C$1001,2,0)</f>
        <v>69.739999999999995</v>
      </c>
      <c r="J729" s="21">
        <f>VLOOKUP(A729,price!$A$1:$C$1001,3,0)</f>
        <v>10</v>
      </c>
      <c r="K729" s="27">
        <f t="shared" si="33"/>
        <v>697.4</v>
      </c>
      <c r="L729" s="22">
        <v>6</v>
      </c>
      <c r="M729" s="27">
        <f t="shared" si="34"/>
        <v>41.843999999999937</v>
      </c>
      <c r="N729" s="27">
        <f t="shared" si="35"/>
        <v>739.24399999999991</v>
      </c>
    </row>
    <row r="730" spans="1:14" x14ac:dyDescent="0.3">
      <c r="A730" s="19" t="s">
        <v>763</v>
      </c>
      <c r="B730" s="19" t="s">
        <v>20</v>
      </c>
      <c r="C730" s="20">
        <f>VLOOKUP(A730,detalis!$A$1:$D$1001,2,FALSE)</f>
        <v>43540</v>
      </c>
      <c r="D730" s="19" t="s">
        <v>21</v>
      </c>
      <c r="E730" s="19" t="s">
        <v>22</v>
      </c>
      <c r="F730" s="19" t="s">
        <v>26</v>
      </c>
      <c r="G730" s="19" t="s">
        <v>41</v>
      </c>
      <c r="H730" s="19" t="str">
        <f>VLOOKUP(A730,detalis!$A$1:$D$1001,4,0)</f>
        <v>Ewallet</v>
      </c>
      <c r="I730" s="27">
        <f>VLOOKUP(A730,price!$A$1:$C$1001,2,0)</f>
        <v>97.26</v>
      </c>
      <c r="J730" s="21">
        <f>VLOOKUP(A730,price!$A$1:$C$1001,3,0)</f>
        <v>4</v>
      </c>
      <c r="K730" s="27">
        <f t="shared" si="33"/>
        <v>389.04</v>
      </c>
      <c r="L730" s="22">
        <v>6</v>
      </c>
      <c r="M730" s="27">
        <f t="shared" si="34"/>
        <v>23.342399999999998</v>
      </c>
      <c r="N730" s="27">
        <f t="shared" si="35"/>
        <v>412.38240000000002</v>
      </c>
    </row>
    <row r="731" spans="1:14" x14ac:dyDescent="0.3">
      <c r="A731" s="21" t="s">
        <v>764</v>
      </c>
      <c r="B731" s="21" t="s">
        <v>37</v>
      </c>
      <c r="C731" s="20">
        <f>VLOOKUP(A731,detalis!$A$1:$D$1001,2,FALSE)</f>
        <v>43533</v>
      </c>
      <c r="D731" s="21" t="s">
        <v>38</v>
      </c>
      <c r="E731" s="21" t="s">
        <v>15</v>
      </c>
      <c r="F731" s="21" t="s">
        <v>16</v>
      </c>
      <c r="G731" s="21" t="s">
        <v>27</v>
      </c>
      <c r="H731" s="19" t="str">
        <f>VLOOKUP(A731,detalis!$A$1:$D$1001,4,0)</f>
        <v>Cash</v>
      </c>
      <c r="I731" s="27">
        <f>VLOOKUP(A731,price!$A$1:$C$1001,2,0)</f>
        <v>52.18</v>
      </c>
      <c r="J731" s="21">
        <f>VLOOKUP(A731,price!$A$1:$C$1001,3,0)</f>
        <v>7</v>
      </c>
      <c r="K731" s="27">
        <f t="shared" si="33"/>
        <v>365.26</v>
      </c>
      <c r="L731" s="22">
        <v>6</v>
      </c>
      <c r="M731" s="27">
        <f t="shared" si="34"/>
        <v>21.915599999999984</v>
      </c>
      <c r="N731" s="27">
        <f t="shared" si="35"/>
        <v>387.17559999999997</v>
      </c>
    </row>
    <row r="732" spans="1:14" x14ac:dyDescent="0.3">
      <c r="A732" s="19" t="s">
        <v>765</v>
      </c>
      <c r="B732" s="19" t="s">
        <v>13</v>
      </c>
      <c r="C732" s="20">
        <f>VLOOKUP(A732,detalis!$A$1:$D$1001,2,FALSE)</f>
        <v>43525</v>
      </c>
      <c r="D732" s="19" t="s">
        <v>14</v>
      </c>
      <c r="E732" s="19" t="s">
        <v>15</v>
      </c>
      <c r="F732" s="19" t="s">
        <v>16</v>
      </c>
      <c r="G732" s="19" t="s">
        <v>41</v>
      </c>
      <c r="H732" s="19" t="str">
        <f>VLOOKUP(A732,detalis!$A$1:$D$1001,4,0)</f>
        <v>Credit card</v>
      </c>
      <c r="I732" s="27">
        <f>VLOOKUP(A732,price!$A$1:$C$1001,2,0)</f>
        <v>22.32</v>
      </c>
      <c r="J732" s="21">
        <f>VLOOKUP(A732,price!$A$1:$C$1001,3,0)</f>
        <v>4</v>
      </c>
      <c r="K732" s="27">
        <f t="shared" si="33"/>
        <v>89.28</v>
      </c>
      <c r="L732" s="22">
        <v>6</v>
      </c>
      <c r="M732" s="27">
        <f t="shared" si="34"/>
        <v>5.3568000000000069</v>
      </c>
      <c r="N732" s="27">
        <f t="shared" si="35"/>
        <v>94.636800000000008</v>
      </c>
    </row>
    <row r="733" spans="1:14" x14ac:dyDescent="0.3">
      <c r="A733" s="21" t="s">
        <v>766</v>
      </c>
      <c r="B733" s="21" t="s">
        <v>13</v>
      </c>
      <c r="C733" s="20">
        <f>VLOOKUP(A733,detalis!$A$1:$D$1001,2,FALSE)</f>
        <v>43524</v>
      </c>
      <c r="D733" s="21" t="s">
        <v>14</v>
      </c>
      <c r="E733" s="21" t="s">
        <v>22</v>
      </c>
      <c r="F733" s="21" t="s">
        <v>26</v>
      </c>
      <c r="G733" s="21" t="s">
        <v>17</v>
      </c>
      <c r="H733" s="19" t="str">
        <f>VLOOKUP(A733,detalis!$A$1:$D$1001,4,0)</f>
        <v>Ewallet</v>
      </c>
      <c r="I733" s="27" t="str">
        <f>VLOOKUP(A733,price!$A$1:$C$1001,2,0)</f>
        <v>56</v>
      </c>
      <c r="J733" s="21">
        <f>VLOOKUP(A733,price!$A$1:$C$1001,3,0)</f>
        <v>3</v>
      </c>
      <c r="K733" s="27">
        <f t="shared" si="33"/>
        <v>168</v>
      </c>
      <c r="L733" s="22">
        <v>6</v>
      </c>
      <c r="M733" s="27">
        <f t="shared" si="34"/>
        <v>10.080000000000013</v>
      </c>
      <c r="N733" s="27">
        <f t="shared" si="35"/>
        <v>178.08</v>
      </c>
    </row>
    <row r="734" spans="1:14" x14ac:dyDescent="0.3">
      <c r="A734" s="19" t="s">
        <v>768</v>
      </c>
      <c r="B734" s="19" t="s">
        <v>13</v>
      </c>
      <c r="C734" s="20">
        <f>VLOOKUP(A734,detalis!$A$1:$D$1001,2,FALSE)</f>
        <v>43504</v>
      </c>
      <c r="D734" s="19" t="s">
        <v>14</v>
      </c>
      <c r="E734" s="19" t="s">
        <v>15</v>
      </c>
      <c r="F734" s="19" t="s">
        <v>26</v>
      </c>
      <c r="G734" s="19" t="s">
        <v>41</v>
      </c>
      <c r="H734" s="19" t="str">
        <f>VLOOKUP(A734,detalis!$A$1:$D$1001,4,0)</f>
        <v>Ewallet</v>
      </c>
      <c r="I734" s="27">
        <f>VLOOKUP(A734,price!$A$1:$C$1001,2,0)</f>
        <v>19.7</v>
      </c>
      <c r="J734" s="21">
        <f>VLOOKUP(A734,price!$A$1:$C$1001,3,0)</f>
        <v>1</v>
      </c>
      <c r="K734" s="27">
        <f t="shared" si="33"/>
        <v>19.7</v>
      </c>
      <c r="L734" s="22">
        <v>6</v>
      </c>
      <c r="M734" s="27">
        <f t="shared" si="34"/>
        <v>1.1819999999999986</v>
      </c>
      <c r="N734" s="27">
        <f t="shared" si="35"/>
        <v>20.881999999999998</v>
      </c>
    </row>
    <row r="735" spans="1:14" x14ac:dyDescent="0.3">
      <c r="A735" s="21" t="s">
        <v>769</v>
      </c>
      <c r="B735" s="21" t="s">
        <v>37</v>
      </c>
      <c r="C735" s="20">
        <f>VLOOKUP(A735,detalis!$A$1:$D$1001,2,FALSE)</f>
        <v>43489</v>
      </c>
      <c r="D735" s="21" t="s">
        <v>38</v>
      </c>
      <c r="E735" s="21" t="s">
        <v>22</v>
      </c>
      <c r="F735" s="21" t="s">
        <v>26</v>
      </c>
      <c r="G735" s="21" t="s">
        <v>23</v>
      </c>
      <c r="H735" s="19" t="str">
        <f>VLOOKUP(A735,detalis!$A$1:$D$1001,4,0)</f>
        <v>Ewallet</v>
      </c>
      <c r="I735" s="27">
        <f>VLOOKUP(A735,price!$A$1:$C$1001,2,0)</f>
        <v>75.88</v>
      </c>
      <c r="J735" s="21">
        <f>VLOOKUP(A735,price!$A$1:$C$1001,3,0)</f>
        <v>7</v>
      </c>
      <c r="K735" s="27">
        <f t="shared" si="33"/>
        <v>531.16</v>
      </c>
      <c r="L735" s="22">
        <v>6</v>
      </c>
      <c r="M735" s="27">
        <f t="shared" si="34"/>
        <v>31.869599999999991</v>
      </c>
      <c r="N735" s="27">
        <f t="shared" si="35"/>
        <v>563.02959999999996</v>
      </c>
    </row>
    <row r="736" spans="1:14" x14ac:dyDescent="0.3">
      <c r="A736" s="19" t="s">
        <v>770</v>
      </c>
      <c r="B736" s="19" t="s">
        <v>37</v>
      </c>
      <c r="C736" s="20">
        <f>VLOOKUP(A736,detalis!$A$1:$D$1001,2,FALSE)</f>
        <v>43525</v>
      </c>
      <c r="D736" s="19" t="s">
        <v>38</v>
      </c>
      <c r="E736" s="19" t="s">
        <v>15</v>
      </c>
      <c r="F736" s="19" t="s">
        <v>26</v>
      </c>
      <c r="G736" s="19" t="s">
        <v>39</v>
      </c>
      <c r="H736" s="19" t="str">
        <f>VLOOKUP(A736,detalis!$A$1:$D$1001,4,0)</f>
        <v>Ewallet</v>
      </c>
      <c r="I736" s="27">
        <f>VLOOKUP(A736,price!$A$1:$C$1001,2,0)</f>
        <v>53.72</v>
      </c>
      <c r="J736" s="21">
        <f>VLOOKUP(A736,price!$A$1:$C$1001,3,0)</f>
        <v>1</v>
      </c>
      <c r="K736" s="27">
        <f t="shared" si="33"/>
        <v>53.72</v>
      </c>
      <c r="L736" s="22">
        <v>6</v>
      </c>
      <c r="M736" s="27">
        <f t="shared" si="34"/>
        <v>3.2231999999999985</v>
      </c>
      <c r="N736" s="27">
        <f t="shared" si="35"/>
        <v>56.943199999999997</v>
      </c>
    </row>
    <row r="737" spans="1:14" x14ac:dyDescent="0.3">
      <c r="A737" s="21" t="s">
        <v>771</v>
      </c>
      <c r="B737" s="21" t="s">
        <v>20</v>
      </c>
      <c r="C737" s="20">
        <f>VLOOKUP(A737,detalis!$A$1:$D$1001,2,FALSE)</f>
        <v>43534</v>
      </c>
      <c r="D737" s="21" t="s">
        <v>21</v>
      </c>
      <c r="E737" s="21" t="s">
        <v>15</v>
      </c>
      <c r="F737" s="21" t="s">
        <v>26</v>
      </c>
      <c r="G737" s="21" t="s">
        <v>17</v>
      </c>
      <c r="H737" s="19" t="str">
        <f>VLOOKUP(A737,detalis!$A$1:$D$1001,4,0)</f>
        <v>Credit card</v>
      </c>
      <c r="I737" s="27">
        <f>VLOOKUP(A737,price!$A$1:$C$1001,2,0)</f>
        <v>81.95</v>
      </c>
      <c r="J737" s="21">
        <f>VLOOKUP(A737,price!$A$1:$C$1001,3,0)</f>
        <v>10</v>
      </c>
      <c r="K737" s="27">
        <f t="shared" si="33"/>
        <v>819.5</v>
      </c>
      <c r="L737" s="22">
        <v>6</v>
      </c>
      <c r="M737" s="27">
        <f t="shared" si="34"/>
        <v>49.169999999999959</v>
      </c>
      <c r="N737" s="27">
        <f t="shared" si="35"/>
        <v>868.67</v>
      </c>
    </row>
    <row r="738" spans="1:14" x14ac:dyDescent="0.3">
      <c r="A738" s="19" t="s">
        <v>772</v>
      </c>
      <c r="B738" s="19" t="s">
        <v>20</v>
      </c>
      <c r="C738" s="20">
        <f>VLOOKUP(A738,detalis!$A$1:$D$1001,2,FALSE)</f>
        <v>43547</v>
      </c>
      <c r="D738" s="19" t="s">
        <v>21</v>
      </c>
      <c r="E738" s="19" t="s">
        <v>15</v>
      </c>
      <c r="F738" s="19" t="s">
        <v>16</v>
      </c>
      <c r="G738" s="19" t="s">
        <v>27</v>
      </c>
      <c r="H738" s="19" t="str">
        <f>VLOOKUP(A738,detalis!$A$1:$D$1001,4,0)</f>
        <v>Credit card</v>
      </c>
      <c r="I738" s="27">
        <f>VLOOKUP(A738,price!$A$1:$C$1001,2,0)</f>
        <v>81.2</v>
      </c>
      <c r="J738" s="21">
        <f>VLOOKUP(A738,price!$A$1:$C$1001,3,0)</f>
        <v>7</v>
      </c>
      <c r="K738" s="27">
        <f t="shared" si="33"/>
        <v>568.4</v>
      </c>
      <c r="L738" s="22">
        <v>6</v>
      </c>
      <c r="M738" s="27">
        <f t="shared" si="34"/>
        <v>34.104000000000042</v>
      </c>
      <c r="N738" s="27">
        <f t="shared" si="35"/>
        <v>602.50400000000002</v>
      </c>
    </row>
    <row r="739" spans="1:14" x14ac:dyDescent="0.3">
      <c r="A739" s="21" t="s">
        <v>773</v>
      </c>
      <c r="B739" s="21" t="s">
        <v>20</v>
      </c>
      <c r="C739" s="20">
        <f>VLOOKUP(A739,detalis!$A$1:$D$1001,2,FALSE)</f>
        <v>43494</v>
      </c>
      <c r="D739" s="21" t="s">
        <v>21</v>
      </c>
      <c r="E739" s="21" t="s">
        <v>22</v>
      </c>
      <c r="F739" s="21" t="s">
        <v>26</v>
      </c>
      <c r="G739" s="21" t="s">
        <v>23</v>
      </c>
      <c r="H739" s="19" t="str">
        <f>VLOOKUP(A739,detalis!$A$1:$D$1001,4,0)</f>
        <v>Ewallet</v>
      </c>
      <c r="I739" s="27">
        <f>VLOOKUP(A739,price!$A$1:$C$1001,2,0)</f>
        <v>58.76</v>
      </c>
      <c r="J739" s="21">
        <f>VLOOKUP(A739,price!$A$1:$C$1001,3,0)</f>
        <v>10</v>
      </c>
      <c r="K739" s="27">
        <f t="shared" si="33"/>
        <v>587.6</v>
      </c>
      <c r="L739" s="22">
        <v>6</v>
      </c>
      <c r="M739" s="27">
        <f t="shared" si="34"/>
        <v>35.255999999999972</v>
      </c>
      <c r="N739" s="27">
        <f t="shared" si="35"/>
        <v>622.85599999999999</v>
      </c>
    </row>
    <row r="740" spans="1:14" x14ac:dyDescent="0.3">
      <c r="A740" s="19" t="s">
        <v>774</v>
      </c>
      <c r="B740" s="19" t="s">
        <v>37</v>
      </c>
      <c r="C740" s="20">
        <f>VLOOKUP(A740,detalis!$A$1:$D$1001,2,FALSE)</f>
        <v>43477</v>
      </c>
      <c r="D740" s="19" t="s">
        <v>38</v>
      </c>
      <c r="E740" s="19" t="s">
        <v>15</v>
      </c>
      <c r="F740" s="19" t="s">
        <v>26</v>
      </c>
      <c r="G740" s="19" t="s">
        <v>23</v>
      </c>
      <c r="H740" s="19" t="str">
        <f>VLOOKUP(A740,detalis!$A$1:$D$1001,4,0)</f>
        <v>Ewallet</v>
      </c>
      <c r="I740" s="27">
        <f>VLOOKUP(A740,price!$A$1:$C$1001,2,0)</f>
        <v>91.56</v>
      </c>
      <c r="J740" s="21">
        <f>VLOOKUP(A740,price!$A$1:$C$1001,3,0)</f>
        <v>8</v>
      </c>
      <c r="K740" s="27">
        <f t="shared" si="33"/>
        <v>732.48</v>
      </c>
      <c r="L740" s="22">
        <v>6</v>
      </c>
      <c r="M740" s="27">
        <f t="shared" si="34"/>
        <v>43.948800000000006</v>
      </c>
      <c r="N740" s="27">
        <f t="shared" si="35"/>
        <v>776.42880000000002</v>
      </c>
    </row>
    <row r="741" spans="1:14" x14ac:dyDescent="0.3">
      <c r="A741" s="21" t="s">
        <v>775</v>
      </c>
      <c r="B741" s="21" t="s">
        <v>13</v>
      </c>
      <c r="C741" s="20">
        <f>VLOOKUP(A741,detalis!$A$1:$D$1001,2,FALSE)</f>
        <v>43544</v>
      </c>
      <c r="D741" s="21" t="s">
        <v>14</v>
      </c>
      <c r="E741" s="21" t="s">
        <v>22</v>
      </c>
      <c r="F741" s="21" t="s">
        <v>26</v>
      </c>
      <c r="G741" s="21" t="s">
        <v>27</v>
      </c>
      <c r="H741" s="19" t="str">
        <f>VLOOKUP(A741,detalis!$A$1:$D$1001,4,0)</f>
        <v>Cash</v>
      </c>
      <c r="I741" s="27">
        <f>VLOOKUP(A741,price!$A$1:$C$1001,2,0)</f>
        <v>93.96</v>
      </c>
      <c r="J741" s="21">
        <f>VLOOKUP(A741,price!$A$1:$C$1001,3,0)</f>
        <v>9</v>
      </c>
      <c r="K741" s="27">
        <f t="shared" si="33"/>
        <v>845.64</v>
      </c>
      <c r="L741" s="22">
        <v>6</v>
      </c>
      <c r="M741" s="27">
        <f t="shared" si="34"/>
        <v>50.738399999999956</v>
      </c>
      <c r="N741" s="27">
        <f t="shared" si="35"/>
        <v>896.37839999999994</v>
      </c>
    </row>
    <row r="742" spans="1:14" x14ac:dyDescent="0.3">
      <c r="A742" s="19" t="s">
        <v>776</v>
      </c>
      <c r="B742" s="19" t="s">
        <v>20</v>
      </c>
      <c r="C742" s="20">
        <f>VLOOKUP(A742,detalis!$A$1:$D$1001,2,FALSE)</f>
        <v>43547</v>
      </c>
      <c r="D742" s="19" t="s">
        <v>21</v>
      </c>
      <c r="E742" s="19" t="s">
        <v>22</v>
      </c>
      <c r="F742" s="19" t="s">
        <v>26</v>
      </c>
      <c r="G742" s="19" t="s">
        <v>27</v>
      </c>
      <c r="H742" s="19" t="str">
        <f>VLOOKUP(A742,detalis!$A$1:$D$1001,4,0)</f>
        <v>Cash</v>
      </c>
      <c r="I742" s="27">
        <f>VLOOKUP(A742,price!$A$1:$C$1001,2,0)</f>
        <v>55.61</v>
      </c>
      <c r="J742" s="21">
        <f>VLOOKUP(A742,price!$A$1:$C$1001,3,0)</f>
        <v>7</v>
      </c>
      <c r="K742" s="27">
        <f t="shared" si="33"/>
        <v>389.27</v>
      </c>
      <c r="L742" s="22">
        <v>6</v>
      </c>
      <c r="M742" s="27">
        <f t="shared" si="34"/>
        <v>23.356200000000001</v>
      </c>
      <c r="N742" s="27">
        <f t="shared" si="35"/>
        <v>412.62619999999998</v>
      </c>
    </row>
    <row r="743" spans="1:14" x14ac:dyDescent="0.3">
      <c r="A743" s="21" t="s">
        <v>777</v>
      </c>
      <c r="B743" s="21" t="s">
        <v>20</v>
      </c>
      <c r="C743" s="20">
        <f>VLOOKUP(A743,detalis!$A$1:$D$1001,2,FALSE)</f>
        <v>43479</v>
      </c>
      <c r="D743" s="21" t="s">
        <v>21</v>
      </c>
      <c r="E743" s="21" t="s">
        <v>22</v>
      </c>
      <c r="F743" s="21" t="s">
        <v>26</v>
      </c>
      <c r="G743" s="21" t="s">
        <v>39</v>
      </c>
      <c r="H743" s="19" t="str">
        <f>VLOOKUP(A743,detalis!$A$1:$D$1001,4,0)</f>
        <v>Ewallet</v>
      </c>
      <c r="I743" s="27">
        <f>VLOOKUP(A743,price!$A$1:$C$1001,2,0)</f>
        <v>84.83</v>
      </c>
      <c r="J743" s="21">
        <f>VLOOKUP(A743,price!$A$1:$C$1001,3,0)</f>
        <v>1</v>
      </c>
      <c r="K743" s="27">
        <f t="shared" si="33"/>
        <v>84.83</v>
      </c>
      <c r="L743" s="22">
        <v>6</v>
      </c>
      <c r="M743" s="27">
        <f t="shared" si="34"/>
        <v>5.0897999999999968</v>
      </c>
      <c r="N743" s="27">
        <f t="shared" si="35"/>
        <v>89.919799999999995</v>
      </c>
    </row>
    <row r="744" spans="1:14" x14ac:dyDescent="0.3">
      <c r="A744" s="19" t="s">
        <v>778</v>
      </c>
      <c r="B744" s="19" t="s">
        <v>13</v>
      </c>
      <c r="C744" s="20">
        <f>VLOOKUP(A744,detalis!$A$1:$D$1001,2,FALSE)</f>
        <v>43508</v>
      </c>
      <c r="D744" s="19" t="s">
        <v>14</v>
      </c>
      <c r="E744" s="19" t="s">
        <v>15</v>
      </c>
      <c r="F744" s="19" t="s">
        <v>16</v>
      </c>
      <c r="G744" s="19" t="s">
        <v>31</v>
      </c>
      <c r="H744" s="19" t="str">
        <f>VLOOKUP(A744,detalis!$A$1:$D$1001,4,0)</f>
        <v>Ewallet</v>
      </c>
      <c r="I744" s="27">
        <f>VLOOKUP(A744,price!$A$1:$C$1001,2,0)</f>
        <v>71.63</v>
      </c>
      <c r="J744" s="21">
        <f>VLOOKUP(A744,price!$A$1:$C$1001,3,0)</f>
        <v>2</v>
      </c>
      <c r="K744" s="27">
        <f t="shared" si="33"/>
        <v>143.26</v>
      </c>
      <c r="L744" s="22">
        <v>6</v>
      </c>
      <c r="M744" s="27">
        <f t="shared" si="34"/>
        <v>8.5955999999999904</v>
      </c>
      <c r="N744" s="27">
        <f t="shared" si="35"/>
        <v>151.85559999999998</v>
      </c>
    </row>
    <row r="745" spans="1:14" x14ac:dyDescent="0.3">
      <c r="A745" s="21" t="s">
        <v>779</v>
      </c>
      <c r="B745" s="21" t="s">
        <v>13</v>
      </c>
      <c r="C745" s="20">
        <f>VLOOKUP(A745,detalis!$A$1:$D$1001,2,FALSE)</f>
        <v>43516</v>
      </c>
      <c r="D745" s="21" t="s">
        <v>14</v>
      </c>
      <c r="E745" s="21" t="s">
        <v>15</v>
      </c>
      <c r="F745" s="21" t="s">
        <v>26</v>
      </c>
      <c r="G745" s="21" t="s">
        <v>27</v>
      </c>
      <c r="H745" s="19" t="str">
        <f>VLOOKUP(A745,detalis!$A$1:$D$1001,4,0)</f>
        <v>Ewallet</v>
      </c>
      <c r="I745" s="27">
        <f>VLOOKUP(A745,price!$A$1:$C$1001,2,0)</f>
        <v>37.69</v>
      </c>
      <c r="J745" s="21">
        <f>VLOOKUP(A745,price!$A$1:$C$1001,3,0)</f>
        <v>2</v>
      </c>
      <c r="K745" s="27">
        <f t="shared" si="33"/>
        <v>75.38</v>
      </c>
      <c r="L745" s="22">
        <v>6</v>
      </c>
      <c r="M745" s="27">
        <f t="shared" si="34"/>
        <v>4.5228000000000037</v>
      </c>
      <c r="N745" s="27">
        <f t="shared" si="35"/>
        <v>79.902799999999999</v>
      </c>
    </row>
    <row r="746" spans="1:14" x14ac:dyDescent="0.3">
      <c r="A746" s="19" t="s">
        <v>780</v>
      </c>
      <c r="B746" s="19" t="s">
        <v>20</v>
      </c>
      <c r="C746" s="20">
        <f>VLOOKUP(A746,detalis!$A$1:$D$1001,2,FALSE)</f>
        <v>43467</v>
      </c>
      <c r="D746" s="19" t="s">
        <v>21</v>
      </c>
      <c r="E746" s="19" t="s">
        <v>15</v>
      </c>
      <c r="F746" s="19" t="s">
        <v>16</v>
      </c>
      <c r="G746" s="19" t="s">
        <v>31</v>
      </c>
      <c r="H746" s="19" t="str">
        <f>VLOOKUP(A746,detalis!$A$1:$D$1001,4,0)</f>
        <v>Credit card</v>
      </c>
      <c r="I746" s="27">
        <f>VLOOKUP(A746,price!$A$1:$C$1001,2,0)</f>
        <v>31.67</v>
      </c>
      <c r="J746" s="21">
        <f>VLOOKUP(A746,price!$A$1:$C$1001,3,0)</f>
        <v>8</v>
      </c>
      <c r="K746" s="27">
        <f t="shared" si="33"/>
        <v>253.36</v>
      </c>
      <c r="L746" s="22">
        <v>6</v>
      </c>
      <c r="M746" s="27">
        <f t="shared" si="34"/>
        <v>15.201599999999985</v>
      </c>
      <c r="N746" s="27">
        <f t="shared" si="35"/>
        <v>268.5616</v>
      </c>
    </row>
    <row r="747" spans="1:14" x14ac:dyDescent="0.3">
      <c r="A747" s="21" t="s">
        <v>781</v>
      </c>
      <c r="B747" s="21" t="s">
        <v>20</v>
      </c>
      <c r="C747" s="20">
        <f>VLOOKUP(A747,detalis!$A$1:$D$1001,2,FALSE)</f>
        <v>43498</v>
      </c>
      <c r="D747" s="21" t="s">
        <v>21</v>
      </c>
      <c r="E747" s="21" t="s">
        <v>15</v>
      </c>
      <c r="F747" s="21" t="s">
        <v>16</v>
      </c>
      <c r="G747" s="21" t="s">
        <v>39</v>
      </c>
      <c r="H747" s="19" t="str">
        <f>VLOOKUP(A747,detalis!$A$1:$D$1001,4,0)</f>
        <v>Cash</v>
      </c>
      <c r="I747" s="27">
        <f>VLOOKUP(A747,price!$A$1:$C$1001,2,0)</f>
        <v>38.42</v>
      </c>
      <c r="J747" s="21">
        <f>VLOOKUP(A747,price!$A$1:$C$1001,3,0)</f>
        <v>1</v>
      </c>
      <c r="K747" s="27">
        <f t="shared" si="33"/>
        <v>38.42</v>
      </c>
      <c r="L747" s="22">
        <v>6</v>
      </c>
      <c r="M747" s="27">
        <f t="shared" si="34"/>
        <v>2.3051999999999992</v>
      </c>
      <c r="N747" s="27">
        <f t="shared" si="35"/>
        <v>40.725200000000001</v>
      </c>
    </row>
    <row r="748" spans="1:14" x14ac:dyDescent="0.3">
      <c r="A748" s="19" t="s">
        <v>782</v>
      </c>
      <c r="B748" s="19" t="s">
        <v>37</v>
      </c>
      <c r="C748" s="20">
        <f>VLOOKUP(A748,detalis!$A$1:$D$1001,2,FALSE)</f>
        <v>43473</v>
      </c>
      <c r="D748" s="19" t="s">
        <v>38</v>
      </c>
      <c r="E748" s="19" t="s">
        <v>15</v>
      </c>
      <c r="F748" s="19" t="s">
        <v>26</v>
      </c>
      <c r="G748" s="19" t="s">
        <v>41</v>
      </c>
      <c r="H748" s="19" t="str">
        <f>VLOOKUP(A748,detalis!$A$1:$D$1001,4,0)</f>
        <v>Credit card</v>
      </c>
      <c r="I748" s="27">
        <f>VLOOKUP(A748,price!$A$1:$C$1001,2,0)</f>
        <v>65.23</v>
      </c>
      <c r="J748" s="21">
        <f>VLOOKUP(A748,price!$A$1:$C$1001,3,0)</f>
        <v>10</v>
      </c>
      <c r="K748" s="27">
        <f t="shared" si="33"/>
        <v>652.30000000000007</v>
      </c>
      <c r="L748" s="22">
        <v>6</v>
      </c>
      <c r="M748" s="27">
        <f t="shared" si="34"/>
        <v>39.138000000000034</v>
      </c>
      <c r="N748" s="27">
        <f t="shared" si="35"/>
        <v>691.4380000000001</v>
      </c>
    </row>
    <row r="749" spans="1:14" x14ac:dyDescent="0.3">
      <c r="A749" s="21" t="s">
        <v>783</v>
      </c>
      <c r="B749" s="21" t="s">
        <v>20</v>
      </c>
      <c r="C749" s="20">
        <f>VLOOKUP(A749,detalis!$A$1:$D$1001,2,FALSE)</f>
        <v>43495</v>
      </c>
      <c r="D749" s="21" t="s">
        <v>21</v>
      </c>
      <c r="E749" s="21" t="s">
        <v>15</v>
      </c>
      <c r="F749" s="21" t="s">
        <v>16</v>
      </c>
      <c r="G749" s="21" t="s">
        <v>27</v>
      </c>
      <c r="H749" s="19" t="str">
        <f>VLOOKUP(A749,detalis!$A$1:$D$1001,4,0)</f>
        <v>Credit card</v>
      </c>
      <c r="I749" s="27">
        <f>VLOOKUP(A749,price!$A$1:$C$1001,2,0)</f>
        <v>10.53</v>
      </c>
      <c r="J749" s="21">
        <f>VLOOKUP(A749,price!$A$1:$C$1001,3,0)</f>
        <v>5</v>
      </c>
      <c r="K749" s="27">
        <f t="shared" si="33"/>
        <v>52.65</v>
      </c>
      <c r="L749" s="22">
        <v>6</v>
      </c>
      <c r="M749" s="27">
        <f t="shared" si="34"/>
        <v>3.1589999999999989</v>
      </c>
      <c r="N749" s="27">
        <f t="shared" si="35"/>
        <v>55.808999999999997</v>
      </c>
    </row>
    <row r="750" spans="1:14" x14ac:dyDescent="0.3">
      <c r="A750" s="19" t="s">
        <v>784</v>
      </c>
      <c r="B750" s="19" t="s">
        <v>37</v>
      </c>
      <c r="C750" s="20">
        <f>VLOOKUP(A750,detalis!$A$1:$D$1001,2,FALSE)</f>
        <v>43550</v>
      </c>
      <c r="D750" s="19" t="s">
        <v>38</v>
      </c>
      <c r="E750" s="19" t="s">
        <v>15</v>
      </c>
      <c r="F750" s="19" t="s">
        <v>16</v>
      </c>
      <c r="G750" s="19" t="s">
        <v>27</v>
      </c>
      <c r="H750" s="19" t="str">
        <f>VLOOKUP(A750,detalis!$A$1:$D$1001,4,0)</f>
        <v>Credit card</v>
      </c>
      <c r="I750" s="27">
        <f>VLOOKUP(A750,price!$A$1:$C$1001,2,0)</f>
        <v>12.29</v>
      </c>
      <c r="J750" s="21">
        <f>VLOOKUP(A750,price!$A$1:$C$1001,3,0)</f>
        <v>9</v>
      </c>
      <c r="K750" s="27">
        <f t="shared" si="33"/>
        <v>110.60999999999999</v>
      </c>
      <c r="L750" s="22">
        <v>6</v>
      </c>
      <c r="M750" s="27">
        <f t="shared" si="34"/>
        <v>6.6366000000000014</v>
      </c>
      <c r="N750" s="27">
        <f t="shared" si="35"/>
        <v>117.24659999999999</v>
      </c>
    </row>
    <row r="751" spans="1:14" x14ac:dyDescent="0.3">
      <c r="A751" s="21" t="s">
        <v>785</v>
      </c>
      <c r="B751" s="21" t="s">
        <v>20</v>
      </c>
      <c r="C751" s="20">
        <f>VLOOKUP(A751,detalis!$A$1:$D$1001,2,FALSE)</f>
        <v>43480</v>
      </c>
      <c r="D751" s="21" t="s">
        <v>21</v>
      </c>
      <c r="E751" s="21" t="s">
        <v>15</v>
      </c>
      <c r="F751" s="21" t="s">
        <v>26</v>
      </c>
      <c r="G751" s="21" t="s">
        <v>17</v>
      </c>
      <c r="H751" s="19" t="str">
        <f>VLOOKUP(A751,detalis!$A$1:$D$1001,4,0)</f>
        <v>Cash</v>
      </c>
      <c r="I751" s="27">
        <f>VLOOKUP(A751,price!$A$1:$C$1001,2,0)</f>
        <v>81.23</v>
      </c>
      <c r="J751" s="21">
        <f>VLOOKUP(A751,price!$A$1:$C$1001,3,0)</f>
        <v>7</v>
      </c>
      <c r="K751" s="27">
        <f t="shared" si="33"/>
        <v>568.61</v>
      </c>
      <c r="L751" s="22">
        <v>6</v>
      </c>
      <c r="M751" s="27">
        <f t="shared" si="34"/>
        <v>34.116599999999949</v>
      </c>
      <c r="N751" s="27">
        <f t="shared" si="35"/>
        <v>602.72659999999996</v>
      </c>
    </row>
    <row r="752" spans="1:14" x14ac:dyDescent="0.3">
      <c r="A752" s="19" t="s">
        <v>786</v>
      </c>
      <c r="B752" s="19" t="s">
        <v>37</v>
      </c>
      <c r="C752" s="20">
        <f>VLOOKUP(A752,detalis!$A$1:$D$1001,2,FALSE)</f>
        <v>43538</v>
      </c>
      <c r="D752" s="19" t="s">
        <v>38</v>
      </c>
      <c r="E752" s="19" t="s">
        <v>15</v>
      </c>
      <c r="F752" s="19" t="s">
        <v>16</v>
      </c>
      <c r="G752" s="19" t="s">
        <v>41</v>
      </c>
      <c r="H752" s="19" t="str">
        <f>VLOOKUP(A752,detalis!$A$1:$D$1001,4,0)</f>
        <v>Ewallet</v>
      </c>
      <c r="I752" s="27">
        <f>VLOOKUP(A752,price!$A$1:$C$1001,2,0)</f>
        <v>22.32</v>
      </c>
      <c r="J752" s="21">
        <f>VLOOKUP(A752,price!$A$1:$C$1001,3,0)</f>
        <v>4</v>
      </c>
      <c r="K752" s="27">
        <f t="shared" si="33"/>
        <v>89.28</v>
      </c>
      <c r="L752" s="22">
        <v>6</v>
      </c>
      <c r="M752" s="27">
        <f t="shared" si="34"/>
        <v>5.3568000000000069</v>
      </c>
      <c r="N752" s="27">
        <f t="shared" si="35"/>
        <v>94.636800000000008</v>
      </c>
    </row>
    <row r="753" spans="1:14" x14ac:dyDescent="0.3">
      <c r="A753" s="21" t="s">
        <v>787</v>
      </c>
      <c r="B753" s="21" t="s">
        <v>13</v>
      </c>
      <c r="C753" s="20">
        <f>VLOOKUP(A753,detalis!$A$1:$D$1001,2,FALSE)</f>
        <v>43499</v>
      </c>
      <c r="D753" s="21" t="s">
        <v>14</v>
      </c>
      <c r="E753" s="21" t="s">
        <v>22</v>
      </c>
      <c r="F753" s="21" t="s">
        <v>16</v>
      </c>
      <c r="G753" s="21" t="s">
        <v>39</v>
      </c>
      <c r="H753" s="19" t="str">
        <f>VLOOKUP(A753,detalis!$A$1:$D$1001,4,0)</f>
        <v>Credit card</v>
      </c>
      <c r="I753" s="27">
        <f>VLOOKUP(A753,price!$A$1:$C$1001,2,0)</f>
        <v>27.28</v>
      </c>
      <c r="J753" s="21">
        <f>VLOOKUP(A753,price!$A$1:$C$1001,3,0)</f>
        <v>5</v>
      </c>
      <c r="K753" s="27">
        <f t="shared" si="33"/>
        <v>136.4</v>
      </c>
      <c r="L753" s="22">
        <v>6</v>
      </c>
      <c r="M753" s="27">
        <f t="shared" si="34"/>
        <v>8.1839999999999975</v>
      </c>
      <c r="N753" s="27">
        <f t="shared" si="35"/>
        <v>144.584</v>
      </c>
    </row>
    <row r="754" spans="1:14" x14ac:dyDescent="0.3">
      <c r="A754" s="19" t="s">
        <v>788</v>
      </c>
      <c r="B754" s="19" t="s">
        <v>13</v>
      </c>
      <c r="C754" s="20">
        <f>VLOOKUP(A754,detalis!$A$1:$D$1001,2,FALSE)</f>
        <v>43518</v>
      </c>
      <c r="D754" s="19" t="s">
        <v>14</v>
      </c>
      <c r="E754" s="19" t="s">
        <v>15</v>
      </c>
      <c r="F754" s="19" t="s">
        <v>16</v>
      </c>
      <c r="G754" s="19" t="s">
        <v>23</v>
      </c>
      <c r="H754" s="19" t="str">
        <f>VLOOKUP(A754,detalis!$A$1:$D$1001,4,0)</f>
        <v>Ewallet</v>
      </c>
      <c r="I754" s="27">
        <f>VLOOKUP(A754,price!$A$1:$C$1001,2,0)</f>
        <v>17.420000000000002</v>
      </c>
      <c r="J754" s="21">
        <f>VLOOKUP(A754,price!$A$1:$C$1001,3,0)</f>
        <v>10</v>
      </c>
      <c r="K754" s="27">
        <f t="shared" si="33"/>
        <v>174.20000000000002</v>
      </c>
      <c r="L754" s="22">
        <v>6</v>
      </c>
      <c r="M754" s="27">
        <f t="shared" si="34"/>
        <v>10.451999999999998</v>
      </c>
      <c r="N754" s="27">
        <f t="shared" si="35"/>
        <v>184.65200000000002</v>
      </c>
    </row>
    <row r="755" spans="1:14" x14ac:dyDescent="0.3">
      <c r="A755" s="21" t="s">
        <v>789</v>
      </c>
      <c r="B755" s="21" t="s">
        <v>37</v>
      </c>
      <c r="C755" s="20">
        <f>VLOOKUP(A755,detalis!$A$1:$D$1001,2,FALSE)</f>
        <v>43489</v>
      </c>
      <c r="D755" s="21" t="s">
        <v>38</v>
      </c>
      <c r="E755" s="21" t="s">
        <v>22</v>
      </c>
      <c r="F755" s="21" t="s">
        <v>26</v>
      </c>
      <c r="G755" s="21" t="s">
        <v>27</v>
      </c>
      <c r="H755" s="19" t="str">
        <f>VLOOKUP(A755,detalis!$A$1:$D$1001,4,0)</f>
        <v>Ewallet</v>
      </c>
      <c r="I755" s="27">
        <f>VLOOKUP(A755,price!$A$1:$C$1001,2,0)</f>
        <v>73.28</v>
      </c>
      <c r="J755" s="21">
        <f>VLOOKUP(A755,price!$A$1:$C$1001,3,0)</f>
        <v>5</v>
      </c>
      <c r="K755" s="27">
        <f t="shared" si="33"/>
        <v>366.4</v>
      </c>
      <c r="L755" s="22">
        <v>6</v>
      </c>
      <c r="M755" s="27">
        <f t="shared" si="34"/>
        <v>21.98399999999998</v>
      </c>
      <c r="N755" s="27">
        <f t="shared" si="35"/>
        <v>388.38399999999996</v>
      </c>
    </row>
    <row r="756" spans="1:14" x14ac:dyDescent="0.3">
      <c r="A756" s="19" t="s">
        <v>790</v>
      </c>
      <c r="B756" s="19" t="s">
        <v>20</v>
      </c>
      <c r="C756" s="20">
        <f>VLOOKUP(A756,detalis!$A$1:$D$1001,2,FALSE)</f>
        <v>43490</v>
      </c>
      <c r="D756" s="19" t="s">
        <v>21</v>
      </c>
      <c r="E756" s="19" t="s">
        <v>15</v>
      </c>
      <c r="F756" s="19" t="s">
        <v>16</v>
      </c>
      <c r="G756" s="19" t="s">
        <v>41</v>
      </c>
      <c r="H756" s="19" t="str">
        <f>VLOOKUP(A756,detalis!$A$1:$D$1001,4,0)</f>
        <v>Ewallet</v>
      </c>
      <c r="I756" s="27">
        <f>VLOOKUP(A756,price!$A$1:$C$1001,2,0)</f>
        <v>84.87</v>
      </c>
      <c r="J756" s="21">
        <f>VLOOKUP(A756,price!$A$1:$C$1001,3,0)</f>
        <v>3</v>
      </c>
      <c r="K756" s="27">
        <f t="shared" si="33"/>
        <v>254.61</v>
      </c>
      <c r="L756" s="22">
        <v>6</v>
      </c>
      <c r="M756" s="27">
        <f t="shared" si="34"/>
        <v>15.276599999999974</v>
      </c>
      <c r="N756" s="27">
        <f t="shared" si="35"/>
        <v>269.88659999999999</v>
      </c>
    </row>
    <row r="757" spans="1:14" x14ac:dyDescent="0.3">
      <c r="A757" s="21" t="s">
        <v>791</v>
      </c>
      <c r="B757" s="21" t="s">
        <v>13</v>
      </c>
      <c r="C757" s="20">
        <f>VLOOKUP(A757,detalis!$A$1:$D$1001,2,FALSE)</f>
        <v>43533</v>
      </c>
      <c r="D757" s="21" t="s">
        <v>14</v>
      </c>
      <c r="E757" s="21" t="s">
        <v>22</v>
      </c>
      <c r="F757" s="21" t="s">
        <v>16</v>
      </c>
      <c r="G757" s="21" t="s">
        <v>41</v>
      </c>
      <c r="H757" s="19" t="str">
        <f>VLOOKUP(A757,detalis!$A$1:$D$1001,4,0)</f>
        <v>Credit card</v>
      </c>
      <c r="I757" s="27">
        <f>VLOOKUP(A757,price!$A$1:$C$1001,2,0)</f>
        <v>97.29</v>
      </c>
      <c r="J757" s="21">
        <f>VLOOKUP(A757,price!$A$1:$C$1001,3,0)</f>
        <v>8</v>
      </c>
      <c r="K757" s="27">
        <f t="shared" si="33"/>
        <v>778.32</v>
      </c>
      <c r="L757" s="22">
        <v>6</v>
      </c>
      <c r="M757" s="27">
        <f t="shared" si="34"/>
        <v>46.699200000000019</v>
      </c>
      <c r="N757" s="27">
        <f t="shared" si="35"/>
        <v>825.01920000000007</v>
      </c>
    </row>
    <row r="758" spans="1:14" x14ac:dyDescent="0.3">
      <c r="A758" s="19" t="s">
        <v>792</v>
      </c>
      <c r="B758" s="19" t="s">
        <v>37</v>
      </c>
      <c r="C758" s="20">
        <f>VLOOKUP(A758,detalis!$A$1:$D$1001,2,FALSE)</f>
        <v>43513</v>
      </c>
      <c r="D758" s="19" t="s">
        <v>38</v>
      </c>
      <c r="E758" s="19" t="s">
        <v>15</v>
      </c>
      <c r="F758" s="19" t="s">
        <v>16</v>
      </c>
      <c r="G758" s="19" t="s">
        <v>23</v>
      </c>
      <c r="H758" s="19" t="str">
        <f>VLOOKUP(A758,detalis!$A$1:$D$1001,4,0)</f>
        <v>Ewallet</v>
      </c>
      <c r="I758" s="27">
        <f>VLOOKUP(A758,price!$A$1:$C$1001,2,0)</f>
        <v>35.74</v>
      </c>
      <c r="J758" s="21">
        <f>VLOOKUP(A758,price!$A$1:$C$1001,3,0)</f>
        <v>8</v>
      </c>
      <c r="K758" s="27">
        <f t="shared" si="33"/>
        <v>285.92</v>
      </c>
      <c r="L758" s="22">
        <v>6</v>
      </c>
      <c r="M758" s="27">
        <f t="shared" si="34"/>
        <v>17.155199999999979</v>
      </c>
      <c r="N758" s="27">
        <f t="shared" si="35"/>
        <v>303.0752</v>
      </c>
    </row>
    <row r="759" spans="1:14" x14ac:dyDescent="0.3">
      <c r="A759" s="21" t="s">
        <v>793</v>
      </c>
      <c r="B759" s="21" t="s">
        <v>13</v>
      </c>
      <c r="C759" s="20">
        <f>VLOOKUP(A759,detalis!$A$1:$D$1001,2,FALSE)</f>
        <v>43476</v>
      </c>
      <c r="D759" s="21" t="s">
        <v>14</v>
      </c>
      <c r="E759" s="21" t="s">
        <v>22</v>
      </c>
      <c r="F759" s="21" t="s">
        <v>16</v>
      </c>
      <c r="G759" s="21" t="s">
        <v>27</v>
      </c>
      <c r="H759" s="19" t="str">
        <f>VLOOKUP(A759,detalis!$A$1:$D$1001,4,0)</f>
        <v>Cash</v>
      </c>
      <c r="I759" s="27">
        <f>VLOOKUP(A759,price!$A$1:$C$1001,2,0)</f>
        <v>96.52</v>
      </c>
      <c r="J759" s="21">
        <f>VLOOKUP(A759,price!$A$1:$C$1001,3,0)</f>
        <v>6</v>
      </c>
      <c r="K759" s="27">
        <f t="shared" si="33"/>
        <v>579.12</v>
      </c>
      <c r="L759" s="22">
        <v>6</v>
      </c>
      <c r="M759" s="27">
        <f t="shared" si="34"/>
        <v>34.747200000000021</v>
      </c>
      <c r="N759" s="27">
        <f t="shared" si="35"/>
        <v>613.86720000000003</v>
      </c>
    </row>
    <row r="760" spans="1:14" x14ac:dyDescent="0.3">
      <c r="A760" s="19" t="s">
        <v>794</v>
      </c>
      <c r="B760" s="19" t="s">
        <v>13</v>
      </c>
      <c r="C760" s="20">
        <f>VLOOKUP(A760,detalis!$A$1:$D$1001,2,FALSE)</f>
        <v>43523</v>
      </c>
      <c r="D760" s="19" t="s">
        <v>14</v>
      </c>
      <c r="E760" s="19" t="s">
        <v>15</v>
      </c>
      <c r="F760" s="19" t="s">
        <v>26</v>
      </c>
      <c r="G760" s="19" t="s">
        <v>39</v>
      </c>
      <c r="H760" s="19" t="str">
        <f>VLOOKUP(A760,detalis!$A$1:$D$1001,4,0)</f>
        <v>Ewallet</v>
      </c>
      <c r="I760" s="27">
        <f>VLOOKUP(A760,price!$A$1:$C$1001,2,0)</f>
        <v>18.850000000000001</v>
      </c>
      <c r="J760" s="21">
        <f>VLOOKUP(A760,price!$A$1:$C$1001,3,0)</f>
        <v>10</v>
      </c>
      <c r="K760" s="27">
        <f t="shared" si="33"/>
        <v>188.5</v>
      </c>
      <c r="L760" s="22">
        <v>6</v>
      </c>
      <c r="M760" s="27">
        <f t="shared" si="34"/>
        <v>11.310000000000002</v>
      </c>
      <c r="N760" s="27">
        <f t="shared" si="35"/>
        <v>199.81</v>
      </c>
    </row>
    <row r="761" spans="1:14" x14ac:dyDescent="0.3">
      <c r="A761" s="21" t="s">
        <v>795</v>
      </c>
      <c r="B761" s="21" t="s">
        <v>13</v>
      </c>
      <c r="C761" s="20">
        <f>VLOOKUP(A761,detalis!$A$1:$D$1001,2,FALSE)</f>
        <v>43549</v>
      </c>
      <c r="D761" s="21" t="s">
        <v>14</v>
      </c>
      <c r="E761" s="21" t="s">
        <v>22</v>
      </c>
      <c r="F761" s="21" t="s">
        <v>16</v>
      </c>
      <c r="G761" s="21" t="s">
        <v>39</v>
      </c>
      <c r="H761" s="19" t="str">
        <f>VLOOKUP(A761,detalis!$A$1:$D$1001,4,0)</f>
        <v>Ewallet</v>
      </c>
      <c r="I761" s="27">
        <f>VLOOKUP(A761,price!$A$1:$C$1001,2,0)</f>
        <v>55.39</v>
      </c>
      <c r="J761" s="21">
        <f>VLOOKUP(A761,price!$A$1:$C$1001,3,0)</f>
        <v>4</v>
      </c>
      <c r="K761" s="27">
        <f t="shared" si="33"/>
        <v>221.56</v>
      </c>
      <c r="L761" s="22">
        <v>6</v>
      </c>
      <c r="M761" s="27">
        <f t="shared" si="34"/>
        <v>13.293599999999998</v>
      </c>
      <c r="N761" s="27">
        <f t="shared" si="35"/>
        <v>234.8536</v>
      </c>
    </row>
    <row r="762" spans="1:14" x14ac:dyDescent="0.3">
      <c r="A762" s="19" t="s">
        <v>796</v>
      </c>
      <c r="B762" s="19" t="s">
        <v>37</v>
      </c>
      <c r="C762" s="20">
        <f>VLOOKUP(A762,detalis!$A$1:$D$1001,2,FALSE)</f>
        <v>43507</v>
      </c>
      <c r="D762" s="19" t="s">
        <v>38</v>
      </c>
      <c r="E762" s="19" t="s">
        <v>15</v>
      </c>
      <c r="F762" s="19" t="s">
        <v>16</v>
      </c>
      <c r="G762" s="19" t="s">
        <v>39</v>
      </c>
      <c r="H762" s="19" t="str">
        <f>VLOOKUP(A762,detalis!$A$1:$D$1001,4,0)</f>
        <v>Credit card</v>
      </c>
      <c r="I762" s="27">
        <f>VLOOKUP(A762,price!$A$1:$C$1001,2,0)</f>
        <v>77.2</v>
      </c>
      <c r="J762" s="21">
        <f>VLOOKUP(A762,price!$A$1:$C$1001,3,0)</f>
        <v>10</v>
      </c>
      <c r="K762" s="27">
        <f t="shared" si="33"/>
        <v>772</v>
      </c>
      <c r="L762" s="22">
        <v>6</v>
      </c>
      <c r="M762" s="27">
        <f t="shared" si="34"/>
        <v>46.32000000000005</v>
      </c>
      <c r="N762" s="27">
        <f t="shared" si="35"/>
        <v>818.32</v>
      </c>
    </row>
    <row r="763" spans="1:14" x14ac:dyDescent="0.3">
      <c r="A763" s="21" t="s">
        <v>797</v>
      </c>
      <c r="B763" s="21" t="s">
        <v>37</v>
      </c>
      <c r="C763" s="20">
        <f>VLOOKUP(A763,detalis!$A$1:$D$1001,2,FALSE)</f>
        <v>43496</v>
      </c>
      <c r="D763" s="21" t="s">
        <v>38</v>
      </c>
      <c r="E763" s="21" t="s">
        <v>22</v>
      </c>
      <c r="F763" s="21" t="s">
        <v>26</v>
      </c>
      <c r="G763" s="21" t="s">
        <v>23</v>
      </c>
      <c r="H763" s="19" t="str">
        <f>VLOOKUP(A763,detalis!$A$1:$D$1001,4,0)</f>
        <v>Credit card</v>
      </c>
      <c r="I763" s="27">
        <f>VLOOKUP(A763,price!$A$1:$C$1001,2,0)</f>
        <v>72.13</v>
      </c>
      <c r="J763" s="21">
        <f>VLOOKUP(A763,price!$A$1:$C$1001,3,0)</f>
        <v>10</v>
      </c>
      <c r="K763" s="27">
        <f t="shared" si="33"/>
        <v>721.3</v>
      </c>
      <c r="L763" s="22">
        <v>6</v>
      </c>
      <c r="M763" s="27">
        <f t="shared" si="34"/>
        <v>43.27800000000002</v>
      </c>
      <c r="N763" s="27">
        <f t="shared" si="35"/>
        <v>764.57799999999997</v>
      </c>
    </row>
    <row r="764" spans="1:14" x14ac:dyDescent="0.3">
      <c r="A764" s="19" t="s">
        <v>798</v>
      </c>
      <c r="B764" s="19" t="s">
        <v>13</v>
      </c>
      <c r="C764" s="20">
        <f>VLOOKUP(A764,detalis!$A$1:$D$1001,2,FALSE)</f>
        <v>43485</v>
      </c>
      <c r="D764" s="19" t="s">
        <v>14</v>
      </c>
      <c r="E764" s="19" t="s">
        <v>15</v>
      </c>
      <c r="F764" s="19" t="s">
        <v>16</v>
      </c>
      <c r="G764" s="19" t="s">
        <v>41</v>
      </c>
      <c r="H764" s="19" t="str">
        <f>VLOOKUP(A764,detalis!$A$1:$D$1001,4,0)</f>
        <v>Ewallet</v>
      </c>
      <c r="I764" s="27">
        <f>VLOOKUP(A764,price!$A$1:$C$1001,2,0)</f>
        <v>63.88</v>
      </c>
      <c r="J764" s="21">
        <f>VLOOKUP(A764,price!$A$1:$C$1001,3,0)</f>
        <v>8</v>
      </c>
      <c r="K764" s="27">
        <f t="shared" si="33"/>
        <v>511.04</v>
      </c>
      <c r="L764" s="22">
        <v>6</v>
      </c>
      <c r="M764" s="27">
        <f t="shared" si="34"/>
        <v>30.662399999999991</v>
      </c>
      <c r="N764" s="27">
        <f t="shared" si="35"/>
        <v>541.70240000000001</v>
      </c>
    </row>
    <row r="765" spans="1:14" x14ac:dyDescent="0.3">
      <c r="A765" s="21" t="s">
        <v>799</v>
      </c>
      <c r="B765" s="21" t="s">
        <v>13</v>
      </c>
      <c r="C765" s="20">
        <f>VLOOKUP(A765,detalis!$A$1:$D$1001,2,FALSE)</f>
        <v>43550</v>
      </c>
      <c r="D765" s="21" t="s">
        <v>14</v>
      </c>
      <c r="E765" s="21" t="s">
        <v>15</v>
      </c>
      <c r="F765" s="21" t="s">
        <v>16</v>
      </c>
      <c r="G765" s="21" t="s">
        <v>17</v>
      </c>
      <c r="H765" s="19" t="str">
        <f>VLOOKUP(A765,detalis!$A$1:$D$1001,4,0)</f>
        <v>Ewallet</v>
      </c>
      <c r="I765" s="27">
        <f>VLOOKUP(A765,price!$A$1:$C$1001,2,0)</f>
        <v>10.69</v>
      </c>
      <c r="J765" s="21">
        <f>VLOOKUP(A765,price!$A$1:$C$1001,3,0)</f>
        <v>5</v>
      </c>
      <c r="K765" s="27">
        <f t="shared" si="33"/>
        <v>53.449999999999996</v>
      </c>
      <c r="L765" s="22">
        <v>6</v>
      </c>
      <c r="M765" s="27">
        <f t="shared" si="34"/>
        <v>3.2070000000000007</v>
      </c>
      <c r="N765" s="27">
        <f t="shared" si="35"/>
        <v>56.656999999999996</v>
      </c>
    </row>
    <row r="766" spans="1:14" x14ac:dyDescent="0.3">
      <c r="A766" s="19" t="s">
        <v>800</v>
      </c>
      <c r="B766" s="19" t="s">
        <v>13</v>
      </c>
      <c r="C766" s="20">
        <f>VLOOKUP(A766,detalis!$A$1:$D$1001,2,FALSE)</f>
        <v>43485</v>
      </c>
      <c r="D766" s="19" t="s">
        <v>14</v>
      </c>
      <c r="E766" s="19" t="s">
        <v>15</v>
      </c>
      <c r="F766" s="19" t="s">
        <v>26</v>
      </c>
      <c r="G766" s="19" t="s">
        <v>17</v>
      </c>
      <c r="H766" s="19" t="str">
        <f>VLOOKUP(A766,detalis!$A$1:$D$1001,4,0)</f>
        <v>Credit card</v>
      </c>
      <c r="I766" s="27">
        <f>VLOOKUP(A766,price!$A$1:$C$1001,2,0)</f>
        <v>55.5</v>
      </c>
      <c r="J766" s="21">
        <f>VLOOKUP(A766,price!$A$1:$C$1001,3,0)</f>
        <v>4</v>
      </c>
      <c r="K766" s="27">
        <f t="shared" si="33"/>
        <v>222</v>
      </c>
      <c r="L766" s="22">
        <v>6</v>
      </c>
      <c r="M766" s="27">
        <f t="shared" si="34"/>
        <v>13.319999999999993</v>
      </c>
      <c r="N766" s="27">
        <f t="shared" si="35"/>
        <v>235.32</v>
      </c>
    </row>
    <row r="767" spans="1:14" x14ac:dyDescent="0.3">
      <c r="A767" s="21" t="s">
        <v>801</v>
      </c>
      <c r="B767" s="21" t="s">
        <v>37</v>
      </c>
      <c r="C767" s="20">
        <f>VLOOKUP(A767,detalis!$A$1:$D$1001,2,FALSE)</f>
        <v>43529</v>
      </c>
      <c r="D767" s="21" t="s">
        <v>38</v>
      </c>
      <c r="E767" s="21" t="s">
        <v>22</v>
      </c>
      <c r="F767" s="21" t="s">
        <v>16</v>
      </c>
      <c r="G767" s="21" t="s">
        <v>27</v>
      </c>
      <c r="H767" s="19" t="str">
        <f>VLOOKUP(A767,detalis!$A$1:$D$1001,4,0)</f>
        <v>Ewallet</v>
      </c>
      <c r="I767" s="27">
        <f>VLOOKUP(A767,price!$A$1:$C$1001,2,0)</f>
        <v>95.46</v>
      </c>
      <c r="J767" s="21">
        <f>VLOOKUP(A767,price!$A$1:$C$1001,3,0)</f>
        <v>8</v>
      </c>
      <c r="K767" s="27">
        <f t="shared" si="33"/>
        <v>763.68</v>
      </c>
      <c r="L767" s="22">
        <v>6</v>
      </c>
      <c r="M767" s="27">
        <f t="shared" si="34"/>
        <v>45.820799999999963</v>
      </c>
      <c r="N767" s="27">
        <f t="shared" si="35"/>
        <v>809.50079999999991</v>
      </c>
    </row>
    <row r="768" spans="1:14" x14ac:dyDescent="0.3">
      <c r="A768" s="19" t="s">
        <v>802</v>
      </c>
      <c r="B768" s="19" t="s">
        <v>20</v>
      </c>
      <c r="C768" s="20">
        <f>VLOOKUP(A768,detalis!$A$1:$D$1001,2,FALSE)</f>
        <v>43470</v>
      </c>
      <c r="D768" s="19" t="s">
        <v>21</v>
      </c>
      <c r="E768" s="19" t="s">
        <v>22</v>
      </c>
      <c r="F768" s="19" t="s">
        <v>16</v>
      </c>
      <c r="G768" s="19" t="s">
        <v>41</v>
      </c>
      <c r="H768" s="19" t="str">
        <f>VLOOKUP(A768,detalis!$A$1:$D$1001,4,0)</f>
        <v>Credit card</v>
      </c>
      <c r="I768" s="27">
        <f>VLOOKUP(A768,price!$A$1:$C$1001,2,0)</f>
        <v>76.06</v>
      </c>
      <c r="J768" s="21">
        <f>VLOOKUP(A768,price!$A$1:$C$1001,3,0)</f>
        <v>3</v>
      </c>
      <c r="K768" s="27">
        <f t="shared" si="33"/>
        <v>228.18</v>
      </c>
      <c r="L768" s="22">
        <v>6</v>
      </c>
      <c r="M768" s="27">
        <f t="shared" si="34"/>
        <v>13.690799999999996</v>
      </c>
      <c r="N768" s="27">
        <f t="shared" si="35"/>
        <v>241.8708</v>
      </c>
    </row>
    <row r="769" spans="1:14" x14ac:dyDescent="0.3">
      <c r="A769" s="21" t="s">
        <v>803</v>
      </c>
      <c r="B769" s="21" t="s">
        <v>37</v>
      </c>
      <c r="C769" s="20">
        <f>VLOOKUP(A769,detalis!$A$1:$D$1001,2,FALSE)</f>
        <v>43509</v>
      </c>
      <c r="D769" s="21" t="s">
        <v>38</v>
      </c>
      <c r="E769" s="21" t="s">
        <v>22</v>
      </c>
      <c r="F769" s="21" t="s">
        <v>26</v>
      </c>
      <c r="G769" s="21" t="s">
        <v>31</v>
      </c>
      <c r="H769" s="19" t="str">
        <f>VLOOKUP(A769,detalis!$A$1:$D$1001,4,0)</f>
        <v>Cash</v>
      </c>
      <c r="I769" s="27">
        <f>VLOOKUP(A769,price!$A$1:$C$1001,2,0)</f>
        <v>13.69</v>
      </c>
      <c r="J769" s="21">
        <f>VLOOKUP(A769,price!$A$1:$C$1001,3,0)</f>
        <v>6</v>
      </c>
      <c r="K769" s="27">
        <f t="shared" si="33"/>
        <v>82.14</v>
      </c>
      <c r="L769" s="22">
        <v>6</v>
      </c>
      <c r="M769" s="27">
        <f t="shared" si="34"/>
        <v>4.9283999999999963</v>
      </c>
      <c r="N769" s="27">
        <f t="shared" si="35"/>
        <v>87.068399999999997</v>
      </c>
    </row>
    <row r="770" spans="1:14" x14ac:dyDescent="0.3">
      <c r="A770" s="19" t="s">
        <v>804</v>
      </c>
      <c r="B770" s="19" t="s">
        <v>37</v>
      </c>
      <c r="C770" s="20">
        <f>VLOOKUP(A770,detalis!$A$1:$D$1001,2,FALSE)</f>
        <v>43540</v>
      </c>
      <c r="D770" s="19" t="s">
        <v>38</v>
      </c>
      <c r="E770" s="19" t="s">
        <v>22</v>
      </c>
      <c r="F770" s="19" t="s">
        <v>16</v>
      </c>
      <c r="G770" s="19" t="s">
        <v>23</v>
      </c>
      <c r="H770" s="19" t="str">
        <f>VLOOKUP(A770,detalis!$A$1:$D$1001,4,0)</f>
        <v>Cash</v>
      </c>
      <c r="I770" s="27">
        <f>VLOOKUP(A770,price!$A$1:$C$1001,2,0)</f>
        <v>95.64</v>
      </c>
      <c r="J770" s="21">
        <f>VLOOKUP(A770,price!$A$1:$C$1001,3,0)</f>
        <v>4</v>
      </c>
      <c r="K770" s="27">
        <f t="shared" si="33"/>
        <v>382.56</v>
      </c>
      <c r="L770" s="22">
        <v>6</v>
      </c>
      <c r="M770" s="27">
        <f t="shared" si="34"/>
        <v>22.953599999999994</v>
      </c>
      <c r="N770" s="27">
        <f t="shared" si="35"/>
        <v>405.5136</v>
      </c>
    </row>
    <row r="771" spans="1:14" x14ac:dyDescent="0.3">
      <c r="A771" s="21" t="s">
        <v>805</v>
      </c>
      <c r="B771" s="21" t="s">
        <v>13</v>
      </c>
      <c r="C771" s="20">
        <f>VLOOKUP(A771,detalis!$A$1:$D$1001,2,FALSE)</f>
        <v>43480</v>
      </c>
      <c r="D771" s="21" t="s">
        <v>14</v>
      </c>
      <c r="E771" s="21" t="s">
        <v>22</v>
      </c>
      <c r="F771" s="21" t="s">
        <v>16</v>
      </c>
      <c r="G771" s="21" t="s">
        <v>27</v>
      </c>
      <c r="H771" s="19" t="str">
        <f>VLOOKUP(A771,detalis!$A$1:$D$1001,4,0)</f>
        <v>Cash</v>
      </c>
      <c r="I771" s="27">
        <f>VLOOKUP(A771,price!$A$1:$C$1001,2,0)</f>
        <v>11.43</v>
      </c>
      <c r="J771" s="21">
        <f>VLOOKUP(A771,price!$A$1:$C$1001,3,0)</f>
        <v>6</v>
      </c>
      <c r="K771" s="27">
        <f t="shared" ref="K771:K834" si="36">I771*J771</f>
        <v>68.58</v>
      </c>
      <c r="L771" s="22">
        <v>6</v>
      </c>
      <c r="M771" s="27">
        <f t="shared" ref="M771:M834" si="37">N771-K771</f>
        <v>4.1148000000000025</v>
      </c>
      <c r="N771" s="27">
        <f t="shared" ref="N771:N834" si="38">K771+((K771*L771)/100)</f>
        <v>72.694800000000001</v>
      </c>
    </row>
    <row r="772" spans="1:14" x14ac:dyDescent="0.3">
      <c r="A772" s="19" t="s">
        <v>806</v>
      </c>
      <c r="B772" s="19" t="s">
        <v>37</v>
      </c>
      <c r="C772" s="20">
        <f>VLOOKUP(A772,detalis!$A$1:$D$1001,2,FALSE)</f>
        <v>43522</v>
      </c>
      <c r="D772" s="19" t="s">
        <v>38</v>
      </c>
      <c r="E772" s="19" t="s">
        <v>15</v>
      </c>
      <c r="F772" s="19" t="s">
        <v>16</v>
      </c>
      <c r="G772" s="19" t="s">
        <v>31</v>
      </c>
      <c r="H772" s="19" t="str">
        <f>VLOOKUP(A772,detalis!$A$1:$D$1001,4,0)</f>
        <v>Ewallet</v>
      </c>
      <c r="I772" s="27">
        <f>VLOOKUP(A772,price!$A$1:$C$1001,2,0)</f>
        <v>95.54</v>
      </c>
      <c r="J772" s="21">
        <f>VLOOKUP(A772,price!$A$1:$C$1001,3,0)</f>
        <v>4</v>
      </c>
      <c r="K772" s="27">
        <f t="shared" si="36"/>
        <v>382.16</v>
      </c>
      <c r="L772" s="22">
        <v>6</v>
      </c>
      <c r="M772" s="27">
        <f t="shared" si="37"/>
        <v>22.929599999999994</v>
      </c>
      <c r="N772" s="27">
        <f t="shared" si="38"/>
        <v>405.08960000000002</v>
      </c>
    </row>
    <row r="773" spans="1:14" x14ac:dyDescent="0.3">
      <c r="A773" s="21" t="s">
        <v>807</v>
      </c>
      <c r="B773" s="21" t="s">
        <v>20</v>
      </c>
      <c r="C773" s="20">
        <f>VLOOKUP(A773,detalis!$A$1:$D$1001,2,FALSE)</f>
        <v>43523</v>
      </c>
      <c r="D773" s="21" t="s">
        <v>21</v>
      </c>
      <c r="E773" s="21" t="s">
        <v>15</v>
      </c>
      <c r="F773" s="21" t="s">
        <v>16</v>
      </c>
      <c r="G773" s="21" t="s">
        <v>17</v>
      </c>
      <c r="H773" s="19" t="str">
        <f>VLOOKUP(A773,detalis!$A$1:$D$1001,4,0)</f>
        <v>Credit card</v>
      </c>
      <c r="I773" s="27">
        <f>VLOOKUP(A773,price!$A$1:$C$1001,2,0)</f>
        <v>85.87</v>
      </c>
      <c r="J773" s="21">
        <f>VLOOKUP(A773,price!$A$1:$C$1001,3,0)</f>
        <v>7</v>
      </c>
      <c r="K773" s="27">
        <f t="shared" si="36"/>
        <v>601.09</v>
      </c>
      <c r="L773" s="22">
        <v>6</v>
      </c>
      <c r="M773" s="27">
        <f t="shared" si="37"/>
        <v>36.065399999999954</v>
      </c>
      <c r="N773" s="27">
        <f t="shared" si="38"/>
        <v>637.15539999999999</v>
      </c>
    </row>
    <row r="774" spans="1:14" x14ac:dyDescent="0.3">
      <c r="A774" s="19" t="s">
        <v>808</v>
      </c>
      <c r="B774" s="19" t="s">
        <v>20</v>
      </c>
      <c r="C774" s="20">
        <f>VLOOKUP(A774,detalis!$A$1:$D$1001,2,FALSE)</f>
        <v>43513</v>
      </c>
      <c r="D774" s="19" t="s">
        <v>21</v>
      </c>
      <c r="E774" s="19" t="s">
        <v>15</v>
      </c>
      <c r="F774" s="19" t="s">
        <v>16</v>
      </c>
      <c r="G774" s="19" t="s">
        <v>31</v>
      </c>
      <c r="H774" s="19" t="str">
        <f>VLOOKUP(A774,detalis!$A$1:$D$1001,4,0)</f>
        <v>Ewallet</v>
      </c>
      <c r="I774" s="27">
        <f>VLOOKUP(A774,price!$A$1:$C$1001,2,0)</f>
        <v>67.989999999999995</v>
      </c>
      <c r="J774" s="21">
        <f>VLOOKUP(A774,price!$A$1:$C$1001,3,0)</f>
        <v>7</v>
      </c>
      <c r="K774" s="27">
        <f t="shared" si="36"/>
        <v>475.92999999999995</v>
      </c>
      <c r="L774" s="22">
        <v>6</v>
      </c>
      <c r="M774" s="27">
        <f t="shared" si="37"/>
        <v>28.555799999999977</v>
      </c>
      <c r="N774" s="27">
        <f t="shared" si="38"/>
        <v>504.48579999999993</v>
      </c>
    </row>
    <row r="775" spans="1:14" x14ac:dyDescent="0.3">
      <c r="A775" s="21" t="s">
        <v>809</v>
      </c>
      <c r="B775" s="21" t="s">
        <v>20</v>
      </c>
      <c r="C775" s="20">
        <f>VLOOKUP(A775,detalis!$A$1:$D$1001,2,FALSE)</f>
        <v>43502</v>
      </c>
      <c r="D775" s="21" t="s">
        <v>21</v>
      </c>
      <c r="E775" s="21" t="s">
        <v>22</v>
      </c>
      <c r="F775" s="21" t="s">
        <v>16</v>
      </c>
      <c r="G775" s="21" t="s">
        <v>39</v>
      </c>
      <c r="H775" s="19" t="str">
        <f>VLOOKUP(A775,detalis!$A$1:$D$1001,4,0)</f>
        <v>Credit card</v>
      </c>
      <c r="I775" s="27">
        <f>VLOOKUP(A775,price!$A$1:$C$1001,2,0)</f>
        <v>52.42</v>
      </c>
      <c r="J775" s="21">
        <f>VLOOKUP(A775,price!$A$1:$C$1001,3,0)</f>
        <v>1</v>
      </c>
      <c r="K775" s="27">
        <f t="shared" si="36"/>
        <v>52.42</v>
      </c>
      <c r="L775" s="22">
        <v>6</v>
      </c>
      <c r="M775" s="27">
        <f t="shared" si="37"/>
        <v>3.1452000000000027</v>
      </c>
      <c r="N775" s="27">
        <f t="shared" si="38"/>
        <v>55.565200000000004</v>
      </c>
    </row>
    <row r="776" spans="1:14" x14ac:dyDescent="0.3">
      <c r="A776" s="19" t="s">
        <v>810</v>
      </c>
      <c r="B776" s="19" t="s">
        <v>20</v>
      </c>
      <c r="C776" s="20">
        <f>VLOOKUP(A776,detalis!$A$1:$D$1001,2,FALSE)</f>
        <v>43482</v>
      </c>
      <c r="D776" s="19" t="s">
        <v>21</v>
      </c>
      <c r="E776" s="19" t="s">
        <v>15</v>
      </c>
      <c r="F776" s="19" t="s">
        <v>26</v>
      </c>
      <c r="G776" s="19" t="s">
        <v>39</v>
      </c>
      <c r="H776" s="19" t="str">
        <f>VLOOKUP(A776,detalis!$A$1:$D$1001,4,0)</f>
        <v>Cash</v>
      </c>
      <c r="I776" s="27">
        <f>VLOOKUP(A776,price!$A$1:$C$1001,2,0)</f>
        <v>65.650000000000006</v>
      </c>
      <c r="J776" s="21">
        <f>VLOOKUP(A776,price!$A$1:$C$1001,3,0)</f>
        <v>2</v>
      </c>
      <c r="K776" s="27">
        <f t="shared" si="36"/>
        <v>131.30000000000001</v>
      </c>
      <c r="L776" s="22">
        <v>6</v>
      </c>
      <c r="M776" s="27">
        <f t="shared" si="37"/>
        <v>7.8780000000000143</v>
      </c>
      <c r="N776" s="27">
        <f t="shared" si="38"/>
        <v>139.17800000000003</v>
      </c>
    </row>
    <row r="777" spans="1:14" x14ac:dyDescent="0.3">
      <c r="A777" s="21" t="s">
        <v>811</v>
      </c>
      <c r="B777" s="21" t="s">
        <v>37</v>
      </c>
      <c r="C777" s="20">
        <f>VLOOKUP(A777,detalis!$A$1:$D$1001,2,FALSE)</f>
        <v>43487</v>
      </c>
      <c r="D777" s="21" t="s">
        <v>38</v>
      </c>
      <c r="E777" s="21" t="s">
        <v>22</v>
      </c>
      <c r="F777" s="21" t="s">
        <v>16</v>
      </c>
      <c r="G777" s="21" t="s">
        <v>39</v>
      </c>
      <c r="H777" s="19" t="str">
        <f>VLOOKUP(A777,detalis!$A$1:$D$1001,4,0)</f>
        <v>Credit card</v>
      </c>
      <c r="I777" s="27">
        <f>VLOOKUP(A777,price!$A$1:$C$1001,2,0)</f>
        <v>28.86</v>
      </c>
      <c r="J777" s="21">
        <f>VLOOKUP(A777,price!$A$1:$C$1001,3,0)</f>
        <v>5</v>
      </c>
      <c r="K777" s="27">
        <f t="shared" si="36"/>
        <v>144.30000000000001</v>
      </c>
      <c r="L777" s="22">
        <v>6</v>
      </c>
      <c r="M777" s="27">
        <f t="shared" si="37"/>
        <v>8.6580000000000155</v>
      </c>
      <c r="N777" s="27">
        <f t="shared" si="38"/>
        <v>152.95800000000003</v>
      </c>
    </row>
    <row r="778" spans="1:14" x14ac:dyDescent="0.3">
      <c r="A778" s="19" t="s">
        <v>812</v>
      </c>
      <c r="B778" s="19" t="s">
        <v>20</v>
      </c>
      <c r="C778" s="20">
        <f>VLOOKUP(A778,detalis!$A$1:$D$1001,2,FALSE)</f>
        <v>43529</v>
      </c>
      <c r="D778" s="19" t="s">
        <v>21</v>
      </c>
      <c r="E778" s="19" t="s">
        <v>15</v>
      </c>
      <c r="F778" s="19" t="s">
        <v>26</v>
      </c>
      <c r="G778" s="19" t="s">
        <v>17</v>
      </c>
      <c r="H778" s="19" t="str">
        <f>VLOOKUP(A778,detalis!$A$1:$D$1001,4,0)</f>
        <v>Credit card</v>
      </c>
      <c r="I778" s="27">
        <f>VLOOKUP(A778,price!$A$1:$C$1001,2,0)</f>
        <v>65.31</v>
      </c>
      <c r="J778" s="21">
        <f>VLOOKUP(A778,price!$A$1:$C$1001,3,0)</f>
        <v>7</v>
      </c>
      <c r="K778" s="27">
        <f t="shared" si="36"/>
        <v>457.17</v>
      </c>
      <c r="L778" s="22">
        <v>6</v>
      </c>
      <c r="M778" s="27">
        <f t="shared" si="37"/>
        <v>27.430200000000013</v>
      </c>
      <c r="N778" s="27">
        <f t="shared" si="38"/>
        <v>484.60020000000003</v>
      </c>
    </row>
    <row r="779" spans="1:14" x14ac:dyDescent="0.3">
      <c r="A779" s="21" t="s">
        <v>813</v>
      </c>
      <c r="B779" s="21" t="s">
        <v>37</v>
      </c>
      <c r="C779" s="20">
        <f>VLOOKUP(A779,detalis!$A$1:$D$1001,2,FALSE)</f>
        <v>43468</v>
      </c>
      <c r="D779" s="21" t="s">
        <v>38</v>
      </c>
      <c r="E779" s="21" t="s">
        <v>22</v>
      </c>
      <c r="F779" s="21" t="s">
        <v>26</v>
      </c>
      <c r="G779" s="21" t="s">
        <v>31</v>
      </c>
      <c r="H779" s="19" t="str">
        <f>VLOOKUP(A779,detalis!$A$1:$D$1001,4,0)</f>
        <v>Cash</v>
      </c>
      <c r="I779" s="27">
        <f>VLOOKUP(A779,price!$A$1:$C$1001,2,0)</f>
        <v>93.38</v>
      </c>
      <c r="J779" s="21">
        <f>VLOOKUP(A779,price!$A$1:$C$1001,3,0)</f>
        <v>1</v>
      </c>
      <c r="K779" s="27">
        <f t="shared" si="36"/>
        <v>93.38</v>
      </c>
      <c r="L779" s="22">
        <v>6</v>
      </c>
      <c r="M779" s="27">
        <f t="shared" si="37"/>
        <v>5.602800000000002</v>
      </c>
      <c r="N779" s="27">
        <f t="shared" si="38"/>
        <v>98.982799999999997</v>
      </c>
    </row>
    <row r="780" spans="1:14" x14ac:dyDescent="0.3">
      <c r="A780" s="19" t="s">
        <v>814</v>
      </c>
      <c r="B780" s="19" t="s">
        <v>20</v>
      </c>
      <c r="C780" s="20">
        <f>VLOOKUP(A780,detalis!$A$1:$D$1001,2,FALSE)</f>
        <v>43544</v>
      </c>
      <c r="D780" s="19" t="s">
        <v>21</v>
      </c>
      <c r="E780" s="19" t="s">
        <v>15</v>
      </c>
      <c r="F780" s="19" t="s">
        <v>26</v>
      </c>
      <c r="G780" s="19" t="s">
        <v>31</v>
      </c>
      <c r="H780" s="19" t="str">
        <f>VLOOKUP(A780,detalis!$A$1:$D$1001,4,0)</f>
        <v>Cash</v>
      </c>
      <c r="I780" s="27">
        <f>VLOOKUP(A780,price!$A$1:$C$1001,2,0)</f>
        <v>25.25</v>
      </c>
      <c r="J780" s="21">
        <f>VLOOKUP(A780,price!$A$1:$C$1001,3,0)</f>
        <v>5</v>
      </c>
      <c r="K780" s="27">
        <f t="shared" si="36"/>
        <v>126.25</v>
      </c>
      <c r="L780" s="22">
        <v>6</v>
      </c>
      <c r="M780" s="27">
        <f t="shared" si="37"/>
        <v>7.5749999999999886</v>
      </c>
      <c r="N780" s="27">
        <f t="shared" si="38"/>
        <v>133.82499999999999</v>
      </c>
    </row>
    <row r="781" spans="1:14" x14ac:dyDescent="0.3">
      <c r="A781" s="21" t="s">
        <v>815</v>
      </c>
      <c r="B781" s="21" t="s">
        <v>37</v>
      </c>
      <c r="C781" s="20">
        <f>VLOOKUP(A781,detalis!$A$1:$D$1001,2,FALSE)</f>
        <v>43496</v>
      </c>
      <c r="D781" s="21" t="s">
        <v>38</v>
      </c>
      <c r="E781" s="21" t="s">
        <v>15</v>
      </c>
      <c r="F781" s="21" t="s">
        <v>26</v>
      </c>
      <c r="G781" s="21" t="s">
        <v>23</v>
      </c>
      <c r="H781" s="19" t="str">
        <f>VLOOKUP(A781,detalis!$A$1:$D$1001,4,0)</f>
        <v>Ewallet</v>
      </c>
      <c r="I781" s="27">
        <f>VLOOKUP(A781,price!$A$1:$C$1001,2,0)</f>
        <v>87.87</v>
      </c>
      <c r="J781" s="21">
        <f>VLOOKUP(A781,price!$A$1:$C$1001,3,0)</f>
        <v>9</v>
      </c>
      <c r="K781" s="27">
        <f t="shared" si="36"/>
        <v>790.83</v>
      </c>
      <c r="L781" s="22">
        <v>6</v>
      </c>
      <c r="M781" s="27">
        <f t="shared" si="37"/>
        <v>47.449799999999982</v>
      </c>
      <c r="N781" s="27">
        <f t="shared" si="38"/>
        <v>838.27980000000002</v>
      </c>
    </row>
    <row r="782" spans="1:14" x14ac:dyDescent="0.3">
      <c r="A782" s="19" t="s">
        <v>816</v>
      </c>
      <c r="B782" s="19" t="s">
        <v>20</v>
      </c>
      <c r="C782" s="20">
        <f>VLOOKUP(A782,detalis!$A$1:$D$1001,2,FALSE)</f>
        <v>43515</v>
      </c>
      <c r="D782" s="19" t="s">
        <v>21</v>
      </c>
      <c r="E782" s="19" t="s">
        <v>22</v>
      </c>
      <c r="F782" s="19" t="s">
        <v>26</v>
      </c>
      <c r="G782" s="19" t="s">
        <v>17</v>
      </c>
      <c r="H782" s="19" t="str">
        <f>VLOOKUP(A782,detalis!$A$1:$D$1001,4,0)</f>
        <v>Cash</v>
      </c>
      <c r="I782" s="27">
        <f>VLOOKUP(A782,price!$A$1:$C$1001,2,0)</f>
        <v>21.8</v>
      </c>
      <c r="J782" s="21">
        <f>VLOOKUP(A782,price!$A$1:$C$1001,3,0)</f>
        <v>8</v>
      </c>
      <c r="K782" s="27">
        <f t="shared" si="36"/>
        <v>174.4</v>
      </c>
      <c r="L782" s="22">
        <v>6</v>
      </c>
      <c r="M782" s="27">
        <f t="shared" si="37"/>
        <v>10.463999999999999</v>
      </c>
      <c r="N782" s="27">
        <f t="shared" si="38"/>
        <v>184.864</v>
      </c>
    </row>
    <row r="783" spans="1:14" x14ac:dyDescent="0.3">
      <c r="A783" s="21" t="s">
        <v>817</v>
      </c>
      <c r="B783" s="21" t="s">
        <v>13</v>
      </c>
      <c r="C783" s="20">
        <f>VLOOKUP(A783,detalis!$A$1:$D$1001,2,FALSE)</f>
        <v>43507</v>
      </c>
      <c r="D783" s="21" t="s">
        <v>14</v>
      </c>
      <c r="E783" s="21" t="s">
        <v>22</v>
      </c>
      <c r="F783" s="21" t="s">
        <v>16</v>
      </c>
      <c r="G783" s="21" t="s">
        <v>31</v>
      </c>
      <c r="H783" s="19" t="str">
        <f>VLOOKUP(A783,detalis!$A$1:$D$1001,4,0)</f>
        <v>Ewallet</v>
      </c>
      <c r="I783" s="27">
        <f>VLOOKUP(A783,price!$A$1:$C$1001,2,0)</f>
        <v>94.76</v>
      </c>
      <c r="J783" s="21">
        <f>VLOOKUP(A783,price!$A$1:$C$1001,3,0)</f>
        <v>4</v>
      </c>
      <c r="K783" s="27">
        <f t="shared" si="36"/>
        <v>379.04</v>
      </c>
      <c r="L783" s="22">
        <v>6</v>
      </c>
      <c r="M783" s="27">
        <f t="shared" si="37"/>
        <v>22.742400000000032</v>
      </c>
      <c r="N783" s="27">
        <f t="shared" si="38"/>
        <v>401.78240000000005</v>
      </c>
    </row>
    <row r="784" spans="1:14" x14ac:dyDescent="0.3">
      <c r="A784" s="19" t="s">
        <v>818</v>
      </c>
      <c r="B784" s="19" t="s">
        <v>13</v>
      </c>
      <c r="C784" s="20">
        <f>VLOOKUP(A784,detalis!$A$1:$D$1001,2,FALSE)</f>
        <v>43501</v>
      </c>
      <c r="D784" s="19" t="s">
        <v>14</v>
      </c>
      <c r="E784" s="19" t="s">
        <v>15</v>
      </c>
      <c r="F784" s="19" t="s">
        <v>16</v>
      </c>
      <c r="G784" s="19" t="s">
        <v>41</v>
      </c>
      <c r="H784" s="19" t="str">
        <f>VLOOKUP(A784,detalis!$A$1:$D$1001,4,0)</f>
        <v>Credit card</v>
      </c>
      <c r="I784" s="27">
        <f>VLOOKUP(A784,price!$A$1:$C$1001,2,0)</f>
        <v>30.62</v>
      </c>
      <c r="J784" s="21">
        <f>VLOOKUP(A784,price!$A$1:$C$1001,3,0)</f>
        <v>1</v>
      </c>
      <c r="K784" s="27">
        <f t="shared" si="36"/>
        <v>30.62</v>
      </c>
      <c r="L784" s="22">
        <v>6</v>
      </c>
      <c r="M784" s="27">
        <f t="shared" si="37"/>
        <v>1.8371999999999993</v>
      </c>
      <c r="N784" s="27">
        <f t="shared" si="38"/>
        <v>32.4572</v>
      </c>
    </row>
    <row r="785" spans="1:14" x14ac:dyDescent="0.3">
      <c r="A785" s="21" t="s">
        <v>819</v>
      </c>
      <c r="B785" s="21" t="s">
        <v>20</v>
      </c>
      <c r="C785" s="20">
        <f>VLOOKUP(A785,detalis!$A$1:$D$1001,2,FALSE)</f>
        <v>43527</v>
      </c>
      <c r="D785" s="21" t="s">
        <v>21</v>
      </c>
      <c r="E785" s="21" t="s">
        <v>22</v>
      </c>
      <c r="F785" s="21" t="s">
        <v>16</v>
      </c>
      <c r="G785" s="21" t="s">
        <v>27</v>
      </c>
      <c r="H785" s="19" t="str">
        <f>VLOOKUP(A785,detalis!$A$1:$D$1001,4,0)</f>
        <v>Cash</v>
      </c>
      <c r="I785" s="27">
        <f>VLOOKUP(A785,price!$A$1:$C$1001,2,0)</f>
        <v>44.01</v>
      </c>
      <c r="J785" s="21">
        <f>VLOOKUP(A785,price!$A$1:$C$1001,3,0)</f>
        <v>8</v>
      </c>
      <c r="K785" s="27">
        <f t="shared" si="36"/>
        <v>352.08</v>
      </c>
      <c r="L785" s="22">
        <v>6</v>
      </c>
      <c r="M785" s="27">
        <f t="shared" si="37"/>
        <v>21.124799999999993</v>
      </c>
      <c r="N785" s="27">
        <f t="shared" si="38"/>
        <v>373.20479999999998</v>
      </c>
    </row>
    <row r="786" spans="1:14" x14ac:dyDescent="0.3">
      <c r="A786" s="19" t="s">
        <v>820</v>
      </c>
      <c r="B786" s="19" t="s">
        <v>20</v>
      </c>
      <c r="C786" s="20">
        <f>VLOOKUP(A786,detalis!$A$1:$D$1001,2,FALSE)</f>
        <v>43520</v>
      </c>
      <c r="D786" s="19" t="s">
        <v>21</v>
      </c>
      <c r="E786" s="19" t="s">
        <v>15</v>
      </c>
      <c r="F786" s="19" t="s">
        <v>16</v>
      </c>
      <c r="G786" s="19" t="s">
        <v>17</v>
      </c>
      <c r="H786" s="19" t="str">
        <f>VLOOKUP(A786,detalis!$A$1:$D$1001,4,0)</f>
        <v>Ewallet</v>
      </c>
      <c r="I786" s="27">
        <f>VLOOKUP(A786,price!$A$1:$C$1001,2,0)</f>
        <v>10.16</v>
      </c>
      <c r="J786" s="21">
        <f>VLOOKUP(A786,price!$A$1:$C$1001,3,0)</f>
        <v>5</v>
      </c>
      <c r="K786" s="27">
        <f t="shared" si="36"/>
        <v>50.8</v>
      </c>
      <c r="L786" s="22">
        <v>6</v>
      </c>
      <c r="M786" s="27">
        <f t="shared" si="37"/>
        <v>3.0480000000000018</v>
      </c>
      <c r="N786" s="27">
        <f t="shared" si="38"/>
        <v>53.847999999999999</v>
      </c>
    </row>
    <row r="787" spans="1:14" x14ac:dyDescent="0.3">
      <c r="A787" s="21" t="s">
        <v>821</v>
      </c>
      <c r="B787" s="21" t="s">
        <v>13</v>
      </c>
      <c r="C787" s="20">
        <f>VLOOKUP(A787,detalis!$A$1:$D$1001,2,FALSE)</f>
        <v>43500</v>
      </c>
      <c r="D787" s="21" t="s">
        <v>14</v>
      </c>
      <c r="E787" s="21" t="s">
        <v>22</v>
      </c>
      <c r="F787" s="21" t="s">
        <v>26</v>
      </c>
      <c r="G787" s="21" t="s">
        <v>23</v>
      </c>
      <c r="H787" s="19" t="str">
        <f>VLOOKUP(A787,detalis!$A$1:$D$1001,4,0)</f>
        <v>Credit card</v>
      </c>
      <c r="I787" s="27">
        <f>VLOOKUP(A787,price!$A$1:$C$1001,2,0)</f>
        <v>74.58</v>
      </c>
      <c r="J787" s="21">
        <f>VLOOKUP(A787,price!$A$1:$C$1001,3,0)</f>
        <v>7</v>
      </c>
      <c r="K787" s="27">
        <f t="shared" si="36"/>
        <v>522.05999999999995</v>
      </c>
      <c r="L787" s="22">
        <v>6</v>
      </c>
      <c r="M787" s="27">
        <f t="shared" si="37"/>
        <v>31.323599999999942</v>
      </c>
      <c r="N787" s="27">
        <f t="shared" si="38"/>
        <v>553.38359999999989</v>
      </c>
    </row>
    <row r="788" spans="1:14" x14ac:dyDescent="0.3">
      <c r="A788" s="19" t="s">
        <v>822</v>
      </c>
      <c r="B788" s="19" t="s">
        <v>20</v>
      </c>
      <c r="C788" s="20">
        <f>VLOOKUP(A788,detalis!$A$1:$D$1001,2,FALSE)</f>
        <v>43515</v>
      </c>
      <c r="D788" s="19" t="s">
        <v>21</v>
      </c>
      <c r="E788" s="19" t="s">
        <v>22</v>
      </c>
      <c r="F788" s="19" t="s">
        <v>26</v>
      </c>
      <c r="G788" s="19" t="s">
        <v>23</v>
      </c>
      <c r="H788" s="19" t="str">
        <f>VLOOKUP(A788,detalis!$A$1:$D$1001,4,0)</f>
        <v>Ewallet</v>
      </c>
      <c r="I788" s="27">
        <f>VLOOKUP(A788,price!$A$1:$C$1001,2,0)</f>
        <v>71.89</v>
      </c>
      <c r="J788" s="21">
        <f>VLOOKUP(A788,price!$A$1:$C$1001,3,0)</f>
        <v>8</v>
      </c>
      <c r="K788" s="27">
        <f t="shared" si="36"/>
        <v>575.12</v>
      </c>
      <c r="L788" s="22">
        <v>6</v>
      </c>
      <c r="M788" s="27">
        <f t="shared" si="37"/>
        <v>34.507200000000012</v>
      </c>
      <c r="N788" s="27">
        <f t="shared" si="38"/>
        <v>609.62720000000002</v>
      </c>
    </row>
    <row r="789" spans="1:14" x14ac:dyDescent="0.3">
      <c r="A789" s="21" t="s">
        <v>823</v>
      </c>
      <c r="B789" s="21" t="s">
        <v>20</v>
      </c>
      <c r="C789" s="20">
        <f>VLOOKUP(A789,detalis!$A$1:$D$1001,2,FALSE)</f>
        <v>43488</v>
      </c>
      <c r="D789" s="21" t="s">
        <v>21</v>
      </c>
      <c r="E789" s="21" t="s">
        <v>22</v>
      </c>
      <c r="F789" s="21" t="s">
        <v>16</v>
      </c>
      <c r="G789" s="21" t="s">
        <v>17</v>
      </c>
      <c r="H789" s="19" t="str">
        <f>VLOOKUP(A789,detalis!$A$1:$D$1001,4,0)</f>
        <v>Credit card</v>
      </c>
      <c r="I789" s="27">
        <f>VLOOKUP(A789,price!$A$1:$C$1001,2,0)</f>
        <v>10.99</v>
      </c>
      <c r="J789" s="21">
        <f>VLOOKUP(A789,price!$A$1:$C$1001,3,0)</f>
        <v>5</v>
      </c>
      <c r="K789" s="27">
        <f t="shared" si="36"/>
        <v>54.95</v>
      </c>
      <c r="L789" s="22">
        <v>6</v>
      </c>
      <c r="M789" s="27">
        <f t="shared" si="37"/>
        <v>3.296999999999997</v>
      </c>
      <c r="N789" s="27">
        <f t="shared" si="38"/>
        <v>58.247</v>
      </c>
    </row>
    <row r="790" spans="1:14" x14ac:dyDescent="0.3">
      <c r="A790" s="19" t="s">
        <v>824</v>
      </c>
      <c r="B790" s="19" t="s">
        <v>20</v>
      </c>
      <c r="C790" s="20">
        <f>VLOOKUP(A790,detalis!$A$1:$D$1001,2,FALSE)</f>
        <v>43479</v>
      </c>
      <c r="D790" s="19" t="s">
        <v>21</v>
      </c>
      <c r="E790" s="19" t="s">
        <v>15</v>
      </c>
      <c r="F790" s="19" t="s">
        <v>26</v>
      </c>
      <c r="G790" s="19" t="s">
        <v>17</v>
      </c>
      <c r="H790" s="19" t="str">
        <f>VLOOKUP(A790,detalis!$A$1:$D$1001,4,0)</f>
        <v>Credit card</v>
      </c>
      <c r="I790" s="27">
        <f>VLOOKUP(A790,price!$A$1:$C$1001,2,0)</f>
        <v>60.47</v>
      </c>
      <c r="J790" s="21">
        <f>VLOOKUP(A790,price!$A$1:$C$1001,3,0)</f>
        <v>3</v>
      </c>
      <c r="K790" s="27">
        <f t="shared" si="36"/>
        <v>181.41</v>
      </c>
      <c r="L790" s="22">
        <v>6</v>
      </c>
      <c r="M790" s="27">
        <f t="shared" si="37"/>
        <v>10.884600000000006</v>
      </c>
      <c r="N790" s="27">
        <f t="shared" si="38"/>
        <v>192.2946</v>
      </c>
    </row>
    <row r="791" spans="1:14" x14ac:dyDescent="0.3">
      <c r="A791" s="21" t="s">
        <v>825</v>
      </c>
      <c r="B791" s="21" t="s">
        <v>13</v>
      </c>
      <c r="C791" s="20">
        <f>VLOOKUP(A791,detalis!$A$1:$D$1001,2,FALSE)</f>
        <v>43482</v>
      </c>
      <c r="D791" s="21" t="s">
        <v>14</v>
      </c>
      <c r="E791" s="21" t="s">
        <v>22</v>
      </c>
      <c r="F791" s="21" t="s">
        <v>26</v>
      </c>
      <c r="G791" s="21" t="s">
        <v>31</v>
      </c>
      <c r="H791" s="19" t="str">
        <f>VLOOKUP(A791,detalis!$A$1:$D$1001,4,0)</f>
        <v>Ewallet</v>
      </c>
      <c r="I791" s="27">
        <f>VLOOKUP(A791,price!$A$1:$C$1001,2,0)</f>
        <v>58.91</v>
      </c>
      <c r="J791" s="21">
        <f>VLOOKUP(A791,price!$A$1:$C$1001,3,0)</f>
        <v>7</v>
      </c>
      <c r="K791" s="27">
        <f t="shared" si="36"/>
        <v>412.37</v>
      </c>
      <c r="L791" s="22">
        <v>6</v>
      </c>
      <c r="M791" s="27">
        <f t="shared" si="37"/>
        <v>24.742200000000025</v>
      </c>
      <c r="N791" s="27">
        <f t="shared" si="38"/>
        <v>437.11220000000003</v>
      </c>
    </row>
    <row r="792" spans="1:14" x14ac:dyDescent="0.3">
      <c r="A792" s="19" t="s">
        <v>826</v>
      </c>
      <c r="B792" s="19" t="s">
        <v>13</v>
      </c>
      <c r="C792" s="20">
        <f>VLOOKUP(A792,detalis!$A$1:$D$1001,2,FALSE)</f>
        <v>43527</v>
      </c>
      <c r="D792" s="19" t="s">
        <v>14</v>
      </c>
      <c r="E792" s="19" t="s">
        <v>22</v>
      </c>
      <c r="F792" s="19" t="s">
        <v>26</v>
      </c>
      <c r="G792" s="19" t="s">
        <v>41</v>
      </c>
      <c r="H792" s="19" t="str">
        <f>VLOOKUP(A792,detalis!$A$1:$D$1001,4,0)</f>
        <v>Credit card</v>
      </c>
      <c r="I792" s="27">
        <f>VLOOKUP(A792,price!$A$1:$C$1001,2,0)</f>
        <v>46.41</v>
      </c>
      <c r="J792" s="21">
        <f>VLOOKUP(A792,price!$A$1:$C$1001,3,0)</f>
        <v>1</v>
      </c>
      <c r="K792" s="27">
        <f t="shared" si="36"/>
        <v>46.41</v>
      </c>
      <c r="L792" s="22">
        <v>6</v>
      </c>
      <c r="M792" s="27">
        <f t="shared" si="37"/>
        <v>2.7845999999999975</v>
      </c>
      <c r="N792" s="27">
        <f t="shared" si="38"/>
        <v>49.194599999999994</v>
      </c>
    </row>
    <row r="793" spans="1:14" x14ac:dyDescent="0.3">
      <c r="A793" s="21" t="s">
        <v>827</v>
      </c>
      <c r="B793" s="21" t="s">
        <v>20</v>
      </c>
      <c r="C793" s="20">
        <f>VLOOKUP(A793,detalis!$A$1:$D$1001,2,FALSE)</f>
        <v>43511</v>
      </c>
      <c r="D793" s="21" t="s">
        <v>21</v>
      </c>
      <c r="E793" s="21" t="s">
        <v>15</v>
      </c>
      <c r="F793" s="21" t="s">
        <v>26</v>
      </c>
      <c r="G793" s="21" t="s">
        <v>17</v>
      </c>
      <c r="H793" s="19" t="str">
        <f>VLOOKUP(A793,detalis!$A$1:$D$1001,4,0)</f>
        <v>Credit card</v>
      </c>
      <c r="I793" s="27">
        <f>VLOOKUP(A793,price!$A$1:$C$1001,2,0)</f>
        <v>68.55</v>
      </c>
      <c r="J793" s="21">
        <f>VLOOKUP(A793,price!$A$1:$C$1001,3,0)</f>
        <v>4</v>
      </c>
      <c r="K793" s="27">
        <f t="shared" si="36"/>
        <v>274.2</v>
      </c>
      <c r="L793" s="22">
        <v>6</v>
      </c>
      <c r="M793" s="27">
        <f t="shared" si="37"/>
        <v>16.451999999999998</v>
      </c>
      <c r="N793" s="27">
        <f t="shared" si="38"/>
        <v>290.65199999999999</v>
      </c>
    </row>
    <row r="794" spans="1:14" x14ac:dyDescent="0.3">
      <c r="A794" s="19" t="s">
        <v>828</v>
      </c>
      <c r="B794" s="19" t="s">
        <v>37</v>
      </c>
      <c r="C794" s="20">
        <f>VLOOKUP(A794,detalis!$A$1:$D$1001,2,FALSE)</f>
        <v>43480</v>
      </c>
      <c r="D794" s="19" t="s">
        <v>38</v>
      </c>
      <c r="E794" s="19" t="s">
        <v>22</v>
      </c>
      <c r="F794" s="19" t="s">
        <v>16</v>
      </c>
      <c r="G794" s="19" t="s">
        <v>27</v>
      </c>
      <c r="H794" s="19" t="str">
        <f>VLOOKUP(A794,detalis!$A$1:$D$1001,4,0)</f>
        <v>Credit card</v>
      </c>
      <c r="I794" s="27">
        <f>VLOOKUP(A794,price!$A$1:$C$1001,2,0)</f>
        <v>97.37</v>
      </c>
      <c r="J794" s="21">
        <f>VLOOKUP(A794,price!$A$1:$C$1001,3,0)</f>
        <v>10</v>
      </c>
      <c r="K794" s="27">
        <f t="shared" si="36"/>
        <v>973.7</v>
      </c>
      <c r="L794" s="22">
        <v>6</v>
      </c>
      <c r="M794" s="27">
        <f t="shared" si="37"/>
        <v>58.422000000000025</v>
      </c>
      <c r="N794" s="27">
        <f t="shared" si="38"/>
        <v>1032.1220000000001</v>
      </c>
    </row>
    <row r="795" spans="1:14" x14ac:dyDescent="0.3">
      <c r="A795" s="21" t="s">
        <v>829</v>
      </c>
      <c r="B795" s="21" t="s">
        <v>13</v>
      </c>
      <c r="C795" s="20">
        <f>VLOOKUP(A795,detalis!$A$1:$D$1001,2,FALSE)</f>
        <v>43523</v>
      </c>
      <c r="D795" s="21" t="s">
        <v>14</v>
      </c>
      <c r="E795" s="21" t="s">
        <v>15</v>
      </c>
      <c r="F795" s="21" t="s">
        <v>26</v>
      </c>
      <c r="G795" s="21" t="s">
        <v>23</v>
      </c>
      <c r="H795" s="19" t="str">
        <f>VLOOKUP(A795,detalis!$A$1:$D$1001,4,0)</f>
        <v>Credit card</v>
      </c>
      <c r="I795" s="27">
        <f>VLOOKUP(A795,price!$A$1:$C$1001,2,0)</f>
        <v>92.6</v>
      </c>
      <c r="J795" s="21">
        <f>VLOOKUP(A795,price!$A$1:$C$1001,3,0)</f>
        <v>7</v>
      </c>
      <c r="K795" s="27">
        <f t="shared" si="36"/>
        <v>648.19999999999993</v>
      </c>
      <c r="L795" s="22">
        <v>6</v>
      </c>
      <c r="M795" s="27">
        <f t="shared" si="37"/>
        <v>38.891999999999939</v>
      </c>
      <c r="N795" s="27">
        <f t="shared" si="38"/>
        <v>687.09199999999987</v>
      </c>
    </row>
    <row r="796" spans="1:14" x14ac:dyDescent="0.3">
      <c r="A796" s="19" t="s">
        <v>830</v>
      </c>
      <c r="B796" s="19" t="s">
        <v>13</v>
      </c>
      <c r="C796" s="20">
        <f>VLOOKUP(A796,detalis!$A$1:$D$1001,2,FALSE)</f>
        <v>43522</v>
      </c>
      <c r="D796" s="19" t="s">
        <v>14</v>
      </c>
      <c r="E796" s="19" t="s">
        <v>22</v>
      </c>
      <c r="F796" s="19" t="s">
        <v>16</v>
      </c>
      <c r="G796" s="19" t="s">
        <v>23</v>
      </c>
      <c r="H796" s="19" t="str">
        <f>VLOOKUP(A796,detalis!$A$1:$D$1001,4,0)</f>
        <v>Credit card</v>
      </c>
      <c r="I796" s="27">
        <f>VLOOKUP(A796,price!$A$1:$C$1001,2,0)</f>
        <v>46.61</v>
      </c>
      <c r="J796" s="21">
        <f>VLOOKUP(A796,price!$A$1:$C$1001,3,0)</f>
        <v>2</v>
      </c>
      <c r="K796" s="27">
        <f t="shared" si="36"/>
        <v>93.22</v>
      </c>
      <c r="L796" s="22">
        <v>6</v>
      </c>
      <c r="M796" s="27">
        <f t="shared" si="37"/>
        <v>5.593199999999996</v>
      </c>
      <c r="N796" s="27">
        <f t="shared" si="38"/>
        <v>98.813199999999995</v>
      </c>
    </row>
    <row r="797" spans="1:14" x14ac:dyDescent="0.3">
      <c r="A797" s="21" t="s">
        <v>831</v>
      </c>
      <c r="B797" s="21" t="s">
        <v>37</v>
      </c>
      <c r="C797" s="20">
        <f>VLOOKUP(A797,detalis!$A$1:$D$1001,2,FALSE)</f>
        <v>43539</v>
      </c>
      <c r="D797" s="21" t="s">
        <v>38</v>
      </c>
      <c r="E797" s="21" t="s">
        <v>22</v>
      </c>
      <c r="F797" s="21" t="s">
        <v>26</v>
      </c>
      <c r="G797" s="21" t="s">
        <v>41</v>
      </c>
      <c r="H797" s="19" t="str">
        <f>VLOOKUP(A797,detalis!$A$1:$D$1001,4,0)</f>
        <v>Ewallet</v>
      </c>
      <c r="I797" s="27">
        <f>VLOOKUP(A797,price!$A$1:$C$1001,2,0)</f>
        <v>27.18</v>
      </c>
      <c r="J797" s="21">
        <f>VLOOKUP(A797,price!$A$1:$C$1001,3,0)</f>
        <v>2</v>
      </c>
      <c r="K797" s="27">
        <f t="shared" si="36"/>
        <v>54.36</v>
      </c>
      <c r="L797" s="22">
        <v>6</v>
      </c>
      <c r="M797" s="27">
        <f t="shared" si="37"/>
        <v>3.2616000000000014</v>
      </c>
      <c r="N797" s="27">
        <f t="shared" si="38"/>
        <v>57.621600000000001</v>
      </c>
    </row>
    <row r="798" spans="1:14" x14ac:dyDescent="0.3">
      <c r="A798" s="19" t="s">
        <v>832</v>
      </c>
      <c r="B798" s="19" t="s">
        <v>20</v>
      </c>
      <c r="C798" s="20">
        <f>VLOOKUP(A798,detalis!$A$1:$D$1001,2,FALSE)</f>
        <v>43489</v>
      </c>
      <c r="D798" s="19" t="s">
        <v>21</v>
      </c>
      <c r="E798" s="19" t="s">
        <v>15</v>
      </c>
      <c r="F798" s="19" t="s">
        <v>16</v>
      </c>
      <c r="G798" s="19" t="s">
        <v>27</v>
      </c>
      <c r="H798" s="19" t="str">
        <f>VLOOKUP(A798,detalis!$A$1:$D$1001,4,0)</f>
        <v>Cash</v>
      </c>
      <c r="I798" s="27">
        <f>VLOOKUP(A798,price!$A$1:$C$1001,2,0)</f>
        <v>60.87</v>
      </c>
      <c r="J798" s="21">
        <f>VLOOKUP(A798,price!$A$1:$C$1001,3,0)</f>
        <v>1</v>
      </c>
      <c r="K798" s="27">
        <f t="shared" si="36"/>
        <v>60.87</v>
      </c>
      <c r="L798" s="22">
        <v>6</v>
      </c>
      <c r="M798" s="27">
        <f t="shared" si="37"/>
        <v>3.6522000000000006</v>
      </c>
      <c r="N798" s="27">
        <f t="shared" si="38"/>
        <v>64.522199999999998</v>
      </c>
    </row>
    <row r="799" spans="1:14" x14ac:dyDescent="0.3">
      <c r="A799" s="21" t="s">
        <v>833</v>
      </c>
      <c r="B799" s="21" t="s">
        <v>13</v>
      </c>
      <c r="C799" s="20">
        <f>VLOOKUP(A799,detalis!$A$1:$D$1001,2,FALSE)</f>
        <v>43518</v>
      </c>
      <c r="D799" s="21" t="s">
        <v>14</v>
      </c>
      <c r="E799" s="21" t="s">
        <v>15</v>
      </c>
      <c r="F799" s="21" t="s">
        <v>16</v>
      </c>
      <c r="G799" s="21" t="s">
        <v>31</v>
      </c>
      <c r="H799" s="19" t="str">
        <f>VLOOKUP(A799,detalis!$A$1:$D$1001,4,0)</f>
        <v>Cash</v>
      </c>
      <c r="I799" s="27">
        <f>VLOOKUP(A799,price!$A$1:$C$1001,2,0)</f>
        <v>24.49</v>
      </c>
      <c r="J799" s="21">
        <f>VLOOKUP(A799,price!$A$1:$C$1001,3,0)</f>
        <v>10</v>
      </c>
      <c r="K799" s="27">
        <f t="shared" si="36"/>
        <v>244.89999999999998</v>
      </c>
      <c r="L799" s="22">
        <v>6</v>
      </c>
      <c r="M799" s="27">
        <f t="shared" si="37"/>
        <v>14.694000000000017</v>
      </c>
      <c r="N799" s="27">
        <f t="shared" si="38"/>
        <v>259.59399999999999</v>
      </c>
    </row>
    <row r="800" spans="1:14" x14ac:dyDescent="0.3">
      <c r="A800" s="19" t="s">
        <v>834</v>
      </c>
      <c r="B800" s="19" t="s">
        <v>37</v>
      </c>
      <c r="C800" s="20">
        <f>VLOOKUP(A800,detalis!$A$1:$D$1001,2,FALSE)</f>
        <v>43539</v>
      </c>
      <c r="D800" s="19" t="s">
        <v>38</v>
      </c>
      <c r="E800" s="19" t="s">
        <v>22</v>
      </c>
      <c r="F800" s="19" t="s">
        <v>26</v>
      </c>
      <c r="G800" s="19" t="s">
        <v>17</v>
      </c>
      <c r="H800" s="19" t="str">
        <f>VLOOKUP(A800,detalis!$A$1:$D$1001,4,0)</f>
        <v>Credit card</v>
      </c>
      <c r="I800" s="27">
        <f>VLOOKUP(A800,price!$A$1:$C$1001,2,0)</f>
        <v>92.78</v>
      </c>
      <c r="J800" s="21">
        <f>VLOOKUP(A800,price!$A$1:$C$1001,3,0)</f>
        <v>1</v>
      </c>
      <c r="K800" s="27">
        <f t="shared" si="36"/>
        <v>92.78</v>
      </c>
      <c r="L800" s="22">
        <v>6</v>
      </c>
      <c r="M800" s="27">
        <f t="shared" si="37"/>
        <v>5.5668000000000006</v>
      </c>
      <c r="N800" s="27">
        <f t="shared" si="38"/>
        <v>98.346800000000002</v>
      </c>
    </row>
    <row r="801" spans="1:14" x14ac:dyDescent="0.3">
      <c r="A801" s="21" t="s">
        <v>835</v>
      </c>
      <c r="B801" s="21" t="s">
        <v>20</v>
      </c>
      <c r="C801" s="20">
        <f>VLOOKUP(A801,detalis!$A$1:$D$1001,2,FALSE)</f>
        <v>43507</v>
      </c>
      <c r="D801" s="21" t="s">
        <v>21</v>
      </c>
      <c r="E801" s="21" t="s">
        <v>15</v>
      </c>
      <c r="F801" s="21" t="s">
        <v>26</v>
      </c>
      <c r="G801" s="21" t="s">
        <v>27</v>
      </c>
      <c r="H801" s="19" t="str">
        <f>VLOOKUP(A801,detalis!$A$1:$D$1001,4,0)</f>
        <v>Ewallet</v>
      </c>
      <c r="I801" s="27">
        <f>VLOOKUP(A801,price!$A$1:$C$1001,2,0)</f>
        <v>86.69</v>
      </c>
      <c r="J801" s="21">
        <f>VLOOKUP(A801,price!$A$1:$C$1001,3,0)</f>
        <v>5</v>
      </c>
      <c r="K801" s="27">
        <f t="shared" si="36"/>
        <v>433.45</v>
      </c>
      <c r="L801" s="22">
        <v>6</v>
      </c>
      <c r="M801" s="27">
        <f t="shared" si="37"/>
        <v>26.007000000000005</v>
      </c>
      <c r="N801" s="27">
        <f t="shared" si="38"/>
        <v>459.45699999999999</v>
      </c>
    </row>
    <row r="802" spans="1:14" x14ac:dyDescent="0.3">
      <c r="A802" s="19" t="s">
        <v>836</v>
      </c>
      <c r="B802" s="19" t="s">
        <v>37</v>
      </c>
      <c r="C802" s="20">
        <f>VLOOKUP(A802,detalis!$A$1:$D$1001,2,FALSE)</f>
        <v>43477</v>
      </c>
      <c r="D802" s="19" t="s">
        <v>38</v>
      </c>
      <c r="E802" s="19" t="s">
        <v>22</v>
      </c>
      <c r="F802" s="19" t="s">
        <v>26</v>
      </c>
      <c r="G802" s="19" t="s">
        <v>31</v>
      </c>
      <c r="H802" s="19" t="str">
        <f>VLOOKUP(A802,detalis!$A$1:$D$1001,4,0)</f>
        <v>Ewallet</v>
      </c>
      <c r="I802" s="27">
        <f>VLOOKUP(A802,price!$A$1:$C$1001,2,0)</f>
        <v>23.01</v>
      </c>
      <c r="J802" s="21">
        <f>VLOOKUP(A802,price!$A$1:$C$1001,3,0)</f>
        <v>6</v>
      </c>
      <c r="K802" s="27">
        <f t="shared" si="36"/>
        <v>138.06</v>
      </c>
      <c r="L802" s="22">
        <v>6</v>
      </c>
      <c r="M802" s="27">
        <f t="shared" si="37"/>
        <v>8.283600000000007</v>
      </c>
      <c r="N802" s="27">
        <f t="shared" si="38"/>
        <v>146.34360000000001</v>
      </c>
    </row>
    <row r="803" spans="1:14" x14ac:dyDescent="0.3">
      <c r="A803" s="21" t="s">
        <v>837</v>
      </c>
      <c r="B803" s="21" t="s">
        <v>20</v>
      </c>
      <c r="C803" s="20">
        <f>VLOOKUP(A803,detalis!$A$1:$D$1001,2,FALSE)</f>
        <v>43527</v>
      </c>
      <c r="D803" s="21" t="s">
        <v>21</v>
      </c>
      <c r="E803" s="21" t="s">
        <v>15</v>
      </c>
      <c r="F803" s="21" t="s">
        <v>16</v>
      </c>
      <c r="G803" s="21" t="s">
        <v>23</v>
      </c>
      <c r="H803" s="19" t="str">
        <f>VLOOKUP(A803,detalis!$A$1:$D$1001,4,0)</f>
        <v>Ewallet</v>
      </c>
      <c r="I803" s="27">
        <f>VLOOKUP(A803,price!$A$1:$C$1001,2,0)</f>
        <v>30.2</v>
      </c>
      <c r="J803" s="21">
        <f>VLOOKUP(A803,price!$A$1:$C$1001,3,0)</f>
        <v>8</v>
      </c>
      <c r="K803" s="27">
        <f t="shared" si="36"/>
        <v>241.6</v>
      </c>
      <c r="L803" s="22">
        <v>6</v>
      </c>
      <c r="M803" s="27">
        <f t="shared" si="37"/>
        <v>14.496000000000009</v>
      </c>
      <c r="N803" s="27">
        <f t="shared" si="38"/>
        <v>256.096</v>
      </c>
    </row>
    <row r="804" spans="1:14" x14ac:dyDescent="0.3">
      <c r="A804" s="19" t="s">
        <v>838</v>
      </c>
      <c r="B804" s="19" t="s">
        <v>20</v>
      </c>
      <c r="C804" s="20">
        <f>VLOOKUP(A804,detalis!$A$1:$D$1001,2,FALSE)</f>
        <v>43547</v>
      </c>
      <c r="D804" s="19" t="s">
        <v>21</v>
      </c>
      <c r="E804" s="19" t="s">
        <v>15</v>
      </c>
      <c r="F804" s="19" t="s">
        <v>26</v>
      </c>
      <c r="G804" s="19" t="s">
        <v>41</v>
      </c>
      <c r="H804" s="19" t="str">
        <f>VLOOKUP(A804,detalis!$A$1:$D$1001,4,0)</f>
        <v>Ewallet</v>
      </c>
      <c r="I804" s="27">
        <f>VLOOKUP(A804,price!$A$1:$C$1001,2,0)</f>
        <v>67.39</v>
      </c>
      <c r="J804" s="21">
        <f>VLOOKUP(A804,price!$A$1:$C$1001,3,0)</f>
        <v>7</v>
      </c>
      <c r="K804" s="27">
        <f t="shared" si="36"/>
        <v>471.73</v>
      </c>
      <c r="L804" s="22">
        <v>6</v>
      </c>
      <c r="M804" s="27">
        <f t="shared" si="37"/>
        <v>28.303800000000024</v>
      </c>
      <c r="N804" s="27">
        <f t="shared" si="38"/>
        <v>500.03380000000004</v>
      </c>
    </row>
    <row r="805" spans="1:14" x14ac:dyDescent="0.3">
      <c r="A805" s="21" t="s">
        <v>839</v>
      </c>
      <c r="B805" s="21" t="s">
        <v>13</v>
      </c>
      <c r="C805" s="20">
        <f>VLOOKUP(A805,detalis!$A$1:$D$1001,2,FALSE)</f>
        <v>43528</v>
      </c>
      <c r="D805" s="21" t="s">
        <v>14</v>
      </c>
      <c r="E805" s="21" t="s">
        <v>15</v>
      </c>
      <c r="F805" s="21" t="s">
        <v>16</v>
      </c>
      <c r="G805" s="21" t="s">
        <v>41</v>
      </c>
      <c r="H805" s="19" t="str">
        <f>VLOOKUP(A805,detalis!$A$1:$D$1001,4,0)</f>
        <v>Cash</v>
      </c>
      <c r="I805" s="27">
        <f>VLOOKUP(A805,price!$A$1:$C$1001,2,0)</f>
        <v>48.96</v>
      </c>
      <c r="J805" s="21">
        <f>VLOOKUP(A805,price!$A$1:$C$1001,3,0)</f>
        <v>9</v>
      </c>
      <c r="K805" s="27">
        <f t="shared" si="36"/>
        <v>440.64</v>
      </c>
      <c r="L805" s="22">
        <v>6</v>
      </c>
      <c r="M805" s="27">
        <f t="shared" si="37"/>
        <v>26.438400000000001</v>
      </c>
      <c r="N805" s="27">
        <f t="shared" si="38"/>
        <v>467.07839999999999</v>
      </c>
    </row>
    <row r="806" spans="1:14" x14ac:dyDescent="0.3">
      <c r="A806" s="19" t="s">
        <v>840</v>
      </c>
      <c r="B806" s="19" t="s">
        <v>37</v>
      </c>
      <c r="C806" s="20">
        <f>VLOOKUP(A806,detalis!$A$1:$D$1001,2,FALSE)</f>
        <v>43519</v>
      </c>
      <c r="D806" s="19" t="s">
        <v>38</v>
      </c>
      <c r="E806" s="19" t="s">
        <v>15</v>
      </c>
      <c r="F806" s="19" t="s">
        <v>16</v>
      </c>
      <c r="G806" s="19" t="s">
        <v>23</v>
      </c>
      <c r="H806" s="19" t="str">
        <f>VLOOKUP(A806,detalis!$A$1:$D$1001,4,0)</f>
        <v>Cash</v>
      </c>
      <c r="I806" s="27">
        <f>VLOOKUP(A806,price!$A$1:$C$1001,2,0)</f>
        <v>75.59</v>
      </c>
      <c r="J806" s="21">
        <f>VLOOKUP(A806,price!$A$1:$C$1001,3,0)</f>
        <v>9</v>
      </c>
      <c r="K806" s="27">
        <f t="shared" si="36"/>
        <v>680.31000000000006</v>
      </c>
      <c r="L806" s="22">
        <v>6</v>
      </c>
      <c r="M806" s="27">
        <f t="shared" si="37"/>
        <v>40.818599999999947</v>
      </c>
      <c r="N806" s="27">
        <f t="shared" si="38"/>
        <v>721.12860000000001</v>
      </c>
    </row>
    <row r="807" spans="1:14" x14ac:dyDescent="0.3">
      <c r="A807" s="21" t="s">
        <v>841</v>
      </c>
      <c r="B807" s="21" t="s">
        <v>13</v>
      </c>
      <c r="C807" s="20">
        <f>VLOOKUP(A807,detalis!$A$1:$D$1001,2,FALSE)</f>
        <v>43541</v>
      </c>
      <c r="D807" s="21" t="s">
        <v>14</v>
      </c>
      <c r="E807" s="21" t="s">
        <v>22</v>
      </c>
      <c r="F807" s="21" t="s">
        <v>16</v>
      </c>
      <c r="G807" s="21" t="s">
        <v>27</v>
      </c>
      <c r="H807" s="19" t="str">
        <f>VLOOKUP(A807,detalis!$A$1:$D$1001,4,0)</f>
        <v>Cash</v>
      </c>
      <c r="I807" s="27">
        <f>VLOOKUP(A807,price!$A$1:$C$1001,2,0)</f>
        <v>77.47</v>
      </c>
      <c r="J807" s="21">
        <f>VLOOKUP(A807,price!$A$1:$C$1001,3,0)</f>
        <v>4</v>
      </c>
      <c r="K807" s="27">
        <f t="shared" si="36"/>
        <v>309.88</v>
      </c>
      <c r="L807" s="22">
        <v>6</v>
      </c>
      <c r="M807" s="27">
        <f t="shared" si="37"/>
        <v>18.592800000000011</v>
      </c>
      <c r="N807" s="27">
        <f t="shared" si="38"/>
        <v>328.47280000000001</v>
      </c>
    </row>
    <row r="808" spans="1:14" x14ac:dyDescent="0.3">
      <c r="A808" s="19" t="s">
        <v>842</v>
      </c>
      <c r="B808" s="19" t="s">
        <v>13</v>
      </c>
      <c r="C808" s="20">
        <f>VLOOKUP(A808,detalis!$A$1:$D$1001,2,FALSE)</f>
        <v>43481</v>
      </c>
      <c r="D808" s="19" t="s">
        <v>14</v>
      </c>
      <c r="E808" s="19" t="s">
        <v>22</v>
      </c>
      <c r="F808" s="19" t="s">
        <v>16</v>
      </c>
      <c r="G808" s="19" t="s">
        <v>31</v>
      </c>
      <c r="H808" s="19" t="str">
        <f>VLOOKUP(A808,detalis!$A$1:$D$1001,4,0)</f>
        <v>Credit card</v>
      </c>
      <c r="I808" s="27">
        <f>VLOOKUP(A808,price!$A$1:$C$1001,2,0)</f>
        <v>93.18</v>
      </c>
      <c r="J808" s="21">
        <f>VLOOKUP(A808,price!$A$1:$C$1001,3,0)</f>
        <v>2</v>
      </c>
      <c r="K808" s="27">
        <f t="shared" si="36"/>
        <v>186.36</v>
      </c>
      <c r="L808" s="22">
        <v>6</v>
      </c>
      <c r="M808" s="27">
        <f t="shared" si="37"/>
        <v>11.181600000000003</v>
      </c>
      <c r="N808" s="27">
        <f t="shared" si="38"/>
        <v>197.54160000000002</v>
      </c>
    </row>
    <row r="809" spans="1:14" x14ac:dyDescent="0.3">
      <c r="A809" s="21" t="s">
        <v>843</v>
      </c>
      <c r="B809" s="21" t="s">
        <v>13</v>
      </c>
      <c r="C809" s="20">
        <f>VLOOKUP(A809,detalis!$A$1:$D$1001,2,FALSE)</f>
        <v>43473</v>
      </c>
      <c r="D809" s="21" t="s">
        <v>14</v>
      </c>
      <c r="E809" s="21" t="s">
        <v>22</v>
      </c>
      <c r="F809" s="21" t="s">
        <v>16</v>
      </c>
      <c r="G809" s="21" t="s">
        <v>23</v>
      </c>
      <c r="H809" s="19" t="str">
        <f>VLOOKUP(A809,detalis!$A$1:$D$1001,4,0)</f>
        <v>Cash</v>
      </c>
      <c r="I809" s="27">
        <f>VLOOKUP(A809,price!$A$1:$C$1001,2,0)</f>
        <v>50.23</v>
      </c>
      <c r="J809" s="21">
        <f>VLOOKUP(A809,price!$A$1:$C$1001,3,0)</f>
        <v>4</v>
      </c>
      <c r="K809" s="27">
        <f t="shared" si="36"/>
        <v>200.92</v>
      </c>
      <c r="L809" s="22">
        <v>6</v>
      </c>
      <c r="M809" s="27">
        <f t="shared" si="37"/>
        <v>12.055199999999985</v>
      </c>
      <c r="N809" s="27">
        <f t="shared" si="38"/>
        <v>212.97519999999997</v>
      </c>
    </row>
    <row r="810" spans="1:14" x14ac:dyDescent="0.3">
      <c r="A810" s="19" t="s">
        <v>844</v>
      </c>
      <c r="B810" s="19" t="s">
        <v>37</v>
      </c>
      <c r="C810" s="20">
        <f>VLOOKUP(A810,detalis!$A$1:$D$1001,2,FALSE)</f>
        <v>43479</v>
      </c>
      <c r="D810" s="19" t="s">
        <v>38</v>
      </c>
      <c r="E810" s="19" t="s">
        <v>22</v>
      </c>
      <c r="F810" s="19" t="s">
        <v>16</v>
      </c>
      <c r="G810" s="19" t="s">
        <v>17</v>
      </c>
      <c r="H810" s="19" t="str">
        <f>VLOOKUP(A810,detalis!$A$1:$D$1001,4,0)</f>
        <v>Cash</v>
      </c>
      <c r="I810" s="27">
        <f>VLOOKUP(A810,price!$A$1:$C$1001,2,0)</f>
        <v>17.75</v>
      </c>
      <c r="J810" s="21">
        <f>VLOOKUP(A810,price!$A$1:$C$1001,3,0)</f>
        <v>1</v>
      </c>
      <c r="K810" s="27">
        <f t="shared" si="36"/>
        <v>17.75</v>
      </c>
      <c r="L810" s="22">
        <v>6</v>
      </c>
      <c r="M810" s="27">
        <f t="shared" si="37"/>
        <v>1.0650000000000013</v>
      </c>
      <c r="N810" s="27">
        <f t="shared" si="38"/>
        <v>18.815000000000001</v>
      </c>
    </row>
    <row r="811" spans="1:14" x14ac:dyDescent="0.3">
      <c r="A811" s="21" t="s">
        <v>845</v>
      </c>
      <c r="B811" s="21" t="s">
        <v>20</v>
      </c>
      <c r="C811" s="20">
        <f>VLOOKUP(A811,detalis!$A$1:$D$1001,2,FALSE)</f>
        <v>43496</v>
      </c>
      <c r="D811" s="21" t="s">
        <v>21</v>
      </c>
      <c r="E811" s="21" t="s">
        <v>22</v>
      </c>
      <c r="F811" s="21" t="s">
        <v>16</v>
      </c>
      <c r="G811" s="21" t="s">
        <v>41</v>
      </c>
      <c r="H811" s="19" t="str">
        <f>VLOOKUP(A811,detalis!$A$1:$D$1001,4,0)</f>
        <v>Ewallet</v>
      </c>
      <c r="I811" s="27">
        <f>VLOOKUP(A811,price!$A$1:$C$1001,2,0)</f>
        <v>62.18</v>
      </c>
      <c r="J811" s="21">
        <f>VLOOKUP(A811,price!$A$1:$C$1001,3,0)</f>
        <v>10</v>
      </c>
      <c r="K811" s="27">
        <f t="shared" si="36"/>
        <v>621.79999999999995</v>
      </c>
      <c r="L811" s="22">
        <v>6</v>
      </c>
      <c r="M811" s="27">
        <f t="shared" si="37"/>
        <v>37.307999999999993</v>
      </c>
      <c r="N811" s="27">
        <f t="shared" si="38"/>
        <v>659.10799999999995</v>
      </c>
    </row>
    <row r="812" spans="1:14" x14ac:dyDescent="0.3">
      <c r="A812" s="19" t="s">
        <v>846</v>
      </c>
      <c r="B812" s="19" t="s">
        <v>37</v>
      </c>
      <c r="C812" s="20">
        <f>VLOOKUP(A812,detalis!$A$1:$D$1001,2,FALSE)</f>
        <v>43539</v>
      </c>
      <c r="D812" s="19" t="s">
        <v>38</v>
      </c>
      <c r="E812" s="19" t="s">
        <v>22</v>
      </c>
      <c r="F812" s="19" t="s">
        <v>26</v>
      </c>
      <c r="G812" s="19" t="s">
        <v>17</v>
      </c>
      <c r="H812" s="19" t="str">
        <f>VLOOKUP(A812,detalis!$A$1:$D$1001,4,0)</f>
        <v>Ewallet</v>
      </c>
      <c r="I812" s="27">
        <f>VLOOKUP(A812,price!$A$1:$C$1001,2,0)</f>
        <v>10.75</v>
      </c>
      <c r="J812" s="21">
        <f>VLOOKUP(A812,price!$A$1:$C$1001,3,0)</f>
        <v>8</v>
      </c>
      <c r="K812" s="27">
        <f t="shared" si="36"/>
        <v>86</v>
      </c>
      <c r="L812" s="22">
        <v>6</v>
      </c>
      <c r="M812" s="27">
        <f t="shared" si="37"/>
        <v>5.1599999999999966</v>
      </c>
      <c r="N812" s="27">
        <f t="shared" si="38"/>
        <v>91.16</v>
      </c>
    </row>
    <row r="813" spans="1:14" x14ac:dyDescent="0.3">
      <c r="A813" s="21" t="s">
        <v>847</v>
      </c>
      <c r="B813" s="21" t="s">
        <v>13</v>
      </c>
      <c r="C813" s="20">
        <f>VLOOKUP(A813,detalis!$A$1:$D$1001,2,FALSE)</f>
        <v>43520</v>
      </c>
      <c r="D813" s="21" t="s">
        <v>14</v>
      </c>
      <c r="E813" s="21" t="s">
        <v>22</v>
      </c>
      <c r="F813" s="21" t="s">
        <v>16</v>
      </c>
      <c r="G813" s="21" t="s">
        <v>23</v>
      </c>
      <c r="H813" s="19" t="str">
        <f>VLOOKUP(A813,detalis!$A$1:$D$1001,4,0)</f>
        <v>Credit card</v>
      </c>
      <c r="I813" s="27">
        <f>VLOOKUP(A813,price!$A$1:$C$1001,2,0)</f>
        <v>40.26</v>
      </c>
      <c r="J813" s="21">
        <f>VLOOKUP(A813,price!$A$1:$C$1001,3,0)</f>
        <v>10</v>
      </c>
      <c r="K813" s="27">
        <f t="shared" si="36"/>
        <v>402.59999999999997</v>
      </c>
      <c r="L813" s="22">
        <v>6</v>
      </c>
      <c r="M813" s="27">
        <f t="shared" si="37"/>
        <v>24.156000000000006</v>
      </c>
      <c r="N813" s="27">
        <f t="shared" si="38"/>
        <v>426.75599999999997</v>
      </c>
    </row>
    <row r="814" spans="1:14" x14ac:dyDescent="0.3">
      <c r="A814" s="19" t="s">
        <v>848</v>
      </c>
      <c r="B814" s="19" t="s">
        <v>20</v>
      </c>
      <c r="C814" s="20">
        <f>VLOOKUP(A814,detalis!$A$1:$D$1001,2,FALSE)</f>
        <v>43504</v>
      </c>
      <c r="D814" s="19" t="s">
        <v>21</v>
      </c>
      <c r="E814" s="19" t="s">
        <v>15</v>
      </c>
      <c r="F814" s="19" t="s">
        <v>16</v>
      </c>
      <c r="G814" s="19" t="s">
        <v>31</v>
      </c>
      <c r="H814" s="19" t="str">
        <f>VLOOKUP(A814,detalis!$A$1:$D$1001,4,0)</f>
        <v>Credit card</v>
      </c>
      <c r="I814" s="27">
        <f>VLOOKUP(A814,price!$A$1:$C$1001,2,0)</f>
        <v>64.97</v>
      </c>
      <c r="J814" s="21">
        <f>VLOOKUP(A814,price!$A$1:$C$1001,3,0)</f>
        <v>5</v>
      </c>
      <c r="K814" s="27">
        <f t="shared" si="36"/>
        <v>324.85000000000002</v>
      </c>
      <c r="L814" s="22">
        <v>6</v>
      </c>
      <c r="M814" s="27">
        <f t="shared" si="37"/>
        <v>19.490999999999985</v>
      </c>
      <c r="N814" s="27">
        <f t="shared" si="38"/>
        <v>344.34100000000001</v>
      </c>
    </row>
    <row r="815" spans="1:14" x14ac:dyDescent="0.3">
      <c r="A815" s="21" t="s">
        <v>849</v>
      </c>
      <c r="B815" s="21" t="s">
        <v>13</v>
      </c>
      <c r="C815" s="20">
        <f>VLOOKUP(A815,detalis!$A$1:$D$1001,2,FALSE)</f>
        <v>43546</v>
      </c>
      <c r="D815" s="21" t="s">
        <v>14</v>
      </c>
      <c r="E815" s="21" t="s">
        <v>22</v>
      </c>
      <c r="F815" s="21" t="s">
        <v>26</v>
      </c>
      <c r="G815" s="21" t="s">
        <v>23</v>
      </c>
      <c r="H815" s="19" t="str">
        <f>VLOOKUP(A815,detalis!$A$1:$D$1001,4,0)</f>
        <v>Cash</v>
      </c>
      <c r="I815" s="27">
        <f>VLOOKUP(A815,price!$A$1:$C$1001,2,0)</f>
        <v>95.15</v>
      </c>
      <c r="J815" s="21">
        <f>VLOOKUP(A815,price!$A$1:$C$1001,3,0)</f>
        <v>1</v>
      </c>
      <c r="K815" s="27">
        <f t="shared" si="36"/>
        <v>95.15</v>
      </c>
      <c r="L815" s="22">
        <v>6</v>
      </c>
      <c r="M815" s="27">
        <f t="shared" si="37"/>
        <v>5.7090000000000032</v>
      </c>
      <c r="N815" s="27">
        <f t="shared" si="38"/>
        <v>100.85900000000001</v>
      </c>
    </row>
    <row r="816" spans="1:14" x14ac:dyDescent="0.3">
      <c r="A816" s="19" t="s">
        <v>850</v>
      </c>
      <c r="B816" s="19" t="s">
        <v>13</v>
      </c>
      <c r="C816" s="20">
        <f>VLOOKUP(A816,detalis!$A$1:$D$1001,2,FALSE)</f>
        <v>43489</v>
      </c>
      <c r="D816" s="19" t="s">
        <v>14</v>
      </c>
      <c r="E816" s="19" t="s">
        <v>15</v>
      </c>
      <c r="F816" s="19" t="s">
        <v>16</v>
      </c>
      <c r="G816" s="19" t="s">
        <v>23</v>
      </c>
      <c r="H816" s="19" t="str">
        <f>VLOOKUP(A816,detalis!$A$1:$D$1001,4,0)</f>
        <v>Cash</v>
      </c>
      <c r="I816" s="27">
        <f>VLOOKUP(A816,price!$A$1:$C$1001,2,0)</f>
        <v>48.62</v>
      </c>
      <c r="J816" s="21">
        <f>VLOOKUP(A816,price!$A$1:$C$1001,3,0)</f>
        <v>8</v>
      </c>
      <c r="K816" s="27">
        <f t="shared" si="36"/>
        <v>388.96</v>
      </c>
      <c r="L816" s="22">
        <v>6</v>
      </c>
      <c r="M816" s="27">
        <f t="shared" si="37"/>
        <v>23.337600000000009</v>
      </c>
      <c r="N816" s="27">
        <f t="shared" si="38"/>
        <v>412.29759999999999</v>
      </c>
    </row>
    <row r="817" spans="1:14" x14ac:dyDescent="0.3">
      <c r="A817" s="21" t="s">
        <v>851</v>
      </c>
      <c r="B817" s="21" t="s">
        <v>37</v>
      </c>
      <c r="C817" s="20">
        <f>VLOOKUP(A817,detalis!$A$1:$D$1001,2,FALSE)</f>
        <v>43538</v>
      </c>
      <c r="D817" s="21" t="s">
        <v>38</v>
      </c>
      <c r="E817" s="21" t="s">
        <v>22</v>
      </c>
      <c r="F817" s="21" t="s">
        <v>16</v>
      </c>
      <c r="G817" s="21" t="s">
        <v>39</v>
      </c>
      <c r="H817" s="19" t="str">
        <f>VLOOKUP(A817,detalis!$A$1:$D$1001,4,0)</f>
        <v>Ewallet</v>
      </c>
      <c r="I817" s="27">
        <f>VLOOKUP(A817,price!$A$1:$C$1001,2,0)</f>
        <v>53.21</v>
      </c>
      <c r="J817" s="21">
        <f>VLOOKUP(A817,price!$A$1:$C$1001,3,0)</f>
        <v>8</v>
      </c>
      <c r="K817" s="27">
        <f t="shared" si="36"/>
        <v>425.68</v>
      </c>
      <c r="L817" s="22">
        <v>6</v>
      </c>
      <c r="M817" s="27">
        <f t="shared" si="37"/>
        <v>25.54079999999999</v>
      </c>
      <c r="N817" s="27">
        <f t="shared" si="38"/>
        <v>451.2208</v>
      </c>
    </row>
    <row r="818" spans="1:14" x14ac:dyDescent="0.3">
      <c r="A818" s="19" t="s">
        <v>852</v>
      </c>
      <c r="B818" s="19" t="s">
        <v>20</v>
      </c>
      <c r="C818" s="20">
        <f>VLOOKUP(A818,detalis!$A$1:$D$1001,2,FALSE)</f>
        <v>43488</v>
      </c>
      <c r="D818" s="19" t="s">
        <v>21</v>
      </c>
      <c r="E818" s="19" t="s">
        <v>22</v>
      </c>
      <c r="F818" s="19" t="s">
        <v>16</v>
      </c>
      <c r="G818" s="19" t="s">
        <v>41</v>
      </c>
      <c r="H818" s="19" t="str">
        <f>VLOOKUP(A818,detalis!$A$1:$D$1001,4,0)</f>
        <v>Cash</v>
      </c>
      <c r="I818" s="27">
        <f>VLOOKUP(A818,price!$A$1:$C$1001,2,0)</f>
        <v>45.44</v>
      </c>
      <c r="J818" s="21">
        <f>VLOOKUP(A818,price!$A$1:$C$1001,3,0)</f>
        <v>7</v>
      </c>
      <c r="K818" s="27">
        <f t="shared" si="36"/>
        <v>318.08</v>
      </c>
      <c r="L818" s="22">
        <v>6</v>
      </c>
      <c r="M818" s="27">
        <f t="shared" si="37"/>
        <v>19.08480000000003</v>
      </c>
      <c r="N818" s="27">
        <f t="shared" si="38"/>
        <v>337.16480000000001</v>
      </c>
    </row>
    <row r="819" spans="1:14" x14ac:dyDescent="0.3">
      <c r="A819" s="21" t="s">
        <v>853</v>
      </c>
      <c r="B819" s="21" t="s">
        <v>13</v>
      </c>
      <c r="C819" s="20">
        <f>VLOOKUP(A819,detalis!$A$1:$D$1001,2,FALSE)</f>
        <v>43484</v>
      </c>
      <c r="D819" s="21" t="s">
        <v>14</v>
      </c>
      <c r="E819" s="21" t="s">
        <v>22</v>
      </c>
      <c r="F819" s="21" t="s">
        <v>26</v>
      </c>
      <c r="G819" s="21" t="s">
        <v>39</v>
      </c>
      <c r="H819" s="19" t="str">
        <f>VLOOKUP(A819,detalis!$A$1:$D$1001,4,0)</f>
        <v>Ewallet</v>
      </c>
      <c r="I819" s="27">
        <f>VLOOKUP(A819,price!$A$1:$C$1001,2,0)</f>
        <v>33.880000000000003</v>
      </c>
      <c r="J819" s="21">
        <f>VLOOKUP(A819,price!$A$1:$C$1001,3,0)</f>
        <v>8</v>
      </c>
      <c r="K819" s="27">
        <f t="shared" si="36"/>
        <v>271.04000000000002</v>
      </c>
      <c r="L819" s="22">
        <v>6</v>
      </c>
      <c r="M819" s="27">
        <f t="shared" si="37"/>
        <v>16.262400000000014</v>
      </c>
      <c r="N819" s="27">
        <f t="shared" si="38"/>
        <v>287.30240000000003</v>
      </c>
    </row>
    <row r="820" spans="1:14" x14ac:dyDescent="0.3">
      <c r="A820" s="19" t="s">
        <v>854</v>
      </c>
      <c r="B820" s="19" t="s">
        <v>37</v>
      </c>
      <c r="C820" s="20">
        <f>VLOOKUP(A820,detalis!$A$1:$D$1001,2,FALSE)</f>
        <v>43492</v>
      </c>
      <c r="D820" s="19" t="s">
        <v>38</v>
      </c>
      <c r="E820" s="19" t="s">
        <v>15</v>
      </c>
      <c r="F820" s="19" t="s">
        <v>26</v>
      </c>
      <c r="G820" s="19" t="s">
        <v>17</v>
      </c>
      <c r="H820" s="19" t="str">
        <f>VLOOKUP(A820,detalis!$A$1:$D$1001,4,0)</f>
        <v>Credit card</v>
      </c>
      <c r="I820" s="27">
        <f>VLOOKUP(A820,price!$A$1:$C$1001,2,0)</f>
        <v>96.16</v>
      </c>
      <c r="J820" s="21">
        <f>VLOOKUP(A820,price!$A$1:$C$1001,3,0)</f>
        <v>4</v>
      </c>
      <c r="K820" s="27">
        <f t="shared" si="36"/>
        <v>384.64</v>
      </c>
      <c r="L820" s="22">
        <v>6</v>
      </c>
      <c r="M820" s="27">
        <f t="shared" si="37"/>
        <v>23.078399999999988</v>
      </c>
      <c r="N820" s="27">
        <f t="shared" si="38"/>
        <v>407.71839999999997</v>
      </c>
    </row>
    <row r="821" spans="1:14" x14ac:dyDescent="0.3">
      <c r="A821" s="21" t="s">
        <v>855</v>
      </c>
      <c r="B821" s="21" t="s">
        <v>37</v>
      </c>
      <c r="C821" s="20">
        <f>VLOOKUP(A821,detalis!$A$1:$D$1001,2,FALSE)</f>
        <v>43499</v>
      </c>
      <c r="D821" s="21" t="s">
        <v>38</v>
      </c>
      <c r="E821" s="21" t="s">
        <v>15</v>
      </c>
      <c r="F821" s="21" t="s">
        <v>26</v>
      </c>
      <c r="G821" s="21" t="s">
        <v>39</v>
      </c>
      <c r="H821" s="19" t="str">
        <f>VLOOKUP(A821,detalis!$A$1:$D$1001,4,0)</f>
        <v>Credit card</v>
      </c>
      <c r="I821" s="27">
        <f>VLOOKUP(A821,price!$A$1:$C$1001,2,0)</f>
        <v>47.16</v>
      </c>
      <c r="J821" s="21">
        <f>VLOOKUP(A821,price!$A$1:$C$1001,3,0)</f>
        <v>5</v>
      </c>
      <c r="K821" s="27">
        <f t="shared" si="36"/>
        <v>235.79999999999998</v>
      </c>
      <c r="L821" s="22">
        <v>6</v>
      </c>
      <c r="M821" s="27">
        <f t="shared" si="37"/>
        <v>14.147999999999996</v>
      </c>
      <c r="N821" s="27">
        <f t="shared" si="38"/>
        <v>249.94799999999998</v>
      </c>
    </row>
    <row r="822" spans="1:14" x14ac:dyDescent="0.3">
      <c r="A822" s="19" t="s">
        <v>856</v>
      </c>
      <c r="B822" s="19" t="s">
        <v>37</v>
      </c>
      <c r="C822" s="20">
        <f>VLOOKUP(A822,detalis!$A$1:$D$1001,2,FALSE)</f>
        <v>43549</v>
      </c>
      <c r="D822" s="19" t="s">
        <v>38</v>
      </c>
      <c r="E822" s="19" t="s">
        <v>22</v>
      </c>
      <c r="F822" s="19" t="s">
        <v>26</v>
      </c>
      <c r="G822" s="19" t="s">
        <v>23</v>
      </c>
      <c r="H822" s="19" t="str">
        <f>VLOOKUP(A822,detalis!$A$1:$D$1001,4,0)</f>
        <v>Ewallet</v>
      </c>
      <c r="I822" s="27">
        <f>VLOOKUP(A822,price!$A$1:$C$1001,2,0)</f>
        <v>52.89</v>
      </c>
      <c r="J822" s="21">
        <f>VLOOKUP(A822,price!$A$1:$C$1001,3,0)</f>
        <v>4</v>
      </c>
      <c r="K822" s="27">
        <f t="shared" si="36"/>
        <v>211.56</v>
      </c>
      <c r="L822" s="22">
        <v>6</v>
      </c>
      <c r="M822" s="27">
        <f t="shared" si="37"/>
        <v>12.693600000000004</v>
      </c>
      <c r="N822" s="27">
        <f t="shared" si="38"/>
        <v>224.25360000000001</v>
      </c>
    </row>
    <row r="823" spans="1:14" x14ac:dyDescent="0.3">
      <c r="A823" s="21" t="s">
        <v>857</v>
      </c>
      <c r="B823" s="21" t="s">
        <v>13</v>
      </c>
      <c r="C823" s="20">
        <f>VLOOKUP(A823,detalis!$A$1:$D$1001,2,FALSE)</f>
        <v>43520</v>
      </c>
      <c r="D823" s="21" t="s">
        <v>14</v>
      </c>
      <c r="E823" s="21" t="s">
        <v>15</v>
      </c>
      <c r="F823" s="21" t="s">
        <v>16</v>
      </c>
      <c r="G823" s="21" t="s">
        <v>27</v>
      </c>
      <c r="H823" s="19" t="str">
        <f>VLOOKUP(A823,detalis!$A$1:$D$1001,4,0)</f>
        <v>Credit card</v>
      </c>
      <c r="I823" s="27">
        <f>VLOOKUP(A823,price!$A$1:$C$1001,2,0)</f>
        <v>47.68</v>
      </c>
      <c r="J823" s="21">
        <f>VLOOKUP(A823,price!$A$1:$C$1001,3,0)</f>
        <v>2</v>
      </c>
      <c r="K823" s="27">
        <f t="shared" si="36"/>
        <v>95.36</v>
      </c>
      <c r="L823" s="22">
        <v>6</v>
      </c>
      <c r="M823" s="27">
        <f t="shared" si="37"/>
        <v>5.7215999999999951</v>
      </c>
      <c r="N823" s="27">
        <f t="shared" si="38"/>
        <v>101.08159999999999</v>
      </c>
    </row>
    <row r="824" spans="1:14" x14ac:dyDescent="0.3">
      <c r="A824" s="19" t="s">
        <v>858</v>
      </c>
      <c r="B824" s="19" t="s">
        <v>20</v>
      </c>
      <c r="C824" s="20">
        <f>VLOOKUP(A824,detalis!$A$1:$D$1001,2,FALSE)</f>
        <v>43503</v>
      </c>
      <c r="D824" s="19" t="s">
        <v>21</v>
      </c>
      <c r="E824" s="19" t="s">
        <v>15</v>
      </c>
      <c r="F824" s="19" t="s">
        <v>26</v>
      </c>
      <c r="G824" s="19" t="s">
        <v>31</v>
      </c>
      <c r="H824" s="19" t="str">
        <f>VLOOKUP(A824,detalis!$A$1:$D$1001,4,0)</f>
        <v>Cash</v>
      </c>
      <c r="I824" s="27">
        <f>VLOOKUP(A824,price!$A$1:$C$1001,2,0)</f>
        <v>10.17</v>
      </c>
      <c r="J824" s="21">
        <f>VLOOKUP(A824,price!$A$1:$C$1001,3,0)</f>
        <v>1</v>
      </c>
      <c r="K824" s="27">
        <f t="shared" si="36"/>
        <v>10.17</v>
      </c>
      <c r="L824" s="22">
        <v>6</v>
      </c>
      <c r="M824" s="27">
        <f t="shared" si="37"/>
        <v>0.61020000000000074</v>
      </c>
      <c r="N824" s="27">
        <f t="shared" si="38"/>
        <v>10.780200000000001</v>
      </c>
    </row>
    <row r="825" spans="1:14" x14ac:dyDescent="0.3">
      <c r="A825" s="21" t="s">
        <v>859</v>
      </c>
      <c r="B825" s="21" t="s">
        <v>13</v>
      </c>
      <c r="C825" s="20">
        <f>VLOOKUP(A825,detalis!$A$1:$D$1001,2,FALSE)</f>
        <v>43528</v>
      </c>
      <c r="D825" s="21" t="s">
        <v>14</v>
      </c>
      <c r="E825" s="21" t="s">
        <v>22</v>
      </c>
      <c r="F825" s="21" t="s">
        <v>16</v>
      </c>
      <c r="G825" s="21" t="s">
        <v>17</v>
      </c>
      <c r="H825" s="19" t="str">
        <f>VLOOKUP(A825,detalis!$A$1:$D$1001,4,0)</f>
        <v>Cash</v>
      </c>
      <c r="I825" s="27">
        <f>VLOOKUP(A825,price!$A$1:$C$1001,2,0)</f>
        <v>68.709999999999994</v>
      </c>
      <c r="J825" s="21">
        <f>VLOOKUP(A825,price!$A$1:$C$1001,3,0)</f>
        <v>3</v>
      </c>
      <c r="K825" s="27">
        <f t="shared" si="36"/>
        <v>206.13</v>
      </c>
      <c r="L825" s="22">
        <v>6</v>
      </c>
      <c r="M825" s="27">
        <f t="shared" si="37"/>
        <v>12.367799999999988</v>
      </c>
      <c r="N825" s="27">
        <f t="shared" si="38"/>
        <v>218.49779999999998</v>
      </c>
    </row>
    <row r="826" spans="1:14" x14ac:dyDescent="0.3">
      <c r="A826" s="19" t="s">
        <v>860</v>
      </c>
      <c r="B826" s="19" t="s">
        <v>37</v>
      </c>
      <c r="C826" s="20">
        <f>VLOOKUP(A826,detalis!$A$1:$D$1001,2,FALSE)</f>
        <v>43510</v>
      </c>
      <c r="D826" s="19" t="s">
        <v>38</v>
      </c>
      <c r="E826" s="19" t="s">
        <v>15</v>
      </c>
      <c r="F826" s="19" t="s">
        <v>16</v>
      </c>
      <c r="G826" s="19" t="s">
        <v>31</v>
      </c>
      <c r="H826" s="19" t="str">
        <f>VLOOKUP(A826,detalis!$A$1:$D$1001,4,0)</f>
        <v>Credit card</v>
      </c>
      <c r="I826" s="27">
        <f>VLOOKUP(A826,price!$A$1:$C$1001,2,0)</f>
        <v>60.08</v>
      </c>
      <c r="J826" s="21">
        <f>VLOOKUP(A826,price!$A$1:$C$1001,3,0)</f>
        <v>7</v>
      </c>
      <c r="K826" s="27">
        <f t="shared" si="36"/>
        <v>420.56</v>
      </c>
      <c r="L826" s="22">
        <v>6</v>
      </c>
      <c r="M826" s="27">
        <f t="shared" si="37"/>
        <v>25.233600000000024</v>
      </c>
      <c r="N826" s="27">
        <f t="shared" si="38"/>
        <v>445.79360000000003</v>
      </c>
    </row>
    <row r="827" spans="1:14" x14ac:dyDescent="0.3">
      <c r="A827" s="21" t="s">
        <v>861</v>
      </c>
      <c r="B827" s="21" t="s">
        <v>13</v>
      </c>
      <c r="C827" s="20">
        <f>VLOOKUP(A827,detalis!$A$1:$D$1001,2,FALSE)</f>
        <v>43494</v>
      </c>
      <c r="D827" s="21" t="s">
        <v>14</v>
      </c>
      <c r="E827" s="21" t="s">
        <v>15</v>
      </c>
      <c r="F827" s="21" t="s">
        <v>16</v>
      </c>
      <c r="G827" s="21" t="s">
        <v>31</v>
      </c>
      <c r="H827" s="19" t="str">
        <f>VLOOKUP(A827,detalis!$A$1:$D$1001,4,0)</f>
        <v>Credit card</v>
      </c>
      <c r="I827" s="27">
        <f>VLOOKUP(A827,price!$A$1:$C$1001,2,0)</f>
        <v>22.01</v>
      </c>
      <c r="J827" s="21">
        <f>VLOOKUP(A827,price!$A$1:$C$1001,3,0)</f>
        <v>4</v>
      </c>
      <c r="K827" s="27">
        <f t="shared" si="36"/>
        <v>88.04</v>
      </c>
      <c r="L827" s="22">
        <v>6</v>
      </c>
      <c r="M827" s="27">
        <f t="shared" si="37"/>
        <v>5.2823999999999955</v>
      </c>
      <c r="N827" s="27">
        <f t="shared" si="38"/>
        <v>93.322400000000002</v>
      </c>
    </row>
    <row r="828" spans="1:14" x14ac:dyDescent="0.3">
      <c r="A828" s="19" t="s">
        <v>862</v>
      </c>
      <c r="B828" s="19" t="s">
        <v>37</v>
      </c>
      <c r="C828" s="20">
        <f>VLOOKUP(A828,detalis!$A$1:$D$1001,2,FALSE)</f>
        <v>43493</v>
      </c>
      <c r="D828" s="19" t="s">
        <v>38</v>
      </c>
      <c r="E828" s="19" t="s">
        <v>15</v>
      </c>
      <c r="F828" s="19" t="s">
        <v>16</v>
      </c>
      <c r="G828" s="19" t="s">
        <v>17</v>
      </c>
      <c r="H828" s="19" t="str">
        <f>VLOOKUP(A828,detalis!$A$1:$D$1001,4,0)</f>
        <v>Credit card</v>
      </c>
      <c r="I828" s="27">
        <f>VLOOKUP(A828,price!$A$1:$C$1001,2,0)</f>
        <v>72.11</v>
      </c>
      <c r="J828" s="21">
        <f>VLOOKUP(A828,price!$A$1:$C$1001,3,0)</f>
        <v>9</v>
      </c>
      <c r="K828" s="27">
        <f t="shared" si="36"/>
        <v>648.99</v>
      </c>
      <c r="L828" s="22">
        <v>6</v>
      </c>
      <c r="M828" s="27">
        <f t="shared" si="37"/>
        <v>38.939399999999978</v>
      </c>
      <c r="N828" s="27">
        <f t="shared" si="38"/>
        <v>687.92939999999999</v>
      </c>
    </row>
    <row r="829" spans="1:14" x14ac:dyDescent="0.3">
      <c r="A829" s="21" t="s">
        <v>863</v>
      </c>
      <c r="B829" s="21" t="s">
        <v>13</v>
      </c>
      <c r="C829" s="20">
        <f>VLOOKUP(A829,detalis!$A$1:$D$1001,2,FALSE)</f>
        <v>43550</v>
      </c>
      <c r="D829" s="21" t="s">
        <v>14</v>
      </c>
      <c r="E829" s="21" t="s">
        <v>15</v>
      </c>
      <c r="F829" s="21" t="s">
        <v>26</v>
      </c>
      <c r="G829" s="21" t="s">
        <v>41</v>
      </c>
      <c r="H829" s="19" t="str">
        <f>VLOOKUP(A829,detalis!$A$1:$D$1001,4,0)</f>
        <v>Credit card</v>
      </c>
      <c r="I829" s="27">
        <f>VLOOKUP(A829,price!$A$1:$C$1001,2,0)</f>
        <v>41.28</v>
      </c>
      <c r="J829" s="21">
        <f>VLOOKUP(A829,price!$A$1:$C$1001,3,0)</f>
        <v>3</v>
      </c>
      <c r="K829" s="27">
        <f t="shared" si="36"/>
        <v>123.84</v>
      </c>
      <c r="L829" s="22">
        <v>6</v>
      </c>
      <c r="M829" s="27">
        <f t="shared" si="37"/>
        <v>7.4303999999999917</v>
      </c>
      <c r="N829" s="27">
        <f t="shared" si="38"/>
        <v>131.2704</v>
      </c>
    </row>
    <row r="830" spans="1:14" x14ac:dyDescent="0.3">
      <c r="A830" s="19" t="s">
        <v>864</v>
      </c>
      <c r="B830" s="19" t="s">
        <v>20</v>
      </c>
      <c r="C830" s="20">
        <f>VLOOKUP(A830,detalis!$A$1:$D$1001,2,FALSE)</f>
        <v>43548</v>
      </c>
      <c r="D830" s="19" t="s">
        <v>21</v>
      </c>
      <c r="E830" s="19" t="s">
        <v>22</v>
      </c>
      <c r="F830" s="19" t="s">
        <v>26</v>
      </c>
      <c r="G830" s="19" t="s">
        <v>23</v>
      </c>
      <c r="H830" s="19" t="str">
        <f>VLOOKUP(A830,detalis!$A$1:$D$1001,4,0)</f>
        <v>Cash</v>
      </c>
      <c r="I830" s="27">
        <f>VLOOKUP(A830,price!$A$1:$C$1001,2,0)</f>
        <v>64.95</v>
      </c>
      <c r="J830" s="21">
        <f>VLOOKUP(A830,price!$A$1:$C$1001,3,0)</f>
        <v>10</v>
      </c>
      <c r="K830" s="27">
        <f t="shared" si="36"/>
        <v>649.5</v>
      </c>
      <c r="L830" s="22">
        <v>6</v>
      </c>
      <c r="M830" s="27">
        <f t="shared" si="37"/>
        <v>38.970000000000027</v>
      </c>
      <c r="N830" s="27">
        <f t="shared" si="38"/>
        <v>688.47</v>
      </c>
    </row>
    <row r="831" spans="1:14" x14ac:dyDescent="0.3">
      <c r="A831" s="21" t="s">
        <v>865</v>
      </c>
      <c r="B831" s="21" t="s">
        <v>13</v>
      </c>
      <c r="C831" s="20">
        <f>VLOOKUP(A831,detalis!$A$1:$D$1001,2,FALSE)</f>
        <v>43466</v>
      </c>
      <c r="D831" s="21" t="s">
        <v>14</v>
      </c>
      <c r="E831" s="21" t="s">
        <v>15</v>
      </c>
      <c r="F831" s="21" t="s">
        <v>16</v>
      </c>
      <c r="G831" s="21" t="s">
        <v>23</v>
      </c>
      <c r="H831" s="19" t="str">
        <f>VLOOKUP(A831,detalis!$A$1:$D$1001,4,0)</f>
        <v>Credit card</v>
      </c>
      <c r="I831" s="27">
        <f>VLOOKUP(A831,price!$A$1:$C$1001,2,0)</f>
        <v>74.22</v>
      </c>
      <c r="J831" s="21">
        <f>VLOOKUP(A831,price!$A$1:$C$1001,3,0)</f>
        <v>10</v>
      </c>
      <c r="K831" s="27">
        <f t="shared" si="36"/>
        <v>742.2</v>
      </c>
      <c r="L831" s="22">
        <v>6</v>
      </c>
      <c r="M831" s="27">
        <f t="shared" si="37"/>
        <v>44.532000000000039</v>
      </c>
      <c r="N831" s="27">
        <f t="shared" si="38"/>
        <v>786.73200000000008</v>
      </c>
    </row>
    <row r="832" spans="1:14" x14ac:dyDescent="0.3">
      <c r="A832" s="19" t="s">
        <v>866</v>
      </c>
      <c r="B832" s="19" t="s">
        <v>13</v>
      </c>
      <c r="C832" s="20">
        <f>VLOOKUP(A832,detalis!$A$1:$D$1001,2,FALSE)</f>
        <v>43489</v>
      </c>
      <c r="D832" s="19" t="s">
        <v>14</v>
      </c>
      <c r="E832" s="19" t="s">
        <v>22</v>
      </c>
      <c r="F832" s="19" t="s">
        <v>26</v>
      </c>
      <c r="G832" s="19" t="s">
        <v>23</v>
      </c>
      <c r="H832" s="19" t="str">
        <f>VLOOKUP(A832,detalis!$A$1:$D$1001,4,0)</f>
        <v>Cash</v>
      </c>
      <c r="I832" s="27">
        <f>VLOOKUP(A832,price!$A$1:$C$1001,2,0)</f>
        <v>10.56</v>
      </c>
      <c r="J832" s="21">
        <f>VLOOKUP(A832,price!$A$1:$C$1001,3,0)</f>
        <v>8</v>
      </c>
      <c r="K832" s="27">
        <f t="shared" si="36"/>
        <v>84.48</v>
      </c>
      <c r="L832" s="22">
        <v>6</v>
      </c>
      <c r="M832" s="27">
        <f t="shared" si="37"/>
        <v>5.068799999999996</v>
      </c>
      <c r="N832" s="27">
        <f t="shared" si="38"/>
        <v>89.5488</v>
      </c>
    </row>
    <row r="833" spans="1:14" x14ac:dyDescent="0.3">
      <c r="A833" s="21" t="s">
        <v>867</v>
      </c>
      <c r="B833" s="21" t="s">
        <v>37</v>
      </c>
      <c r="C833" s="20">
        <f>VLOOKUP(A833,detalis!$A$1:$D$1001,2,FALSE)</f>
        <v>43521</v>
      </c>
      <c r="D833" s="21" t="s">
        <v>38</v>
      </c>
      <c r="E833" s="21" t="s">
        <v>22</v>
      </c>
      <c r="F833" s="21" t="s">
        <v>26</v>
      </c>
      <c r="G833" s="21" t="s">
        <v>17</v>
      </c>
      <c r="H833" s="19" t="str">
        <f>VLOOKUP(A833,detalis!$A$1:$D$1001,4,0)</f>
        <v>Cash</v>
      </c>
      <c r="I833" s="27">
        <f>VLOOKUP(A833,price!$A$1:$C$1001,2,0)</f>
        <v>62.57</v>
      </c>
      <c r="J833" s="21">
        <f>VLOOKUP(A833,price!$A$1:$C$1001,3,0)</f>
        <v>4</v>
      </c>
      <c r="K833" s="27">
        <f t="shared" si="36"/>
        <v>250.28</v>
      </c>
      <c r="L833" s="22">
        <v>6</v>
      </c>
      <c r="M833" s="27">
        <f t="shared" si="37"/>
        <v>15.016800000000018</v>
      </c>
      <c r="N833" s="27">
        <f t="shared" si="38"/>
        <v>265.29680000000002</v>
      </c>
    </row>
    <row r="834" spans="1:14" x14ac:dyDescent="0.3">
      <c r="A834" s="19" t="s">
        <v>868</v>
      </c>
      <c r="B834" s="19" t="s">
        <v>37</v>
      </c>
      <c r="C834" s="20">
        <f>VLOOKUP(A834,detalis!$A$1:$D$1001,2,FALSE)</f>
        <v>43474</v>
      </c>
      <c r="D834" s="19" t="s">
        <v>38</v>
      </c>
      <c r="E834" s="19" t="s">
        <v>15</v>
      </c>
      <c r="F834" s="19" t="s">
        <v>16</v>
      </c>
      <c r="G834" s="19" t="s">
        <v>31</v>
      </c>
      <c r="H834" s="19" t="str">
        <f>VLOOKUP(A834,detalis!$A$1:$D$1001,4,0)</f>
        <v>Cash</v>
      </c>
      <c r="I834" s="27">
        <f>VLOOKUP(A834,price!$A$1:$C$1001,2,0)</f>
        <v>11.85</v>
      </c>
      <c r="J834" s="21">
        <f>VLOOKUP(A834,price!$A$1:$C$1001,3,0)</f>
        <v>8</v>
      </c>
      <c r="K834" s="27">
        <f t="shared" si="36"/>
        <v>94.8</v>
      </c>
      <c r="L834" s="22">
        <v>6</v>
      </c>
      <c r="M834" s="27">
        <f t="shared" si="37"/>
        <v>5.6880000000000024</v>
      </c>
      <c r="N834" s="27">
        <f t="shared" si="38"/>
        <v>100.488</v>
      </c>
    </row>
    <row r="835" spans="1:14" x14ac:dyDescent="0.3">
      <c r="A835" s="21" t="s">
        <v>869</v>
      </c>
      <c r="B835" s="21" t="s">
        <v>13</v>
      </c>
      <c r="C835" s="20">
        <f>VLOOKUP(A835,detalis!$A$1:$D$1001,2,FALSE)</f>
        <v>43510</v>
      </c>
      <c r="D835" s="21" t="s">
        <v>14</v>
      </c>
      <c r="E835" s="21" t="s">
        <v>15</v>
      </c>
      <c r="F835" s="21" t="s">
        <v>26</v>
      </c>
      <c r="G835" s="21" t="s">
        <v>17</v>
      </c>
      <c r="H835" s="19" t="str">
        <f>VLOOKUP(A835,detalis!$A$1:$D$1001,4,0)</f>
        <v>Ewallet</v>
      </c>
      <c r="I835" s="27">
        <f>VLOOKUP(A835,price!$A$1:$C$1001,2,0)</f>
        <v>91.3</v>
      </c>
      <c r="J835" s="21">
        <f>VLOOKUP(A835,price!$A$1:$C$1001,3,0)</f>
        <v>1</v>
      </c>
      <c r="K835" s="27">
        <f t="shared" ref="K835:K898" si="39">I835*J835</f>
        <v>91.3</v>
      </c>
      <c r="L835" s="22">
        <v>6</v>
      </c>
      <c r="M835" s="27">
        <f t="shared" ref="M835:M898" si="40">N835-K835</f>
        <v>5.4779999999999944</v>
      </c>
      <c r="N835" s="27">
        <f t="shared" ref="N835:N898" si="41">K835+((K835*L835)/100)</f>
        <v>96.777999999999992</v>
      </c>
    </row>
    <row r="836" spans="1:14" x14ac:dyDescent="0.3">
      <c r="A836" s="19" t="s">
        <v>870</v>
      </c>
      <c r="B836" s="19" t="s">
        <v>37</v>
      </c>
      <c r="C836" s="20">
        <f>VLOOKUP(A836,detalis!$A$1:$D$1001,2,FALSE)</f>
        <v>43536</v>
      </c>
      <c r="D836" s="19" t="s">
        <v>38</v>
      </c>
      <c r="E836" s="19" t="s">
        <v>15</v>
      </c>
      <c r="F836" s="19" t="s">
        <v>16</v>
      </c>
      <c r="G836" s="19" t="s">
        <v>27</v>
      </c>
      <c r="H836" s="19" t="str">
        <f>VLOOKUP(A836,detalis!$A$1:$D$1001,4,0)</f>
        <v>Ewallet</v>
      </c>
      <c r="I836" s="27">
        <f>VLOOKUP(A836,price!$A$1:$C$1001,2,0)</f>
        <v>40.729999999999997</v>
      </c>
      <c r="J836" s="21">
        <f>VLOOKUP(A836,price!$A$1:$C$1001,3,0)</f>
        <v>7</v>
      </c>
      <c r="K836" s="27">
        <f t="shared" si="39"/>
        <v>285.10999999999996</v>
      </c>
      <c r="L836" s="22">
        <v>6</v>
      </c>
      <c r="M836" s="27">
        <f t="shared" si="40"/>
        <v>17.106600000000014</v>
      </c>
      <c r="N836" s="27">
        <f t="shared" si="41"/>
        <v>302.21659999999997</v>
      </c>
    </row>
    <row r="837" spans="1:14" x14ac:dyDescent="0.3">
      <c r="A837" s="21" t="s">
        <v>871</v>
      </c>
      <c r="B837" s="21" t="s">
        <v>13</v>
      </c>
      <c r="C837" s="20">
        <f>VLOOKUP(A837,detalis!$A$1:$D$1001,2,FALSE)</f>
        <v>43550</v>
      </c>
      <c r="D837" s="21" t="s">
        <v>14</v>
      </c>
      <c r="E837" s="21" t="s">
        <v>22</v>
      </c>
      <c r="F837" s="21" t="s">
        <v>26</v>
      </c>
      <c r="G837" s="21" t="s">
        <v>41</v>
      </c>
      <c r="H837" s="19" t="str">
        <f>VLOOKUP(A837,detalis!$A$1:$D$1001,4,0)</f>
        <v>Cash</v>
      </c>
      <c r="I837" s="27">
        <f>VLOOKUP(A837,price!$A$1:$C$1001,2,0)</f>
        <v>52.38</v>
      </c>
      <c r="J837" s="21">
        <f>VLOOKUP(A837,price!$A$1:$C$1001,3,0)</f>
        <v>1</v>
      </c>
      <c r="K837" s="27">
        <f t="shared" si="39"/>
        <v>52.38</v>
      </c>
      <c r="L837" s="22">
        <v>6</v>
      </c>
      <c r="M837" s="27">
        <f t="shared" si="40"/>
        <v>3.1428000000000011</v>
      </c>
      <c r="N837" s="27">
        <f t="shared" si="41"/>
        <v>55.522800000000004</v>
      </c>
    </row>
    <row r="838" spans="1:14" x14ac:dyDescent="0.3">
      <c r="A838" s="19" t="s">
        <v>872</v>
      </c>
      <c r="B838" s="19" t="s">
        <v>13</v>
      </c>
      <c r="C838" s="20">
        <f>VLOOKUP(A838,detalis!$A$1:$D$1001,2,FALSE)</f>
        <v>43474</v>
      </c>
      <c r="D838" s="19" t="s">
        <v>14</v>
      </c>
      <c r="E838" s="19" t="s">
        <v>15</v>
      </c>
      <c r="F838" s="19" t="s">
        <v>26</v>
      </c>
      <c r="G838" s="19" t="s">
        <v>41</v>
      </c>
      <c r="H838" s="19" t="str">
        <f>VLOOKUP(A838,detalis!$A$1:$D$1001,4,0)</f>
        <v>Ewallet</v>
      </c>
      <c r="I838" s="27">
        <f>VLOOKUP(A838,price!$A$1:$C$1001,2,0)</f>
        <v>38.54</v>
      </c>
      <c r="J838" s="21">
        <f>VLOOKUP(A838,price!$A$1:$C$1001,3,0)</f>
        <v>5</v>
      </c>
      <c r="K838" s="27">
        <f t="shared" si="39"/>
        <v>192.7</v>
      </c>
      <c r="L838" s="22">
        <v>6</v>
      </c>
      <c r="M838" s="27">
        <f t="shared" si="40"/>
        <v>11.562000000000012</v>
      </c>
      <c r="N838" s="27">
        <f t="shared" si="41"/>
        <v>204.262</v>
      </c>
    </row>
    <row r="839" spans="1:14" x14ac:dyDescent="0.3">
      <c r="A839" s="21" t="s">
        <v>873</v>
      </c>
      <c r="B839" s="21" t="s">
        <v>37</v>
      </c>
      <c r="C839" s="20">
        <f>VLOOKUP(A839,detalis!$A$1:$D$1001,2,FALSE)</f>
        <v>43467</v>
      </c>
      <c r="D839" s="21" t="s">
        <v>38</v>
      </c>
      <c r="E839" s="21" t="s">
        <v>22</v>
      </c>
      <c r="F839" s="21" t="s">
        <v>26</v>
      </c>
      <c r="G839" s="21" t="s">
        <v>31</v>
      </c>
      <c r="H839" s="19" t="str">
        <f>VLOOKUP(A839,detalis!$A$1:$D$1001,4,0)</f>
        <v>Credit card</v>
      </c>
      <c r="I839" s="27">
        <f>VLOOKUP(A839,price!$A$1:$C$1001,2,0)</f>
        <v>44.63</v>
      </c>
      <c r="J839" s="21">
        <f>VLOOKUP(A839,price!$A$1:$C$1001,3,0)</f>
        <v>6</v>
      </c>
      <c r="K839" s="27">
        <f t="shared" si="39"/>
        <v>267.78000000000003</v>
      </c>
      <c r="L839" s="22">
        <v>6</v>
      </c>
      <c r="M839" s="27">
        <f t="shared" si="40"/>
        <v>16.066800000000001</v>
      </c>
      <c r="N839" s="27">
        <f t="shared" si="41"/>
        <v>283.84680000000003</v>
      </c>
    </row>
    <row r="840" spans="1:14" x14ac:dyDescent="0.3">
      <c r="A840" s="19" t="s">
        <v>874</v>
      </c>
      <c r="B840" s="19" t="s">
        <v>20</v>
      </c>
      <c r="C840" s="20">
        <f>VLOOKUP(A840,detalis!$A$1:$D$1001,2,FALSE)</f>
        <v>43480</v>
      </c>
      <c r="D840" s="19" t="s">
        <v>21</v>
      </c>
      <c r="E840" s="19" t="s">
        <v>22</v>
      </c>
      <c r="F840" s="19" t="s">
        <v>26</v>
      </c>
      <c r="G840" s="19" t="s">
        <v>23</v>
      </c>
      <c r="H840" s="19" t="str">
        <f>VLOOKUP(A840,detalis!$A$1:$D$1001,4,0)</f>
        <v>Cash</v>
      </c>
      <c r="I840" s="27">
        <f>VLOOKUP(A840,price!$A$1:$C$1001,2,0)</f>
        <v>55.87</v>
      </c>
      <c r="J840" s="21">
        <f>VLOOKUP(A840,price!$A$1:$C$1001,3,0)</f>
        <v>10</v>
      </c>
      <c r="K840" s="27">
        <f t="shared" si="39"/>
        <v>558.69999999999993</v>
      </c>
      <c r="L840" s="22">
        <v>6</v>
      </c>
      <c r="M840" s="27">
        <f t="shared" si="40"/>
        <v>33.522000000000048</v>
      </c>
      <c r="N840" s="27">
        <f t="shared" si="41"/>
        <v>592.22199999999998</v>
      </c>
    </row>
    <row r="841" spans="1:14" x14ac:dyDescent="0.3">
      <c r="A841" s="21" t="s">
        <v>875</v>
      </c>
      <c r="B841" s="21" t="s">
        <v>20</v>
      </c>
      <c r="C841" s="20">
        <f>VLOOKUP(A841,detalis!$A$1:$D$1001,2,FALSE)</f>
        <v>43466</v>
      </c>
      <c r="D841" s="21" t="s">
        <v>21</v>
      </c>
      <c r="E841" s="21" t="s">
        <v>15</v>
      </c>
      <c r="F841" s="21" t="s">
        <v>16</v>
      </c>
      <c r="G841" s="21" t="s">
        <v>31</v>
      </c>
      <c r="H841" s="19" t="str">
        <f>VLOOKUP(A841,detalis!$A$1:$D$1001,4,0)</f>
        <v>Ewallet</v>
      </c>
      <c r="I841" s="27">
        <f>VLOOKUP(A841,price!$A$1:$C$1001,2,0)</f>
        <v>29.22</v>
      </c>
      <c r="J841" s="21">
        <f>VLOOKUP(A841,price!$A$1:$C$1001,3,0)</f>
        <v>6</v>
      </c>
      <c r="K841" s="27">
        <f t="shared" si="39"/>
        <v>175.32</v>
      </c>
      <c r="L841" s="22">
        <v>6</v>
      </c>
      <c r="M841" s="27">
        <f t="shared" si="40"/>
        <v>10.519200000000012</v>
      </c>
      <c r="N841" s="27">
        <f t="shared" si="41"/>
        <v>185.83920000000001</v>
      </c>
    </row>
    <row r="842" spans="1:14" x14ac:dyDescent="0.3">
      <c r="A842" s="19" t="s">
        <v>876</v>
      </c>
      <c r="B842" s="19" t="s">
        <v>13</v>
      </c>
      <c r="C842" s="20">
        <f>VLOOKUP(A842,detalis!$A$1:$D$1001,2,FALSE)</f>
        <v>43511</v>
      </c>
      <c r="D842" s="19" t="s">
        <v>14</v>
      </c>
      <c r="E842" s="19" t="s">
        <v>22</v>
      </c>
      <c r="F842" s="19" t="s">
        <v>26</v>
      </c>
      <c r="G842" s="19" t="s">
        <v>41</v>
      </c>
      <c r="H842" s="19" t="str">
        <f>VLOOKUP(A842,detalis!$A$1:$D$1001,4,0)</f>
        <v>Cash</v>
      </c>
      <c r="I842" s="27">
        <f>VLOOKUP(A842,price!$A$1:$C$1001,2,0)</f>
        <v>51.94</v>
      </c>
      <c r="J842" s="21">
        <f>VLOOKUP(A842,price!$A$1:$C$1001,3,0)</f>
        <v>3</v>
      </c>
      <c r="K842" s="27">
        <f t="shared" si="39"/>
        <v>155.82</v>
      </c>
      <c r="L842" s="22">
        <v>6</v>
      </c>
      <c r="M842" s="27">
        <f t="shared" si="40"/>
        <v>9.3491999999999962</v>
      </c>
      <c r="N842" s="27">
        <f t="shared" si="41"/>
        <v>165.16919999999999</v>
      </c>
    </row>
    <row r="843" spans="1:14" x14ac:dyDescent="0.3">
      <c r="A843" s="21" t="s">
        <v>877</v>
      </c>
      <c r="B843" s="21" t="s">
        <v>37</v>
      </c>
      <c r="C843" s="20">
        <f>VLOOKUP(A843,detalis!$A$1:$D$1001,2,FALSE)</f>
        <v>43524</v>
      </c>
      <c r="D843" s="21" t="s">
        <v>38</v>
      </c>
      <c r="E843" s="21" t="s">
        <v>22</v>
      </c>
      <c r="F843" s="21" t="s">
        <v>26</v>
      </c>
      <c r="G843" s="21" t="s">
        <v>23</v>
      </c>
      <c r="H843" s="19" t="str">
        <f>VLOOKUP(A843,detalis!$A$1:$D$1001,4,0)</f>
        <v>Cash</v>
      </c>
      <c r="I843" s="27">
        <f>VLOOKUP(A843,price!$A$1:$C$1001,2,0)</f>
        <v>60.3</v>
      </c>
      <c r="J843" s="21">
        <f>VLOOKUP(A843,price!$A$1:$C$1001,3,0)</f>
        <v>1</v>
      </c>
      <c r="K843" s="27">
        <f t="shared" si="39"/>
        <v>60.3</v>
      </c>
      <c r="L843" s="22">
        <v>6</v>
      </c>
      <c r="M843" s="27">
        <f t="shared" si="40"/>
        <v>3.6180000000000021</v>
      </c>
      <c r="N843" s="27">
        <f t="shared" si="41"/>
        <v>63.917999999999999</v>
      </c>
    </row>
    <row r="844" spans="1:14" x14ac:dyDescent="0.3">
      <c r="A844" s="19" t="s">
        <v>878</v>
      </c>
      <c r="B844" s="19" t="s">
        <v>13</v>
      </c>
      <c r="C844" s="20">
        <f>VLOOKUP(A844,detalis!$A$1:$D$1001,2,FALSE)</f>
        <v>43526</v>
      </c>
      <c r="D844" s="19" t="s">
        <v>14</v>
      </c>
      <c r="E844" s="19" t="s">
        <v>15</v>
      </c>
      <c r="F844" s="19" t="s">
        <v>16</v>
      </c>
      <c r="G844" s="19" t="s">
        <v>31</v>
      </c>
      <c r="H844" s="19" t="str">
        <f>VLOOKUP(A844,detalis!$A$1:$D$1001,4,0)</f>
        <v>Credit card</v>
      </c>
      <c r="I844" s="27">
        <f>VLOOKUP(A844,price!$A$1:$C$1001,2,0)</f>
        <v>39.47</v>
      </c>
      <c r="J844" s="21">
        <f>VLOOKUP(A844,price!$A$1:$C$1001,3,0)</f>
        <v>2</v>
      </c>
      <c r="K844" s="27">
        <f t="shared" si="39"/>
        <v>78.94</v>
      </c>
      <c r="L844" s="22">
        <v>6</v>
      </c>
      <c r="M844" s="27">
        <f t="shared" si="40"/>
        <v>4.7364000000000033</v>
      </c>
      <c r="N844" s="27">
        <f t="shared" si="41"/>
        <v>83.676400000000001</v>
      </c>
    </row>
    <row r="845" spans="1:14" x14ac:dyDescent="0.3">
      <c r="A845" s="21" t="s">
        <v>879</v>
      </c>
      <c r="B845" s="21" t="s">
        <v>20</v>
      </c>
      <c r="C845" s="20">
        <f>VLOOKUP(A845,detalis!$A$1:$D$1001,2,FALSE)</f>
        <v>43509</v>
      </c>
      <c r="D845" s="21" t="s">
        <v>21</v>
      </c>
      <c r="E845" s="21" t="s">
        <v>15</v>
      </c>
      <c r="F845" s="21" t="s">
        <v>16</v>
      </c>
      <c r="G845" s="21" t="s">
        <v>39</v>
      </c>
      <c r="H845" s="19" t="str">
        <f>VLOOKUP(A845,detalis!$A$1:$D$1001,4,0)</f>
        <v>Credit card</v>
      </c>
      <c r="I845" s="27">
        <f>VLOOKUP(A845,price!$A$1:$C$1001,2,0)</f>
        <v>14.87</v>
      </c>
      <c r="J845" s="21">
        <f>VLOOKUP(A845,price!$A$1:$C$1001,3,0)</f>
        <v>2</v>
      </c>
      <c r="K845" s="27">
        <f t="shared" si="39"/>
        <v>29.74</v>
      </c>
      <c r="L845" s="22">
        <v>6</v>
      </c>
      <c r="M845" s="27">
        <f t="shared" si="40"/>
        <v>1.7844000000000015</v>
      </c>
      <c r="N845" s="27">
        <f t="shared" si="41"/>
        <v>31.5244</v>
      </c>
    </row>
    <row r="846" spans="1:14" x14ac:dyDescent="0.3">
      <c r="A846" s="19" t="s">
        <v>880</v>
      </c>
      <c r="B846" s="19" t="s">
        <v>13</v>
      </c>
      <c r="C846" s="20">
        <f>VLOOKUP(A846,detalis!$A$1:$D$1001,2,FALSE)</f>
        <v>43491</v>
      </c>
      <c r="D846" s="19" t="s">
        <v>14</v>
      </c>
      <c r="E846" s="19" t="s">
        <v>22</v>
      </c>
      <c r="F846" s="19" t="s">
        <v>26</v>
      </c>
      <c r="G846" s="19" t="s">
        <v>41</v>
      </c>
      <c r="H846" s="19" t="str">
        <f>VLOOKUP(A846,detalis!$A$1:$D$1001,4,0)</f>
        <v>Cash</v>
      </c>
      <c r="I846" s="27">
        <f>VLOOKUP(A846,price!$A$1:$C$1001,2,0)</f>
        <v>21.32</v>
      </c>
      <c r="J846" s="21">
        <f>VLOOKUP(A846,price!$A$1:$C$1001,3,0)</f>
        <v>1</v>
      </c>
      <c r="K846" s="27">
        <f t="shared" si="39"/>
        <v>21.32</v>
      </c>
      <c r="L846" s="22">
        <v>6</v>
      </c>
      <c r="M846" s="27">
        <f t="shared" si="40"/>
        <v>1.2791999999999994</v>
      </c>
      <c r="N846" s="27">
        <f t="shared" si="41"/>
        <v>22.5992</v>
      </c>
    </row>
    <row r="847" spans="1:14" x14ac:dyDescent="0.3">
      <c r="A847" s="21" t="s">
        <v>881</v>
      </c>
      <c r="B847" s="21" t="s">
        <v>13</v>
      </c>
      <c r="C847" s="20">
        <f>VLOOKUP(A847,detalis!$A$1:$D$1001,2,FALSE)</f>
        <v>43495</v>
      </c>
      <c r="D847" s="21" t="s">
        <v>14</v>
      </c>
      <c r="E847" s="21" t="s">
        <v>15</v>
      </c>
      <c r="F847" s="21" t="s">
        <v>26</v>
      </c>
      <c r="G847" s="21" t="s">
        <v>23</v>
      </c>
      <c r="H847" s="19" t="str">
        <f>VLOOKUP(A847,detalis!$A$1:$D$1001,4,0)</f>
        <v>Credit card</v>
      </c>
      <c r="I847" s="27">
        <f>VLOOKUP(A847,price!$A$1:$C$1001,2,0)</f>
        <v>93.78</v>
      </c>
      <c r="J847" s="21">
        <f>VLOOKUP(A847,price!$A$1:$C$1001,3,0)</f>
        <v>3</v>
      </c>
      <c r="K847" s="27">
        <f t="shared" si="39"/>
        <v>281.34000000000003</v>
      </c>
      <c r="L847" s="22">
        <v>6</v>
      </c>
      <c r="M847" s="27">
        <f t="shared" si="40"/>
        <v>16.880400000000009</v>
      </c>
      <c r="N847" s="27">
        <f t="shared" si="41"/>
        <v>298.22040000000004</v>
      </c>
    </row>
    <row r="848" spans="1:14" x14ac:dyDescent="0.3">
      <c r="A848" s="19" t="s">
        <v>882</v>
      </c>
      <c r="B848" s="19" t="s">
        <v>13</v>
      </c>
      <c r="C848" s="20">
        <f>VLOOKUP(A848,detalis!$A$1:$D$1001,2,FALSE)</f>
        <v>43492</v>
      </c>
      <c r="D848" s="19" t="s">
        <v>14</v>
      </c>
      <c r="E848" s="19" t="s">
        <v>15</v>
      </c>
      <c r="F848" s="19" t="s">
        <v>26</v>
      </c>
      <c r="G848" s="19" t="s">
        <v>23</v>
      </c>
      <c r="H848" s="19" t="str">
        <f>VLOOKUP(A848,detalis!$A$1:$D$1001,4,0)</f>
        <v>Ewallet</v>
      </c>
      <c r="I848" s="27">
        <f>VLOOKUP(A848,price!$A$1:$C$1001,2,0)</f>
        <v>73.260000000000005</v>
      </c>
      <c r="J848" s="21">
        <f>VLOOKUP(A848,price!$A$1:$C$1001,3,0)</f>
        <v>1</v>
      </c>
      <c r="K848" s="27">
        <f t="shared" si="39"/>
        <v>73.260000000000005</v>
      </c>
      <c r="L848" s="22">
        <v>6</v>
      </c>
      <c r="M848" s="27">
        <f t="shared" si="40"/>
        <v>4.3956000000000017</v>
      </c>
      <c r="N848" s="27">
        <f t="shared" si="41"/>
        <v>77.655600000000007</v>
      </c>
    </row>
    <row r="849" spans="1:14" x14ac:dyDescent="0.3">
      <c r="A849" s="21" t="s">
        <v>883</v>
      </c>
      <c r="B849" s="21" t="s">
        <v>20</v>
      </c>
      <c r="C849" s="20">
        <f>VLOOKUP(A849,detalis!$A$1:$D$1001,2,FALSE)</f>
        <v>43495</v>
      </c>
      <c r="D849" s="21" t="s">
        <v>21</v>
      </c>
      <c r="E849" s="21" t="s">
        <v>22</v>
      </c>
      <c r="F849" s="21" t="s">
        <v>16</v>
      </c>
      <c r="G849" s="21" t="s">
        <v>31</v>
      </c>
      <c r="H849" s="19" t="str">
        <f>VLOOKUP(A849,detalis!$A$1:$D$1001,4,0)</f>
        <v>Credit card</v>
      </c>
      <c r="I849" s="27">
        <f>VLOOKUP(A849,price!$A$1:$C$1001,2,0)</f>
        <v>22.38</v>
      </c>
      <c r="J849" s="21">
        <f>VLOOKUP(A849,price!$A$1:$C$1001,3,0)</f>
        <v>1</v>
      </c>
      <c r="K849" s="27">
        <f t="shared" si="39"/>
        <v>22.38</v>
      </c>
      <c r="L849" s="22">
        <v>6</v>
      </c>
      <c r="M849" s="27">
        <f t="shared" si="40"/>
        <v>1.3428000000000004</v>
      </c>
      <c r="N849" s="27">
        <f t="shared" si="41"/>
        <v>23.722799999999999</v>
      </c>
    </row>
    <row r="850" spans="1:14" x14ac:dyDescent="0.3">
      <c r="A850" s="19" t="s">
        <v>884</v>
      </c>
      <c r="B850" s="19" t="s">
        <v>20</v>
      </c>
      <c r="C850" s="20">
        <f>VLOOKUP(A850,detalis!$A$1:$D$1001,2,FALSE)</f>
        <v>43473</v>
      </c>
      <c r="D850" s="19" t="s">
        <v>21</v>
      </c>
      <c r="E850" s="19" t="s">
        <v>15</v>
      </c>
      <c r="F850" s="19" t="s">
        <v>16</v>
      </c>
      <c r="G850" s="19" t="s">
        <v>39</v>
      </c>
      <c r="H850" s="19" t="str">
        <f>VLOOKUP(A850,detalis!$A$1:$D$1001,4,0)</f>
        <v>Cash</v>
      </c>
      <c r="I850" s="27">
        <f>VLOOKUP(A850,price!$A$1:$C$1001,2,0)</f>
        <v>72.88</v>
      </c>
      <c r="J850" s="21">
        <f>VLOOKUP(A850,price!$A$1:$C$1001,3,0)</f>
        <v>9</v>
      </c>
      <c r="K850" s="27">
        <f t="shared" si="39"/>
        <v>655.92</v>
      </c>
      <c r="L850" s="22">
        <v>6</v>
      </c>
      <c r="M850" s="27">
        <f t="shared" si="40"/>
        <v>39.355199999999968</v>
      </c>
      <c r="N850" s="27">
        <f t="shared" si="41"/>
        <v>695.27519999999993</v>
      </c>
    </row>
    <row r="851" spans="1:14" x14ac:dyDescent="0.3">
      <c r="A851" s="21" t="s">
        <v>885</v>
      </c>
      <c r="B851" s="21" t="s">
        <v>13</v>
      </c>
      <c r="C851" s="20">
        <f>VLOOKUP(A851,detalis!$A$1:$D$1001,2,FALSE)</f>
        <v>43484</v>
      </c>
      <c r="D851" s="21" t="s">
        <v>14</v>
      </c>
      <c r="E851" s="21" t="s">
        <v>22</v>
      </c>
      <c r="F851" s="21" t="s">
        <v>16</v>
      </c>
      <c r="G851" s="21" t="s">
        <v>41</v>
      </c>
      <c r="H851" s="19" t="str">
        <f>VLOOKUP(A851,detalis!$A$1:$D$1001,4,0)</f>
        <v>Cash</v>
      </c>
      <c r="I851" s="27">
        <f>VLOOKUP(A851,price!$A$1:$C$1001,2,0)</f>
        <v>99.1</v>
      </c>
      <c r="J851" s="21">
        <f>VLOOKUP(A851,price!$A$1:$C$1001,3,0)</f>
        <v>6</v>
      </c>
      <c r="K851" s="27">
        <f t="shared" si="39"/>
        <v>594.59999999999991</v>
      </c>
      <c r="L851" s="22">
        <v>6</v>
      </c>
      <c r="M851" s="27">
        <f t="shared" si="40"/>
        <v>35.676000000000045</v>
      </c>
      <c r="N851" s="27">
        <f t="shared" si="41"/>
        <v>630.27599999999995</v>
      </c>
    </row>
    <row r="852" spans="1:14" x14ac:dyDescent="0.3">
      <c r="A852" s="19" t="s">
        <v>886</v>
      </c>
      <c r="B852" s="19" t="s">
        <v>13</v>
      </c>
      <c r="C852" s="20">
        <f>VLOOKUP(A852,detalis!$A$1:$D$1001,2,FALSE)</f>
        <v>43490</v>
      </c>
      <c r="D852" s="19" t="s">
        <v>14</v>
      </c>
      <c r="E852" s="19" t="s">
        <v>22</v>
      </c>
      <c r="F852" s="19" t="s">
        <v>26</v>
      </c>
      <c r="G852" s="19" t="s">
        <v>41</v>
      </c>
      <c r="H852" s="19" t="str">
        <f>VLOOKUP(A852,detalis!$A$1:$D$1001,4,0)</f>
        <v>Cash</v>
      </c>
      <c r="I852" s="27">
        <f>VLOOKUP(A852,price!$A$1:$C$1001,2,0)</f>
        <v>74.099999999999994</v>
      </c>
      <c r="J852" s="21">
        <f>VLOOKUP(A852,price!$A$1:$C$1001,3,0)</f>
        <v>1</v>
      </c>
      <c r="K852" s="27">
        <f t="shared" si="39"/>
        <v>74.099999999999994</v>
      </c>
      <c r="L852" s="22">
        <v>6</v>
      </c>
      <c r="M852" s="27">
        <f t="shared" si="40"/>
        <v>4.445999999999998</v>
      </c>
      <c r="N852" s="27">
        <f t="shared" si="41"/>
        <v>78.545999999999992</v>
      </c>
    </row>
    <row r="853" spans="1:14" x14ac:dyDescent="0.3">
      <c r="A853" s="21" t="s">
        <v>887</v>
      </c>
      <c r="B853" s="21" t="s">
        <v>13</v>
      </c>
      <c r="C853" s="20">
        <f>VLOOKUP(A853,detalis!$A$1:$D$1001,2,FALSE)</f>
        <v>43515</v>
      </c>
      <c r="D853" s="21" t="s">
        <v>14</v>
      </c>
      <c r="E853" s="21" t="s">
        <v>22</v>
      </c>
      <c r="F853" s="21" t="s">
        <v>16</v>
      </c>
      <c r="G853" s="21" t="s">
        <v>41</v>
      </c>
      <c r="H853" s="19" t="str">
        <f>VLOOKUP(A853,detalis!$A$1:$D$1001,4,0)</f>
        <v>Ewallet</v>
      </c>
      <c r="I853" s="27">
        <f>VLOOKUP(A853,price!$A$1:$C$1001,2,0)</f>
        <v>98.48</v>
      </c>
      <c r="J853" s="21">
        <f>VLOOKUP(A853,price!$A$1:$C$1001,3,0)</f>
        <v>2</v>
      </c>
      <c r="K853" s="27">
        <f t="shared" si="39"/>
        <v>196.96</v>
      </c>
      <c r="L853" s="22">
        <v>6</v>
      </c>
      <c r="M853" s="27">
        <f t="shared" si="40"/>
        <v>11.817599999999999</v>
      </c>
      <c r="N853" s="27">
        <f t="shared" si="41"/>
        <v>208.77760000000001</v>
      </c>
    </row>
    <row r="854" spans="1:14" x14ac:dyDescent="0.3">
      <c r="A854" s="19" t="s">
        <v>888</v>
      </c>
      <c r="B854" s="19" t="s">
        <v>20</v>
      </c>
      <c r="C854" s="20">
        <f>VLOOKUP(A854,detalis!$A$1:$D$1001,2,FALSE)</f>
        <v>43479</v>
      </c>
      <c r="D854" s="19" t="s">
        <v>21</v>
      </c>
      <c r="E854" s="19" t="s">
        <v>22</v>
      </c>
      <c r="F854" s="19" t="s">
        <v>26</v>
      </c>
      <c r="G854" s="19" t="s">
        <v>17</v>
      </c>
      <c r="H854" s="19" t="str">
        <f>VLOOKUP(A854,detalis!$A$1:$D$1001,4,0)</f>
        <v>Ewallet</v>
      </c>
      <c r="I854" s="27">
        <f>VLOOKUP(A854,price!$A$1:$C$1001,2,0)</f>
        <v>53.19</v>
      </c>
      <c r="J854" s="21">
        <f>VLOOKUP(A854,price!$A$1:$C$1001,3,0)</f>
        <v>7</v>
      </c>
      <c r="K854" s="27">
        <f t="shared" si="39"/>
        <v>372.33</v>
      </c>
      <c r="L854" s="22">
        <v>6</v>
      </c>
      <c r="M854" s="27">
        <f t="shared" si="40"/>
        <v>22.339800000000025</v>
      </c>
      <c r="N854" s="27">
        <f t="shared" si="41"/>
        <v>394.66980000000001</v>
      </c>
    </row>
    <row r="855" spans="1:14" x14ac:dyDescent="0.3">
      <c r="A855" s="21" t="s">
        <v>889</v>
      </c>
      <c r="B855" s="21" t="s">
        <v>37</v>
      </c>
      <c r="C855" s="20">
        <f>VLOOKUP(A855,detalis!$A$1:$D$1001,2,FALSE)</f>
        <v>43521</v>
      </c>
      <c r="D855" s="21" t="s">
        <v>38</v>
      </c>
      <c r="E855" s="21" t="s">
        <v>22</v>
      </c>
      <c r="F855" s="21" t="s">
        <v>16</v>
      </c>
      <c r="G855" s="21" t="s">
        <v>23</v>
      </c>
      <c r="H855" s="19" t="str">
        <f>VLOOKUP(A855,detalis!$A$1:$D$1001,4,0)</f>
        <v>Ewallet</v>
      </c>
      <c r="I855" s="27">
        <f>VLOOKUP(A855,price!$A$1:$C$1001,2,0)</f>
        <v>52.79</v>
      </c>
      <c r="J855" s="21">
        <f>VLOOKUP(A855,price!$A$1:$C$1001,3,0)</f>
        <v>10</v>
      </c>
      <c r="K855" s="27">
        <f t="shared" si="39"/>
        <v>527.9</v>
      </c>
      <c r="L855" s="22">
        <v>6</v>
      </c>
      <c r="M855" s="27">
        <f t="shared" si="40"/>
        <v>31.673999999999978</v>
      </c>
      <c r="N855" s="27">
        <f t="shared" si="41"/>
        <v>559.57399999999996</v>
      </c>
    </row>
    <row r="856" spans="1:14" x14ac:dyDescent="0.3">
      <c r="A856" s="19" t="s">
        <v>890</v>
      </c>
      <c r="B856" s="19" t="s">
        <v>13</v>
      </c>
      <c r="C856" s="20">
        <f>VLOOKUP(A856,detalis!$A$1:$D$1001,2,FALSE)</f>
        <v>43488</v>
      </c>
      <c r="D856" s="19" t="s">
        <v>14</v>
      </c>
      <c r="E856" s="19" t="s">
        <v>15</v>
      </c>
      <c r="F856" s="19" t="s">
        <v>16</v>
      </c>
      <c r="G856" s="19" t="s">
        <v>17</v>
      </c>
      <c r="H856" s="19" t="str">
        <f>VLOOKUP(A856,detalis!$A$1:$D$1001,4,0)</f>
        <v>Ewallet</v>
      </c>
      <c r="I856" s="27">
        <f>VLOOKUP(A856,price!$A$1:$C$1001,2,0)</f>
        <v>95.95</v>
      </c>
      <c r="J856" s="21">
        <f>VLOOKUP(A856,price!$A$1:$C$1001,3,0)</f>
        <v>5</v>
      </c>
      <c r="K856" s="27">
        <f t="shared" si="39"/>
        <v>479.75</v>
      </c>
      <c r="L856" s="22">
        <v>6</v>
      </c>
      <c r="M856" s="27">
        <f t="shared" si="40"/>
        <v>28.785000000000025</v>
      </c>
      <c r="N856" s="27">
        <f t="shared" si="41"/>
        <v>508.53500000000003</v>
      </c>
    </row>
    <row r="857" spans="1:14" x14ac:dyDescent="0.3">
      <c r="A857" s="21" t="s">
        <v>891</v>
      </c>
      <c r="B857" s="21" t="s">
        <v>37</v>
      </c>
      <c r="C857" s="20">
        <f>VLOOKUP(A857,detalis!$A$1:$D$1001,2,FALSE)</f>
        <v>43512</v>
      </c>
      <c r="D857" s="21" t="s">
        <v>38</v>
      </c>
      <c r="E857" s="21" t="s">
        <v>22</v>
      </c>
      <c r="F857" s="21" t="s">
        <v>16</v>
      </c>
      <c r="G857" s="21" t="s">
        <v>41</v>
      </c>
      <c r="H857" s="19" t="str">
        <f>VLOOKUP(A857,detalis!$A$1:$D$1001,4,0)</f>
        <v>Cash</v>
      </c>
      <c r="I857" s="27">
        <f>VLOOKUP(A857,price!$A$1:$C$1001,2,0)</f>
        <v>36.51</v>
      </c>
      <c r="J857" s="21">
        <f>VLOOKUP(A857,price!$A$1:$C$1001,3,0)</f>
        <v>9</v>
      </c>
      <c r="K857" s="27">
        <f t="shared" si="39"/>
        <v>328.59</v>
      </c>
      <c r="L857" s="22">
        <v>6</v>
      </c>
      <c r="M857" s="27">
        <f t="shared" si="40"/>
        <v>19.715399999999988</v>
      </c>
      <c r="N857" s="27">
        <f t="shared" si="41"/>
        <v>348.30539999999996</v>
      </c>
    </row>
    <row r="858" spans="1:14" x14ac:dyDescent="0.3">
      <c r="A858" s="19" t="s">
        <v>892</v>
      </c>
      <c r="B858" s="19" t="s">
        <v>37</v>
      </c>
      <c r="C858" s="20">
        <f>VLOOKUP(A858,detalis!$A$1:$D$1001,2,FALSE)</f>
        <v>43466</v>
      </c>
      <c r="D858" s="19" t="s">
        <v>38</v>
      </c>
      <c r="E858" s="19" t="s">
        <v>22</v>
      </c>
      <c r="F858" s="19" t="s">
        <v>26</v>
      </c>
      <c r="G858" s="19" t="s">
        <v>39</v>
      </c>
      <c r="H858" s="19" t="str">
        <f>VLOOKUP(A858,detalis!$A$1:$D$1001,4,0)</f>
        <v>Cash</v>
      </c>
      <c r="I858" s="27">
        <f>VLOOKUP(A858,price!$A$1:$C$1001,2,0)</f>
        <v>21.12</v>
      </c>
      <c r="J858" s="21">
        <f>VLOOKUP(A858,price!$A$1:$C$1001,3,0)</f>
        <v>8</v>
      </c>
      <c r="K858" s="27">
        <f t="shared" si="39"/>
        <v>168.96</v>
      </c>
      <c r="L858" s="22">
        <v>6</v>
      </c>
      <c r="M858" s="27">
        <f t="shared" si="40"/>
        <v>10.137599999999992</v>
      </c>
      <c r="N858" s="27">
        <f t="shared" si="41"/>
        <v>179.0976</v>
      </c>
    </row>
    <row r="859" spans="1:14" x14ac:dyDescent="0.3">
      <c r="A859" s="21" t="s">
        <v>893</v>
      </c>
      <c r="B859" s="21" t="s">
        <v>13</v>
      </c>
      <c r="C859" s="20">
        <f>VLOOKUP(A859,detalis!$A$1:$D$1001,2,FALSE)</f>
        <v>43531</v>
      </c>
      <c r="D859" s="21" t="s">
        <v>14</v>
      </c>
      <c r="E859" s="21" t="s">
        <v>15</v>
      </c>
      <c r="F859" s="21" t="s">
        <v>16</v>
      </c>
      <c r="G859" s="21" t="s">
        <v>27</v>
      </c>
      <c r="H859" s="19" t="str">
        <f>VLOOKUP(A859,detalis!$A$1:$D$1001,4,0)</f>
        <v>Cash</v>
      </c>
      <c r="I859" s="27">
        <f>VLOOKUP(A859,price!$A$1:$C$1001,2,0)</f>
        <v>28.31</v>
      </c>
      <c r="J859" s="21">
        <f>VLOOKUP(A859,price!$A$1:$C$1001,3,0)</f>
        <v>4</v>
      </c>
      <c r="K859" s="27">
        <f t="shared" si="39"/>
        <v>113.24</v>
      </c>
      <c r="L859" s="22">
        <v>6</v>
      </c>
      <c r="M859" s="27">
        <f t="shared" si="40"/>
        <v>6.794399999999996</v>
      </c>
      <c r="N859" s="27">
        <f t="shared" si="41"/>
        <v>120.03439999999999</v>
      </c>
    </row>
    <row r="860" spans="1:14" x14ac:dyDescent="0.3">
      <c r="A860" s="19" t="s">
        <v>894</v>
      </c>
      <c r="B860" s="19" t="s">
        <v>37</v>
      </c>
      <c r="C860" s="20">
        <f>VLOOKUP(A860,detalis!$A$1:$D$1001,2,FALSE)</f>
        <v>43511</v>
      </c>
      <c r="D860" s="19" t="s">
        <v>38</v>
      </c>
      <c r="E860" s="19" t="s">
        <v>22</v>
      </c>
      <c r="F860" s="19" t="s">
        <v>26</v>
      </c>
      <c r="G860" s="19" t="s">
        <v>17</v>
      </c>
      <c r="H860" s="19" t="str">
        <f>VLOOKUP(A860,detalis!$A$1:$D$1001,4,0)</f>
        <v>Cash</v>
      </c>
      <c r="I860" s="27">
        <f>VLOOKUP(A860,price!$A$1:$C$1001,2,0)</f>
        <v>57.59</v>
      </c>
      <c r="J860" s="21">
        <f>VLOOKUP(A860,price!$A$1:$C$1001,3,0)</f>
        <v>6</v>
      </c>
      <c r="K860" s="27">
        <f t="shared" si="39"/>
        <v>345.54</v>
      </c>
      <c r="L860" s="22">
        <v>6</v>
      </c>
      <c r="M860" s="27">
        <f t="shared" si="40"/>
        <v>20.732399999999984</v>
      </c>
      <c r="N860" s="27">
        <f t="shared" si="41"/>
        <v>366.2724</v>
      </c>
    </row>
    <row r="861" spans="1:14" x14ac:dyDescent="0.3">
      <c r="A861" s="21" t="s">
        <v>895</v>
      </c>
      <c r="B861" s="21" t="s">
        <v>13</v>
      </c>
      <c r="C861" s="20">
        <f>VLOOKUP(A861,detalis!$A$1:$D$1001,2,FALSE)</f>
        <v>43488</v>
      </c>
      <c r="D861" s="21" t="s">
        <v>14</v>
      </c>
      <c r="E861" s="21" t="s">
        <v>15</v>
      </c>
      <c r="F861" s="21" t="s">
        <v>16</v>
      </c>
      <c r="G861" s="21" t="s">
        <v>39</v>
      </c>
      <c r="H861" s="19" t="str">
        <f>VLOOKUP(A861,detalis!$A$1:$D$1001,4,0)</f>
        <v>Cash</v>
      </c>
      <c r="I861" s="27">
        <f>VLOOKUP(A861,price!$A$1:$C$1001,2,0)</f>
        <v>47.63</v>
      </c>
      <c r="J861" s="21">
        <f>VLOOKUP(A861,price!$A$1:$C$1001,3,0)</f>
        <v>9</v>
      </c>
      <c r="K861" s="27">
        <f t="shared" si="39"/>
        <v>428.67</v>
      </c>
      <c r="L861" s="22">
        <v>6</v>
      </c>
      <c r="M861" s="27">
        <f t="shared" si="40"/>
        <v>25.720199999999977</v>
      </c>
      <c r="N861" s="27">
        <f t="shared" si="41"/>
        <v>454.39019999999999</v>
      </c>
    </row>
    <row r="862" spans="1:14" x14ac:dyDescent="0.3">
      <c r="A862" s="19" t="s">
        <v>896</v>
      </c>
      <c r="B862" s="19" t="s">
        <v>20</v>
      </c>
      <c r="C862" s="20">
        <f>VLOOKUP(A862,detalis!$A$1:$D$1001,2,FALSE)</f>
        <v>43516</v>
      </c>
      <c r="D862" s="19" t="s">
        <v>21</v>
      </c>
      <c r="E862" s="19" t="s">
        <v>15</v>
      </c>
      <c r="F862" s="19" t="s">
        <v>16</v>
      </c>
      <c r="G862" s="19" t="s">
        <v>27</v>
      </c>
      <c r="H862" s="19" t="str">
        <f>VLOOKUP(A862,detalis!$A$1:$D$1001,4,0)</f>
        <v>Ewallet</v>
      </c>
      <c r="I862" s="27">
        <f>VLOOKUP(A862,price!$A$1:$C$1001,2,0)</f>
        <v>86.27</v>
      </c>
      <c r="J862" s="21">
        <f>VLOOKUP(A862,price!$A$1:$C$1001,3,0)</f>
        <v>1</v>
      </c>
      <c r="K862" s="27">
        <f t="shared" si="39"/>
        <v>86.27</v>
      </c>
      <c r="L862" s="22">
        <v>6</v>
      </c>
      <c r="M862" s="27">
        <f t="shared" si="40"/>
        <v>5.1761999999999944</v>
      </c>
      <c r="N862" s="27">
        <f t="shared" si="41"/>
        <v>91.44619999999999</v>
      </c>
    </row>
    <row r="863" spans="1:14" x14ac:dyDescent="0.3">
      <c r="A863" s="21" t="s">
        <v>897</v>
      </c>
      <c r="B863" s="21" t="s">
        <v>13</v>
      </c>
      <c r="C863" s="20">
        <f>VLOOKUP(A863,detalis!$A$1:$D$1001,2,FALSE)</f>
        <v>43473</v>
      </c>
      <c r="D863" s="21" t="s">
        <v>14</v>
      </c>
      <c r="E863" s="21" t="s">
        <v>15</v>
      </c>
      <c r="F863" s="21" t="s">
        <v>26</v>
      </c>
      <c r="G863" s="21" t="s">
        <v>31</v>
      </c>
      <c r="H863" s="19" t="str">
        <f>VLOOKUP(A863,detalis!$A$1:$D$1001,4,0)</f>
        <v>Ewallet</v>
      </c>
      <c r="I863" s="27">
        <f>VLOOKUP(A863,price!$A$1:$C$1001,2,0)</f>
        <v>12.76</v>
      </c>
      <c r="J863" s="21">
        <f>VLOOKUP(A863,price!$A$1:$C$1001,3,0)</f>
        <v>2</v>
      </c>
      <c r="K863" s="27">
        <f t="shared" si="39"/>
        <v>25.52</v>
      </c>
      <c r="L863" s="22">
        <v>6</v>
      </c>
      <c r="M863" s="27">
        <f t="shared" si="40"/>
        <v>1.5312000000000019</v>
      </c>
      <c r="N863" s="27">
        <f t="shared" si="41"/>
        <v>27.051200000000001</v>
      </c>
    </row>
    <row r="864" spans="1:14" x14ac:dyDescent="0.3">
      <c r="A864" s="19" t="s">
        <v>898</v>
      </c>
      <c r="B864" s="19" t="s">
        <v>37</v>
      </c>
      <c r="C864" s="20">
        <f>VLOOKUP(A864,detalis!$A$1:$D$1001,2,FALSE)</f>
        <v>43541</v>
      </c>
      <c r="D864" s="19" t="s">
        <v>38</v>
      </c>
      <c r="E864" s="19" t="s">
        <v>22</v>
      </c>
      <c r="F864" s="19" t="s">
        <v>16</v>
      </c>
      <c r="G864" s="19" t="s">
        <v>27</v>
      </c>
      <c r="H864" s="19" t="str">
        <f>VLOOKUP(A864,detalis!$A$1:$D$1001,4,0)</f>
        <v>Credit card</v>
      </c>
      <c r="I864" s="27">
        <f>VLOOKUP(A864,price!$A$1:$C$1001,2,0)</f>
        <v>11.28</v>
      </c>
      <c r="J864" s="21">
        <f>VLOOKUP(A864,price!$A$1:$C$1001,3,0)</f>
        <v>9</v>
      </c>
      <c r="K864" s="27">
        <f t="shared" si="39"/>
        <v>101.52</v>
      </c>
      <c r="L864" s="22">
        <v>6</v>
      </c>
      <c r="M864" s="27">
        <f t="shared" si="40"/>
        <v>6.0912000000000006</v>
      </c>
      <c r="N864" s="27">
        <f t="shared" si="41"/>
        <v>107.6112</v>
      </c>
    </row>
    <row r="865" spans="1:14" x14ac:dyDescent="0.3">
      <c r="A865" s="21" t="s">
        <v>899</v>
      </c>
      <c r="B865" s="21" t="s">
        <v>37</v>
      </c>
      <c r="C865" s="20">
        <f>VLOOKUP(A865,detalis!$A$1:$D$1001,2,FALSE)</f>
        <v>43477</v>
      </c>
      <c r="D865" s="21" t="s">
        <v>38</v>
      </c>
      <c r="E865" s="21" t="s">
        <v>22</v>
      </c>
      <c r="F865" s="21" t="s">
        <v>16</v>
      </c>
      <c r="G865" s="21" t="s">
        <v>27</v>
      </c>
      <c r="H865" s="19" t="str">
        <f>VLOOKUP(A865,detalis!$A$1:$D$1001,4,0)</f>
        <v>Cash</v>
      </c>
      <c r="I865" s="27">
        <f>VLOOKUP(A865,price!$A$1:$C$1001,2,0)</f>
        <v>51.07</v>
      </c>
      <c r="J865" s="21">
        <f>VLOOKUP(A865,price!$A$1:$C$1001,3,0)</f>
        <v>7</v>
      </c>
      <c r="K865" s="27">
        <f t="shared" si="39"/>
        <v>357.49</v>
      </c>
      <c r="L865" s="22">
        <v>6</v>
      </c>
      <c r="M865" s="27">
        <f t="shared" si="40"/>
        <v>21.449400000000026</v>
      </c>
      <c r="N865" s="27">
        <f t="shared" si="41"/>
        <v>378.93940000000003</v>
      </c>
    </row>
    <row r="866" spans="1:14" x14ac:dyDescent="0.3">
      <c r="A866" s="19" t="s">
        <v>900</v>
      </c>
      <c r="B866" s="19" t="s">
        <v>13</v>
      </c>
      <c r="C866" s="20">
        <f>VLOOKUP(A866,detalis!$A$1:$D$1001,2,FALSE)</f>
        <v>43473</v>
      </c>
      <c r="D866" s="19" t="s">
        <v>14</v>
      </c>
      <c r="E866" s="19" t="s">
        <v>15</v>
      </c>
      <c r="F866" s="19" t="s">
        <v>16</v>
      </c>
      <c r="G866" s="19" t="s">
        <v>23</v>
      </c>
      <c r="H866" s="19" t="str">
        <f>VLOOKUP(A866,detalis!$A$1:$D$1001,4,0)</f>
        <v>Cash</v>
      </c>
      <c r="I866" s="27">
        <f>VLOOKUP(A866,price!$A$1:$C$1001,2,0)</f>
        <v>79.59</v>
      </c>
      <c r="J866" s="21">
        <f>VLOOKUP(A866,price!$A$1:$C$1001,3,0)</f>
        <v>3</v>
      </c>
      <c r="K866" s="27">
        <f t="shared" si="39"/>
        <v>238.77</v>
      </c>
      <c r="L866" s="22">
        <v>6</v>
      </c>
      <c r="M866" s="27">
        <f t="shared" si="40"/>
        <v>14.3262</v>
      </c>
      <c r="N866" s="27">
        <f t="shared" si="41"/>
        <v>253.09620000000001</v>
      </c>
    </row>
    <row r="867" spans="1:14" x14ac:dyDescent="0.3">
      <c r="A867" s="21" t="s">
        <v>901</v>
      </c>
      <c r="B867" s="21" t="s">
        <v>20</v>
      </c>
      <c r="C867" s="20">
        <f>VLOOKUP(A867,detalis!$A$1:$D$1001,2,FALSE)</f>
        <v>43491</v>
      </c>
      <c r="D867" s="21" t="s">
        <v>21</v>
      </c>
      <c r="E867" s="21" t="s">
        <v>15</v>
      </c>
      <c r="F867" s="21" t="s">
        <v>26</v>
      </c>
      <c r="G867" s="21" t="s">
        <v>17</v>
      </c>
      <c r="H867" s="19" t="str">
        <f>VLOOKUP(A867,detalis!$A$1:$D$1001,4,0)</f>
        <v>Ewallet</v>
      </c>
      <c r="I867" s="27">
        <f>VLOOKUP(A867,price!$A$1:$C$1001,2,0)</f>
        <v>33.81</v>
      </c>
      <c r="J867" s="21">
        <f>VLOOKUP(A867,price!$A$1:$C$1001,3,0)</f>
        <v>3</v>
      </c>
      <c r="K867" s="27">
        <f t="shared" si="39"/>
        <v>101.43</v>
      </c>
      <c r="L867" s="22">
        <v>6</v>
      </c>
      <c r="M867" s="27">
        <f t="shared" si="40"/>
        <v>6.0858000000000061</v>
      </c>
      <c r="N867" s="27">
        <f t="shared" si="41"/>
        <v>107.51580000000001</v>
      </c>
    </row>
    <row r="868" spans="1:14" x14ac:dyDescent="0.3">
      <c r="A868" s="19" t="s">
        <v>902</v>
      </c>
      <c r="B868" s="19" t="s">
        <v>37</v>
      </c>
      <c r="C868" s="20">
        <f>VLOOKUP(A868,detalis!$A$1:$D$1001,2,FALSE)</f>
        <v>43539</v>
      </c>
      <c r="D868" s="19" t="s">
        <v>38</v>
      </c>
      <c r="E868" s="19" t="s">
        <v>15</v>
      </c>
      <c r="F868" s="19" t="s">
        <v>26</v>
      </c>
      <c r="G868" s="19" t="s">
        <v>31</v>
      </c>
      <c r="H868" s="19" t="str">
        <f>VLOOKUP(A868,detalis!$A$1:$D$1001,4,0)</f>
        <v>Credit card</v>
      </c>
      <c r="I868" s="27">
        <f>VLOOKUP(A868,price!$A$1:$C$1001,2,0)</f>
        <v>90.53</v>
      </c>
      <c r="J868" s="21">
        <f>VLOOKUP(A868,price!$A$1:$C$1001,3,0)</f>
        <v>8</v>
      </c>
      <c r="K868" s="27">
        <f t="shared" si="39"/>
        <v>724.24</v>
      </c>
      <c r="L868" s="22">
        <v>6</v>
      </c>
      <c r="M868" s="27">
        <f t="shared" si="40"/>
        <v>43.454399999999964</v>
      </c>
      <c r="N868" s="27">
        <f t="shared" si="41"/>
        <v>767.69439999999997</v>
      </c>
    </row>
    <row r="869" spans="1:14" x14ac:dyDescent="0.3">
      <c r="A869" s="21" t="s">
        <v>903</v>
      </c>
      <c r="B869" s="21" t="s">
        <v>20</v>
      </c>
      <c r="C869" s="20">
        <f>VLOOKUP(A869,detalis!$A$1:$D$1001,2,FALSE)</f>
        <v>43482</v>
      </c>
      <c r="D869" s="21" t="s">
        <v>21</v>
      </c>
      <c r="E869" s="21" t="s">
        <v>15</v>
      </c>
      <c r="F869" s="21" t="s">
        <v>16</v>
      </c>
      <c r="G869" s="21" t="s">
        <v>17</v>
      </c>
      <c r="H869" s="19" t="str">
        <f>VLOOKUP(A869,detalis!$A$1:$D$1001,4,0)</f>
        <v>Ewallet</v>
      </c>
      <c r="I869" s="27">
        <f>VLOOKUP(A869,price!$A$1:$C$1001,2,0)</f>
        <v>62.82</v>
      </c>
      <c r="J869" s="21">
        <f>VLOOKUP(A869,price!$A$1:$C$1001,3,0)</f>
        <v>2</v>
      </c>
      <c r="K869" s="27">
        <f t="shared" si="39"/>
        <v>125.64</v>
      </c>
      <c r="L869" s="22">
        <v>6</v>
      </c>
      <c r="M869" s="27">
        <f t="shared" si="40"/>
        <v>7.53840000000001</v>
      </c>
      <c r="N869" s="27">
        <f t="shared" si="41"/>
        <v>133.17840000000001</v>
      </c>
    </row>
    <row r="870" spans="1:14" x14ac:dyDescent="0.3">
      <c r="A870" s="19" t="s">
        <v>904</v>
      </c>
      <c r="B870" s="19" t="s">
        <v>20</v>
      </c>
      <c r="C870" s="20">
        <f>VLOOKUP(A870,detalis!$A$1:$D$1001,2,FALSE)</f>
        <v>43473</v>
      </c>
      <c r="D870" s="19" t="s">
        <v>21</v>
      </c>
      <c r="E870" s="19" t="s">
        <v>15</v>
      </c>
      <c r="F870" s="19" t="s">
        <v>26</v>
      </c>
      <c r="G870" s="19" t="s">
        <v>39</v>
      </c>
      <c r="H870" s="19" t="str">
        <f>VLOOKUP(A870,detalis!$A$1:$D$1001,4,0)</f>
        <v>Credit card</v>
      </c>
      <c r="I870" s="27">
        <f>VLOOKUP(A870,price!$A$1:$C$1001,2,0)</f>
        <v>24.31</v>
      </c>
      <c r="J870" s="21">
        <f>VLOOKUP(A870,price!$A$1:$C$1001,3,0)</f>
        <v>3</v>
      </c>
      <c r="K870" s="27">
        <f t="shared" si="39"/>
        <v>72.929999999999993</v>
      </c>
      <c r="L870" s="22">
        <v>6</v>
      </c>
      <c r="M870" s="27">
        <f t="shared" si="40"/>
        <v>4.3757999999999981</v>
      </c>
      <c r="N870" s="27">
        <f t="shared" si="41"/>
        <v>77.305799999999991</v>
      </c>
    </row>
    <row r="871" spans="1:14" x14ac:dyDescent="0.3">
      <c r="A871" s="21" t="s">
        <v>905</v>
      </c>
      <c r="B871" s="21" t="s">
        <v>13</v>
      </c>
      <c r="C871" s="20">
        <f>VLOOKUP(A871,detalis!$A$1:$D$1001,2,FALSE)</f>
        <v>43471</v>
      </c>
      <c r="D871" s="21" t="s">
        <v>14</v>
      </c>
      <c r="E871" s="21" t="s">
        <v>22</v>
      </c>
      <c r="F871" s="21" t="s">
        <v>26</v>
      </c>
      <c r="G871" s="21" t="s">
        <v>31</v>
      </c>
      <c r="H871" s="19" t="str">
        <f>VLOOKUP(A871,detalis!$A$1:$D$1001,4,0)</f>
        <v>Ewallet</v>
      </c>
      <c r="I871" s="27">
        <f>VLOOKUP(A871,price!$A$1:$C$1001,2,0)</f>
        <v>64.59</v>
      </c>
      <c r="J871" s="21">
        <f>VLOOKUP(A871,price!$A$1:$C$1001,3,0)</f>
        <v>4</v>
      </c>
      <c r="K871" s="27">
        <f t="shared" si="39"/>
        <v>258.36</v>
      </c>
      <c r="L871" s="22">
        <v>6</v>
      </c>
      <c r="M871" s="27">
        <f t="shared" si="40"/>
        <v>15.501599999999996</v>
      </c>
      <c r="N871" s="27">
        <f t="shared" si="41"/>
        <v>273.86160000000001</v>
      </c>
    </row>
    <row r="872" spans="1:14" x14ac:dyDescent="0.3">
      <c r="A872" s="19" t="s">
        <v>906</v>
      </c>
      <c r="B872" s="19" t="s">
        <v>13</v>
      </c>
      <c r="C872" s="20">
        <f>VLOOKUP(A872,detalis!$A$1:$D$1001,2,FALSE)</f>
        <v>43512</v>
      </c>
      <c r="D872" s="19" t="s">
        <v>14</v>
      </c>
      <c r="E872" s="19" t="s">
        <v>15</v>
      </c>
      <c r="F872" s="19" t="s">
        <v>26</v>
      </c>
      <c r="G872" s="19" t="s">
        <v>39</v>
      </c>
      <c r="H872" s="19" t="str">
        <f>VLOOKUP(A872,detalis!$A$1:$D$1001,4,0)</f>
        <v>Credit card</v>
      </c>
      <c r="I872" s="27">
        <f>VLOOKUP(A872,price!$A$1:$C$1001,2,0)</f>
        <v>24.82</v>
      </c>
      <c r="J872" s="21">
        <f>VLOOKUP(A872,price!$A$1:$C$1001,3,0)</f>
        <v>7</v>
      </c>
      <c r="K872" s="27">
        <f t="shared" si="39"/>
        <v>173.74</v>
      </c>
      <c r="L872" s="22">
        <v>6</v>
      </c>
      <c r="M872" s="27">
        <f t="shared" si="40"/>
        <v>10.424399999999991</v>
      </c>
      <c r="N872" s="27">
        <f t="shared" si="41"/>
        <v>184.1644</v>
      </c>
    </row>
    <row r="873" spans="1:14" x14ac:dyDescent="0.3">
      <c r="A873" s="21" t="s">
        <v>907</v>
      </c>
      <c r="B873" s="21" t="s">
        <v>20</v>
      </c>
      <c r="C873" s="20">
        <f>VLOOKUP(A873,detalis!$A$1:$D$1001,2,FALSE)</f>
        <v>43537</v>
      </c>
      <c r="D873" s="21" t="s">
        <v>21</v>
      </c>
      <c r="E873" s="21" t="s">
        <v>22</v>
      </c>
      <c r="F873" s="21" t="s">
        <v>26</v>
      </c>
      <c r="G873" s="21" t="s">
        <v>41</v>
      </c>
      <c r="H873" s="19" t="str">
        <f>VLOOKUP(A873,detalis!$A$1:$D$1001,4,0)</f>
        <v>Ewallet</v>
      </c>
      <c r="I873" s="27">
        <f>VLOOKUP(A873,price!$A$1:$C$1001,2,0)</f>
        <v>56.5</v>
      </c>
      <c r="J873" s="21">
        <f>VLOOKUP(A873,price!$A$1:$C$1001,3,0)</f>
        <v>1</v>
      </c>
      <c r="K873" s="27">
        <f t="shared" si="39"/>
        <v>56.5</v>
      </c>
      <c r="L873" s="22">
        <v>6</v>
      </c>
      <c r="M873" s="27">
        <f t="shared" si="40"/>
        <v>3.3900000000000006</v>
      </c>
      <c r="N873" s="27">
        <f t="shared" si="41"/>
        <v>59.89</v>
      </c>
    </row>
    <row r="874" spans="1:14" x14ac:dyDescent="0.3">
      <c r="A874" s="19" t="s">
        <v>908</v>
      </c>
      <c r="B874" s="19" t="s">
        <v>37</v>
      </c>
      <c r="C874" s="20">
        <f>VLOOKUP(A874,detalis!$A$1:$D$1001,2,FALSE)</f>
        <v>43493</v>
      </c>
      <c r="D874" s="19" t="s">
        <v>38</v>
      </c>
      <c r="E874" s="19" t="s">
        <v>15</v>
      </c>
      <c r="F874" s="19" t="s">
        <v>16</v>
      </c>
      <c r="G874" s="19" t="s">
        <v>23</v>
      </c>
      <c r="H874" s="19" t="str">
        <f>VLOOKUP(A874,detalis!$A$1:$D$1001,4,0)</f>
        <v>Cash</v>
      </c>
      <c r="I874" s="27">
        <f>VLOOKUP(A874,price!$A$1:$C$1001,2,0)</f>
        <v>21.43</v>
      </c>
      <c r="J874" s="21">
        <f>VLOOKUP(A874,price!$A$1:$C$1001,3,0)</f>
        <v>10</v>
      </c>
      <c r="K874" s="27">
        <f t="shared" si="39"/>
        <v>214.3</v>
      </c>
      <c r="L874" s="22">
        <v>6</v>
      </c>
      <c r="M874" s="27">
        <f t="shared" si="40"/>
        <v>12.858000000000004</v>
      </c>
      <c r="N874" s="27">
        <f t="shared" si="41"/>
        <v>227.15800000000002</v>
      </c>
    </row>
    <row r="875" spans="1:14" x14ac:dyDescent="0.3">
      <c r="A875" s="21" t="s">
        <v>909</v>
      </c>
      <c r="B875" s="21" t="s">
        <v>13</v>
      </c>
      <c r="C875" s="20">
        <f>VLOOKUP(A875,detalis!$A$1:$D$1001,2,FALSE)</f>
        <v>43483</v>
      </c>
      <c r="D875" s="21" t="s">
        <v>14</v>
      </c>
      <c r="E875" s="21" t="s">
        <v>15</v>
      </c>
      <c r="F875" s="21" t="s">
        <v>26</v>
      </c>
      <c r="G875" s="21" t="s">
        <v>31</v>
      </c>
      <c r="H875" s="19" t="str">
        <f>VLOOKUP(A875,detalis!$A$1:$D$1001,4,0)</f>
        <v>Cash</v>
      </c>
      <c r="I875" s="27">
        <f>VLOOKUP(A875,price!$A$1:$C$1001,2,0)</f>
        <v>89.06</v>
      </c>
      <c r="J875" s="21">
        <f>VLOOKUP(A875,price!$A$1:$C$1001,3,0)</f>
        <v>6</v>
      </c>
      <c r="K875" s="27">
        <f t="shared" si="39"/>
        <v>534.36</v>
      </c>
      <c r="L875" s="22">
        <v>6</v>
      </c>
      <c r="M875" s="27">
        <f t="shared" si="40"/>
        <v>32.061599999999999</v>
      </c>
      <c r="N875" s="27">
        <f t="shared" si="41"/>
        <v>566.42160000000001</v>
      </c>
    </row>
    <row r="876" spans="1:14" x14ac:dyDescent="0.3">
      <c r="A876" s="19" t="s">
        <v>910</v>
      </c>
      <c r="B876" s="19" t="s">
        <v>13</v>
      </c>
      <c r="C876" s="20">
        <f>VLOOKUP(A876,detalis!$A$1:$D$1001,2,FALSE)</f>
        <v>43543</v>
      </c>
      <c r="D876" s="19" t="s">
        <v>14</v>
      </c>
      <c r="E876" s="19" t="s">
        <v>15</v>
      </c>
      <c r="F876" s="19" t="s">
        <v>26</v>
      </c>
      <c r="G876" s="19" t="s">
        <v>27</v>
      </c>
      <c r="H876" s="19" t="str">
        <f>VLOOKUP(A876,detalis!$A$1:$D$1001,4,0)</f>
        <v>Credit card</v>
      </c>
      <c r="I876" s="27">
        <f>VLOOKUP(A876,price!$A$1:$C$1001,2,0)</f>
        <v>23.29</v>
      </c>
      <c r="J876" s="21">
        <f>VLOOKUP(A876,price!$A$1:$C$1001,3,0)</f>
        <v>4</v>
      </c>
      <c r="K876" s="27">
        <f t="shared" si="39"/>
        <v>93.16</v>
      </c>
      <c r="L876" s="22">
        <v>6</v>
      </c>
      <c r="M876" s="27">
        <f t="shared" si="40"/>
        <v>5.5896000000000043</v>
      </c>
      <c r="N876" s="27">
        <f t="shared" si="41"/>
        <v>98.749600000000001</v>
      </c>
    </row>
    <row r="877" spans="1:14" x14ac:dyDescent="0.3">
      <c r="A877" s="21" t="s">
        <v>911</v>
      </c>
      <c r="B877" s="21" t="s">
        <v>20</v>
      </c>
      <c r="C877" s="20">
        <f>VLOOKUP(A877,detalis!$A$1:$D$1001,2,FALSE)</f>
        <v>43539</v>
      </c>
      <c r="D877" s="21" t="s">
        <v>21</v>
      </c>
      <c r="E877" s="21" t="s">
        <v>22</v>
      </c>
      <c r="F877" s="21" t="s">
        <v>26</v>
      </c>
      <c r="G877" s="21" t="s">
        <v>27</v>
      </c>
      <c r="H877" s="19" t="str">
        <f>VLOOKUP(A877,detalis!$A$1:$D$1001,4,0)</f>
        <v>Ewallet</v>
      </c>
      <c r="I877" s="27">
        <f>VLOOKUP(A877,price!$A$1:$C$1001,2,0)</f>
        <v>65.260000000000005</v>
      </c>
      <c r="J877" s="21">
        <f>VLOOKUP(A877,price!$A$1:$C$1001,3,0)</f>
        <v>8</v>
      </c>
      <c r="K877" s="27">
        <f t="shared" si="39"/>
        <v>522.08000000000004</v>
      </c>
      <c r="L877" s="22">
        <v>6</v>
      </c>
      <c r="M877" s="27">
        <f t="shared" si="40"/>
        <v>31.324799999999982</v>
      </c>
      <c r="N877" s="27">
        <f t="shared" si="41"/>
        <v>553.40480000000002</v>
      </c>
    </row>
    <row r="878" spans="1:14" x14ac:dyDescent="0.3">
      <c r="A878" s="19" t="s">
        <v>912</v>
      </c>
      <c r="B878" s="19" t="s">
        <v>20</v>
      </c>
      <c r="C878" s="20">
        <f>VLOOKUP(A878,detalis!$A$1:$D$1001,2,FALSE)</f>
        <v>43508</v>
      </c>
      <c r="D878" s="19" t="s">
        <v>21</v>
      </c>
      <c r="E878" s="19" t="s">
        <v>15</v>
      </c>
      <c r="F878" s="19" t="s">
        <v>26</v>
      </c>
      <c r="G878" s="19" t="s">
        <v>41</v>
      </c>
      <c r="H878" s="19" t="str">
        <f>VLOOKUP(A878,detalis!$A$1:$D$1001,4,0)</f>
        <v>Cash</v>
      </c>
      <c r="I878" s="27">
        <f>VLOOKUP(A878,price!$A$1:$C$1001,2,0)</f>
        <v>52.35</v>
      </c>
      <c r="J878" s="21">
        <f>VLOOKUP(A878,price!$A$1:$C$1001,3,0)</f>
        <v>1</v>
      </c>
      <c r="K878" s="27">
        <f t="shared" si="39"/>
        <v>52.35</v>
      </c>
      <c r="L878" s="22">
        <v>6</v>
      </c>
      <c r="M878" s="27">
        <f t="shared" si="40"/>
        <v>3.1409999999999982</v>
      </c>
      <c r="N878" s="27">
        <f t="shared" si="41"/>
        <v>55.491</v>
      </c>
    </row>
    <row r="879" spans="1:14" x14ac:dyDescent="0.3">
      <c r="A879" s="21" t="s">
        <v>913</v>
      </c>
      <c r="B879" s="21" t="s">
        <v>37</v>
      </c>
      <c r="C879" s="20">
        <f>VLOOKUP(A879,detalis!$A$1:$D$1001,2,FALSE)</f>
        <v>43521</v>
      </c>
      <c r="D879" s="21" t="s">
        <v>38</v>
      </c>
      <c r="E879" s="21" t="s">
        <v>15</v>
      </c>
      <c r="F879" s="21" t="s">
        <v>26</v>
      </c>
      <c r="G879" s="21" t="s">
        <v>23</v>
      </c>
      <c r="H879" s="19" t="str">
        <f>VLOOKUP(A879,detalis!$A$1:$D$1001,4,0)</f>
        <v>Cash</v>
      </c>
      <c r="I879" s="27">
        <f>VLOOKUP(A879,price!$A$1:$C$1001,2,0)</f>
        <v>39.75</v>
      </c>
      <c r="J879" s="21">
        <f>VLOOKUP(A879,price!$A$1:$C$1001,3,0)</f>
        <v>1</v>
      </c>
      <c r="K879" s="27">
        <f t="shared" si="39"/>
        <v>39.75</v>
      </c>
      <c r="L879" s="22">
        <v>6</v>
      </c>
      <c r="M879" s="27">
        <f t="shared" si="40"/>
        <v>2.384999999999998</v>
      </c>
      <c r="N879" s="27">
        <f t="shared" si="41"/>
        <v>42.134999999999998</v>
      </c>
    </row>
    <row r="880" spans="1:14" x14ac:dyDescent="0.3">
      <c r="A880" s="19" t="s">
        <v>914</v>
      </c>
      <c r="B880" s="19" t="s">
        <v>13</v>
      </c>
      <c r="C880" s="20">
        <f>VLOOKUP(A880,detalis!$A$1:$D$1001,2,FALSE)</f>
        <v>43545</v>
      </c>
      <c r="D880" s="19" t="s">
        <v>14</v>
      </c>
      <c r="E880" s="19" t="s">
        <v>22</v>
      </c>
      <c r="F880" s="19" t="s">
        <v>16</v>
      </c>
      <c r="G880" s="19" t="s">
        <v>23</v>
      </c>
      <c r="H880" s="19" t="str">
        <f>VLOOKUP(A880,detalis!$A$1:$D$1001,4,0)</f>
        <v>Credit card</v>
      </c>
      <c r="I880" s="27">
        <f>VLOOKUP(A880,price!$A$1:$C$1001,2,0)</f>
        <v>90.02</v>
      </c>
      <c r="J880" s="21">
        <f>VLOOKUP(A880,price!$A$1:$C$1001,3,0)</f>
        <v>8</v>
      </c>
      <c r="K880" s="27">
        <f t="shared" si="39"/>
        <v>720.16</v>
      </c>
      <c r="L880" s="22">
        <v>6</v>
      </c>
      <c r="M880" s="27">
        <f t="shared" si="40"/>
        <v>43.209600000000023</v>
      </c>
      <c r="N880" s="27">
        <f t="shared" si="41"/>
        <v>763.36959999999999</v>
      </c>
    </row>
    <row r="881" spans="1:14" x14ac:dyDescent="0.3">
      <c r="A881" s="21" t="s">
        <v>915</v>
      </c>
      <c r="B881" s="21" t="s">
        <v>37</v>
      </c>
      <c r="C881" s="20">
        <f>VLOOKUP(A881,detalis!$A$1:$D$1001,2,FALSE)</f>
        <v>43484</v>
      </c>
      <c r="D881" s="21" t="s">
        <v>38</v>
      </c>
      <c r="E881" s="21" t="s">
        <v>15</v>
      </c>
      <c r="F881" s="21" t="s">
        <v>16</v>
      </c>
      <c r="G881" s="21" t="s">
        <v>23</v>
      </c>
      <c r="H881" s="19" t="str">
        <f>VLOOKUP(A881,detalis!$A$1:$D$1001,4,0)</f>
        <v>Ewallet</v>
      </c>
      <c r="I881" s="27">
        <f>VLOOKUP(A881,price!$A$1:$C$1001,2,0)</f>
        <v>12.1</v>
      </c>
      <c r="J881" s="21">
        <f>VLOOKUP(A881,price!$A$1:$C$1001,3,0)</f>
        <v>8</v>
      </c>
      <c r="K881" s="27">
        <f t="shared" si="39"/>
        <v>96.8</v>
      </c>
      <c r="L881" s="22">
        <v>6</v>
      </c>
      <c r="M881" s="27">
        <f t="shared" si="40"/>
        <v>5.8080000000000069</v>
      </c>
      <c r="N881" s="27">
        <f t="shared" si="41"/>
        <v>102.608</v>
      </c>
    </row>
    <row r="882" spans="1:14" x14ac:dyDescent="0.3">
      <c r="A882" s="19" t="s">
        <v>916</v>
      </c>
      <c r="B882" s="19" t="s">
        <v>37</v>
      </c>
      <c r="C882" s="20">
        <f>VLOOKUP(A882,detalis!$A$1:$D$1001,2,FALSE)</f>
        <v>43473</v>
      </c>
      <c r="D882" s="19" t="s">
        <v>38</v>
      </c>
      <c r="E882" s="19" t="s">
        <v>15</v>
      </c>
      <c r="F882" s="19" t="s">
        <v>16</v>
      </c>
      <c r="G882" s="19" t="s">
        <v>39</v>
      </c>
      <c r="H882" s="19" t="str">
        <f>VLOOKUP(A882,detalis!$A$1:$D$1001,4,0)</f>
        <v>Ewallet</v>
      </c>
      <c r="I882" s="27">
        <f>VLOOKUP(A882,price!$A$1:$C$1001,2,0)</f>
        <v>33.21</v>
      </c>
      <c r="J882" s="21">
        <f>VLOOKUP(A882,price!$A$1:$C$1001,3,0)</f>
        <v>10</v>
      </c>
      <c r="K882" s="27">
        <f t="shared" si="39"/>
        <v>332.1</v>
      </c>
      <c r="L882" s="22">
        <v>6</v>
      </c>
      <c r="M882" s="27">
        <f t="shared" si="40"/>
        <v>19.925999999999988</v>
      </c>
      <c r="N882" s="27">
        <f t="shared" si="41"/>
        <v>352.02600000000001</v>
      </c>
    </row>
    <row r="883" spans="1:14" x14ac:dyDescent="0.3">
      <c r="A883" s="21" t="s">
        <v>917</v>
      </c>
      <c r="B883" s="21" t="s">
        <v>20</v>
      </c>
      <c r="C883" s="20">
        <f>VLOOKUP(A883,detalis!$A$1:$D$1001,2,FALSE)</f>
        <v>43554</v>
      </c>
      <c r="D883" s="21" t="s">
        <v>21</v>
      </c>
      <c r="E883" s="21" t="s">
        <v>15</v>
      </c>
      <c r="F883" s="21" t="s">
        <v>16</v>
      </c>
      <c r="G883" s="21" t="s">
        <v>41</v>
      </c>
      <c r="H883" s="19" t="str">
        <f>VLOOKUP(A883,detalis!$A$1:$D$1001,4,0)</f>
        <v>Credit card</v>
      </c>
      <c r="I883" s="27">
        <f>VLOOKUP(A883,price!$A$1:$C$1001,2,0)</f>
        <v>10.18</v>
      </c>
      <c r="J883" s="21">
        <f>VLOOKUP(A883,price!$A$1:$C$1001,3,0)</f>
        <v>8</v>
      </c>
      <c r="K883" s="27">
        <f t="shared" si="39"/>
        <v>81.44</v>
      </c>
      <c r="L883" s="22">
        <v>6</v>
      </c>
      <c r="M883" s="27">
        <f t="shared" si="40"/>
        <v>4.8863999999999947</v>
      </c>
      <c r="N883" s="27">
        <f t="shared" si="41"/>
        <v>86.326399999999992</v>
      </c>
    </row>
    <row r="884" spans="1:14" x14ac:dyDescent="0.3">
      <c r="A884" s="19" t="s">
        <v>918</v>
      </c>
      <c r="B884" s="19" t="s">
        <v>37</v>
      </c>
      <c r="C884" s="20">
        <f>VLOOKUP(A884,detalis!$A$1:$D$1001,2,FALSE)</f>
        <v>43516</v>
      </c>
      <c r="D884" s="19" t="s">
        <v>38</v>
      </c>
      <c r="E884" s="19" t="s">
        <v>15</v>
      </c>
      <c r="F884" s="19" t="s">
        <v>26</v>
      </c>
      <c r="G884" s="19" t="s">
        <v>31</v>
      </c>
      <c r="H884" s="19" t="str">
        <f>VLOOKUP(A884,detalis!$A$1:$D$1001,4,0)</f>
        <v>Credit card</v>
      </c>
      <c r="I884" s="27">
        <f>VLOOKUP(A884,price!$A$1:$C$1001,2,0)</f>
        <v>31.99</v>
      </c>
      <c r="J884" s="21">
        <f>VLOOKUP(A884,price!$A$1:$C$1001,3,0)</f>
        <v>10</v>
      </c>
      <c r="K884" s="27">
        <f t="shared" si="39"/>
        <v>319.89999999999998</v>
      </c>
      <c r="L884" s="22">
        <v>6</v>
      </c>
      <c r="M884" s="27">
        <f t="shared" si="40"/>
        <v>19.194000000000017</v>
      </c>
      <c r="N884" s="27">
        <f t="shared" si="41"/>
        <v>339.09399999999999</v>
      </c>
    </row>
    <row r="885" spans="1:14" x14ac:dyDescent="0.3">
      <c r="A885" s="21" t="s">
        <v>919</v>
      </c>
      <c r="B885" s="21" t="s">
        <v>13</v>
      </c>
      <c r="C885" s="20">
        <f>VLOOKUP(A885,detalis!$A$1:$D$1001,2,FALSE)</f>
        <v>43554</v>
      </c>
      <c r="D885" s="21" t="s">
        <v>14</v>
      </c>
      <c r="E885" s="21" t="s">
        <v>15</v>
      </c>
      <c r="F885" s="21" t="s">
        <v>16</v>
      </c>
      <c r="G885" s="21" t="s">
        <v>27</v>
      </c>
      <c r="H885" s="19" t="str">
        <f>VLOOKUP(A885,detalis!$A$1:$D$1001,4,0)</f>
        <v>Ewallet</v>
      </c>
      <c r="I885" s="27">
        <f>VLOOKUP(A885,price!$A$1:$C$1001,2,0)</f>
        <v>34.42</v>
      </c>
      <c r="J885" s="21">
        <f>VLOOKUP(A885,price!$A$1:$C$1001,3,0)</f>
        <v>6</v>
      </c>
      <c r="K885" s="27">
        <f t="shared" si="39"/>
        <v>206.52</v>
      </c>
      <c r="L885" s="22">
        <v>6</v>
      </c>
      <c r="M885" s="27">
        <f t="shared" si="40"/>
        <v>12.391199999999998</v>
      </c>
      <c r="N885" s="27">
        <f t="shared" si="41"/>
        <v>218.91120000000001</v>
      </c>
    </row>
    <row r="886" spans="1:14" x14ac:dyDescent="0.3">
      <c r="A886" s="19" t="s">
        <v>920</v>
      </c>
      <c r="B886" s="19" t="s">
        <v>13</v>
      </c>
      <c r="C886" s="20">
        <f>VLOOKUP(A886,detalis!$A$1:$D$1001,2,FALSE)</f>
        <v>43543</v>
      </c>
      <c r="D886" s="19" t="s">
        <v>14</v>
      </c>
      <c r="E886" s="19" t="s">
        <v>15</v>
      </c>
      <c r="F886" s="19" t="s">
        <v>16</v>
      </c>
      <c r="G886" s="19" t="s">
        <v>39</v>
      </c>
      <c r="H886" s="19" t="str">
        <f>VLOOKUP(A886,detalis!$A$1:$D$1001,4,0)</f>
        <v>Cash</v>
      </c>
      <c r="I886" s="27">
        <f>VLOOKUP(A886,price!$A$1:$C$1001,2,0)</f>
        <v>83.34</v>
      </c>
      <c r="J886" s="21">
        <f>VLOOKUP(A886,price!$A$1:$C$1001,3,0)</f>
        <v>2</v>
      </c>
      <c r="K886" s="27">
        <f t="shared" si="39"/>
        <v>166.68</v>
      </c>
      <c r="L886" s="22">
        <v>6</v>
      </c>
      <c r="M886" s="27">
        <f t="shared" si="40"/>
        <v>10.000799999999998</v>
      </c>
      <c r="N886" s="27">
        <f t="shared" si="41"/>
        <v>176.6808</v>
      </c>
    </row>
    <row r="887" spans="1:14" x14ac:dyDescent="0.3">
      <c r="A887" s="21" t="s">
        <v>921</v>
      </c>
      <c r="B887" s="21" t="s">
        <v>13</v>
      </c>
      <c r="C887" s="20">
        <f>VLOOKUP(A887,detalis!$A$1:$D$1001,2,FALSE)</f>
        <v>43478</v>
      </c>
      <c r="D887" s="21" t="s">
        <v>14</v>
      </c>
      <c r="E887" s="21" t="s">
        <v>22</v>
      </c>
      <c r="F887" s="21" t="s">
        <v>26</v>
      </c>
      <c r="G887" s="21" t="s">
        <v>31</v>
      </c>
      <c r="H887" s="19" t="str">
        <f>VLOOKUP(A887,detalis!$A$1:$D$1001,4,0)</f>
        <v>Cash</v>
      </c>
      <c r="I887" s="27">
        <f>VLOOKUP(A887,price!$A$1:$C$1001,2,0)</f>
        <v>45.58</v>
      </c>
      <c r="J887" s="21">
        <f>VLOOKUP(A887,price!$A$1:$C$1001,3,0)</f>
        <v>7</v>
      </c>
      <c r="K887" s="27">
        <f t="shared" si="39"/>
        <v>319.06</v>
      </c>
      <c r="L887" s="22">
        <v>6</v>
      </c>
      <c r="M887" s="27">
        <f t="shared" si="40"/>
        <v>19.143599999999992</v>
      </c>
      <c r="N887" s="27">
        <f t="shared" si="41"/>
        <v>338.20359999999999</v>
      </c>
    </row>
    <row r="888" spans="1:14" x14ac:dyDescent="0.3">
      <c r="A888" s="19" t="s">
        <v>922</v>
      </c>
      <c r="B888" s="19" t="s">
        <v>13</v>
      </c>
      <c r="C888" s="20">
        <f>VLOOKUP(A888,detalis!$A$1:$D$1001,2,FALSE)</f>
        <v>43501</v>
      </c>
      <c r="D888" s="19" t="s">
        <v>14</v>
      </c>
      <c r="E888" s="19" t="s">
        <v>15</v>
      </c>
      <c r="F888" s="19" t="s">
        <v>26</v>
      </c>
      <c r="G888" s="19" t="s">
        <v>39</v>
      </c>
      <c r="H888" s="19" t="str">
        <f>VLOOKUP(A888,detalis!$A$1:$D$1001,4,0)</f>
        <v>Ewallet</v>
      </c>
      <c r="I888" s="27">
        <f>VLOOKUP(A888,price!$A$1:$C$1001,2,0)</f>
        <v>87.9</v>
      </c>
      <c r="J888" s="21">
        <f>VLOOKUP(A888,price!$A$1:$C$1001,3,0)</f>
        <v>1</v>
      </c>
      <c r="K888" s="27">
        <f t="shared" si="39"/>
        <v>87.9</v>
      </c>
      <c r="L888" s="22">
        <v>6</v>
      </c>
      <c r="M888" s="27">
        <f t="shared" si="40"/>
        <v>5.2740000000000009</v>
      </c>
      <c r="N888" s="27">
        <f t="shared" si="41"/>
        <v>93.174000000000007</v>
      </c>
    </row>
    <row r="889" spans="1:14" x14ac:dyDescent="0.3">
      <c r="A889" s="21" t="s">
        <v>923</v>
      </c>
      <c r="B889" s="21" t="s">
        <v>13</v>
      </c>
      <c r="C889" s="20">
        <f>VLOOKUP(A889,detalis!$A$1:$D$1001,2,FALSE)</f>
        <v>43547</v>
      </c>
      <c r="D889" s="21" t="s">
        <v>14</v>
      </c>
      <c r="E889" s="21" t="s">
        <v>15</v>
      </c>
      <c r="F889" s="21" t="s">
        <v>16</v>
      </c>
      <c r="G889" s="21" t="s">
        <v>23</v>
      </c>
      <c r="H889" s="19" t="str">
        <f>VLOOKUP(A889,detalis!$A$1:$D$1001,4,0)</f>
        <v>Ewallet</v>
      </c>
      <c r="I889" s="27">
        <f>VLOOKUP(A889,price!$A$1:$C$1001,2,0)</f>
        <v>73.47</v>
      </c>
      <c r="J889" s="21">
        <f>VLOOKUP(A889,price!$A$1:$C$1001,3,0)</f>
        <v>10</v>
      </c>
      <c r="K889" s="27">
        <f t="shared" si="39"/>
        <v>734.7</v>
      </c>
      <c r="L889" s="22">
        <v>6</v>
      </c>
      <c r="M889" s="27">
        <f t="shared" si="40"/>
        <v>44.081999999999994</v>
      </c>
      <c r="N889" s="27">
        <f t="shared" si="41"/>
        <v>778.78200000000004</v>
      </c>
    </row>
    <row r="890" spans="1:14" x14ac:dyDescent="0.3">
      <c r="A890" s="19" t="s">
        <v>924</v>
      </c>
      <c r="B890" s="19" t="s">
        <v>20</v>
      </c>
      <c r="C890" s="20">
        <f>VLOOKUP(A890,detalis!$A$1:$D$1001,2,FALSE)</f>
        <v>43537</v>
      </c>
      <c r="D890" s="19" t="s">
        <v>21</v>
      </c>
      <c r="E890" s="19" t="s">
        <v>22</v>
      </c>
      <c r="F890" s="19" t="s">
        <v>16</v>
      </c>
      <c r="G890" s="19" t="s">
        <v>41</v>
      </c>
      <c r="H890" s="19" t="str">
        <f>VLOOKUP(A890,detalis!$A$1:$D$1001,4,0)</f>
        <v>Ewallet</v>
      </c>
      <c r="I890" s="27">
        <f>VLOOKUP(A890,price!$A$1:$C$1001,2,0)</f>
        <v>12.19</v>
      </c>
      <c r="J890" s="21">
        <f>VLOOKUP(A890,price!$A$1:$C$1001,3,0)</f>
        <v>8</v>
      </c>
      <c r="K890" s="27">
        <f t="shared" si="39"/>
        <v>97.52</v>
      </c>
      <c r="L890" s="22">
        <v>6</v>
      </c>
      <c r="M890" s="27">
        <f t="shared" si="40"/>
        <v>5.8512000000000057</v>
      </c>
      <c r="N890" s="27">
        <f t="shared" si="41"/>
        <v>103.3712</v>
      </c>
    </row>
    <row r="891" spans="1:14" x14ac:dyDescent="0.3">
      <c r="A891" s="21" t="s">
        <v>925</v>
      </c>
      <c r="B891" s="21" t="s">
        <v>13</v>
      </c>
      <c r="C891" s="20">
        <f>VLOOKUP(A891,detalis!$A$1:$D$1001,2,FALSE)</f>
        <v>43541</v>
      </c>
      <c r="D891" s="21" t="s">
        <v>14</v>
      </c>
      <c r="E891" s="21" t="s">
        <v>15</v>
      </c>
      <c r="F891" s="21" t="s">
        <v>26</v>
      </c>
      <c r="G891" s="21" t="s">
        <v>31</v>
      </c>
      <c r="H891" s="19" t="str">
        <f>VLOOKUP(A891,detalis!$A$1:$D$1001,4,0)</f>
        <v>Ewallet</v>
      </c>
      <c r="I891" s="27">
        <f>VLOOKUP(A891,price!$A$1:$C$1001,2,0)</f>
        <v>76.92</v>
      </c>
      <c r="J891" s="21">
        <f>VLOOKUP(A891,price!$A$1:$C$1001,3,0)</f>
        <v>10</v>
      </c>
      <c r="K891" s="27">
        <f t="shared" si="39"/>
        <v>769.2</v>
      </c>
      <c r="L891" s="22">
        <v>6</v>
      </c>
      <c r="M891" s="27">
        <f t="shared" si="40"/>
        <v>46.152000000000044</v>
      </c>
      <c r="N891" s="27">
        <f t="shared" si="41"/>
        <v>815.35200000000009</v>
      </c>
    </row>
    <row r="892" spans="1:14" x14ac:dyDescent="0.3">
      <c r="A892" s="19" t="s">
        <v>926</v>
      </c>
      <c r="B892" s="19" t="s">
        <v>20</v>
      </c>
      <c r="C892" s="20">
        <f>VLOOKUP(A892,detalis!$A$1:$D$1001,2,FALSE)</f>
        <v>43517</v>
      </c>
      <c r="D892" s="19" t="s">
        <v>21</v>
      </c>
      <c r="E892" s="19" t="s">
        <v>22</v>
      </c>
      <c r="F892" s="19" t="s">
        <v>16</v>
      </c>
      <c r="G892" s="19" t="s">
        <v>17</v>
      </c>
      <c r="H892" s="19" t="str">
        <f>VLOOKUP(A892,detalis!$A$1:$D$1001,4,0)</f>
        <v>Cash</v>
      </c>
      <c r="I892" s="27">
        <f>VLOOKUP(A892,price!$A$1:$C$1001,2,0)</f>
        <v>83.66</v>
      </c>
      <c r="J892" s="21">
        <f>VLOOKUP(A892,price!$A$1:$C$1001,3,0)</f>
        <v>5</v>
      </c>
      <c r="K892" s="27">
        <f t="shared" si="39"/>
        <v>418.29999999999995</v>
      </c>
      <c r="L892" s="22">
        <v>6</v>
      </c>
      <c r="M892" s="27">
        <f t="shared" si="40"/>
        <v>25.098000000000013</v>
      </c>
      <c r="N892" s="27">
        <f t="shared" si="41"/>
        <v>443.39799999999997</v>
      </c>
    </row>
    <row r="893" spans="1:14" x14ac:dyDescent="0.3">
      <c r="A893" s="21" t="s">
        <v>927</v>
      </c>
      <c r="B893" s="21" t="s">
        <v>37</v>
      </c>
      <c r="C893" s="20">
        <f>VLOOKUP(A893,detalis!$A$1:$D$1001,2,FALSE)</f>
        <v>43503</v>
      </c>
      <c r="D893" s="21" t="s">
        <v>38</v>
      </c>
      <c r="E893" s="21" t="s">
        <v>22</v>
      </c>
      <c r="F893" s="21" t="s">
        <v>16</v>
      </c>
      <c r="G893" s="21" t="s">
        <v>23</v>
      </c>
      <c r="H893" s="19" t="str">
        <f>VLOOKUP(A893,detalis!$A$1:$D$1001,4,0)</f>
        <v>Cash</v>
      </c>
      <c r="I893" s="27">
        <f>VLOOKUP(A893,price!$A$1:$C$1001,2,0)</f>
        <v>57.91</v>
      </c>
      <c r="J893" s="21">
        <f>VLOOKUP(A893,price!$A$1:$C$1001,3,0)</f>
        <v>8</v>
      </c>
      <c r="K893" s="27">
        <f t="shared" si="39"/>
        <v>463.28</v>
      </c>
      <c r="L893" s="22">
        <v>6</v>
      </c>
      <c r="M893" s="27">
        <f t="shared" si="40"/>
        <v>27.796800000000019</v>
      </c>
      <c r="N893" s="27">
        <f t="shared" si="41"/>
        <v>491.07679999999999</v>
      </c>
    </row>
    <row r="894" spans="1:14" x14ac:dyDescent="0.3">
      <c r="A894" s="19" t="s">
        <v>928</v>
      </c>
      <c r="B894" s="19" t="s">
        <v>20</v>
      </c>
      <c r="C894" s="20">
        <f>VLOOKUP(A894,detalis!$A$1:$D$1001,2,FALSE)</f>
        <v>43526</v>
      </c>
      <c r="D894" s="19" t="s">
        <v>21</v>
      </c>
      <c r="E894" s="19" t="s">
        <v>15</v>
      </c>
      <c r="F894" s="19" t="s">
        <v>16</v>
      </c>
      <c r="G894" s="19" t="s">
        <v>41</v>
      </c>
      <c r="H894" s="19" t="str">
        <f>VLOOKUP(A894,detalis!$A$1:$D$1001,4,0)</f>
        <v>Credit card</v>
      </c>
      <c r="I894" s="27">
        <f>VLOOKUP(A894,price!$A$1:$C$1001,2,0)</f>
        <v>92.49</v>
      </c>
      <c r="J894" s="21">
        <f>VLOOKUP(A894,price!$A$1:$C$1001,3,0)</f>
        <v>5</v>
      </c>
      <c r="K894" s="27">
        <f t="shared" si="39"/>
        <v>462.45</v>
      </c>
      <c r="L894" s="22">
        <v>6</v>
      </c>
      <c r="M894" s="27">
        <f t="shared" si="40"/>
        <v>27.747000000000014</v>
      </c>
      <c r="N894" s="27">
        <f t="shared" si="41"/>
        <v>490.197</v>
      </c>
    </row>
    <row r="895" spans="1:14" x14ac:dyDescent="0.3">
      <c r="A895" s="21" t="s">
        <v>929</v>
      </c>
      <c r="B895" s="21" t="s">
        <v>37</v>
      </c>
      <c r="C895" s="20">
        <f>VLOOKUP(A895,detalis!$A$1:$D$1001,2,FALSE)</f>
        <v>43530</v>
      </c>
      <c r="D895" s="21" t="s">
        <v>38</v>
      </c>
      <c r="E895" s="21" t="s">
        <v>22</v>
      </c>
      <c r="F895" s="21" t="s">
        <v>26</v>
      </c>
      <c r="G895" s="21" t="s">
        <v>23</v>
      </c>
      <c r="H895" s="19" t="str">
        <f>VLOOKUP(A895,detalis!$A$1:$D$1001,4,0)</f>
        <v>Cash</v>
      </c>
      <c r="I895" s="27">
        <f>VLOOKUP(A895,price!$A$1:$C$1001,2,0)</f>
        <v>28.38</v>
      </c>
      <c r="J895" s="21">
        <f>VLOOKUP(A895,price!$A$1:$C$1001,3,0)</f>
        <v>5</v>
      </c>
      <c r="K895" s="27">
        <f t="shared" si="39"/>
        <v>141.9</v>
      </c>
      <c r="L895" s="22">
        <v>6</v>
      </c>
      <c r="M895" s="27">
        <f t="shared" si="40"/>
        <v>8.51400000000001</v>
      </c>
      <c r="N895" s="27">
        <f t="shared" si="41"/>
        <v>150.41400000000002</v>
      </c>
    </row>
    <row r="896" spans="1:14" x14ac:dyDescent="0.3">
      <c r="A896" s="19" t="s">
        <v>930</v>
      </c>
      <c r="B896" s="19" t="s">
        <v>37</v>
      </c>
      <c r="C896" s="20">
        <f>VLOOKUP(A896,detalis!$A$1:$D$1001,2,FALSE)</f>
        <v>43502</v>
      </c>
      <c r="D896" s="19" t="s">
        <v>38</v>
      </c>
      <c r="E896" s="19" t="s">
        <v>15</v>
      </c>
      <c r="F896" s="19" t="s">
        <v>26</v>
      </c>
      <c r="G896" s="19" t="s">
        <v>23</v>
      </c>
      <c r="H896" s="19" t="str">
        <f>VLOOKUP(A896,detalis!$A$1:$D$1001,4,0)</f>
        <v>Credit card</v>
      </c>
      <c r="I896" s="27">
        <f>VLOOKUP(A896,price!$A$1:$C$1001,2,0)</f>
        <v>50.45</v>
      </c>
      <c r="J896" s="21">
        <f>VLOOKUP(A896,price!$A$1:$C$1001,3,0)</f>
        <v>6</v>
      </c>
      <c r="K896" s="27">
        <f t="shared" si="39"/>
        <v>302.70000000000005</v>
      </c>
      <c r="L896" s="22">
        <v>6</v>
      </c>
      <c r="M896" s="27">
        <f t="shared" si="40"/>
        <v>18.161999999999978</v>
      </c>
      <c r="N896" s="27">
        <f t="shared" si="41"/>
        <v>320.86200000000002</v>
      </c>
    </row>
    <row r="897" spans="1:14" x14ac:dyDescent="0.3">
      <c r="A897" s="21" t="s">
        <v>931</v>
      </c>
      <c r="B897" s="21" t="s">
        <v>37</v>
      </c>
      <c r="C897" s="20">
        <f>VLOOKUP(A897,detalis!$A$1:$D$1001,2,FALSE)</f>
        <v>43493</v>
      </c>
      <c r="D897" s="21" t="s">
        <v>38</v>
      </c>
      <c r="E897" s="21" t="s">
        <v>22</v>
      </c>
      <c r="F897" s="21" t="s">
        <v>26</v>
      </c>
      <c r="G897" s="21" t="s">
        <v>17</v>
      </c>
      <c r="H897" s="19" t="str">
        <f>VLOOKUP(A897,detalis!$A$1:$D$1001,4,0)</f>
        <v>Credit card</v>
      </c>
      <c r="I897" s="27">
        <f>VLOOKUP(A897,price!$A$1:$C$1001,2,0)</f>
        <v>99.16</v>
      </c>
      <c r="J897" s="21">
        <f>VLOOKUP(A897,price!$A$1:$C$1001,3,0)</f>
        <v>8</v>
      </c>
      <c r="K897" s="27">
        <f t="shared" si="39"/>
        <v>793.28</v>
      </c>
      <c r="L897" s="22">
        <v>6</v>
      </c>
      <c r="M897" s="27">
        <f t="shared" si="40"/>
        <v>47.59680000000003</v>
      </c>
      <c r="N897" s="27">
        <f t="shared" si="41"/>
        <v>840.8768</v>
      </c>
    </row>
    <row r="898" spans="1:14" x14ac:dyDescent="0.3">
      <c r="A898" s="19" t="s">
        <v>932</v>
      </c>
      <c r="B898" s="19" t="s">
        <v>20</v>
      </c>
      <c r="C898" s="20">
        <f>VLOOKUP(A898,detalis!$A$1:$D$1001,2,FALSE)</f>
        <v>43483</v>
      </c>
      <c r="D898" s="19" t="s">
        <v>21</v>
      </c>
      <c r="E898" s="19" t="s">
        <v>22</v>
      </c>
      <c r="F898" s="19" t="s">
        <v>26</v>
      </c>
      <c r="G898" s="19" t="s">
        <v>41</v>
      </c>
      <c r="H898" s="19" t="str">
        <f>VLOOKUP(A898,detalis!$A$1:$D$1001,4,0)</f>
        <v>Ewallet</v>
      </c>
      <c r="I898" s="27">
        <f>VLOOKUP(A898,price!$A$1:$C$1001,2,0)</f>
        <v>60.74</v>
      </c>
      <c r="J898" s="21">
        <f>VLOOKUP(A898,price!$A$1:$C$1001,3,0)</f>
        <v>7</v>
      </c>
      <c r="K898" s="27">
        <f t="shared" si="39"/>
        <v>425.18</v>
      </c>
      <c r="L898" s="22">
        <v>6</v>
      </c>
      <c r="M898" s="27">
        <f t="shared" si="40"/>
        <v>25.510800000000017</v>
      </c>
      <c r="N898" s="27">
        <f t="shared" si="41"/>
        <v>450.69080000000002</v>
      </c>
    </row>
    <row r="899" spans="1:14" x14ac:dyDescent="0.3">
      <c r="A899" s="21" t="s">
        <v>933</v>
      </c>
      <c r="B899" s="21" t="s">
        <v>20</v>
      </c>
      <c r="C899" s="20">
        <f>VLOOKUP(A899,detalis!$A$1:$D$1001,2,FALSE)</f>
        <v>43501</v>
      </c>
      <c r="D899" s="21" t="s">
        <v>21</v>
      </c>
      <c r="E899" s="21" t="s">
        <v>15</v>
      </c>
      <c r="F899" s="21" t="s">
        <v>16</v>
      </c>
      <c r="G899" s="21" t="s">
        <v>39</v>
      </c>
      <c r="H899" s="19" t="str">
        <f>VLOOKUP(A899,detalis!$A$1:$D$1001,4,0)</f>
        <v>Cash</v>
      </c>
      <c r="I899" s="27">
        <f>VLOOKUP(A899,price!$A$1:$C$1001,2,0)</f>
        <v>47.27</v>
      </c>
      <c r="J899" s="21">
        <f>VLOOKUP(A899,price!$A$1:$C$1001,3,0)</f>
        <v>6</v>
      </c>
      <c r="K899" s="27">
        <f t="shared" ref="K899:K962" si="42">I899*J899</f>
        <v>283.62</v>
      </c>
      <c r="L899" s="22">
        <v>6</v>
      </c>
      <c r="M899" s="27">
        <f t="shared" ref="M899:M962" si="43">N899-K899</f>
        <v>17.017200000000003</v>
      </c>
      <c r="N899" s="27">
        <f t="shared" ref="N899:N962" si="44">K899+((K899*L899)/100)</f>
        <v>300.63720000000001</v>
      </c>
    </row>
    <row r="900" spans="1:14" x14ac:dyDescent="0.3">
      <c r="A900" s="19" t="s">
        <v>934</v>
      </c>
      <c r="B900" s="19" t="s">
        <v>20</v>
      </c>
      <c r="C900" s="20">
        <f>VLOOKUP(A900,detalis!$A$1:$D$1001,2,FALSE)</f>
        <v>43526</v>
      </c>
      <c r="D900" s="19" t="s">
        <v>21</v>
      </c>
      <c r="E900" s="19" t="s">
        <v>15</v>
      </c>
      <c r="F900" s="19" t="s">
        <v>26</v>
      </c>
      <c r="G900" s="19" t="s">
        <v>17</v>
      </c>
      <c r="H900" s="19" t="str">
        <f>VLOOKUP(A900,detalis!$A$1:$D$1001,4,0)</f>
        <v>Cash</v>
      </c>
      <c r="I900" s="27">
        <f>VLOOKUP(A900,price!$A$1:$C$1001,2,0)</f>
        <v>85.6</v>
      </c>
      <c r="J900" s="21">
        <f>VLOOKUP(A900,price!$A$1:$C$1001,3,0)</f>
        <v>7</v>
      </c>
      <c r="K900" s="27">
        <f t="shared" si="42"/>
        <v>599.19999999999993</v>
      </c>
      <c r="L900" s="22">
        <v>6</v>
      </c>
      <c r="M900" s="27">
        <f t="shared" si="43"/>
        <v>35.951999999999998</v>
      </c>
      <c r="N900" s="27">
        <f t="shared" si="44"/>
        <v>635.15199999999993</v>
      </c>
    </row>
    <row r="901" spans="1:14" x14ac:dyDescent="0.3">
      <c r="A901" s="21" t="s">
        <v>935</v>
      </c>
      <c r="B901" s="21" t="s">
        <v>13</v>
      </c>
      <c r="C901" s="20">
        <f>VLOOKUP(A901,detalis!$A$1:$D$1001,2,FALSE)</f>
        <v>43505</v>
      </c>
      <c r="D901" s="21" t="s">
        <v>14</v>
      </c>
      <c r="E901" s="21" t="s">
        <v>15</v>
      </c>
      <c r="F901" s="21" t="s">
        <v>26</v>
      </c>
      <c r="G901" s="21" t="s">
        <v>39</v>
      </c>
      <c r="H901" s="19" t="str">
        <f>VLOOKUP(A901,detalis!$A$1:$D$1001,4,0)</f>
        <v>Ewallet</v>
      </c>
      <c r="I901" s="27">
        <f>VLOOKUP(A901,price!$A$1:$C$1001,2,0)</f>
        <v>35.04</v>
      </c>
      <c r="J901" s="21">
        <f>VLOOKUP(A901,price!$A$1:$C$1001,3,0)</f>
        <v>9</v>
      </c>
      <c r="K901" s="27">
        <f t="shared" si="42"/>
        <v>315.36</v>
      </c>
      <c r="L901" s="22">
        <v>6</v>
      </c>
      <c r="M901" s="27">
        <f t="shared" si="43"/>
        <v>18.921600000000012</v>
      </c>
      <c r="N901" s="27">
        <f t="shared" si="44"/>
        <v>334.28160000000003</v>
      </c>
    </row>
    <row r="902" spans="1:14" x14ac:dyDescent="0.3">
      <c r="A902" s="19" t="s">
        <v>936</v>
      </c>
      <c r="B902" s="19" t="s">
        <v>20</v>
      </c>
      <c r="C902" s="20">
        <f>VLOOKUP(A902,detalis!$A$1:$D$1001,2,FALSE)</f>
        <v>43479</v>
      </c>
      <c r="D902" s="19" t="s">
        <v>21</v>
      </c>
      <c r="E902" s="19" t="s">
        <v>15</v>
      </c>
      <c r="F902" s="19" t="s">
        <v>16</v>
      </c>
      <c r="G902" s="19" t="s">
        <v>23</v>
      </c>
      <c r="H902" s="19" t="str">
        <f>VLOOKUP(A902,detalis!$A$1:$D$1001,4,0)</f>
        <v>Credit card</v>
      </c>
      <c r="I902" s="27">
        <f>VLOOKUP(A902,price!$A$1:$C$1001,2,0)</f>
        <v>44.84</v>
      </c>
      <c r="J902" s="21">
        <f>VLOOKUP(A902,price!$A$1:$C$1001,3,0)</f>
        <v>9</v>
      </c>
      <c r="K902" s="27">
        <f t="shared" si="42"/>
        <v>403.56000000000006</v>
      </c>
      <c r="L902" s="22">
        <v>6</v>
      </c>
      <c r="M902" s="27">
        <f t="shared" si="43"/>
        <v>24.213599999999985</v>
      </c>
      <c r="N902" s="27">
        <f t="shared" si="44"/>
        <v>427.77360000000004</v>
      </c>
    </row>
    <row r="903" spans="1:14" x14ac:dyDescent="0.3">
      <c r="A903" s="21" t="s">
        <v>937</v>
      </c>
      <c r="B903" s="21" t="s">
        <v>37</v>
      </c>
      <c r="C903" s="20">
        <f>VLOOKUP(A903,detalis!$A$1:$D$1001,2,FALSE)</f>
        <v>43505</v>
      </c>
      <c r="D903" s="21" t="s">
        <v>38</v>
      </c>
      <c r="E903" s="21" t="s">
        <v>22</v>
      </c>
      <c r="F903" s="21" t="s">
        <v>26</v>
      </c>
      <c r="G903" s="21" t="s">
        <v>27</v>
      </c>
      <c r="H903" s="19" t="str">
        <f>VLOOKUP(A903,detalis!$A$1:$D$1001,4,0)</f>
        <v>Ewallet</v>
      </c>
      <c r="I903" s="27">
        <f>VLOOKUP(A903,price!$A$1:$C$1001,2,0)</f>
        <v>45.97</v>
      </c>
      <c r="J903" s="21">
        <f>VLOOKUP(A903,price!$A$1:$C$1001,3,0)</f>
        <v>4</v>
      </c>
      <c r="K903" s="27">
        <f t="shared" si="42"/>
        <v>183.88</v>
      </c>
      <c r="L903" s="22">
        <v>6</v>
      </c>
      <c r="M903" s="27">
        <f t="shared" si="43"/>
        <v>11.032800000000009</v>
      </c>
      <c r="N903" s="27">
        <f t="shared" si="44"/>
        <v>194.9128</v>
      </c>
    </row>
    <row r="904" spans="1:14" x14ac:dyDescent="0.3">
      <c r="A904" s="19" t="s">
        <v>938</v>
      </c>
      <c r="B904" s="19" t="s">
        <v>13</v>
      </c>
      <c r="C904" s="20">
        <f>VLOOKUP(A904,detalis!$A$1:$D$1001,2,FALSE)</f>
        <v>43550</v>
      </c>
      <c r="D904" s="19" t="s">
        <v>14</v>
      </c>
      <c r="E904" s="19" t="s">
        <v>15</v>
      </c>
      <c r="F904" s="19" t="s">
        <v>16</v>
      </c>
      <c r="G904" s="19" t="s">
        <v>17</v>
      </c>
      <c r="H904" s="19" t="str">
        <f>VLOOKUP(A904,detalis!$A$1:$D$1001,4,0)</f>
        <v>Credit card</v>
      </c>
      <c r="I904" s="27">
        <f>VLOOKUP(A904,price!$A$1:$C$1001,2,0)</f>
        <v>27.73</v>
      </c>
      <c r="J904" s="21">
        <f>VLOOKUP(A904,price!$A$1:$C$1001,3,0)</f>
        <v>5</v>
      </c>
      <c r="K904" s="27">
        <f t="shared" si="42"/>
        <v>138.65</v>
      </c>
      <c r="L904" s="22">
        <v>6</v>
      </c>
      <c r="M904" s="27">
        <f t="shared" si="43"/>
        <v>8.3189999999999884</v>
      </c>
      <c r="N904" s="27">
        <f t="shared" si="44"/>
        <v>146.96899999999999</v>
      </c>
    </row>
    <row r="905" spans="1:14" x14ac:dyDescent="0.3">
      <c r="A905" s="21" t="s">
        <v>939</v>
      </c>
      <c r="B905" s="21" t="s">
        <v>13</v>
      </c>
      <c r="C905" s="20">
        <f>VLOOKUP(A905,detalis!$A$1:$D$1001,2,FALSE)</f>
        <v>43493</v>
      </c>
      <c r="D905" s="21" t="s">
        <v>14</v>
      </c>
      <c r="E905" s="21" t="s">
        <v>22</v>
      </c>
      <c r="F905" s="21" t="s">
        <v>26</v>
      </c>
      <c r="G905" s="21" t="s">
        <v>39</v>
      </c>
      <c r="H905" s="19" t="str">
        <f>VLOOKUP(A905,detalis!$A$1:$D$1001,4,0)</f>
        <v>Cash</v>
      </c>
      <c r="I905" s="27">
        <f>VLOOKUP(A905,price!$A$1:$C$1001,2,0)</f>
        <v>11.53</v>
      </c>
      <c r="J905" s="21">
        <f>VLOOKUP(A905,price!$A$1:$C$1001,3,0)</f>
        <v>7</v>
      </c>
      <c r="K905" s="27">
        <f t="shared" si="42"/>
        <v>80.709999999999994</v>
      </c>
      <c r="L905" s="22">
        <v>6</v>
      </c>
      <c r="M905" s="27">
        <f t="shared" si="43"/>
        <v>4.8426000000000045</v>
      </c>
      <c r="N905" s="27">
        <f t="shared" si="44"/>
        <v>85.552599999999998</v>
      </c>
    </row>
    <row r="906" spans="1:14" x14ac:dyDescent="0.3">
      <c r="A906" s="19" t="s">
        <v>940</v>
      </c>
      <c r="B906" s="19" t="s">
        <v>20</v>
      </c>
      <c r="C906" s="20">
        <f>VLOOKUP(A906,detalis!$A$1:$D$1001,2,FALSE)</f>
        <v>43510</v>
      </c>
      <c r="D906" s="19" t="s">
        <v>21</v>
      </c>
      <c r="E906" s="19" t="s">
        <v>22</v>
      </c>
      <c r="F906" s="19" t="s">
        <v>16</v>
      </c>
      <c r="G906" s="19" t="s">
        <v>17</v>
      </c>
      <c r="H906" s="19" t="str">
        <f>VLOOKUP(A906,detalis!$A$1:$D$1001,4,0)</f>
        <v>Ewallet</v>
      </c>
      <c r="I906" s="27">
        <f>VLOOKUP(A906,price!$A$1:$C$1001,2,0)</f>
        <v>58.32</v>
      </c>
      <c r="J906" s="21">
        <f>VLOOKUP(A906,price!$A$1:$C$1001,3,0)</f>
        <v>2</v>
      </c>
      <c r="K906" s="27">
        <f t="shared" si="42"/>
        <v>116.64</v>
      </c>
      <c r="L906" s="22">
        <v>6</v>
      </c>
      <c r="M906" s="27">
        <f t="shared" si="43"/>
        <v>6.9984000000000037</v>
      </c>
      <c r="N906" s="27">
        <f t="shared" si="44"/>
        <v>123.6384</v>
      </c>
    </row>
    <row r="907" spans="1:14" x14ac:dyDescent="0.3">
      <c r="A907" s="21" t="s">
        <v>941</v>
      </c>
      <c r="B907" s="21" t="s">
        <v>20</v>
      </c>
      <c r="C907" s="20">
        <f>VLOOKUP(A907,detalis!$A$1:$D$1001,2,FALSE)</f>
        <v>43548</v>
      </c>
      <c r="D907" s="21" t="s">
        <v>21</v>
      </c>
      <c r="E907" s="21" t="s">
        <v>15</v>
      </c>
      <c r="F907" s="21" t="s">
        <v>16</v>
      </c>
      <c r="G907" s="21" t="s">
        <v>27</v>
      </c>
      <c r="H907" s="19" t="str">
        <f>VLOOKUP(A907,detalis!$A$1:$D$1001,4,0)</f>
        <v>Cash</v>
      </c>
      <c r="I907" s="27">
        <f>VLOOKUP(A907,price!$A$1:$C$1001,2,0)</f>
        <v>78.38</v>
      </c>
      <c r="J907" s="21">
        <f>VLOOKUP(A907,price!$A$1:$C$1001,3,0)</f>
        <v>4</v>
      </c>
      <c r="K907" s="27">
        <f t="shared" si="42"/>
        <v>313.52</v>
      </c>
      <c r="L907" s="22">
        <v>6</v>
      </c>
      <c r="M907" s="27">
        <f t="shared" si="43"/>
        <v>18.811199999999985</v>
      </c>
      <c r="N907" s="27">
        <f t="shared" si="44"/>
        <v>332.33119999999997</v>
      </c>
    </row>
    <row r="908" spans="1:14" x14ac:dyDescent="0.3">
      <c r="A908" s="19" t="s">
        <v>942</v>
      </c>
      <c r="B908" s="19" t="s">
        <v>20</v>
      </c>
      <c r="C908" s="20">
        <f>VLOOKUP(A908,detalis!$A$1:$D$1001,2,FALSE)</f>
        <v>43505</v>
      </c>
      <c r="D908" s="19" t="s">
        <v>21</v>
      </c>
      <c r="E908" s="19" t="s">
        <v>22</v>
      </c>
      <c r="F908" s="19" t="s">
        <v>26</v>
      </c>
      <c r="G908" s="19" t="s">
        <v>17</v>
      </c>
      <c r="H908" s="19" t="str">
        <f>VLOOKUP(A908,detalis!$A$1:$D$1001,4,0)</f>
        <v>Credit card</v>
      </c>
      <c r="I908" s="27">
        <f>VLOOKUP(A908,price!$A$1:$C$1001,2,0)</f>
        <v>84.61</v>
      </c>
      <c r="J908" s="21">
        <f>VLOOKUP(A908,price!$A$1:$C$1001,3,0)</f>
        <v>10</v>
      </c>
      <c r="K908" s="27">
        <f t="shared" si="42"/>
        <v>846.1</v>
      </c>
      <c r="L908" s="22">
        <v>6</v>
      </c>
      <c r="M908" s="27">
        <f t="shared" si="43"/>
        <v>50.765999999999963</v>
      </c>
      <c r="N908" s="27">
        <f t="shared" si="44"/>
        <v>896.86599999999999</v>
      </c>
    </row>
    <row r="909" spans="1:14" x14ac:dyDescent="0.3">
      <c r="A909" s="21" t="s">
        <v>943</v>
      </c>
      <c r="B909" s="21" t="s">
        <v>37</v>
      </c>
      <c r="C909" s="20">
        <f>VLOOKUP(A909,detalis!$A$1:$D$1001,2,FALSE)</f>
        <v>43548</v>
      </c>
      <c r="D909" s="21" t="s">
        <v>38</v>
      </c>
      <c r="E909" s="21" t="s">
        <v>22</v>
      </c>
      <c r="F909" s="21" t="s">
        <v>16</v>
      </c>
      <c r="G909" s="21" t="s">
        <v>17</v>
      </c>
      <c r="H909" s="19" t="str">
        <f>VLOOKUP(A909,detalis!$A$1:$D$1001,4,0)</f>
        <v>Credit card</v>
      </c>
      <c r="I909" s="27">
        <f>VLOOKUP(A909,price!$A$1:$C$1001,2,0)</f>
        <v>82.88</v>
      </c>
      <c r="J909" s="21">
        <f>VLOOKUP(A909,price!$A$1:$C$1001,3,0)</f>
        <v>5</v>
      </c>
      <c r="K909" s="27">
        <f t="shared" si="42"/>
        <v>414.4</v>
      </c>
      <c r="L909" s="22">
        <v>6</v>
      </c>
      <c r="M909" s="27">
        <f t="shared" si="43"/>
        <v>24.863999999999976</v>
      </c>
      <c r="N909" s="27">
        <f t="shared" si="44"/>
        <v>439.26399999999995</v>
      </c>
    </row>
    <row r="910" spans="1:14" x14ac:dyDescent="0.3">
      <c r="A910" s="19" t="s">
        <v>944</v>
      </c>
      <c r="B910" s="19" t="s">
        <v>13</v>
      </c>
      <c r="C910" s="20">
        <f>VLOOKUP(A910,detalis!$A$1:$D$1001,2,FALSE)</f>
        <v>43551</v>
      </c>
      <c r="D910" s="19" t="s">
        <v>14</v>
      </c>
      <c r="E910" s="19" t="s">
        <v>15</v>
      </c>
      <c r="F910" s="19" t="s">
        <v>16</v>
      </c>
      <c r="G910" s="19" t="s">
        <v>39</v>
      </c>
      <c r="H910" s="19" t="str">
        <f>VLOOKUP(A910,detalis!$A$1:$D$1001,4,0)</f>
        <v>Ewallet</v>
      </c>
      <c r="I910" s="27">
        <f>VLOOKUP(A910,price!$A$1:$C$1001,2,0)</f>
        <v>79.540000000000006</v>
      </c>
      <c r="J910" s="21">
        <f>VLOOKUP(A910,price!$A$1:$C$1001,3,0)</f>
        <v>2</v>
      </c>
      <c r="K910" s="27">
        <f t="shared" si="42"/>
        <v>159.08000000000001</v>
      </c>
      <c r="L910" s="22">
        <v>6</v>
      </c>
      <c r="M910" s="27">
        <f t="shared" si="43"/>
        <v>9.5448000000000093</v>
      </c>
      <c r="N910" s="27">
        <f t="shared" si="44"/>
        <v>168.62480000000002</v>
      </c>
    </row>
    <row r="911" spans="1:14" x14ac:dyDescent="0.3">
      <c r="A911" s="21" t="s">
        <v>945</v>
      </c>
      <c r="B911" s="21" t="s">
        <v>37</v>
      </c>
      <c r="C911" s="20">
        <f>VLOOKUP(A911,detalis!$A$1:$D$1001,2,FALSE)</f>
        <v>43492</v>
      </c>
      <c r="D911" s="21" t="s">
        <v>38</v>
      </c>
      <c r="E911" s="21" t="s">
        <v>22</v>
      </c>
      <c r="F911" s="21" t="s">
        <v>16</v>
      </c>
      <c r="G911" s="21" t="s">
        <v>27</v>
      </c>
      <c r="H911" s="19" t="str">
        <f>VLOOKUP(A911,detalis!$A$1:$D$1001,4,0)</f>
        <v>Credit card</v>
      </c>
      <c r="I911" s="27">
        <f>VLOOKUP(A911,price!$A$1:$C$1001,2,0)</f>
        <v>49.01</v>
      </c>
      <c r="J911" s="21">
        <f>VLOOKUP(A911,price!$A$1:$C$1001,3,0)</f>
        <v>10</v>
      </c>
      <c r="K911" s="27">
        <f t="shared" si="42"/>
        <v>490.09999999999997</v>
      </c>
      <c r="L911" s="22">
        <v>6</v>
      </c>
      <c r="M911" s="27">
        <f t="shared" si="43"/>
        <v>29.406000000000006</v>
      </c>
      <c r="N911" s="27">
        <f t="shared" si="44"/>
        <v>519.50599999999997</v>
      </c>
    </row>
    <row r="912" spans="1:14" x14ac:dyDescent="0.3">
      <c r="A912" s="19" t="s">
        <v>946</v>
      </c>
      <c r="B912" s="19" t="s">
        <v>37</v>
      </c>
      <c r="C912" s="20">
        <f>VLOOKUP(A912,detalis!$A$1:$D$1001,2,FALSE)</f>
        <v>43551</v>
      </c>
      <c r="D912" s="19" t="s">
        <v>38</v>
      </c>
      <c r="E912" s="19" t="s">
        <v>15</v>
      </c>
      <c r="F912" s="19" t="s">
        <v>16</v>
      </c>
      <c r="G912" s="19" t="s">
        <v>39</v>
      </c>
      <c r="H912" s="19" t="str">
        <f>VLOOKUP(A912,detalis!$A$1:$D$1001,4,0)</f>
        <v>Credit card</v>
      </c>
      <c r="I912" s="27">
        <f>VLOOKUP(A912,price!$A$1:$C$1001,2,0)</f>
        <v>29.15</v>
      </c>
      <c r="J912" s="21">
        <f>VLOOKUP(A912,price!$A$1:$C$1001,3,0)</f>
        <v>3</v>
      </c>
      <c r="K912" s="27">
        <f t="shared" si="42"/>
        <v>87.449999999999989</v>
      </c>
      <c r="L912" s="22">
        <v>6</v>
      </c>
      <c r="M912" s="27">
        <f t="shared" si="43"/>
        <v>5.2469999999999999</v>
      </c>
      <c r="N912" s="27">
        <f t="shared" si="44"/>
        <v>92.696999999999989</v>
      </c>
    </row>
    <row r="913" spans="1:14" x14ac:dyDescent="0.3">
      <c r="A913" s="21" t="s">
        <v>947</v>
      </c>
      <c r="B913" s="21" t="s">
        <v>20</v>
      </c>
      <c r="C913" s="20">
        <f>VLOOKUP(A913,detalis!$A$1:$D$1001,2,FALSE)</f>
        <v>43484</v>
      </c>
      <c r="D913" s="21" t="s">
        <v>21</v>
      </c>
      <c r="E913" s="21" t="s">
        <v>22</v>
      </c>
      <c r="F913" s="21" t="s">
        <v>16</v>
      </c>
      <c r="G913" s="21" t="s">
        <v>23</v>
      </c>
      <c r="H913" s="19" t="str">
        <f>VLOOKUP(A913,detalis!$A$1:$D$1001,4,0)</f>
        <v>Ewallet</v>
      </c>
      <c r="I913" s="27">
        <f>VLOOKUP(A913,price!$A$1:$C$1001,2,0)</f>
        <v>56.13</v>
      </c>
      <c r="J913" s="21">
        <f>VLOOKUP(A913,price!$A$1:$C$1001,3,0)</f>
        <v>4</v>
      </c>
      <c r="K913" s="27">
        <f t="shared" si="42"/>
        <v>224.52</v>
      </c>
      <c r="L913" s="22">
        <v>6</v>
      </c>
      <c r="M913" s="27">
        <f t="shared" si="43"/>
        <v>13.47120000000001</v>
      </c>
      <c r="N913" s="27">
        <f t="shared" si="44"/>
        <v>237.99120000000002</v>
      </c>
    </row>
    <row r="914" spans="1:14" x14ac:dyDescent="0.3">
      <c r="A914" s="19" t="s">
        <v>948</v>
      </c>
      <c r="B914" s="19" t="s">
        <v>13</v>
      </c>
      <c r="C914" s="20">
        <f>VLOOKUP(A914,detalis!$A$1:$D$1001,2,FALSE)</f>
        <v>43503</v>
      </c>
      <c r="D914" s="19" t="s">
        <v>14</v>
      </c>
      <c r="E914" s="19" t="s">
        <v>22</v>
      </c>
      <c r="F914" s="19" t="s">
        <v>16</v>
      </c>
      <c r="G914" s="19" t="s">
        <v>27</v>
      </c>
      <c r="H914" s="19" t="str">
        <f>VLOOKUP(A914,detalis!$A$1:$D$1001,4,0)</f>
        <v>Cash</v>
      </c>
      <c r="I914" s="27">
        <f>VLOOKUP(A914,price!$A$1:$C$1001,2,0)</f>
        <v>93.12</v>
      </c>
      <c r="J914" s="21">
        <f>VLOOKUP(A914,price!$A$1:$C$1001,3,0)</f>
        <v>8</v>
      </c>
      <c r="K914" s="27">
        <f t="shared" si="42"/>
        <v>744.96</v>
      </c>
      <c r="L914" s="22">
        <v>6</v>
      </c>
      <c r="M914" s="27">
        <f t="shared" si="43"/>
        <v>44.697599999999966</v>
      </c>
      <c r="N914" s="27">
        <f t="shared" si="44"/>
        <v>789.6576</v>
      </c>
    </row>
    <row r="915" spans="1:14" x14ac:dyDescent="0.3">
      <c r="A915" s="21" t="s">
        <v>949</v>
      </c>
      <c r="B915" s="21" t="s">
        <v>13</v>
      </c>
      <c r="C915" s="20">
        <f>VLOOKUP(A915,detalis!$A$1:$D$1001,2,FALSE)</f>
        <v>43496</v>
      </c>
      <c r="D915" s="21" t="s">
        <v>14</v>
      </c>
      <c r="E915" s="21" t="s">
        <v>15</v>
      </c>
      <c r="F915" s="21" t="s">
        <v>26</v>
      </c>
      <c r="G915" s="21" t="s">
        <v>41</v>
      </c>
      <c r="H915" s="19" t="str">
        <f>VLOOKUP(A915,detalis!$A$1:$D$1001,4,0)</f>
        <v>Ewallet</v>
      </c>
      <c r="I915" s="27">
        <f>VLOOKUP(A915,price!$A$1:$C$1001,2,0)</f>
        <v>51.34</v>
      </c>
      <c r="J915" s="21">
        <f>VLOOKUP(A915,price!$A$1:$C$1001,3,0)</f>
        <v>8</v>
      </c>
      <c r="K915" s="27">
        <f t="shared" si="42"/>
        <v>410.72</v>
      </c>
      <c r="L915" s="22">
        <v>6</v>
      </c>
      <c r="M915" s="27">
        <f t="shared" si="43"/>
        <v>24.643199999999979</v>
      </c>
      <c r="N915" s="27">
        <f t="shared" si="44"/>
        <v>435.36320000000001</v>
      </c>
    </row>
    <row r="916" spans="1:14" x14ac:dyDescent="0.3">
      <c r="A916" s="19" t="s">
        <v>950</v>
      </c>
      <c r="B916" s="19" t="s">
        <v>13</v>
      </c>
      <c r="C916" s="20">
        <f>VLOOKUP(A916,detalis!$A$1:$D$1001,2,FALSE)</f>
        <v>43521</v>
      </c>
      <c r="D916" s="19" t="s">
        <v>14</v>
      </c>
      <c r="E916" s="19" t="s">
        <v>15</v>
      </c>
      <c r="F916" s="19" t="s">
        <v>16</v>
      </c>
      <c r="G916" s="19" t="s">
        <v>39</v>
      </c>
      <c r="H916" s="19" t="str">
        <f>VLOOKUP(A916,detalis!$A$1:$D$1001,4,0)</f>
        <v>Cash</v>
      </c>
      <c r="I916" s="27">
        <f>VLOOKUP(A916,price!$A$1:$C$1001,2,0)</f>
        <v>99.6</v>
      </c>
      <c r="J916" s="21">
        <f>VLOOKUP(A916,price!$A$1:$C$1001,3,0)</f>
        <v>3</v>
      </c>
      <c r="K916" s="27">
        <f t="shared" si="42"/>
        <v>298.79999999999995</v>
      </c>
      <c r="L916" s="22">
        <v>6</v>
      </c>
      <c r="M916" s="27">
        <f t="shared" si="43"/>
        <v>17.927999999999997</v>
      </c>
      <c r="N916" s="27">
        <f t="shared" si="44"/>
        <v>316.72799999999995</v>
      </c>
    </row>
    <row r="917" spans="1:14" x14ac:dyDescent="0.3">
      <c r="A917" s="21" t="s">
        <v>951</v>
      </c>
      <c r="B917" s="21" t="s">
        <v>20</v>
      </c>
      <c r="C917" s="20">
        <f>VLOOKUP(A917,detalis!$A$1:$D$1001,2,FALSE)</f>
        <v>43498</v>
      </c>
      <c r="D917" s="21" t="s">
        <v>21</v>
      </c>
      <c r="E917" s="21" t="s">
        <v>22</v>
      </c>
      <c r="F917" s="21" t="s">
        <v>16</v>
      </c>
      <c r="G917" s="21" t="s">
        <v>23</v>
      </c>
      <c r="H917" s="19" t="str">
        <f>VLOOKUP(A917,detalis!$A$1:$D$1001,4,0)</f>
        <v>Cash</v>
      </c>
      <c r="I917" s="27">
        <f>VLOOKUP(A917,price!$A$1:$C$1001,2,0)</f>
        <v>35.49</v>
      </c>
      <c r="J917" s="21">
        <f>VLOOKUP(A917,price!$A$1:$C$1001,3,0)</f>
        <v>6</v>
      </c>
      <c r="K917" s="27">
        <f t="shared" si="42"/>
        <v>212.94</v>
      </c>
      <c r="L917" s="22">
        <v>6</v>
      </c>
      <c r="M917" s="27">
        <f t="shared" si="43"/>
        <v>12.776399999999995</v>
      </c>
      <c r="N917" s="27">
        <f t="shared" si="44"/>
        <v>225.71639999999999</v>
      </c>
    </row>
    <row r="918" spans="1:14" x14ac:dyDescent="0.3">
      <c r="A918" s="19" t="s">
        <v>952</v>
      </c>
      <c r="B918" s="19" t="s">
        <v>20</v>
      </c>
      <c r="C918" s="20">
        <f>VLOOKUP(A918,detalis!$A$1:$D$1001,2,FALSE)</f>
        <v>43538</v>
      </c>
      <c r="D918" s="19" t="s">
        <v>21</v>
      </c>
      <c r="E918" s="19" t="s">
        <v>15</v>
      </c>
      <c r="F918" s="19" t="s">
        <v>26</v>
      </c>
      <c r="G918" s="19" t="s">
        <v>31</v>
      </c>
      <c r="H918" s="19" t="str">
        <f>VLOOKUP(A918,detalis!$A$1:$D$1001,4,0)</f>
        <v>Credit card</v>
      </c>
      <c r="I918" s="27">
        <f>VLOOKUP(A918,price!$A$1:$C$1001,2,0)</f>
        <v>42.85</v>
      </c>
      <c r="J918" s="21">
        <f>VLOOKUP(A918,price!$A$1:$C$1001,3,0)</f>
        <v>1</v>
      </c>
      <c r="K918" s="27">
        <f t="shared" si="42"/>
        <v>42.85</v>
      </c>
      <c r="L918" s="22">
        <v>6</v>
      </c>
      <c r="M918" s="27">
        <f t="shared" si="43"/>
        <v>2.570999999999998</v>
      </c>
      <c r="N918" s="27">
        <f t="shared" si="44"/>
        <v>45.420999999999999</v>
      </c>
    </row>
    <row r="919" spans="1:14" x14ac:dyDescent="0.3">
      <c r="A919" s="21" t="s">
        <v>953</v>
      </c>
      <c r="B919" s="21" t="s">
        <v>13</v>
      </c>
      <c r="C919" s="20">
        <f>VLOOKUP(A919,detalis!$A$1:$D$1001,2,FALSE)</f>
        <v>43535</v>
      </c>
      <c r="D919" s="21" t="s">
        <v>14</v>
      </c>
      <c r="E919" s="21" t="s">
        <v>22</v>
      </c>
      <c r="F919" s="21" t="s">
        <v>16</v>
      </c>
      <c r="G919" s="21" t="s">
        <v>41</v>
      </c>
      <c r="H919" s="19" t="str">
        <f>VLOOKUP(A919,detalis!$A$1:$D$1001,4,0)</f>
        <v>Cash</v>
      </c>
      <c r="I919" s="27">
        <f>VLOOKUP(A919,price!$A$1:$C$1001,2,0)</f>
        <v>94.67</v>
      </c>
      <c r="J919" s="21">
        <f>VLOOKUP(A919,price!$A$1:$C$1001,3,0)</f>
        <v>4</v>
      </c>
      <c r="K919" s="27">
        <f t="shared" si="42"/>
        <v>378.68</v>
      </c>
      <c r="L919" s="22">
        <v>6</v>
      </c>
      <c r="M919" s="27">
        <f t="shared" si="43"/>
        <v>22.720799999999997</v>
      </c>
      <c r="N919" s="27">
        <f t="shared" si="44"/>
        <v>401.4008</v>
      </c>
    </row>
    <row r="920" spans="1:14" x14ac:dyDescent="0.3">
      <c r="A920" s="19" t="s">
        <v>954</v>
      </c>
      <c r="B920" s="19" t="s">
        <v>37</v>
      </c>
      <c r="C920" s="20">
        <f>VLOOKUP(A920,detalis!$A$1:$D$1001,2,FALSE)</f>
        <v>43518</v>
      </c>
      <c r="D920" s="19" t="s">
        <v>38</v>
      </c>
      <c r="E920" s="19" t="s">
        <v>22</v>
      </c>
      <c r="F920" s="19" t="s">
        <v>26</v>
      </c>
      <c r="G920" s="19" t="s">
        <v>27</v>
      </c>
      <c r="H920" s="19" t="str">
        <f>VLOOKUP(A920,detalis!$A$1:$D$1001,4,0)</f>
        <v>Ewallet</v>
      </c>
      <c r="I920" s="27">
        <f>VLOOKUP(A920,price!$A$1:$C$1001,2,0)</f>
        <v>68.97</v>
      </c>
      <c r="J920" s="21">
        <f>VLOOKUP(A920,price!$A$1:$C$1001,3,0)</f>
        <v>3</v>
      </c>
      <c r="K920" s="27">
        <f t="shared" si="42"/>
        <v>206.91</v>
      </c>
      <c r="L920" s="22">
        <v>6</v>
      </c>
      <c r="M920" s="27">
        <f t="shared" si="43"/>
        <v>12.414600000000007</v>
      </c>
      <c r="N920" s="27">
        <f t="shared" si="44"/>
        <v>219.3246</v>
      </c>
    </row>
    <row r="921" spans="1:14" x14ac:dyDescent="0.3">
      <c r="A921" s="21" t="s">
        <v>955</v>
      </c>
      <c r="B921" s="21" t="s">
        <v>37</v>
      </c>
      <c r="C921" s="20">
        <f>VLOOKUP(A921,detalis!$A$1:$D$1001,2,FALSE)</f>
        <v>43526</v>
      </c>
      <c r="D921" s="21" t="s">
        <v>38</v>
      </c>
      <c r="E921" s="21" t="s">
        <v>15</v>
      </c>
      <c r="F921" s="21" t="s">
        <v>16</v>
      </c>
      <c r="G921" s="21" t="s">
        <v>23</v>
      </c>
      <c r="H921" s="19" t="str">
        <f>VLOOKUP(A921,detalis!$A$1:$D$1001,4,0)</f>
        <v>Ewallet</v>
      </c>
      <c r="I921" s="27">
        <f>VLOOKUP(A921,price!$A$1:$C$1001,2,0)</f>
        <v>26.26</v>
      </c>
      <c r="J921" s="21">
        <f>VLOOKUP(A921,price!$A$1:$C$1001,3,0)</f>
        <v>3</v>
      </c>
      <c r="K921" s="27">
        <f t="shared" si="42"/>
        <v>78.78</v>
      </c>
      <c r="L921" s="22">
        <v>6</v>
      </c>
      <c r="M921" s="27">
        <f t="shared" si="43"/>
        <v>4.7267999999999972</v>
      </c>
      <c r="N921" s="27">
        <f t="shared" si="44"/>
        <v>83.506799999999998</v>
      </c>
    </row>
    <row r="922" spans="1:14" x14ac:dyDescent="0.3">
      <c r="A922" s="19" t="s">
        <v>956</v>
      </c>
      <c r="B922" s="19" t="s">
        <v>20</v>
      </c>
      <c r="C922" s="20">
        <f>VLOOKUP(A922,detalis!$A$1:$D$1001,2,FALSE)</f>
        <v>43534</v>
      </c>
      <c r="D922" s="19" t="s">
        <v>21</v>
      </c>
      <c r="E922" s="19" t="s">
        <v>15</v>
      </c>
      <c r="F922" s="19" t="s">
        <v>16</v>
      </c>
      <c r="G922" s="19" t="s">
        <v>27</v>
      </c>
      <c r="H922" s="19" t="str">
        <f>VLOOKUP(A922,detalis!$A$1:$D$1001,4,0)</f>
        <v>Credit card</v>
      </c>
      <c r="I922" s="27">
        <f>VLOOKUP(A922,price!$A$1:$C$1001,2,0)</f>
        <v>35.79</v>
      </c>
      <c r="J922" s="21">
        <f>VLOOKUP(A922,price!$A$1:$C$1001,3,0)</f>
        <v>9</v>
      </c>
      <c r="K922" s="27">
        <f t="shared" si="42"/>
        <v>322.11</v>
      </c>
      <c r="L922" s="22">
        <v>6</v>
      </c>
      <c r="M922" s="27">
        <f t="shared" si="43"/>
        <v>19.326599999999985</v>
      </c>
      <c r="N922" s="27">
        <f t="shared" si="44"/>
        <v>341.4366</v>
      </c>
    </row>
    <row r="923" spans="1:14" x14ac:dyDescent="0.3">
      <c r="A923" s="21" t="s">
        <v>957</v>
      </c>
      <c r="B923" s="21" t="s">
        <v>37</v>
      </c>
      <c r="C923" s="20">
        <f>VLOOKUP(A923,detalis!$A$1:$D$1001,2,FALSE)</f>
        <v>43504</v>
      </c>
      <c r="D923" s="21" t="s">
        <v>38</v>
      </c>
      <c r="E923" s="21" t="s">
        <v>22</v>
      </c>
      <c r="F923" s="21" t="s">
        <v>16</v>
      </c>
      <c r="G923" s="21" t="s">
        <v>27</v>
      </c>
      <c r="H923" s="19" t="str">
        <f>VLOOKUP(A923,detalis!$A$1:$D$1001,4,0)</f>
        <v>Cash</v>
      </c>
      <c r="I923" s="27">
        <f>VLOOKUP(A923,price!$A$1:$C$1001,2,0)</f>
        <v>16.37</v>
      </c>
      <c r="J923" s="21">
        <f>VLOOKUP(A923,price!$A$1:$C$1001,3,0)</f>
        <v>6</v>
      </c>
      <c r="K923" s="27">
        <f t="shared" si="42"/>
        <v>98.22</v>
      </c>
      <c r="L923" s="22">
        <v>6</v>
      </c>
      <c r="M923" s="27">
        <f t="shared" si="43"/>
        <v>5.8931999999999931</v>
      </c>
      <c r="N923" s="27">
        <f t="shared" si="44"/>
        <v>104.11319999999999</v>
      </c>
    </row>
    <row r="924" spans="1:14" x14ac:dyDescent="0.3">
      <c r="A924" s="19" t="s">
        <v>958</v>
      </c>
      <c r="B924" s="19" t="s">
        <v>20</v>
      </c>
      <c r="C924" s="20">
        <f>VLOOKUP(A924,detalis!$A$1:$D$1001,2,FALSE)</f>
        <v>43518</v>
      </c>
      <c r="D924" s="19" t="s">
        <v>21</v>
      </c>
      <c r="E924" s="19" t="s">
        <v>15</v>
      </c>
      <c r="F924" s="19" t="s">
        <v>16</v>
      </c>
      <c r="G924" s="19" t="s">
        <v>27</v>
      </c>
      <c r="H924" s="19" t="str">
        <f>VLOOKUP(A924,detalis!$A$1:$D$1001,4,0)</f>
        <v>Credit card</v>
      </c>
      <c r="I924" s="27">
        <f>VLOOKUP(A924,price!$A$1:$C$1001,2,0)</f>
        <v>12.73</v>
      </c>
      <c r="J924" s="21">
        <f>VLOOKUP(A924,price!$A$1:$C$1001,3,0)</f>
        <v>2</v>
      </c>
      <c r="K924" s="27">
        <f t="shared" si="42"/>
        <v>25.46</v>
      </c>
      <c r="L924" s="22">
        <v>6</v>
      </c>
      <c r="M924" s="27">
        <f t="shared" si="43"/>
        <v>1.5275999999999996</v>
      </c>
      <c r="N924" s="27">
        <f t="shared" si="44"/>
        <v>26.9876</v>
      </c>
    </row>
    <row r="925" spans="1:14" x14ac:dyDescent="0.3">
      <c r="A925" s="21" t="s">
        <v>959</v>
      </c>
      <c r="B925" s="21" t="s">
        <v>20</v>
      </c>
      <c r="C925" s="20">
        <f>VLOOKUP(A925,detalis!$A$1:$D$1001,2,FALSE)</f>
        <v>43475</v>
      </c>
      <c r="D925" s="21" t="s">
        <v>21</v>
      </c>
      <c r="E925" s="21" t="s">
        <v>22</v>
      </c>
      <c r="F925" s="21" t="s">
        <v>16</v>
      </c>
      <c r="G925" s="21" t="s">
        <v>31</v>
      </c>
      <c r="H925" s="19" t="str">
        <f>VLOOKUP(A925,detalis!$A$1:$D$1001,4,0)</f>
        <v>Credit card</v>
      </c>
      <c r="I925" s="27">
        <f>VLOOKUP(A925,price!$A$1:$C$1001,2,0)</f>
        <v>83.14</v>
      </c>
      <c r="J925" s="21">
        <f>VLOOKUP(A925,price!$A$1:$C$1001,3,0)</f>
        <v>7</v>
      </c>
      <c r="K925" s="27">
        <f t="shared" si="42"/>
        <v>581.98</v>
      </c>
      <c r="L925" s="22">
        <v>6</v>
      </c>
      <c r="M925" s="27">
        <f t="shared" si="43"/>
        <v>34.918800000000033</v>
      </c>
      <c r="N925" s="27">
        <f t="shared" si="44"/>
        <v>616.89880000000005</v>
      </c>
    </row>
    <row r="926" spans="1:14" x14ac:dyDescent="0.3">
      <c r="A926" s="19" t="s">
        <v>960</v>
      </c>
      <c r="B926" s="19" t="s">
        <v>20</v>
      </c>
      <c r="C926" s="20">
        <f>VLOOKUP(A926,detalis!$A$1:$D$1001,2,FALSE)</f>
        <v>43538</v>
      </c>
      <c r="D926" s="19" t="s">
        <v>21</v>
      </c>
      <c r="E926" s="19" t="s">
        <v>15</v>
      </c>
      <c r="F926" s="19" t="s">
        <v>16</v>
      </c>
      <c r="G926" s="19" t="s">
        <v>31</v>
      </c>
      <c r="H926" s="19" t="str">
        <f>VLOOKUP(A926,detalis!$A$1:$D$1001,4,0)</f>
        <v>Ewallet</v>
      </c>
      <c r="I926" s="27">
        <f>VLOOKUP(A926,price!$A$1:$C$1001,2,0)</f>
        <v>35.22</v>
      </c>
      <c r="J926" s="21">
        <f>VLOOKUP(A926,price!$A$1:$C$1001,3,0)</f>
        <v>6</v>
      </c>
      <c r="K926" s="27">
        <f t="shared" si="42"/>
        <v>211.32</v>
      </c>
      <c r="L926" s="22">
        <v>6</v>
      </c>
      <c r="M926" s="27">
        <f t="shared" si="43"/>
        <v>12.679200000000009</v>
      </c>
      <c r="N926" s="27">
        <f t="shared" si="44"/>
        <v>223.9992</v>
      </c>
    </row>
    <row r="927" spans="1:14" x14ac:dyDescent="0.3">
      <c r="A927" s="21" t="s">
        <v>961</v>
      </c>
      <c r="B927" s="21" t="s">
        <v>37</v>
      </c>
      <c r="C927" s="20">
        <f>VLOOKUP(A927,detalis!$A$1:$D$1001,2,FALSE)</f>
        <v>43475</v>
      </c>
      <c r="D927" s="21" t="s">
        <v>38</v>
      </c>
      <c r="E927" s="21" t="s">
        <v>22</v>
      </c>
      <c r="F927" s="21" t="s">
        <v>16</v>
      </c>
      <c r="G927" s="21" t="s">
        <v>23</v>
      </c>
      <c r="H927" s="19" t="str">
        <f>VLOOKUP(A927,detalis!$A$1:$D$1001,4,0)</f>
        <v>Ewallet</v>
      </c>
      <c r="I927" s="27">
        <f>VLOOKUP(A927,price!$A$1:$C$1001,2,0)</f>
        <v>13.78</v>
      </c>
      <c r="J927" s="21">
        <f>VLOOKUP(A927,price!$A$1:$C$1001,3,0)</f>
        <v>4</v>
      </c>
      <c r="K927" s="27">
        <f t="shared" si="42"/>
        <v>55.12</v>
      </c>
      <c r="L927" s="22">
        <v>6</v>
      </c>
      <c r="M927" s="27">
        <f t="shared" si="43"/>
        <v>3.3072000000000017</v>
      </c>
      <c r="N927" s="27">
        <f t="shared" si="44"/>
        <v>58.427199999999999</v>
      </c>
    </row>
    <row r="928" spans="1:14" x14ac:dyDescent="0.3">
      <c r="A928" s="19" t="s">
        <v>962</v>
      </c>
      <c r="B928" s="19" t="s">
        <v>37</v>
      </c>
      <c r="C928" s="20">
        <f>VLOOKUP(A928,detalis!$A$1:$D$1001,2,FALSE)</f>
        <v>43511</v>
      </c>
      <c r="D928" s="19" t="s">
        <v>38</v>
      </c>
      <c r="E928" s="19" t="s">
        <v>15</v>
      </c>
      <c r="F928" s="19" t="s">
        <v>26</v>
      </c>
      <c r="G928" s="19" t="s">
        <v>31</v>
      </c>
      <c r="H928" s="19" t="str">
        <f>VLOOKUP(A928,detalis!$A$1:$D$1001,4,0)</f>
        <v>Credit card</v>
      </c>
      <c r="I928" s="27">
        <f>VLOOKUP(A928,price!$A$1:$C$1001,2,0)</f>
        <v>88.31</v>
      </c>
      <c r="J928" s="21">
        <f>VLOOKUP(A928,price!$A$1:$C$1001,3,0)</f>
        <v>1</v>
      </c>
      <c r="K928" s="27">
        <f t="shared" si="42"/>
        <v>88.31</v>
      </c>
      <c r="L928" s="22">
        <v>6</v>
      </c>
      <c r="M928" s="27">
        <f t="shared" si="43"/>
        <v>5.2985999999999933</v>
      </c>
      <c r="N928" s="27">
        <f t="shared" si="44"/>
        <v>93.608599999999996</v>
      </c>
    </row>
    <row r="929" spans="1:14" x14ac:dyDescent="0.3">
      <c r="A929" s="21" t="s">
        <v>963</v>
      </c>
      <c r="B929" s="21" t="s">
        <v>13</v>
      </c>
      <c r="C929" s="20">
        <f>VLOOKUP(A929,detalis!$A$1:$D$1001,2,FALSE)</f>
        <v>43478</v>
      </c>
      <c r="D929" s="21" t="s">
        <v>14</v>
      </c>
      <c r="E929" s="21" t="s">
        <v>15</v>
      </c>
      <c r="F929" s="21" t="s">
        <v>16</v>
      </c>
      <c r="G929" s="21" t="s">
        <v>17</v>
      </c>
      <c r="H929" s="19" t="str">
        <f>VLOOKUP(A929,detalis!$A$1:$D$1001,4,0)</f>
        <v>Credit card</v>
      </c>
      <c r="I929" s="27">
        <f>VLOOKUP(A929,price!$A$1:$C$1001,2,0)</f>
        <v>39.619999999999997</v>
      </c>
      <c r="J929" s="21">
        <f>VLOOKUP(A929,price!$A$1:$C$1001,3,0)</f>
        <v>9</v>
      </c>
      <c r="K929" s="27">
        <f t="shared" si="42"/>
        <v>356.58</v>
      </c>
      <c r="L929" s="22">
        <v>6</v>
      </c>
      <c r="M929" s="27">
        <f t="shared" si="43"/>
        <v>21.394799999999975</v>
      </c>
      <c r="N929" s="27">
        <f t="shared" si="44"/>
        <v>377.97479999999996</v>
      </c>
    </row>
    <row r="930" spans="1:14" x14ac:dyDescent="0.3">
      <c r="A930" s="19" t="s">
        <v>964</v>
      </c>
      <c r="B930" s="19" t="s">
        <v>37</v>
      </c>
      <c r="C930" s="20">
        <f>VLOOKUP(A930,detalis!$A$1:$D$1001,2,FALSE)</f>
        <v>43511</v>
      </c>
      <c r="D930" s="19" t="s">
        <v>38</v>
      </c>
      <c r="E930" s="19" t="s">
        <v>22</v>
      </c>
      <c r="F930" s="19" t="s">
        <v>16</v>
      </c>
      <c r="G930" s="19" t="s">
        <v>23</v>
      </c>
      <c r="H930" s="19" t="str">
        <f>VLOOKUP(A930,detalis!$A$1:$D$1001,4,0)</f>
        <v>Credit card</v>
      </c>
      <c r="I930" s="27">
        <f>VLOOKUP(A930,price!$A$1:$C$1001,2,0)</f>
        <v>88.25</v>
      </c>
      <c r="J930" s="21">
        <f>VLOOKUP(A930,price!$A$1:$C$1001,3,0)</f>
        <v>9</v>
      </c>
      <c r="K930" s="27">
        <f t="shared" si="42"/>
        <v>794.25</v>
      </c>
      <c r="L930" s="22">
        <v>6</v>
      </c>
      <c r="M930" s="27">
        <f t="shared" si="43"/>
        <v>47.654999999999973</v>
      </c>
      <c r="N930" s="27">
        <f t="shared" si="44"/>
        <v>841.90499999999997</v>
      </c>
    </row>
    <row r="931" spans="1:14" x14ac:dyDescent="0.3">
      <c r="A931" s="21" t="s">
        <v>965</v>
      </c>
      <c r="B931" s="21" t="s">
        <v>37</v>
      </c>
      <c r="C931" s="20">
        <f>VLOOKUP(A931,detalis!$A$1:$D$1001,2,FALSE)</f>
        <v>43526</v>
      </c>
      <c r="D931" s="21" t="s">
        <v>38</v>
      </c>
      <c r="E931" s="21" t="s">
        <v>22</v>
      </c>
      <c r="F931" s="21" t="s">
        <v>26</v>
      </c>
      <c r="G931" s="21" t="s">
        <v>31</v>
      </c>
      <c r="H931" s="19" t="str">
        <f>VLOOKUP(A931,detalis!$A$1:$D$1001,4,0)</f>
        <v>Ewallet</v>
      </c>
      <c r="I931" s="27">
        <f>VLOOKUP(A931,price!$A$1:$C$1001,2,0)</f>
        <v>25.31</v>
      </c>
      <c r="J931" s="21">
        <f>VLOOKUP(A931,price!$A$1:$C$1001,3,0)</f>
        <v>2</v>
      </c>
      <c r="K931" s="27">
        <f t="shared" si="42"/>
        <v>50.62</v>
      </c>
      <c r="L931" s="22">
        <v>6</v>
      </c>
      <c r="M931" s="27">
        <f t="shared" si="43"/>
        <v>3.0371999999999986</v>
      </c>
      <c r="N931" s="27">
        <f t="shared" si="44"/>
        <v>53.657199999999996</v>
      </c>
    </row>
    <row r="932" spans="1:14" x14ac:dyDescent="0.3">
      <c r="A932" s="19" t="s">
        <v>966</v>
      </c>
      <c r="B932" s="19" t="s">
        <v>37</v>
      </c>
      <c r="C932" s="20">
        <f>VLOOKUP(A932,detalis!$A$1:$D$1001,2,FALSE)</f>
        <v>43548</v>
      </c>
      <c r="D932" s="19" t="s">
        <v>38</v>
      </c>
      <c r="E932" s="19" t="s">
        <v>22</v>
      </c>
      <c r="F932" s="19" t="s">
        <v>26</v>
      </c>
      <c r="G932" s="19" t="s">
        <v>27</v>
      </c>
      <c r="H932" s="19" t="str">
        <f>VLOOKUP(A932,detalis!$A$1:$D$1001,4,0)</f>
        <v>Ewallet</v>
      </c>
      <c r="I932" s="27">
        <f>VLOOKUP(A932,price!$A$1:$C$1001,2,0)</f>
        <v>99.92</v>
      </c>
      <c r="J932" s="21">
        <f>VLOOKUP(A932,price!$A$1:$C$1001,3,0)</f>
        <v>6</v>
      </c>
      <c r="K932" s="27">
        <f t="shared" si="42"/>
        <v>599.52</v>
      </c>
      <c r="L932" s="22">
        <v>6</v>
      </c>
      <c r="M932" s="27">
        <f t="shared" si="43"/>
        <v>35.971199999999953</v>
      </c>
      <c r="N932" s="27">
        <f t="shared" si="44"/>
        <v>635.49119999999994</v>
      </c>
    </row>
    <row r="933" spans="1:14" x14ac:dyDescent="0.3">
      <c r="A933" s="21" t="s">
        <v>967</v>
      </c>
      <c r="B933" s="21" t="s">
        <v>20</v>
      </c>
      <c r="C933" s="20">
        <f>VLOOKUP(A933,detalis!$A$1:$D$1001,2,FALSE)</f>
        <v>43498</v>
      </c>
      <c r="D933" s="21" t="s">
        <v>21</v>
      </c>
      <c r="E933" s="21" t="s">
        <v>15</v>
      </c>
      <c r="F933" s="21" t="s">
        <v>16</v>
      </c>
      <c r="G933" s="21" t="s">
        <v>41</v>
      </c>
      <c r="H933" s="19" t="str">
        <f>VLOOKUP(A933,detalis!$A$1:$D$1001,4,0)</f>
        <v>Credit card</v>
      </c>
      <c r="I933" s="27">
        <f>VLOOKUP(A933,price!$A$1:$C$1001,2,0)</f>
        <v>83.35</v>
      </c>
      <c r="J933" s="21">
        <f>VLOOKUP(A933,price!$A$1:$C$1001,3,0)</f>
        <v>2</v>
      </c>
      <c r="K933" s="27">
        <f t="shared" si="42"/>
        <v>166.7</v>
      </c>
      <c r="L933" s="22">
        <v>6</v>
      </c>
      <c r="M933" s="27">
        <f t="shared" si="43"/>
        <v>10.00200000000001</v>
      </c>
      <c r="N933" s="27">
        <f t="shared" si="44"/>
        <v>176.702</v>
      </c>
    </row>
    <row r="934" spans="1:14" x14ac:dyDescent="0.3">
      <c r="A934" s="19" t="s">
        <v>968</v>
      </c>
      <c r="B934" s="19" t="s">
        <v>13</v>
      </c>
      <c r="C934" s="20">
        <f>VLOOKUP(A934,detalis!$A$1:$D$1001,2,FALSE)</f>
        <v>43523</v>
      </c>
      <c r="D934" s="19" t="s">
        <v>14</v>
      </c>
      <c r="E934" s="19" t="s">
        <v>22</v>
      </c>
      <c r="F934" s="19" t="s">
        <v>16</v>
      </c>
      <c r="G934" s="19" t="s">
        <v>39</v>
      </c>
      <c r="H934" s="19" t="str">
        <f>VLOOKUP(A934,detalis!$A$1:$D$1001,4,0)</f>
        <v>Ewallet</v>
      </c>
      <c r="I934" s="27">
        <f>VLOOKUP(A934,price!$A$1:$C$1001,2,0)</f>
        <v>74.44</v>
      </c>
      <c r="J934" s="21">
        <f>VLOOKUP(A934,price!$A$1:$C$1001,3,0)</f>
        <v>10</v>
      </c>
      <c r="K934" s="27">
        <f t="shared" si="42"/>
        <v>744.4</v>
      </c>
      <c r="L934" s="22">
        <v>6</v>
      </c>
      <c r="M934" s="27">
        <f t="shared" si="43"/>
        <v>44.663999999999987</v>
      </c>
      <c r="N934" s="27">
        <f t="shared" si="44"/>
        <v>789.06399999999996</v>
      </c>
    </row>
    <row r="935" spans="1:14" x14ac:dyDescent="0.3">
      <c r="A935" s="21" t="s">
        <v>969</v>
      </c>
      <c r="B935" s="21" t="s">
        <v>20</v>
      </c>
      <c r="C935" s="20">
        <f>VLOOKUP(A935,detalis!$A$1:$D$1001,2,FALSE)</f>
        <v>43485</v>
      </c>
      <c r="D935" s="21" t="s">
        <v>21</v>
      </c>
      <c r="E935" s="21" t="s">
        <v>22</v>
      </c>
      <c r="F935" s="21" t="s">
        <v>26</v>
      </c>
      <c r="G935" s="21" t="s">
        <v>17</v>
      </c>
      <c r="H935" s="19" t="str">
        <f>VLOOKUP(A935,detalis!$A$1:$D$1001,4,0)</f>
        <v>Ewallet</v>
      </c>
      <c r="I935" s="27">
        <f>VLOOKUP(A935,price!$A$1:$C$1001,2,0)</f>
        <v>64.08</v>
      </c>
      <c r="J935" s="21">
        <f>VLOOKUP(A935,price!$A$1:$C$1001,3,0)</f>
        <v>7</v>
      </c>
      <c r="K935" s="27">
        <f t="shared" si="42"/>
        <v>448.56</v>
      </c>
      <c r="L935" s="22">
        <v>6</v>
      </c>
      <c r="M935" s="27">
        <f t="shared" si="43"/>
        <v>26.913600000000031</v>
      </c>
      <c r="N935" s="27">
        <f t="shared" si="44"/>
        <v>475.47360000000003</v>
      </c>
    </row>
    <row r="936" spans="1:14" x14ac:dyDescent="0.3">
      <c r="A936" s="19" t="s">
        <v>970</v>
      </c>
      <c r="B936" s="19" t="s">
        <v>37</v>
      </c>
      <c r="C936" s="20">
        <f>VLOOKUP(A936,detalis!$A$1:$D$1001,2,FALSE)</f>
        <v>43468</v>
      </c>
      <c r="D936" s="19" t="s">
        <v>38</v>
      </c>
      <c r="E936" s="19" t="s">
        <v>22</v>
      </c>
      <c r="F936" s="19" t="s">
        <v>16</v>
      </c>
      <c r="G936" s="19" t="s">
        <v>27</v>
      </c>
      <c r="H936" s="19" t="str">
        <f>VLOOKUP(A936,detalis!$A$1:$D$1001,4,0)</f>
        <v>Ewallet</v>
      </c>
      <c r="I936" s="27">
        <f>VLOOKUP(A936,price!$A$1:$C$1001,2,0)</f>
        <v>63.15</v>
      </c>
      <c r="J936" s="21">
        <f>VLOOKUP(A936,price!$A$1:$C$1001,3,0)</f>
        <v>6</v>
      </c>
      <c r="K936" s="27">
        <f t="shared" si="42"/>
        <v>378.9</v>
      </c>
      <c r="L936" s="22">
        <v>6</v>
      </c>
      <c r="M936" s="27">
        <f t="shared" si="43"/>
        <v>22.73399999999998</v>
      </c>
      <c r="N936" s="27">
        <f t="shared" si="44"/>
        <v>401.63399999999996</v>
      </c>
    </row>
    <row r="937" spans="1:14" x14ac:dyDescent="0.3">
      <c r="A937" s="21" t="s">
        <v>971</v>
      </c>
      <c r="B937" s="21" t="s">
        <v>20</v>
      </c>
      <c r="C937" s="20">
        <f>VLOOKUP(A937,detalis!$A$1:$D$1001,2,FALSE)</f>
        <v>43489</v>
      </c>
      <c r="D937" s="21" t="s">
        <v>21</v>
      </c>
      <c r="E937" s="21" t="s">
        <v>15</v>
      </c>
      <c r="F937" s="21" t="s">
        <v>26</v>
      </c>
      <c r="G937" s="21" t="s">
        <v>27</v>
      </c>
      <c r="H937" s="19" t="str">
        <f>VLOOKUP(A937,detalis!$A$1:$D$1001,4,0)</f>
        <v>Ewallet</v>
      </c>
      <c r="I937" s="27">
        <f>VLOOKUP(A937,price!$A$1:$C$1001,2,0)</f>
        <v>85.72</v>
      </c>
      <c r="J937" s="21">
        <f>VLOOKUP(A937,price!$A$1:$C$1001,3,0)</f>
        <v>3</v>
      </c>
      <c r="K937" s="27">
        <f t="shared" si="42"/>
        <v>257.15999999999997</v>
      </c>
      <c r="L937" s="22">
        <v>6</v>
      </c>
      <c r="M937" s="27">
        <f t="shared" si="43"/>
        <v>15.429599999999994</v>
      </c>
      <c r="N937" s="27">
        <f t="shared" si="44"/>
        <v>272.58959999999996</v>
      </c>
    </row>
    <row r="938" spans="1:14" x14ac:dyDescent="0.3">
      <c r="A938" s="19" t="s">
        <v>972</v>
      </c>
      <c r="B938" s="19" t="s">
        <v>20</v>
      </c>
      <c r="C938" s="20">
        <f>VLOOKUP(A938,detalis!$A$1:$D$1001,2,FALSE)</f>
        <v>43470</v>
      </c>
      <c r="D938" s="19" t="s">
        <v>21</v>
      </c>
      <c r="E938" s="19" t="s">
        <v>22</v>
      </c>
      <c r="F938" s="19" t="s">
        <v>16</v>
      </c>
      <c r="G938" s="19" t="s">
        <v>17</v>
      </c>
      <c r="H938" s="19" t="str">
        <f>VLOOKUP(A938,detalis!$A$1:$D$1001,4,0)</f>
        <v>Ewallet</v>
      </c>
      <c r="I938" s="27">
        <f>VLOOKUP(A938,price!$A$1:$C$1001,2,0)</f>
        <v>78.89</v>
      </c>
      <c r="J938" s="21">
        <f>VLOOKUP(A938,price!$A$1:$C$1001,3,0)</f>
        <v>7</v>
      </c>
      <c r="K938" s="27">
        <f t="shared" si="42"/>
        <v>552.23</v>
      </c>
      <c r="L938" s="22">
        <v>6</v>
      </c>
      <c r="M938" s="27">
        <f t="shared" si="43"/>
        <v>33.133799999999951</v>
      </c>
      <c r="N938" s="27">
        <f t="shared" si="44"/>
        <v>585.36379999999997</v>
      </c>
    </row>
    <row r="939" spans="1:14" x14ac:dyDescent="0.3">
      <c r="A939" s="21" t="s">
        <v>973</v>
      </c>
      <c r="B939" s="21" t="s">
        <v>13</v>
      </c>
      <c r="C939" s="20">
        <f>VLOOKUP(A939,detalis!$A$1:$D$1001,2,FALSE)</f>
        <v>43554</v>
      </c>
      <c r="D939" s="21" t="s">
        <v>14</v>
      </c>
      <c r="E939" s="21" t="s">
        <v>22</v>
      </c>
      <c r="F939" s="21" t="s">
        <v>16</v>
      </c>
      <c r="G939" s="21" t="s">
        <v>31</v>
      </c>
      <c r="H939" s="19" t="str">
        <f>VLOOKUP(A939,detalis!$A$1:$D$1001,4,0)</f>
        <v>Cash</v>
      </c>
      <c r="I939" s="27">
        <f>VLOOKUP(A939,price!$A$1:$C$1001,2,0)</f>
        <v>89.48</v>
      </c>
      <c r="J939" s="21">
        <f>VLOOKUP(A939,price!$A$1:$C$1001,3,0)</f>
        <v>5</v>
      </c>
      <c r="K939" s="27">
        <f t="shared" si="42"/>
        <v>447.40000000000003</v>
      </c>
      <c r="L939" s="22">
        <v>6</v>
      </c>
      <c r="M939" s="27">
        <f t="shared" si="43"/>
        <v>26.843999999999994</v>
      </c>
      <c r="N939" s="27">
        <f t="shared" si="44"/>
        <v>474.24400000000003</v>
      </c>
    </row>
    <row r="940" spans="1:14" x14ac:dyDescent="0.3">
      <c r="A940" s="19" t="s">
        <v>974</v>
      </c>
      <c r="B940" s="19" t="s">
        <v>13</v>
      </c>
      <c r="C940" s="20">
        <f>VLOOKUP(A940,detalis!$A$1:$D$1001,2,FALSE)</f>
        <v>43513</v>
      </c>
      <c r="D940" s="19" t="s">
        <v>14</v>
      </c>
      <c r="E940" s="19" t="s">
        <v>15</v>
      </c>
      <c r="F940" s="19" t="s">
        <v>16</v>
      </c>
      <c r="G940" s="19" t="s">
        <v>17</v>
      </c>
      <c r="H940" s="19" t="str">
        <f>VLOOKUP(A940,detalis!$A$1:$D$1001,4,0)</f>
        <v>Cash</v>
      </c>
      <c r="I940" s="27">
        <f>VLOOKUP(A940,price!$A$1:$C$1001,2,0)</f>
        <v>92.09</v>
      </c>
      <c r="J940" s="21">
        <f>VLOOKUP(A940,price!$A$1:$C$1001,3,0)</f>
        <v>3</v>
      </c>
      <c r="K940" s="27">
        <f t="shared" si="42"/>
        <v>276.27</v>
      </c>
      <c r="L940" s="22">
        <v>6</v>
      </c>
      <c r="M940" s="27">
        <f t="shared" si="43"/>
        <v>16.576199999999972</v>
      </c>
      <c r="N940" s="27">
        <f t="shared" si="44"/>
        <v>292.84619999999995</v>
      </c>
    </row>
    <row r="941" spans="1:14" x14ac:dyDescent="0.3">
      <c r="A941" s="21" t="s">
        <v>975</v>
      </c>
      <c r="B941" s="21" t="s">
        <v>20</v>
      </c>
      <c r="C941" s="20">
        <f>VLOOKUP(A941,detalis!$A$1:$D$1001,2,FALSE)</f>
        <v>43545</v>
      </c>
      <c r="D941" s="21" t="s">
        <v>21</v>
      </c>
      <c r="E941" s="21" t="s">
        <v>22</v>
      </c>
      <c r="F941" s="21" t="s">
        <v>16</v>
      </c>
      <c r="G941" s="21" t="s">
        <v>39</v>
      </c>
      <c r="H941" s="19" t="str">
        <f>VLOOKUP(A941,detalis!$A$1:$D$1001,4,0)</f>
        <v>Ewallet</v>
      </c>
      <c r="I941" s="27">
        <f>VLOOKUP(A941,price!$A$1:$C$1001,2,0)</f>
        <v>57.29</v>
      </c>
      <c r="J941" s="21">
        <f>VLOOKUP(A941,price!$A$1:$C$1001,3,0)</f>
        <v>6</v>
      </c>
      <c r="K941" s="27">
        <f t="shared" si="42"/>
        <v>343.74</v>
      </c>
      <c r="L941" s="22">
        <v>6</v>
      </c>
      <c r="M941" s="27">
        <f t="shared" si="43"/>
        <v>20.62439999999998</v>
      </c>
      <c r="N941" s="27">
        <f t="shared" si="44"/>
        <v>364.36439999999999</v>
      </c>
    </row>
    <row r="942" spans="1:14" x14ac:dyDescent="0.3">
      <c r="A942" s="19" t="s">
        <v>976</v>
      </c>
      <c r="B942" s="19" t="s">
        <v>13</v>
      </c>
      <c r="C942" s="20">
        <f>VLOOKUP(A942,detalis!$A$1:$D$1001,2,FALSE)</f>
        <v>43526</v>
      </c>
      <c r="D942" s="19" t="s">
        <v>14</v>
      </c>
      <c r="E942" s="19" t="s">
        <v>22</v>
      </c>
      <c r="F942" s="19" t="s">
        <v>26</v>
      </c>
      <c r="G942" s="19" t="s">
        <v>39</v>
      </c>
      <c r="H942" s="19" t="str">
        <f>VLOOKUP(A942,detalis!$A$1:$D$1001,4,0)</f>
        <v>Ewallet</v>
      </c>
      <c r="I942" s="27">
        <f>VLOOKUP(A942,price!$A$1:$C$1001,2,0)</f>
        <v>66.52</v>
      </c>
      <c r="J942" s="21">
        <f>VLOOKUP(A942,price!$A$1:$C$1001,3,0)</f>
        <v>4</v>
      </c>
      <c r="K942" s="27">
        <f t="shared" si="42"/>
        <v>266.08</v>
      </c>
      <c r="L942" s="22">
        <v>6</v>
      </c>
      <c r="M942" s="27">
        <f t="shared" si="43"/>
        <v>15.964800000000025</v>
      </c>
      <c r="N942" s="27">
        <f t="shared" si="44"/>
        <v>282.04480000000001</v>
      </c>
    </row>
    <row r="943" spans="1:14" x14ac:dyDescent="0.3">
      <c r="A943" s="21" t="s">
        <v>977</v>
      </c>
      <c r="B943" s="21" t="s">
        <v>20</v>
      </c>
      <c r="C943" s="20">
        <f>VLOOKUP(A943,detalis!$A$1:$D$1001,2,FALSE)</f>
        <v>43551</v>
      </c>
      <c r="D943" s="21" t="s">
        <v>21</v>
      </c>
      <c r="E943" s="21" t="s">
        <v>15</v>
      </c>
      <c r="F943" s="21" t="s">
        <v>26</v>
      </c>
      <c r="G943" s="21" t="s">
        <v>41</v>
      </c>
      <c r="H943" s="19" t="str">
        <f>VLOOKUP(A943,detalis!$A$1:$D$1001,4,0)</f>
        <v>Cash</v>
      </c>
      <c r="I943" s="27">
        <f>VLOOKUP(A943,price!$A$1:$C$1001,2,0)</f>
        <v>99.82</v>
      </c>
      <c r="J943" s="21">
        <f>VLOOKUP(A943,price!$A$1:$C$1001,3,0)</f>
        <v>9</v>
      </c>
      <c r="K943" s="27">
        <f t="shared" si="42"/>
        <v>898.37999999999988</v>
      </c>
      <c r="L943" s="22">
        <v>6</v>
      </c>
      <c r="M943" s="27">
        <f t="shared" si="43"/>
        <v>53.902799999999957</v>
      </c>
      <c r="N943" s="27">
        <f t="shared" si="44"/>
        <v>952.28279999999984</v>
      </c>
    </row>
    <row r="944" spans="1:14" x14ac:dyDescent="0.3">
      <c r="A944" s="19" t="s">
        <v>978</v>
      </c>
      <c r="B944" s="19" t="s">
        <v>13</v>
      </c>
      <c r="C944" s="20">
        <f>VLOOKUP(A944,detalis!$A$1:$D$1001,2,FALSE)</f>
        <v>43484</v>
      </c>
      <c r="D944" s="19" t="s">
        <v>14</v>
      </c>
      <c r="E944" s="19" t="s">
        <v>22</v>
      </c>
      <c r="F944" s="19" t="s">
        <v>16</v>
      </c>
      <c r="G944" s="19" t="s">
        <v>27</v>
      </c>
      <c r="H944" s="19" t="str">
        <f>VLOOKUP(A944,detalis!$A$1:$D$1001,4,0)</f>
        <v>Ewallet</v>
      </c>
      <c r="I944" s="27">
        <f>VLOOKUP(A944,price!$A$1:$C$1001,2,0)</f>
        <v>45.68</v>
      </c>
      <c r="J944" s="21">
        <f>VLOOKUP(A944,price!$A$1:$C$1001,3,0)</f>
        <v>10</v>
      </c>
      <c r="K944" s="27">
        <f t="shared" si="42"/>
        <v>456.8</v>
      </c>
      <c r="L944" s="22">
        <v>6</v>
      </c>
      <c r="M944" s="27">
        <f t="shared" si="43"/>
        <v>27.408000000000015</v>
      </c>
      <c r="N944" s="27">
        <f t="shared" si="44"/>
        <v>484.20800000000003</v>
      </c>
    </row>
    <row r="945" spans="1:14" x14ac:dyDescent="0.3">
      <c r="A945" s="21" t="s">
        <v>979</v>
      </c>
      <c r="B945" s="21" t="s">
        <v>13</v>
      </c>
      <c r="C945" s="20">
        <f>VLOOKUP(A945,detalis!$A$1:$D$1001,2,FALSE)</f>
        <v>43515</v>
      </c>
      <c r="D945" s="21" t="s">
        <v>14</v>
      </c>
      <c r="E945" s="21" t="s">
        <v>22</v>
      </c>
      <c r="F945" s="21" t="s">
        <v>26</v>
      </c>
      <c r="G945" s="21" t="s">
        <v>17</v>
      </c>
      <c r="H945" s="19" t="str">
        <f>VLOOKUP(A945,detalis!$A$1:$D$1001,4,0)</f>
        <v>Credit card</v>
      </c>
      <c r="I945" s="27">
        <f>VLOOKUP(A945,price!$A$1:$C$1001,2,0)</f>
        <v>50.79</v>
      </c>
      <c r="J945" s="21">
        <f>VLOOKUP(A945,price!$A$1:$C$1001,3,0)</f>
        <v>5</v>
      </c>
      <c r="K945" s="27">
        <f t="shared" si="42"/>
        <v>253.95</v>
      </c>
      <c r="L945" s="22">
        <v>6</v>
      </c>
      <c r="M945" s="27">
        <f t="shared" si="43"/>
        <v>15.237000000000023</v>
      </c>
      <c r="N945" s="27">
        <f t="shared" si="44"/>
        <v>269.18700000000001</v>
      </c>
    </row>
    <row r="946" spans="1:14" x14ac:dyDescent="0.3">
      <c r="A946" s="19" t="s">
        <v>980</v>
      </c>
      <c r="B946" s="19" t="s">
        <v>13</v>
      </c>
      <c r="C946" s="20">
        <f>VLOOKUP(A946,detalis!$A$1:$D$1001,2,FALSE)</f>
        <v>43552</v>
      </c>
      <c r="D946" s="19" t="s">
        <v>14</v>
      </c>
      <c r="E946" s="19" t="s">
        <v>15</v>
      </c>
      <c r="F946" s="19" t="s">
        <v>26</v>
      </c>
      <c r="G946" s="19" t="s">
        <v>17</v>
      </c>
      <c r="H946" s="19" t="str">
        <f>VLOOKUP(A946,detalis!$A$1:$D$1001,4,0)</f>
        <v>Cash</v>
      </c>
      <c r="I946" s="27">
        <f>VLOOKUP(A946,price!$A$1:$C$1001,2,0)</f>
        <v>10.08</v>
      </c>
      <c r="J946" s="21">
        <f>VLOOKUP(A946,price!$A$1:$C$1001,3,0)</f>
        <v>7</v>
      </c>
      <c r="K946" s="27">
        <f t="shared" si="42"/>
        <v>70.56</v>
      </c>
      <c r="L946" s="22">
        <v>6</v>
      </c>
      <c r="M946" s="27">
        <f t="shared" si="43"/>
        <v>4.2335999999999956</v>
      </c>
      <c r="N946" s="27">
        <f t="shared" si="44"/>
        <v>74.793599999999998</v>
      </c>
    </row>
    <row r="947" spans="1:14" x14ac:dyDescent="0.3">
      <c r="A947" s="21" t="s">
        <v>981</v>
      </c>
      <c r="B947" s="21" t="s">
        <v>13</v>
      </c>
      <c r="C947" s="20">
        <f>VLOOKUP(A947,detalis!$A$1:$D$1001,2,FALSE)</f>
        <v>43470</v>
      </c>
      <c r="D947" s="21" t="s">
        <v>14</v>
      </c>
      <c r="E947" s="21" t="s">
        <v>22</v>
      </c>
      <c r="F947" s="21" t="s">
        <v>16</v>
      </c>
      <c r="G947" s="21" t="s">
        <v>23</v>
      </c>
      <c r="H947" s="19" t="str">
        <f>VLOOKUP(A947,detalis!$A$1:$D$1001,4,0)</f>
        <v>Credit card</v>
      </c>
      <c r="I947" s="27">
        <f>VLOOKUP(A947,price!$A$1:$C$1001,2,0)</f>
        <v>93.88</v>
      </c>
      <c r="J947" s="21">
        <f>VLOOKUP(A947,price!$A$1:$C$1001,3,0)</f>
        <v>7</v>
      </c>
      <c r="K947" s="27">
        <f t="shared" si="42"/>
        <v>657.16</v>
      </c>
      <c r="L947" s="22">
        <v>6</v>
      </c>
      <c r="M947" s="27">
        <f t="shared" si="43"/>
        <v>39.42960000000005</v>
      </c>
      <c r="N947" s="27">
        <f t="shared" si="44"/>
        <v>696.58960000000002</v>
      </c>
    </row>
    <row r="948" spans="1:14" x14ac:dyDescent="0.3">
      <c r="A948" s="19" t="s">
        <v>982</v>
      </c>
      <c r="B948" s="19" t="s">
        <v>20</v>
      </c>
      <c r="C948" s="20">
        <f>VLOOKUP(A948,detalis!$A$1:$D$1001,2,FALSE)</f>
        <v>43550</v>
      </c>
      <c r="D948" s="19" t="s">
        <v>21</v>
      </c>
      <c r="E948" s="19" t="s">
        <v>15</v>
      </c>
      <c r="F948" s="19" t="s">
        <v>26</v>
      </c>
      <c r="G948" s="19" t="s">
        <v>23</v>
      </c>
      <c r="H948" s="19" t="str">
        <f>VLOOKUP(A948,detalis!$A$1:$D$1001,4,0)</f>
        <v>Credit card</v>
      </c>
      <c r="I948" s="27">
        <f>VLOOKUP(A948,price!$A$1:$C$1001,2,0)</f>
        <v>84.25</v>
      </c>
      <c r="J948" s="21">
        <f>VLOOKUP(A948,price!$A$1:$C$1001,3,0)</f>
        <v>2</v>
      </c>
      <c r="K948" s="27">
        <f t="shared" si="42"/>
        <v>168.5</v>
      </c>
      <c r="L948" s="22">
        <v>6</v>
      </c>
      <c r="M948" s="27">
        <f t="shared" si="43"/>
        <v>10.110000000000014</v>
      </c>
      <c r="N948" s="27">
        <f t="shared" si="44"/>
        <v>178.61</v>
      </c>
    </row>
    <row r="949" spans="1:14" x14ac:dyDescent="0.3">
      <c r="A949" s="21" t="s">
        <v>983</v>
      </c>
      <c r="B949" s="21" t="s">
        <v>37</v>
      </c>
      <c r="C949" s="20">
        <f>VLOOKUP(A949,detalis!$A$1:$D$1001,2,FALSE)</f>
        <v>43499</v>
      </c>
      <c r="D949" s="21" t="s">
        <v>38</v>
      </c>
      <c r="E949" s="21" t="s">
        <v>15</v>
      </c>
      <c r="F949" s="21" t="s">
        <v>26</v>
      </c>
      <c r="G949" s="21" t="s">
        <v>41</v>
      </c>
      <c r="H949" s="19" t="str">
        <f>VLOOKUP(A949,detalis!$A$1:$D$1001,4,0)</f>
        <v>Ewallet</v>
      </c>
      <c r="I949" s="27">
        <f>VLOOKUP(A949,price!$A$1:$C$1001,2,0)</f>
        <v>53.78</v>
      </c>
      <c r="J949" s="21">
        <f>VLOOKUP(A949,price!$A$1:$C$1001,3,0)</f>
        <v>1</v>
      </c>
      <c r="K949" s="27">
        <f t="shared" si="42"/>
        <v>53.78</v>
      </c>
      <c r="L949" s="22">
        <v>6</v>
      </c>
      <c r="M949" s="27">
        <f t="shared" si="43"/>
        <v>3.2267999999999972</v>
      </c>
      <c r="N949" s="27">
        <f t="shared" si="44"/>
        <v>57.006799999999998</v>
      </c>
    </row>
    <row r="950" spans="1:14" x14ac:dyDescent="0.3">
      <c r="A950" s="19" t="s">
        <v>984</v>
      </c>
      <c r="B950" s="19" t="s">
        <v>20</v>
      </c>
      <c r="C950" s="20">
        <f>VLOOKUP(A950,detalis!$A$1:$D$1001,2,FALSE)</f>
        <v>43502</v>
      </c>
      <c r="D950" s="19" t="s">
        <v>21</v>
      </c>
      <c r="E950" s="19" t="s">
        <v>15</v>
      </c>
      <c r="F950" s="19" t="s">
        <v>26</v>
      </c>
      <c r="G950" s="19" t="s">
        <v>27</v>
      </c>
      <c r="H950" s="19" t="str">
        <f>VLOOKUP(A950,detalis!$A$1:$D$1001,4,0)</f>
        <v>Ewallet</v>
      </c>
      <c r="I950" s="27">
        <f>VLOOKUP(A950,price!$A$1:$C$1001,2,0)</f>
        <v>35.81</v>
      </c>
      <c r="J950" s="21">
        <f>VLOOKUP(A950,price!$A$1:$C$1001,3,0)</f>
        <v>5</v>
      </c>
      <c r="K950" s="27">
        <f t="shared" si="42"/>
        <v>179.05</v>
      </c>
      <c r="L950" s="22">
        <v>6</v>
      </c>
      <c r="M950" s="27">
        <f t="shared" si="43"/>
        <v>10.742999999999995</v>
      </c>
      <c r="N950" s="27">
        <f t="shared" si="44"/>
        <v>189.79300000000001</v>
      </c>
    </row>
    <row r="951" spans="1:14" x14ac:dyDescent="0.3">
      <c r="A951" s="21" t="s">
        <v>985</v>
      </c>
      <c r="B951" s="21" t="s">
        <v>37</v>
      </c>
      <c r="C951" s="20">
        <f>VLOOKUP(A951,detalis!$A$1:$D$1001,2,FALSE)</f>
        <v>43520</v>
      </c>
      <c r="D951" s="21" t="s">
        <v>38</v>
      </c>
      <c r="E951" s="21" t="s">
        <v>22</v>
      </c>
      <c r="F951" s="21" t="s">
        <v>16</v>
      </c>
      <c r="G951" s="21" t="s">
        <v>39</v>
      </c>
      <c r="H951" s="19" t="str">
        <f>VLOOKUP(A951,detalis!$A$1:$D$1001,4,0)</f>
        <v>Ewallet</v>
      </c>
      <c r="I951" s="27">
        <f>VLOOKUP(A951,price!$A$1:$C$1001,2,0)</f>
        <v>26.43</v>
      </c>
      <c r="J951" s="21">
        <f>VLOOKUP(A951,price!$A$1:$C$1001,3,0)</f>
        <v>8</v>
      </c>
      <c r="K951" s="27">
        <f t="shared" si="42"/>
        <v>211.44</v>
      </c>
      <c r="L951" s="22">
        <v>6</v>
      </c>
      <c r="M951" s="27">
        <f t="shared" si="43"/>
        <v>12.686399999999992</v>
      </c>
      <c r="N951" s="27">
        <f t="shared" si="44"/>
        <v>224.12639999999999</v>
      </c>
    </row>
    <row r="952" spans="1:14" x14ac:dyDescent="0.3">
      <c r="A952" s="19" t="s">
        <v>986</v>
      </c>
      <c r="B952" s="19" t="s">
        <v>37</v>
      </c>
      <c r="C952" s="20">
        <f>VLOOKUP(A952,detalis!$A$1:$D$1001,2,FALSE)</f>
        <v>43517</v>
      </c>
      <c r="D952" s="19" t="s">
        <v>38</v>
      </c>
      <c r="E952" s="19" t="s">
        <v>15</v>
      </c>
      <c r="F952" s="19" t="s">
        <v>26</v>
      </c>
      <c r="G952" s="19" t="s">
        <v>17</v>
      </c>
      <c r="H952" s="19" t="str">
        <f>VLOOKUP(A952,detalis!$A$1:$D$1001,4,0)</f>
        <v>Ewallet</v>
      </c>
      <c r="I952" s="27">
        <f>VLOOKUP(A952,price!$A$1:$C$1001,2,0)</f>
        <v>39.909999999999997</v>
      </c>
      <c r="J952" s="21">
        <f>VLOOKUP(A952,price!$A$1:$C$1001,3,0)</f>
        <v>3</v>
      </c>
      <c r="K952" s="27">
        <f t="shared" si="42"/>
        <v>119.72999999999999</v>
      </c>
      <c r="L952" s="22">
        <v>6</v>
      </c>
      <c r="M952" s="27">
        <f t="shared" si="43"/>
        <v>7.1838000000000051</v>
      </c>
      <c r="N952" s="27">
        <f t="shared" si="44"/>
        <v>126.91379999999999</v>
      </c>
    </row>
    <row r="953" spans="1:14" x14ac:dyDescent="0.3">
      <c r="A953" s="21" t="s">
        <v>987</v>
      </c>
      <c r="B953" s="21" t="s">
        <v>37</v>
      </c>
      <c r="C953" s="20">
        <f>VLOOKUP(A953,detalis!$A$1:$D$1001,2,FALSE)</f>
        <v>43474</v>
      </c>
      <c r="D953" s="21" t="s">
        <v>38</v>
      </c>
      <c r="E953" s="21" t="s">
        <v>15</v>
      </c>
      <c r="F953" s="21" t="s">
        <v>16</v>
      </c>
      <c r="G953" s="21" t="s">
        <v>27</v>
      </c>
      <c r="H953" s="19" t="str">
        <f>VLOOKUP(A953,detalis!$A$1:$D$1001,4,0)</f>
        <v>Ewallet</v>
      </c>
      <c r="I953" s="27">
        <f>VLOOKUP(A953,price!$A$1:$C$1001,2,0)</f>
        <v>21.9</v>
      </c>
      <c r="J953" s="21">
        <f>VLOOKUP(A953,price!$A$1:$C$1001,3,0)</f>
        <v>3</v>
      </c>
      <c r="K953" s="27">
        <f t="shared" si="42"/>
        <v>65.699999999999989</v>
      </c>
      <c r="L953" s="22">
        <v>6</v>
      </c>
      <c r="M953" s="27">
        <f t="shared" si="43"/>
        <v>3.9419999999999931</v>
      </c>
      <c r="N953" s="27">
        <f t="shared" si="44"/>
        <v>69.641999999999982</v>
      </c>
    </row>
    <row r="954" spans="1:14" x14ac:dyDescent="0.3">
      <c r="A954" s="19" t="s">
        <v>988</v>
      </c>
      <c r="B954" s="19" t="s">
        <v>37</v>
      </c>
      <c r="C954" s="20">
        <f>VLOOKUP(A954,detalis!$A$1:$D$1001,2,FALSE)</f>
        <v>43521</v>
      </c>
      <c r="D954" s="19" t="s">
        <v>38</v>
      </c>
      <c r="E954" s="19" t="s">
        <v>15</v>
      </c>
      <c r="F954" s="19" t="s">
        <v>16</v>
      </c>
      <c r="G954" s="19" t="s">
        <v>39</v>
      </c>
      <c r="H954" s="19" t="str">
        <f>VLOOKUP(A954,detalis!$A$1:$D$1001,4,0)</f>
        <v>Ewallet</v>
      </c>
      <c r="I954" s="27">
        <f>VLOOKUP(A954,price!$A$1:$C$1001,2,0)</f>
        <v>62.85</v>
      </c>
      <c r="J954" s="21">
        <f>VLOOKUP(A954,price!$A$1:$C$1001,3,0)</f>
        <v>4</v>
      </c>
      <c r="K954" s="27">
        <f t="shared" si="42"/>
        <v>251.4</v>
      </c>
      <c r="L954" s="22">
        <v>6</v>
      </c>
      <c r="M954" s="27">
        <f t="shared" si="43"/>
        <v>15.083999999999975</v>
      </c>
      <c r="N954" s="27">
        <f t="shared" si="44"/>
        <v>266.48399999999998</v>
      </c>
    </row>
    <row r="955" spans="1:14" x14ac:dyDescent="0.3">
      <c r="A955" s="21" t="s">
        <v>989</v>
      </c>
      <c r="B955" s="21" t="s">
        <v>20</v>
      </c>
      <c r="C955" s="20">
        <f>VLOOKUP(A955,detalis!$A$1:$D$1001,2,FALSE)</f>
        <v>43478</v>
      </c>
      <c r="D955" s="21" t="s">
        <v>21</v>
      </c>
      <c r="E955" s="21" t="s">
        <v>15</v>
      </c>
      <c r="F955" s="21" t="s">
        <v>16</v>
      </c>
      <c r="G955" s="21" t="s">
        <v>39</v>
      </c>
      <c r="H955" s="19" t="str">
        <f>VLOOKUP(A955,detalis!$A$1:$D$1001,4,0)</f>
        <v>Cash</v>
      </c>
      <c r="I955" s="27">
        <f>VLOOKUP(A955,price!$A$1:$C$1001,2,0)</f>
        <v>21.04</v>
      </c>
      <c r="J955" s="21">
        <f>VLOOKUP(A955,price!$A$1:$C$1001,3,0)</f>
        <v>4</v>
      </c>
      <c r="K955" s="27">
        <f t="shared" si="42"/>
        <v>84.16</v>
      </c>
      <c r="L955" s="22">
        <v>6</v>
      </c>
      <c r="M955" s="27">
        <f t="shared" si="43"/>
        <v>5.0495999999999981</v>
      </c>
      <c r="N955" s="27">
        <f t="shared" si="44"/>
        <v>89.209599999999995</v>
      </c>
    </row>
    <row r="956" spans="1:14" x14ac:dyDescent="0.3">
      <c r="A956" s="19" t="s">
        <v>990</v>
      </c>
      <c r="B956" s="19" t="s">
        <v>37</v>
      </c>
      <c r="C956" s="20">
        <f>VLOOKUP(A956,detalis!$A$1:$D$1001,2,FALSE)</f>
        <v>43505</v>
      </c>
      <c r="D956" s="19" t="s">
        <v>38</v>
      </c>
      <c r="E956" s="19" t="s">
        <v>15</v>
      </c>
      <c r="F956" s="19" t="s">
        <v>26</v>
      </c>
      <c r="G956" s="19" t="s">
        <v>27</v>
      </c>
      <c r="H956" s="19" t="str">
        <f>VLOOKUP(A956,detalis!$A$1:$D$1001,4,0)</f>
        <v>Cash</v>
      </c>
      <c r="I956" s="27">
        <f>VLOOKUP(A956,price!$A$1:$C$1001,2,0)</f>
        <v>65.91</v>
      </c>
      <c r="J956" s="21">
        <f>VLOOKUP(A956,price!$A$1:$C$1001,3,0)</f>
        <v>6</v>
      </c>
      <c r="K956" s="27">
        <f t="shared" si="42"/>
        <v>395.46</v>
      </c>
      <c r="L956" s="22">
        <v>6</v>
      </c>
      <c r="M956" s="27">
        <f t="shared" si="43"/>
        <v>23.727599999999995</v>
      </c>
      <c r="N956" s="27">
        <f t="shared" si="44"/>
        <v>419.18759999999997</v>
      </c>
    </row>
    <row r="957" spans="1:14" x14ac:dyDescent="0.3">
      <c r="A957" s="21" t="s">
        <v>991</v>
      </c>
      <c r="B957" s="21" t="s">
        <v>13</v>
      </c>
      <c r="C957" s="20">
        <f>VLOOKUP(A957,detalis!$A$1:$D$1001,2,FALSE)</f>
        <v>43471</v>
      </c>
      <c r="D957" s="21" t="s">
        <v>14</v>
      </c>
      <c r="E957" s="21" t="s">
        <v>22</v>
      </c>
      <c r="F957" s="21" t="s">
        <v>16</v>
      </c>
      <c r="G957" s="21" t="s">
        <v>41</v>
      </c>
      <c r="H957" s="19" t="str">
        <f>VLOOKUP(A957,detalis!$A$1:$D$1001,4,0)</f>
        <v>Cash</v>
      </c>
      <c r="I957" s="27">
        <f>VLOOKUP(A957,price!$A$1:$C$1001,2,0)</f>
        <v>42.57</v>
      </c>
      <c r="J957" s="21">
        <f>VLOOKUP(A957,price!$A$1:$C$1001,3,0)</f>
        <v>7</v>
      </c>
      <c r="K957" s="27">
        <f t="shared" si="42"/>
        <v>297.99</v>
      </c>
      <c r="L957" s="22">
        <v>6</v>
      </c>
      <c r="M957" s="27">
        <f t="shared" si="43"/>
        <v>17.879399999999976</v>
      </c>
      <c r="N957" s="27">
        <f t="shared" si="44"/>
        <v>315.86939999999998</v>
      </c>
    </row>
    <row r="958" spans="1:14" x14ac:dyDescent="0.3">
      <c r="A958" s="19" t="s">
        <v>992</v>
      </c>
      <c r="B958" s="19" t="s">
        <v>20</v>
      </c>
      <c r="C958" s="20">
        <f>VLOOKUP(A958,detalis!$A$1:$D$1001,2,FALSE)</f>
        <v>43475</v>
      </c>
      <c r="D958" s="19" t="s">
        <v>21</v>
      </c>
      <c r="E958" s="19" t="s">
        <v>15</v>
      </c>
      <c r="F958" s="19" t="s">
        <v>26</v>
      </c>
      <c r="G958" s="19" t="s">
        <v>39</v>
      </c>
      <c r="H958" s="19" t="str">
        <f>VLOOKUP(A958,detalis!$A$1:$D$1001,4,0)</f>
        <v>Cash</v>
      </c>
      <c r="I958" s="27">
        <f>VLOOKUP(A958,price!$A$1:$C$1001,2,0)</f>
        <v>50.49</v>
      </c>
      <c r="J958" s="21">
        <f>VLOOKUP(A958,price!$A$1:$C$1001,3,0)</f>
        <v>9</v>
      </c>
      <c r="K958" s="27">
        <f t="shared" si="42"/>
        <v>454.41</v>
      </c>
      <c r="L958" s="22">
        <v>6</v>
      </c>
      <c r="M958" s="27">
        <f t="shared" si="43"/>
        <v>27.26460000000003</v>
      </c>
      <c r="N958" s="27">
        <f t="shared" si="44"/>
        <v>481.67460000000005</v>
      </c>
    </row>
    <row r="959" spans="1:14" x14ac:dyDescent="0.3">
      <c r="A959" s="21" t="s">
        <v>993</v>
      </c>
      <c r="B959" s="21" t="s">
        <v>37</v>
      </c>
      <c r="C959" s="20">
        <f>VLOOKUP(A959,detalis!$A$1:$D$1001,2,FALSE)</f>
        <v>43503</v>
      </c>
      <c r="D959" s="21" t="s">
        <v>38</v>
      </c>
      <c r="E959" s="21" t="s">
        <v>22</v>
      </c>
      <c r="F959" s="21" t="s">
        <v>26</v>
      </c>
      <c r="G959" s="21" t="s">
        <v>23</v>
      </c>
      <c r="H959" s="19" t="str">
        <f>VLOOKUP(A959,detalis!$A$1:$D$1001,4,0)</f>
        <v>Cash</v>
      </c>
      <c r="I959" s="27">
        <f>VLOOKUP(A959,price!$A$1:$C$1001,2,0)</f>
        <v>46.02</v>
      </c>
      <c r="J959" s="21">
        <f>VLOOKUP(A959,price!$A$1:$C$1001,3,0)</f>
        <v>6</v>
      </c>
      <c r="K959" s="27">
        <f t="shared" si="42"/>
        <v>276.12</v>
      </c>
      <c r="L959" s="22">
        <v>6</v>
      </c>
      <c r="M959" s="27">
        <f t="shared" si="43"/>
        <v>16.567200000000014</v>
      </c>
      <c r="N959" s="27">
        <f t="shared" si="44"/>
        <v>292.68720000000002</v>
      </c>
    </row>
    <row r="960" spans="1:14" x14ac:dyDescent="0.3">
      <c r="A960" s="19" t="s">
        <v>994</v>
      </c>
      <c r="B960" s="19" t="s">
        <v>20</v>
      </c>
      <c r="C960" s="20">
        <f>VLOOKUP(A960,detalis!$A$1:$D$1001,2,FALSE)</f>
        <v>43474</v>
      </c>
      <c r="D960" s="19" t="s">
        <v>21</v>
      </c>
      <c r="E960" s="19" t="s">
        <v>22</v>
      </c>
      <c r="F960" s="19" t="s">
        <v>16</v>
      </c>
      <c r="G960" s="19" t="s">
        <v>27</v>
      </c>
      <c r="H960" s="19" t="str">
        <f>VLOOKUP(A960,detalis!$A$1:$D$1001,4,0)</f>
        <v>Cash</v>
      </c>
      <c r="I960" s="27">
        <f>VLOOKUP(A960,price!$A$1:$C$1001,2,0)</f>
        <v>15.8</v>
      </c>
      <c r="J960" s="21">
        <f>VLOOKUP(A960,price!$A$1:$C$1001,3,0)</f>
        <v>10</v>
      </c>
      <c r="K960" s="27">
        <f t="shared" si="42"/>
        <v>158</v>
      </c>
      <c r="L960" s="22">
        <v>6</v>
      </c>
      <c r="M960" s="27">
        <f t="shared" si="43"/>
        <v>9.4799999999999898</v>
      </c>
      <c r="N960" s="27">
        <f t="shared" si="44"/>
        <v>167.48</v>
      </c>
    </row>
    <row r="961" spans="1:14" x14ac:dyDescent="0.3">
      <c r="A961" s="21" t="s">
        <v>995</v>
      </c>
      <c r="B961" s="21" t="s">
        <v>13</v>
      </c>
      <c r="C961" s="20">
        <f>VLOOKUP(A961,detalis!$A$1:$D$1001,2,FALSE)</f>
        <v>43515</v>
      </c>
      <c r="D961" s="21" t="s">
        <v>14</v>
      </c>
      <c r="E961" s="21" t="s">
        <v>15</v>
      </c>
      <c r="F961" s="21" t="s">
        <v>16</v>
      </c>
      <c r="G961" s="21" t="s">
        <v>39</v>
      </c>
      <c r="H961" s="19" t="str">
        <f>VLOOKUP(A961,detalis!$A$1:$D$1001,4,0)</f>
        <v>Cash</v>
      </c>
      <c r="I961" s="27">
        <f>VLOOKUP(A961,price!$A$1:$C$1001,2,0)</f>
        <v>98.66</v>
      </c>
      <c r="J961" s="21">
        <f>VLOOKUP(A961,price!$A$1:$C$1001,3,0)</f>
        <v>9</v>
      </c>
      <c r="K961" s="27">
        <f t="shared" si="42"/>
        <v>887.93999999999994</v>
      </c>
      <c r="L961" s="22">
        <v>6</v>
      </c>
      <c r="M961" s="27">
        <f t="shared" si="43"/>
        <v>53.276399999999967</v>
      </c>
      <c r="N961" s="27">
        <f t="shared" si="44"/>
        <v>941.21639999999991</v>
      </c>
    </row>
    <row r="962" spans="1:14" x14ac:dyDescent="0.3">
      <c r="A962" s="19" t="s">
        <v>996</v>
      </c>
      <c r="B962" s="19" t="s">
        <v>20</v>
      </c>
      <c r="C962" s="20">
        <f>VLOOKUP(A962,detalis!$A$1:$D$1001,2,FALSE)</f>
        <v>43542</v>
      </c>
      <c r="D962" s="19" t="s">
        <v>21</v>
      </c>
      <c r="E962" s="19" t="s">
        <v>15</v>
      </c>
      <c r="F962" s="19" t="s">
        <v>26</v>
      </c>
      <c r="G962" s="19" t="s">
        <v>41</v>
      </c>
      <c r="H962" s="19" t="str">
        <f>VLOOKUP(A962,detalis!$A$1:$D$1001,4,0)</f>
        <v>Cash</v>
      </c>
      <c r="I962" s="27">
        <f>VLOOKUP(A962,price!$A$1:$C$1001,2,0)</f>
        <v>91.98</v>
      </c>
      <c r="J962" s="21">
        <f>VLOOKUP(A962,price!$A$1:$C$1001,3,0)</f>
        <v>1</v>
      </c>
      <c r="K962" s="27">
        <f t="shared" si="42"/>
        <v>91.98</v>
      </c>
      <c r="L962" s="22">
        <v>6</v>
      </c>
      <c r="M962" s="27">
        <f t="shared" si="43"/>
        <v>5.5187999999999988</v>
      </c>
      <c r="N962" s="27">
        <f t="shared" si="44"/>
        <v>97.498800000000003</v>
      </c>
    </row>
    <row r="963" spans="1:14" x14ac:dyDescent="0.3">
      <c r="A963" s="21" t="s">
        <v>997</v>
      </c>
      <c r="B963" s="21" t="s">
        <v>13</v>
      </c>
      <c r="C963" s="20">
        <f>VLOOKUP(A963,detalis!$A$1:$D$1001,2,FALSE)</f>
        <v>43501</v>
      </c>
      <c r="D963" s="21" t="s">
        <v>14</v>
      </c>
      <c r="E963" s="21" t="s">
        <v>15</v>
      </c>
      <c r="F963" s="21" t="s">
        <v>26</v>
      </c>
      <c r="G963" s="21" t="s">
        <v>23</v>
      </c>
      <c r="H963" s="19" t="str">
        <f>VLOOKUP(A963,detalis!$A$1:$D$1001,4,0)</f>
        <v>Cash</v>
      </c>
      <c r="I963" s="27">
        <f>VLOOKUP(A963,price!$A$1:$C$1001,2,0)</f>
        <v>20.89</v>
      </c>
      <c r="J963" s="21">
        <f>VLOOKUP(A963,price!$A$1:$C$1001,3,0)</f>
        <v>2</v>
      </c>
      <c r="K963" s="27">
        <f t="shared" ref="K963:K1001" si="45">I963*J963</f>
        <v>41.78</v>
      </c>
      <c r="L963" s="22">
        <v>6</v>
      </c>
      <c r="M963" s="27">
        <f t="shared" ref="M963:M1001" si="46">N963-K963</f>
        <v>2.5067999999999984</v>
      </c>
      <c r="N963" s="27">
        <f t="shared" ref="N963:N1001" si="47">K963+((K963*L963)/100)</f>
        <v>44.286799999999999</v>
      </c>
    </row>
    <row r="964" spans="1:14" x14ac:dyDescent="0.3">
      <c r="A964" s="19" t="s">
        <v>998</v>
      </c>
      <c r="B964" s="19" t="s">
        <v>13</v>
      </c>
      <c r="C964" s="20">
        <f>VLOOKUP(A964,detalis!$A$1:$D$1001,2,FALSE)</f>
        <v>43543</v>
      </c>
      <c r="D964" s="19" t="s">
        <v>14</v>
      </c>
      <c r="E964" s="19" t="s">
        <v>22</v>
      </c>
      <c r="F964" s="19" t="s">
        <v>16</v>
      </c>
      <c r="G964" s="19" t="s">
        <v>41</v>
      </c>
      <c r="H964" s="19" t="str">
        <f>VLOOKUP(A964,detalis!$A$1:$D$1001,4,0)</f>
        <v>Credit card</v>
      </c>
      <c r="I964" s="27">
        <f>VLOOKUP(A964,price!$A$1:$C$1001,2,0)</f>
        <v>15.5</v>
      </c>
      <c r="J964" s="21">
        <f>VLOOKUP(A964,price!$A$1:$C$1001,3,0)</f>
        <v>1</v>
      </c>
      <c r="K964" s="27">
        <f t="shared" si="45"/>
        <v>15.5</v>
      </c>
      <c r="L964" s="22">
        <v>6</v>
      </c>
      <c r="M964" s="27">
        <f t="shared" si="46"/>
        <v>0.92999999999999972</v>
      </c>
      <c r="N964" s="27">
        <f t="shared" si="47"/>
        <v>16.43</v>
      </c>
    </row>
    <row r="965" spans="1:14" x14ac:dyDescent="0.3">
      <c r="A965" s="21" t="s">
        <v>999</v>
      </c>
      <c r="B965" s="21" t="s">
        <v>20</v>
      </c>
      <c r="C965" s="20">
        <f>VLOOKUP(A965,detalis!$A$1:$D$1001,2,FALSE)</f>
        <v>43554</v>
      </c>
      <c r="D965" s="21" t="s">
        <v>21</v>
      </c>
      <c r="E965" s="21" t="s">
        <v>15</v>
      </c>
      <c r="F965" s="21" t="s">
        <v>26</v>
      </c>
      <c r="G965" s="21" t="s">
        <v>23</v>
      </c>
      <c r="H965" s="19" t="str">
        <f>VLOOKUP(A965,detalis!$A$1:$D$1001,4,0)</f>
        <v>Cash</v>
      </c>
      <c r="I965" s="27">
        <f>VLOOKUP(A965,price!$A$1:$C$1001,2,0)</f>
        <v>96.82</v>
      </c>
      <c r="J965" s="21">
        <f>VLOOKUP(A965,price!$A$1:$C$1001,3,0)</f>
        <v>3</v>
      </c>
      <c r="K965" s="27">
        <f t="shared" si="45"/>
        <v>290.45999999999998</v>
      </c>
      <c r="L965" s="22">
        <v>6</v>
      </c>
      <c r="M965" s="27">
        <f t="shared" si="46"/>
        <v>17.427599999999984</v>
      </c>
      <c r="N965" s="27">
        <f t="shared" si="47"/>
        <v>307.88759999999996</v>
      </c>
    </row>
    <row r="966" spans="1:14" x14ac:dyDescent="0.3">
      <c r="A966" s="19" t="s">
        <v>1000</v>
      </c>
      <c r="B966" s="19" t="s">
        <v>37</v>
      </c>
      <c r="C966" s="20">
        <f>VLOOKUP(A966,detalis!$A$1:$D$1001,2,FALSE)</f>
        <v>43491</v>
      </c>
      <c r="D966" s="19" t="s">
        <v>38</v>
      </c>
      <c r="E966" s="19" t="s">
        <v>22</v>
      </c>
      <c r="F966" s="19" t="s">
        <v>26</v>
      </c>
      <c r="G966" s="19" t="s">
        <v>39</v>
      </c>
      <c r="H966" s="19" t="str">
        <f>VLOOKUP(A966,detalis!$A$1:$D$1001,4,0)</f>
        <v>Credit card</v>
      </c>
      <c r="I966" s="27">
        <f>VLOOKUP(A966,price!$A$1:$C$1001,2,0)</f>
        <v>33.33</v>
      </c>
      <c r="J966" s="21">
        <f>VLOOKUP(A966,price!$A$1:$C$1001,3,0)</f>
        <v>2</v>
      </c>
      <c r="K966" s="27">
        <f t="shared" si="45"/>
        <v>66.66</v>
      </c>
      <c r="L966" s="22">
        <v>6</v>
      </c>
      <c r="M966" s="27">
        <f t="shared" si="46"/>
        <v>3.9996000000000009</v>
      </c>
      <c r="N966" s="27">
        <f t="shared" si="47"/>
        <v>70.659599999999998</v>
      </c>
    </row>
    <row r="967" spans="1:14" x14ac:dyDescent="0.3">
      <c r="A967" s="21" t="s">
        <v>1001</v>
      </c>
      <c r="B967" s="21" t="s">
        <v>37</v>
      </c>
      <c r="C967" s="20">
        <f>VLOOKUP(A967,detalis!$A$1:$D$1001,2,FALSE)</f>
        <v>43526</v>
      </c>
      <c r="D967" s="21" t="s">
        <v>38</v>
      </c>
      <c r="E967" s="21" t="s">
        <v>22</v>
      </c>
      <c r="F967" s="21" t="s">
        <v>16</v>
      </c>
      <c r="G967" s="21" t="s">
        <v>23</v>
      </c>
      <c r="H967" s="19" t="str">
        <f>VLOOKUP(A967,detalis!$A$1:$D$1001,4,0)</f>
        <v>Credit card</v>
      </c>
      <c r="I967" s="27">
        <f>VLOOKUP(A967,price!$A$1:$C$1001,2,0)</f>
        <v>38.270000000000003</v>
      </c>
      <c r="J967" s="21">
        <f>VLOOKUP(A967,price!$A$1:$C$1001,3,0)</f>
        <v>2</v>
      </c>
      <c r="K967" s="27">
        <f t="shared" si="45"/>
        <v>76.540000000000006</v>
      </c>
      <c r="L967" s="22">
        <v>6</v>
      </c>
      <c r="M967" s="27">
        <f t="shared" si="46"/>
        <v>4.5923999999999978</v>
      </c>
      <c r="N967" s="27">
        <f t="shared" si="47"/>
        <v>81.132400000000004</v>
      </c>
    </row>
    <row r="968" spans="1:14" x14ac:dyDescent="0.3">
      <c r="A968" s="19" t="s">
        <v>1002</v>
      </c>
      <c r="B968" s="19" t="s">
        <v>13</v>
      </c>
      <c r="C968" s="20">
        <f>VLOOKUP(A968,detalis!$A$1:$D$1001,2,FALSE)</f>
        <v>43528</v>
      </c>
      <c r="D968" s="19" t="s">
        <v>14</v>
      </c>
      <c r="E968" s="19" t="s">
        <v>22</v>
      </c>
      <c r="F968" s="19" t="s">
        <v>16</v>
      </c>
      <c r="G968" s="19" t="s">
        <v>27</v>
      </c>
      <c r="H968" s="19" t="str">
        <f>VLOOKUP(A968,detalis!$A$1:$D$1001,4,0)</f>
        <v>Ewallet</v>
      </c>
      <c r="I968" s="27">
        <f>VLOOKUP(A968,price!$A$1:$C$1001,2,0)</f>
        <v>33.299999999999997</v>
      </c>
      <c r="J968" s="21">
        <f>VLOOKUP(A968,price!$A$1:$C$1001,3,0)</f>
        <v>9</v>
      </c>
      <c r="K968" s="27">
        <f t="shared" si="45"/>
        <v>299.7</v>
      </c>
      <c r="L968" s="22">
        <v>6</v>
      </c>
      <c r="M968" s="27">
        <f t="shared" si="46"/>
        <v>17.982000000000028</v>
      </c>
      <c r="N968" s="27">
        <f t="shared" si="47"/>
        <v>317.68200000000002</v>
      </c>
    </row>
    <row r="969" spans="1:14" x14ac:dyDescent="0.3">
      <c r="A969" s="21" t="s">
        <v>1003</v>
      </c>
      <c r="B969" s="21" t="s">
        <v>13</v>
      </c>
      <c r="C969" s="20">
        <f>VLOOKUP(A969,detalis!$A$1:$D$1001,2,FALSE)</f>
        <v>43478</v>
      </c>
      <c r="D969" s="21" t="s">
        <v>14</v>
      </c>
      <c r="E969" s="21" t="s">
        <v>15</v>
      </c>
      <c r="F969" s="21" t="s">
        <v>26</v>
      </c>
      <c r="G969" s="21" t="s">
        <v>27</v>
      </c>
      <c r="H969" s="19" t="str">
        <f>VLOOKUP(A969,detalis!$A$1:$D$1001,4,0)</f>
        <v>Credit card</v>
      </c>
      <c r="I969" s="27">
        <f>VLOOKUP(A969,price!$A$1:$C$1001,2,0)</f>
        <v>81.010000000000005</v>
      </c>
      <c r="J969" s="21">
        <f>VLOOKUP(A969,price!$A$1:$C$1001,3,0)</f>
        <v>3</v>
      </c>
      <c r="K969" s="27">
        <f t="shared" si="45"/>
        <v>243.03000000000003</v>
      </c>
      <c r="L969" s="22">
        <v>6</v>
      </c>
      <c r="M969" s="27">
        <f t="shared" si="46"/>
        <v>14.581799999999987</v>
      </c>
      <c r="N969" s="27">
        <f t="shared" si="47"/>
        <v>257.61180000000002</v>
      </c>
    </row>
    <row r="970" spans="1:14" x14ac:dyDescent="0.3">
      <c r="A970" s="19" t="s">
        <v>1004</v>
      </c>
      <c r="B970" s="19" t="s">
        <v>13</v>
      </c>
      <c r="C970" s="20">
        <f>VLOOKUP(A970,detalis!$A$1:$D$1001,2,FALSE)</f>
        <v>43549</v>
      </c>
      <c r="D970" s="19" t="s">
        <v>14</v>
      </c>
      <c r="E970" s="19" t="s">
        <v>22</v>
      </c>
      <c r="F970" s="19" t="s">
        <v>16</v>
      </c>
      <c r="G970" s="19" t="s">
        <v>17</v>
      </c>
      <c r="H970" s="19" t="str">
        <f>VLOOKUP(A970,detalis!$A$1:$D$1001,4,0)</f>
        <v>Cash</v>
      </c>
      <c r="I970" s="27">
        <f>VLOOKUP(A970,price!$A$1:$C$1001,2,0)</f>
        <v>15.8</v>
      </c>
      <c r="J970" s="21">
        <f>VLOOKUP(A970,price!$A$1:$C$1001,3,0)</f>
        <v>3</v>
      </c>
      <c r="K970" s="27">
        <f t="shared" si="45"/>
        <v>47.400000000000006</v>
      </c>
      <c r="L970" s="22">
        <v>6</v>
      </c>
      <c r="M970" s="27">
        <f t="shared" si="46"/>
        <v>2.8440000000000012</v>
      </c>
      <c r="N970" s="27">
        <f t="shared" si="47"/>
        <v>50.244000000000007</v>
      </c>
    </row>
    <row r="971" spans="1:14" x14ac:dyDescent="0.3">
      <c r="A971" s="21" t="s">
        <v>1005</v>
      </c>
      <c r="B971" s="21" t="s">
        <v>37</v>
      </c>
      <c r="C971" s="20">
        <f>VLOOKUP(A971,detalis!$A$1:$D$1001,2,FALSE)</f>
        <v>43535</v>
      </c>
      <c r="D971" s="21" t="s">
        <v>38</v>
      </c>
      <c r="E971" s="21" t="s">
        <v>15</v>
      </c>
      <c r="F971" s="21" t="s">
        <v>16</v>
      </c>
      <c r="G971" s="21" t="s">
        <v>23</v>
      </c>
      <c r="H971" s="19" t="str">
        <f>VLOOKUP(A971,detalis!$A$1:$D$1001,4,0)</f>
        <v>Credit card</v>
      </c>
      <c r="I971" s="27">
        <f>VLOOKUP(A971,price!$A$1:$C$1001,2,0)</f>
        <v>34.49</v>
      </c>
      <c r="J971" s="21">
        <f>VLOOKUP(A971,price!$A$1:$C$1001,3,0)</f>
        <v>5</v>
      </c>
      <c r="K971" s="27">
        <f t="shared" si="45"/>
        <v>172.45000000000002</v>
      </c>
      <c r="L971" s="22">
        <v>6</v>
      </c>
      <c r="M971" s="27">
        <f t="shared" si="46"/>
        <v>10.347000000000008</v>
      </c>
      <c r="N971" s="27">
        <f t="shared" si="47"/>
        <v>182.79700000000003</v>
      </c>
    </row>
    <row r="972" spans="1:14" x14ac:dyDescent="0.3">
      <c r="A972" s="19" t="s">
        <v>1006</v>
      </c>
      <c r="B972" s="19" t="s">
        <v>37</v>
      </c>
      <c r="C972" s="20">
        <f>VLOOKUP(A972,detalis!$A$1:$D$1001,2,FALSE)</f>
        <v>43466</v>
      </c>
      <c r="D972" s="19" t="s">
        <v>38</v>
      </c>
      <c r="E972" s="19" t="s">
        <v>15</v>
      </c>
      <c r="F972" s="19" t="s">
        <v>16</v>
      </c>
      <c r="G972" s="19" t="s">
        <v>39</v>
      </c>
      <c r="H972" s="19" t="str">
        <f>VLOOKUP(A972,detalis!$A$1:$D$1001,4,0)</f>
        <v>Credit card</v>
      </c>
      <c r="I972" s="27">
        <f>VLOOKUP(A972,price!$A$1:$C$1001,2,0)</f>
        <v>84.63</v>
      </c>
      <c r="J972" s="21">
        <f>VLOOKUP(A972,price!$A$1:$C$1001,3,0)</f>
        <v>10</v>
      </c>
      <c r="K972" s="27">
        <f t="shared" si="45"/>
        <v>846.3</v>
      </c>
      <c r="L972" s="22">
        <v>6</v>
      </c>
      <c r="M972" s="27">
        <f t="shared" si="46"/>
        <v>50.77800000000002</v>
      </c>
      <c r="N972" s="27">
        <f t="shared" si="47"/>
        <v>897.07799999999997</v>
      </c>
    </row>
    <row r="973" spans="1:14" x14ac:dyDescent="0.3">
      <c r="A973" s="21" t="s">
        <v>1007</v>
      </c>
      <c r="B973" s="21" t="s">
        <v>37</v>
      </c>
      <c r="C973" s="20">
        <f>VLOOKUP(A973,detalis!$A$1:$D$1001,2,FALSE)</f>
        <v>43506</v>
      </c>
      <c r="D973" s="21" t="s">
        <v>38</v>
      </c>
      <c r="E973" s="21" t="s">
        <v>15</v>
      </c>
      <c r="F973" s="21" t="s">
        <v>26</v>
      </c>
      <c r="G973" s="21" t="s">
        <v>27</v>
      </c>
      <c r="H973" s="19" t="str">
        <f>VLOOKUP(A973,detalis!$A$1:$D$1001,4,0)</f>
        <v>Ewallet</v>
      </c>
      <c r="I973" s="27">
        <f>VLOOKUP(A973,price!$A$1:$C$1001,2,0)</f>
        <v>36.909999999999997</v>
      </c>
      <c r="J973" s="21">
        <f>VLOOKUP(A973,price!$A$1:$C$1001,3,0)</f>
        <v>7</v>
      </c>
      <c r="K973" s="27">
        <f t="shared" si="45"/>
        <v>258.37</v>
      </c>
      <c r="L973" s="22">
        <v>6</v>
      </c>
      <c r="M973" s="27">
        <f t="shared" si="46"/>
        <v>15.502200000000016</v>
      </c>
      <c r="N973" s="27">
        <f t="shared" si="47"/>
        <v>273.87220000000002</v>
      </c>
    </row>
    <row r="974" spans="1:14" x14ac:dyDescent="0.3">
      <c r="A974" s="19" t="s">
        <v>1008</v>
      </c>
      <c r="B974" s="19" t="s">
        <v>37</v>
      </c>
      <c r="C974" s="20">
        <f>VLOOKUP(A974,detalis!$A$1:$D$1001,2,FALSE)</f>
        <v>43491</v>
      </c>
      <c r="D974" s="19" t="s">
        <v>38</v>
      </c>
      <c r="E974" s="19" t="s">
        <v>22</v>
      </c>
      <c r="F974" s="19" t="s">
        <v>26</v>
      </c>
      <c r="G974" s="19" t="s">
        <v>23</v>
      </c>
      <c r="H974" s="19" t="str">
        <f>VLOOKUP(A974,detalis!$A$1:$D$1001,4,0)</f>
        <v>Cash</v>
      </c>
      <c r="I974" s="27">
        <f>VLOOKUP(A974,price!$A$1:$C$1001,2,0)</f>
        <v>87.08</v>
      </c>
      <c r="J974" s="21">
        <f>VLOOKUP(A974,price!$A$1:$C$1001,3,0)</f>
        <v>7</v>
      </c>
      <c r="K974" s="27">
        <f t="shared" si="45"/>
        <v>609.55999999999995</v>
      </c>
      <c r="L974" s="22">
        <v>6</v>
      </c>
      <c r="M974" s="27">
        <f t="shared" si="46"/>
        <v>36.573599999999942</v>
      </c>
      <c r="N974" s="27">
        <f t="shared" si="47"/>
        <v>646.13359999999989</v>
      </c>
    </row>
    <row r="975" spans="1:14" x14ac:dyDescent="0.3">
      <c r="A975" s="21" t="s">
        <v>1009</v>
      </c>
      <c r="B975" s="21" t="s">
        <v>13</v>
      </c>
      <c r="C975" s="20">
        <f>VLOOKUP(A975,detalis!$A$1:$D$1001,2,FALSE)</f>
        <v>43507</v>
      </c>
      <c r="D975" s="21" t="s">
        <v>14</v>
      </c>
      <c r="E975" s="21" t="s">
        <v>22</v>
      </c>
      <c r="F975" s="21" t="s">
        <v>26</v>
      </c>
      <c r="G975" s="21" t="s">
        <v>27</v>
      </c>
      <c r="H975" s="19" t="str">
        <f>VLOOKUP(A975,detalis!$A$1:$D$1001,4,0)</f>
        <v>Cash</v>
      </c>
      <c r="I975" s="27">
        <f>VLOOKUP(A975,price!$A$1:$C$1001,2,0)</f>
        <v>80.08</v>
      </c>
      <c r="J975" s="21">
        <f>VLOOKUP(A975,price!$A$1:$C$1001,3,0)</f>
        <v>3</v>
      </c>
      <c r="K975" s="27">
        <f t="shared" si="45"/>
        <v>240.24</v>
      </c>
      <c r="L975" s="22">
        <v>6</v>
      </c>
      <c r="M975" s="27">
        <f t="shared" si="46"/>
        <v>14.414400000000001</v>
      </c>
      <c r="N975" s="27">
        <f t="shared" si="47"/>
        <v>254.65440000000001</v>
      </c>
    </row>
    <row r="976" spans="1:14" x14ac:dyDescent="0.3">
      <c r="A976" s="19" t="s">
        <v>1010</v>
      </c>
      <c r="B976" s="19" t="s">
        <v>20</v>
      </c>
      <c r="C976" s="20">
        <f>VLOOKUP(A976,detalis!$A$1:$D$1001,2,FALSE)</f>
        <v>43503</v>
      </c>
      <c r="D976" s="19" t="s">
        <v>21</v>
      </c>
      <c r="E976" s="19" t="s">
        <v>22</v>
      </c>
      <c r="F976" s="19" t="s">
        <v>26</v>
      </c>
      <c r="G976" s="19" t="s">
        <v>41</v>
      </c>
      <c r="H976" s="19" t="str">
        <f>VLOOKUP(A976,detalis!$A$1:$D$1001,4,0)</f>
        <v>Cash</v>
      </c>
      <c r="I976" s="27">
        <f>VLOOKUP(A976,price!$A$1:$C$1001,2,0)</f>
        <v>86.13</v>
      </c>
      <c r="J976" s="21">
        <f>VLOOKUP(A976,price!$A$1:$C$1001,3,0)</f>
        <v>2</v>
      </c>
      <c r="K976" s="27">
        <f t="shared" si="45"/>
        <v>172.26</v>
      </c>
      <c r="L976" s="22">
        <v>6</v>
      </c>
      <c r="M976" s="27">
        <f t="shared" si="46"/>
        <v>10.335599999999999</v>
      </c>
      <c r="N976" s="27">
        <f t="shared" si="47"/>
        <v>182.59559999999999</v>
      </c>
    </row>
    <row r="977" spans="1:14" x14ac:dyDescent="0.3">
      <c r="A977" s="21" t="s">
        <v>1011</v>
      </c>
      <c r="B977" s="21" t="s">
        <v>37</v>
      </c>
      <c r="C977" s="20">
        <f>VLOOKUP(A977,detalis!$A$1:$D$1001,2,FALSE)</f>
        <v>43530</v>
      </c>
      <c r="D977" s="21" t="s">
        <v>38</v>
      </c>
      <c r="E977" s="21" t="s">
        <v>15</v>
      </c>
      <c r="F977" s="21" t="s">
        <v>26</v>
      </c>
      <c r="G977" s="21" t="s">
        <v>41</v>
      </c>
      <c r="H977" s="19" t="str">
        <f>VLOOKUP(A977,detalis!$A$1:$D$1001,4,0)</f>
        <v>Credit card</v>
      </c>
      <c r="I977" s="27">
        <f>VLOOKUP(A977,price!$A$1:$C$1001,2,0)</f>
        <v>49.92</v>
      </c>
      <c r="J977" s="21">
        <f>VLOOKUP(A977,price!$A$1:$C$1001,3,0)</f>
        <v>2</v>
      </c>
      <c r="K977" s="27">
        <f t="shared" si="45"/>
        <v>99.84</v>
      </c>
      <c r="L977" s="22">
        <v>6</v>
      </c>
      <c r="M977" s="27">
        <f t="shared" si="46"/>
        <v>5.990399999999994</v>
      </c>
      <c r="N977" s="27">
        <f t="shared" si="47"/>
        <v>105.8304</v>
      </c>
    </row>
    <row r="978" spans="1:14" x14ac:dyDescent="0.3">
      <c r="A978" s="19" t="s">
        <v>1012</v>
      </c>
      <c r="B978" s="19" t="s">
        <v>13</v>
      </c>
      <c r="C978" s="20">
        <f>VLOOKUP(A978,detalis!$A$1:$D$1001,2,FALSE)</f>
        <v>43528</v>
      </c>
      <c r="D978" s="19" t="s">
        <v>14</v>
      </c>
      <c r="E978" s="19" t="s">
        <v>22</v>
      </c>
      <c r="F978" s="19" t="s">
        <v>16</v>
      </c>
      <c r="G978" s="19" t="s">
        <v>39</v>
      </c>
      <c r="H978" s="19" t="str">
        <f>VLOOKUP(A978,detalis!$A$1:$D$1001,4,0)</f>
        <v>Cash</v>
      </c>
      <c r="I978" s="27">
        <f>VLOOKUP(A978,price!$A$1:$C$1001,2,0)</f>
        <v>74.66</v>
      </c>
      <c r="J978" s="21">
        <f>VLOOKUP(A978,price!$A$1:$C$1001,3,0)</f>
        <v>4</v>
      </c>
      <c r="K978" s="27">
        <f t="shared" si="45"/>
        <v>298.64</v>
      </c>
      <c r="L978" s="22">
        <v>6</v>
      </c>
      <c r="M978" s="27">
        <f t="shared" si="46"/>
        <v>17.91840000000002</v>
      </c>
      <c r="N978" s="27">
        <f t="shared" si="47"/>
        <v>316.55840000000001</v>
      </c>
    </row>
    <row r="979" spans="1:14" x14ac:dyDescent="0.3">
      <c r="A979" s="21" t="s">
        <v>1013</v>
      </c>
      <c r="B979" s="21" t="s">
        <v>37</v>
      </c>
      <c r="C979" s="20">
        <f>VLOOKUP(A979,detalis!$A$1:$D$1001,2,FALSE)</f>
        <v>43522</v>
      </c>
      <c r="D979" s="21" t="s">
        <v>38</v>
      </c>
      <c r="E979" s="21" t="s">
        <v>15</v>
      </c>
      <c r="F979" s="21" t="s">
        <v>26</v>
      </c>
      <c r="G979" s="21" t="s">
        <v>39</v>
      </c>
      <c r="H979" s="19" t="str">
        <f>VLOOKUP(A979,detalis!$A$1:$D$1001,4,0)</f>
        <v>Ewallet</v>
      </c>
      <c r="I979" s="27">
        <f>VLOOKUP(A979,price!$A$1:$C$1001,2,0)</f>
        <v>26.6</v>
      </c>
      <c r="J979" s="21">
        <f>VLOOKUP(A979,price!$A$1:$C$1001,3,0)</f>
        <v>6</v>
      </c>
      <c r="K979" s="27">
        <f t="shared" si="45"/>
        <v>159.60000000000002</v>
      </c>
      <c r="L979" s="22">
        <v>6</v>
      </c>
      <c r="M979" s="27">
        <f t="shared" si="46"/>
        <v>9.5759999999999934</v>
      </c>
      <c r="N979" s="27">
        <f t="shared" si="47"/>
        <v>169.17600000000002</v>
      </c>
    </row>
    <row r="980" spans="1:14" x14ac:dyDescent="0.3">
      <c r="A980" s="19" t="s">
        <v>1014</v>
      </c>
      <c r="B980" s="19" t="s">
        <v>37</v>
      </c>
      <c r="C980" s="20">
        <f>VLOOKUP(A980,detalis!$A$1:$D$1001,2,FALSE)</f>
        <v>43534</v>
      </c>
      <c r="D980" s="19" t="s">
        <v>38</v>
      </c>
      <c r="E980" s="19" t="s">
        <v>22</v>
      </c>
      <c r="F980" s="19" t="s">
        <v>16</v>
      </c>
      <c r="G980" s="19" t="s">
        <v>23</v>
      </c>
      <c r="H980" s="19" t="str">
        <f>VLOOKUP(A980,detalis!$A$1:$D$1001,4,0)</f>
        <v>Credit card</v>
      </c>
      <c r="I980" s="27">
        <f>VLOOKUP(A980,price!$A$1:$C$1001,2,0)</f>
        <v>25.45</v>
      </c>
      <c r="J980" s="21">
        <f>VLOOKUP(A980,price!$A$1:$C$1001,3,0)</f>
        <v>1</v>
      </c>
      <c r="K980" s="27">
        <f t="shared" si="45"/>
        <v>25.45</v>
      </c>
      <c r="L980" s="22">
        <v>6</v>
      </c>
      <c r="M980" s="27">
        <f t="shared" si="46"/>
        <v>1.527000000000001</v>
      </c>
      <c r="N980" s="27">
        <f t="shared" si="47"/>
        <v>26.977</v>
      </c>
    </row>
    <row r="981" spans="1:14" x14ac:dyDescent="0.3">
      <c r="A981" s="21" t="s">
        <v>1015</v>
      </c>
      <c r="B981" s="21" t="s">
        <v>37</v>
      </c>
      <c r="C981" s="20">
        <f>VLOOKUP(A981,detalis!$A$1:$D$1001,2,FALSE)</f>
        <v>43500</v>
      </c>
      <c r="D981" s="21" t="s">
        <v>38</v>
      </c>
      <c r="E981" s="21" t="s">
        <v>22</v>
      </c>
      <c r="F981" s="21" t="s">
        <v>16</v>
      </c>
      <c r="G981" s="21" t="s">
        <v>39</v>
      </c>
      <c r="H981" s="19" t="str">
        <f>VLOOKUP(A981,detalis!$A$1:$D$1001,4,0)</f>
        <v>Credit card</v>
      </c>
      <c r="I981" s="27">
        <f>VLOOKUP(A981,price!$A$1:$C$1001,2,0)</f>
        <v>67.77</v>
      </c>
      <c r="J981" s="21">
        <f>VLOOKUP(A981,price!$A$1:$C$1001,3,0)</f>
        <v>1</v>
      </c>
      <c r="K981" s="27">
        <f t="shared" si="45"/>
        <v>67.77</v>
      </c>
      <c r="L981" s="22">
        <v>6</v>
      </c>
      <c r="M981" s="27">
        <f t="shared" si="46"/>
        <v>4.0661999999999949</v>
      </c>
      <c r="N981" s="27">
        <f t="shared" si="47"/>
        <v>71.836199999999991</v>
      </c>
    </row>
    <row r="982" spans="1:14" x14ac:dyDescent="0.3">
      <c r="A982" s="19" t="s">
        <v>1016</v>
      </c>
      <c r="B982" s="19" t="s">
        <v>20</v>
      </c>
      <c r="C982" s="20">
        <f>VLOOKUP(A982,detalis!$A$1:$D$1001,2,FALSE)</f>
        <v>43484</v>
      </c>
      <c r="D982" s="19" t="s">
        <v>21</v>
      </c>
      <c r="E982" s="19" t="s">
        <v>15</v>
      </c>
      <c r="F982" s="19" t="s">
        <v>26</v>
      </c>
      <c r="G982" s="19" t="s">
        <v>39</v>
      </c>
      <c r="H982" s="19" t="str">
        <f>VLOOKUP(A982,detalis!$A$1:$D$1001,4,0)</f>
        <v>Cash</v>
      </c>
      <c r="I982" s="27">
        <f>VLOOKUP(A982,price!$A$1:$C$1001,2,0)</f>
        <v>59.59</v>
      </c>
      <c r="J982" s="21">
        <f>VLOOKUP(A982,price!$A$1:$C$1001,3,0)</f>
        <v>4</v>
      </c>
      <c r="K982" s="27">
        <f t="shared" si="45"/>
        <v>238.36</v>
      </c>
      <c r="L982" s="22">
        <v>6</v>
      </c>
      <c r="M982" s="27">
        <f t="shared" si="46"/>
        <v>14.301600000000008</v>
      </c>
      <c r="N982" s="27">
        <f t="shared" si="47"/>
        <v>252.66160000000002</v>
      </c>
    </row>
    <row r="983" spans="1:14" x14ac:dyDescent="0.3">
      <c r="A983" s="21" t="s">
        <v>1017</v>
      </c>
      <c r="B983" s="21" t="s">
        <v>13</v>
      </c>
      <c r="C983" s="20">
        <f>VLOOKUP(A983,detalis!$A$1:$D$1001,2,FALSE)</f>
        <v>43488</v>
      </c>
      <c r="D983" s="21" t="s">
        <v>14</v>
      </c>
      <c r="E983" s="21" t="s">
        <v>22</v>
      </c>
      <c r="F983" s="21" t="s">
        <v>26</v>
      </c>
      <c r="G983" s="21" t="s">
        <v>17</v>
      </c>
      <c r="H983" s="19" t="str">
        <f>VLOOKUP(A983,detalis!$A$1:$D$1001,4,0)</f>
        <v>Cash</v>
      </c>
      <c r="I983" s="27">
        <f>VLOOKUP(A983,price!$A$1:$C$1001,2,0)</f>
        <v>58.15</v>
      </c>
      <c r="J983" s="21">
        <f>VLOOKUP(A983,price!$A$1:$C$1001,3,0)</f>
        <v>4</v>
      </c>
      <c r="K983" s="27">
        <f t="shared" si="45"/>
        <v>232.6</v>
      </c>
      <c r="L983" s="22">
        <v>6</v>
      </c>
      <c r="M983" s="27">
        <f t="shared" si="46"/>
        <v>13.955999999999989</v>
      </c>
      <c r="N983" s="27">
        <f t="shared" si="47"/>
        <v>246.55599999999998</v>
      </c>
    </row>
    <row r="984" spans="1:14" x14ac:dyDescent="0.3">
      <c r="A984" s="19" t="s">
        <v>1018</v>
      </c>
      <c r="B984" s="19" t="s">
        <v>13</v>
      </c>
      <c r="C984" s="20">
        <f>VLOOKUP(A984,detalis!$A$1:$D$1001,2,FALSE)</f>
        <v>43538</v>
      </c>
      <c r="D984" s="19" t="s">
        <v>14</v>
      </c>
      <c r="E984" s="19" t="s">
        <v>15</v>
      </c>
      <c r="F984" s="19" t="s">
        <v>16</v>
      </c>
      <c r="G984" s="19" t="s">
        <v>31</v>
      </c>
      <c r="H984" s="19" t="str">
        <f>VLOOKUP(A984,detalis!$A$1:$D$1001,4,0)</f>
        <v>Ewallet</v>
      </c>
      <c r="I984" s="27">
        <f>VLOOKUP(A984,price!$A$1:$C$1001,2,0)</f>
        <v>97.48</v>
      </c>
      <c r="J984" s="21">
        <f>VLOOKUP(A984,price!$A$1:$C$1001,3,0)</f>
        <v>9</v>
      </c>
      <c r="K984" s="27">
        <f t="shared" si="45"/>
        <v>877.32</v>
      </c>
      <c r="L984" s="22">
        <v>6</v>
      </c>
      <c r="M984" s="27">
        <f t="shared" si="46"/>
        <v>52.63919999999996</v>
      </c>
      <c r="N984" s="27">
        <f t="shared" si="47"/>
        <v>929.95920000000001</v>
      </c>
    </row>
    <row r="985" spans="1:14" x14ac:dyDescent="0.3">
      <c r="A985" s="21" t="s">
        <v>1019</v>
      </c>
      <c r="B985" s="21" t="s">
        <v>20</v>
      </c>
      <c r="C985" s="20">
        <f>VLOOKUP(A985,detalis!$A$1:$D$1001,2,FALSE)</f>
        <v>43488</v>
      </c>
      <c r="D985" s="21" t="s">
        <v>21</v>
      </c>
      <c r="E985" s="21" t="s">
        <v>22</v>
      </c>
      <c r="F985" s="21" t="s">
        <v>26</v>
      </c>
      <c r="G985" s="21" t="s">
        <v>17</v>
      </c>
      <c r="H985" s="19" t="str">
        <f>VLOOKUP(A985,detalis!$A$1:$D$1001,4,0)</f>
        <v>Cash</v>
      </c>
      <c r="I985" s="27">
        <f>VLOOKUP(A985,price!$A$1:$C$1001,2,0)</f>
        <v>99.96</v>
      </c>
      <c r="J985" s="21">
        <f>VLOOKUP(A985,price!$A$1:$C$1001,3,0)</f>
        <v>7</v>
      </c>
      <c r="K985" s="27">
        <f t="shared" si="45"/>
        <v>699.71999999999991</v>
      </c>
      <c r="L985" s="22">
        <v>6</v>
      </c>
      <c r="M985" s="27">
        <f t="shared" si="46"/>
        <v>41.983200000000011</v>
      </c>
      <c r="N985" s="27">
        <f t="shared" si="47"/>
        <v>741.70319999999992</v>
      </c>
    </row>
    <row r="986" spans="1:14" x14ac:dyDescent="0.3">
      <c r="A986" s="19" t="s">
        <v>1020</v>
      </c>
      <c r="B986" s="19" t="s">
        <v>20</v>
      </c>
      <c r="C986" s="20">
        <f>VLOOKUP(A986,detalis!$A$1:$D$1001,2,FALSE)</f>
        <v>43474</v>
      </c>
      <c r="D986" s="19" t="s">
        <v>21</v>
      </c>
      <c r="E986" s="19" t="s">
        <v>22</v>
      </c>
      <c r="F986" s="19" t="s">
        <v>26</v>
      </c>
      <c r="G986" s="19" t="s">
        <v>23</v>
      </c>
      <c r="H986" s="19" t="str">
        <f>VLOOKUP(A986,detalis!$A$1:$D$1001,4,0)</f>
        <v>Cash</v>
      </c>
      <c r="I986" s="27">
        <f>VLOOKUP(A986,price!$A$1:$C$1001,2,0)</f>
        <v>96.37</v>
      </c>
      <c r="J986" s="21">
        <f>VLOOKUP(A986,price!$A$1:$C$1001,3,0)</f>
        <v>7</v>
      </c>
      <c r="K986" s="27">
        <f t="shared" si="45"/>
        <v>674.59</v>
      </c>
      <c r="L986" s="22">
        <v>6</v>
      </c>
      <c r="M986" s="27">
        <f t="shared" si="46"/>
        <v>40.475400000000036</v>
      </c>
      <c r="N986" s="27">
        <f t="shared" si="47"/>
        <v>715.06540000000007</v>
      </c>
    </row>
    <row r="987" spans="1:14" x14ac:dyDescent="0.3">
      <c r="A987" s="21" t="s">
        <v>1021</v>
      </c>
      <c r="B987" s="21" t="s">
        <v>37</v>
      </c>
      <c r="C987" s="20">
        <f>VLOOKUP(A987,detalis!$A$1:$D$1001,2,FALSE)</f>
        <v>43503</v>
      </c>
      <c r="D987" s="21" t="s">
        <v>38</v>
      </c>
      <c r="E987" s="21" t="s">
        <v>22</v>
      </c>
      <c r="F987" s="21" t="s">
        <v>16</v>
      </c>
      <c r="G987" s="21" t="s">
        <v>41</v>
      </c>
      <c r="H987" s="19" t="str">
        <f>VLOOKUP(A987,detalis!$A$1:$D$1001,4,0)</f>
        <v>Ewallet</v>
      </c>
      <c r="I987" s="27">
        <f>VLOOKUP(A987,price!$A$1:$C$1001,2,0)</f>
        <v>63.71</v>
      </c>
      <c r="J987" s="21">
        <f>VLOOKUP(A987,price!$A$1:$C$1001,3,0)</f>
        <v>5</v>
      </c>
      <c r="K987" s="27">
        <f t="shared" si="45"/>
        <v>318.55</v>
      </c>
      <c r="L987" s="22">
        <v>6</v>
      </c>
      <c r="M987" s="27">
        <f t="shared" si="46"/>
        <v>19.113</v>
      </c>
      <c r="N987" s="27">
        <f t="shared" si="47"/>
        <v>337.66300000000001</v>
      </c>
    </row>
    <row r="988" spans="1:14" x14ac:dyDescent="0.3">
      <c r="A988" s="19" t="s">
        <v>1022</v>
      </c>
      <c r="B988" s="19" t="s">
        <v>37</v>
      </c>
      <c r="C988" s="20">
        <f>VLOOKUP(A988,detalis!$A$1:$D$1001,2,FALSE)</f>
        <v>43514</v>
      </c>
      <c r="D988" s="19" t="s">
        <v>38</v>
      </c>
      <c r="E988" s="19" t="s">
        <v>22</v>
      </c>
      <c r="F988" s="19" t="s">
        <v>16</v>
      </c>
      <c r="G988" s="19" t="s">
        <v>17</v>
      </c>
      <c r="H988" s="19" t="str">
        <f>VLOOKUP(A988,detalis!$A$1:$D$1001,4,0)</f>
        <v>Ewallet</v>
      </c>
      <c r="I988" s="27">
        <f>VLOOKUP(A988,price!$A$1:$C$1001,2,0)</f>
        <v>14.76</v>
      </c>
      <c r="J988" s="21">
        <f>VLOOKUP(A988,price!$A$1:$C$1001,3,0)</f>
        <v>2</v>
      </c>
      <c r="K988" s="27">
        <f t="shared" si="45"/>
        <v>29.52</v>
      </c>
      <c r="L988" s="22">
        <v>6</v>
      </c>
      <c r="M988" s="27">
        <f t="shared" si="46"/>
        <v>1.7712000000000003</v>
      </c>
      <c r="N988" s="27">
        <f t="shared" si="47"/>
        <v>31.2912</v>
      </c>
    </row>
    <row r="989" spans="1:14" x14ac:dyDescent="0.3">
      <c r="A989" s="21" t="s">
        <v>1023</v>
      </c>
      <c r="B989" s="21" t="s">
        <v>37</v>
      </c>
      <c r="C989" s="20">
        <f>VLOOKUP(A989,detalis!$A$1:$D$1001,2,FALSE)</f>
        <v>43468</v>
      </c>
      <c r="D989" s="21" t="s">
        <v>38</v>
      </c>
      <c r="E989" s="21" t="s">
        <v>15</v>
      </c>
      <c r="F989" s="21" t="s">
        <v>26</v>
      </c>
      <c r="G989" s="21" t="s">
        <v>17</v>
      </c>
      <c r="H989" s="19" t="str">
        <f>VLOOKUP(A989,detalis!$A$1:$D$1001,4,0)</f>
        <v>Credit card</v>
      </c>
      <c r="I989" s="27" t="str">
        <f>VLOOKUP(A989,price!$A$1:$C$1001,2,0)</f>
        <v>62</v>
      </c>
      <c r="J989" s="21">
        <f>VLOOKUP(A989,price!$A$1:$C$1001,3,0)</f>
        <v>8</v>
      </c>
      <c r="K989" s="27">
        <f t="shared" si="45"/>
        <v>496</v>
      </c>
      <c r="L989" s="22">
        <v>6</v>
      </c>
      <c r="M989" s="27">
        <f t="shared" si="46"/>
        <v>29.759999999999991</v>
      </c>
      <c r="N989" s="27">
        <f t="shared" si="47"/>
        <v>525.76</v>
      </c>
    </row>
    <row r="990" spans="1:14" x14ac:dyDescent="0.3">
      <c r="A990" s="19" t="s">
        <v>1025</v>
      </c>
      <c r="B990" s="19" t="s">
        <v>20</v>
      </c>
      <c r="C990" s="20">
        <f>VLOOKUP(A990,detalis!$A$1:$D$1001,2,FALSE)</f>
        <v>43553</v>
      </c>
      <c r="D990" s="19" t="s">
        <v>21</v>
      </c>
      <c r="E990" s="19" t="s">
        <v>15</v>
      </c>
      <c r="F990" s="19" t="s">
        <v>26</v>
      </c>
      <c r="G990" s="19" t="s">
        <v>23</v>
      </c>
      <c r="H990" s="19" t="str">
        <f>VLOOKUP(A990,detalis!$A$1:$D$1001,4,0)</f>
        <v>Ewallet</v>
      </c>
      <c r="I990" s="27">
        <f>VLOOKUP(A990,price!$A$1:$C$1001,2,0)</f>
        <v>82.34</v>
      </c>
      <c r="J990" s="21">
        <f>VLOOKUP(A990,price!$A$1:$C$1001,3,0)</f>
        <v>10</v>
      </c>
      <c r="K990" s="27">
        <f t="shared" si="45"/>
        <v>823.40000000000009</v>
      </c>
      <c r="L990" s="22">
        <v>6</v>
      </c>
      <c r="M990" s="27">
        <f t="shared" si="46"/>
        <v>49.403999999999996</v>
      </c>
      <c r="N990" s="27">
        <f t="shared" si="47"/>
        <v>872.80400000000009</v>
      </c>
    </row>
    <row r="991" spans="1:14" x14ac:dyDescent="0.3">
      <c r="A991" s="21" t="s">
        <v>1026</v>
      </c>
      <c r="B991" s="21" t="s">
        <v>37</v>
      </c>
      <c r="C991" s="20">
        <f>VLOOKUP(A991,detalis!$A$1:$D$1001,2,FALSE)</f>
        <v>43493</v>
      </c>
      <c r="D991" s="21" t="s">
        <v>38</v>
      </c>
      <c r="E991" s="21" t="s">
        <v>15</v>
      </c>
      <c r="F991" s="21" t="s">
        <v>26</v>
      </c>
      <c r="G991" s="21" t="s">
        <v>17</v>
      </c>
      <c r="H991" s="19" t="str">
        <f>VLOOKUP(A991,detalis!$A$1:$D$1001,4,0)</f>
        <v>Credit card</v>
      </c>
      <c r="I991" s="27">
        <f>VLOOKUP(A991,price!$A$1:$C$1001,2,0)</f>
        <v>75.37</v>
      </c>
      <c r="J991" s="21">
        <f>VLOOKUP(A991,price!$A$1:$C$1001,3,0)</f>
        <v>8</v>
      </c>
      <c r="K991" s="27">
        <f t="shared" si="45"/>
        <v>602.96</v>
      </c>
      <c r="L991" s="22">
        <v>6</v>
      </c>
      <c r="M991" s="27">
        <f t="shared" si="46"/>
        <v>36.177599999999984</v>
      </c>
      <c r="N991" s="27">
        <f t="shared" si="47"/>
        <v>639.13760000000002</v>
      </c>
    </row>
    <row r="992" spans="1:14" x14ac:dyDescent="0.3">
      <c r="A992" s="19" t="s">
        <v>1027</v>
      </c>
      <c r="B992" s="19" t="s">
        <v>13</v>
      </c>
      <c r="C992" s="20">
        <f>VLOOKUP(A992,detalis!$A$1:$D$1001,2,FALSE)</f>
        <v>43546</v>
      </c>
      <c r="D992" s="19" t="s">
        <v>14</v>
      </c>
      <c r="E992" s="19" t="s">
        <v>22</v>
      </c>
      <c r="F992" s="19" t="s">
        <v>16</v>
      </c>
      <c r="G992" s="19" t="s">
        <v>39</v>
      </c>
      <c r="H992" s="19" t="str">
        <f>VLOOKUP(A992,detalis!$A$1:$D$1001,4,0)</f>
        <v>Credit card</v>
      </c>
      <c r="I992" s="27">
        <f>VLOOKUP(A992,price!$A$1:$C$1001,2,0)</f>
        <v>56.56</v>
      </c>
      <c r="J992" s="21">
        <f>VLOOKUP(A992,price!$A$1:$C$1001,3,0)</f>
        <v>5</v>
      </c>
      <c r="K992" s="27">
        <f t="shared" si="45"/>
        <v>282.8</v>
      </c>
      <c r="L992" s="22">
        <v>6</v>
      </c>
      <c r="M992" s="27">
        <f t="shared" si="46"/>
        <v>16.968000000000018</v>
      </c>
      <c r="N992" s="27">
        <f t="shared" si="47"/>
        <v>299.76800000000003</v>
      </c>
    </row>
    <row r="993" spans="1:14" x14ac:dyDescent="0.3">
      <c r="A993" s="21" t="s">
        <v>1028</v>
      </c>
      <c r="B993" s="21" t="s">
        <v>37</v>
      </c>
      <c r="C993" s="20">
        <f>VLOOKUP(A993,detalis!$A$1:$D$1001,2,FALSE)</f>
        <v>43489</v>
      </c>
      <c r="D993" s="21" t="s">
        <v>38</v>
      </c>
      <c r="E993" s="21" t="s">
        <v>22</v>
      </c>
      <c r="F993" s="21" t="s">
        <v>16</v>
      </c>
      <c r="G993" s="21" t="s">
        <v>31</v>
      </c>
      <c r="H993" s="19" t="str">
        <f>VLOOKUP(A993,detalis!$A$1:$D$1001,4,0)</f>
        <v>Ewallet</v>
      </c>
      <c r="I993" s="27">
        <f>VLOOKUP(A993,price!$A$1:$C$1001,2,0)</f>
        <v>76.599999999999994</v>
      </c>
      <c r="J993" s="21">
        <f>VLOOKUP(A993,price!$A$1:$C$1001,3,0)</f>
        <v>10</v>
      </c>
      <c r="K993" s="27">
        <f t="shared" si="45"/>
        <v>766</v>
      </c>
      <c r="L993" s="22">
        <v>6</v>
      </c>
      <c r="M993" s="27">
        <f t="shared" si="46"/>
        <v>45.960000000000036</v>
      </c>
      <c r="N993" s="27">
        <f t="shared" si="47"/>
        <v>811.96</v>
      </c>
    </row>
    <row r="994" spans="1:14" x14ac:dyDescent="0.3">
      <c r="A994" s="19" t="s">
        <v>1029</v>
      </c>
      <c r="B994" s="19" t="s">
        <v>13</v>
      </c>
      <c r="C994" s="20">
        <f>VLOOKUP(A994,detalis!$A$1:$D$1001,2,FALSE)</f>
        <v>43534</v>
      </c>
      <c r="D994" s="19" t="s">
        <v>14</v>
      </c>
      <c r="E994" s="19" t="s">
        <v>22</v>
      </c>
      <c r="F994" s="19" t="s">
        <v>26</v>
      </c>
      <c r="G994" s="19" t="s">
        <v>23</v>
      </c>
      <c r="H994" s="19" t="str">
        <f>VLOOKUP(A994,detalis!$A$1:$D$1001,4,0)</f>
        <v>Ewallet</v>
      </c>
      <c r="I994" s="27">
        <f>VLOOKUP(A994,price!$A$1:$C$1001,2,0)</f>
        <v>58.03</v>
      </c>
      <c r="J994" s="21">
        <f>VLOOKUP(A994,price!$A$1:$C$1001,3,0)</f>
        <v>2</v>
      </c>
      <c r="K994" s="27">
        <f t="shared" si="45"/>
        <v>116.06</v>
      </c>
      <c r="L994" s="22">
        <v>6</v>
      </c>
      <c r="M994" s="27">
        <f t="shared" si="46"/>
        <v>6.9635999999999996</v>
      </c>
      <c r="N994" s="27">
        <f t="shared" si="47"/>
        <v>123.0236</v>
      </c>
    </row>
    <row r="995" spans="1:14" x14ac:dyDescent="0.3">
      <c r="A995" s="21" t="s">
        <v>1030</v>
      </c>
      <c r="B995" s="21" t="s">
        <v>37</v>
      </c>
      <c r="C995" s="20">
        <f>VLOOKUP(A995,detalis!$A$1:$D$1001,2,FALSE)</f>
        <v>43518</v>
      </c>
      <c r="D995" s="21" t="s">
        <v>38</v>
      </c>
      <c r="E995" s="21" t="s">
        <v>22</v>
      </c>
      <c r="F995" s="21" t="s">
        <v>26</v>
      </c>
      <c r="G995" s="21" t="s">
        <v>41</v>
      </c>
      <c r="H995" s="19" t="str">
        <f>VLOOKUP(A995,detalis!$A$1:$D$1001,4,0)</f>
        <v>Ewallet</v>
      </c>
      <c r="I995" s="27">
        <f>VLOOKUP(A995,price!$A$1:$C$1001,2,0)</f>
        <v>17.489999999999998</v>
      </c>
      <c r="J995" s="21">
        <f>VLOOKUP(A995,price!$A$1:$C$1001,3,0)</f>
        <v>10</v>
      </c>
      <c r="K995" s="27">
        <f t="shared" si="45"/>
        <v>174.89999999999998</v>
      </c>
      <c r="L995" s="22">
        <v>6</v>
      </c>
      <c r="M995" s="27">
        <f t="shared" si="46"/>
        <v>10.494</v>
      </c>
      <c r="N995" s="27">
        <f t="shared" si="47"/>
        <v>185.39399999999998</v>
      </c>
    </row>
    <row r="996" spans="1:14" x14ac:dyDescent="0.3">
      <c r="A996" s="19" t="s">
        <v>1031</v>
      </c>
      <c r="B996" s="19" t="s">
        <v>20</v>
      </c>
      <c r="C996" s="20">
        <f>VLOOKUP(A996,detalis!$A$1:$D$1001,2,FALSE)</f>
        <v>43514</v>
      </c>
      <c r="D996" s="19" t="s">
        <v>21</v>
      </c>
      <c r="E996" s="19" t="s">
        <v>15</v>
      </c>
      <c r="F996" s="19" t="s">
        <v>16</v>
      </c>
      <c r="G996" s="19" t="s">
        <v>23</v>
      </c>
      <c r="H996" s="19" t="str">
        <f>VLOOKUP(A996,detalis!$A$1:$D$1001,4,0)</f>
        <v>Ewallet</v>
      </c>
      <c r="I996" s="27">
        <f>VLOOKUP(A996,price!$A$1:$C$1001,2,0)</f>
        <v>60.95</v>
      </c>
      <c r="J996" s="21">
        <f>VLOOKUP(A996,price!$A$1:$C$1001,3,0)</f>
        <v>1</v>
      </c>
      <c r="K996" s="27">
        <f t="shared" si="45"/>
        <v>60.95</v>
      </c>
      <c r="L996" s="22">
        <v>6</v>
      </c>
      <c r="M996" s="27">
        <f t="shared" si="46"/>
        <v>3.6569999999999965</v>
      </c>
      <c r="N996" s="27">
        <f t="shared" si="47"/>
        <v>64.606999999999999</v>
      </c>
    </row>
    <row r="997" spans="1:14" x14ac:dyDescent="0.3">
      <c r="A997" s="21" t="s">
        <v>1032</v>
      </c>
      <c r="B997" s="21" t="s">
        <v>20</v>
      </c>
      <c r="C997" s="20">
        <f>VLOOKUP(A997,detalis!$A$1:$D$1001,2,FALSE)</f>
        <v>43494</v>
      </c>
      <c r="D997" s="21" t="s">
        <v>21</v>
      </c>
      <c r="E997" s="21" t="s">
        <v>22</v>
      </c>
      <c r="F997" s="21" t="s">
        <v>26</v>
      </c>
      <c r="G997" s="21" t="s">
        <v>17</v>
      </c>
      <c r="H997" s="19" t="str">
        <f>VLOOKUP(A997,detalis!$A$1:$D$1001,4,0)</f>
        <v>Ewallet</v>
      </c>
      <c r="I997" s="27">
        <f>VLOOKUP(A997,price!$A$1:$C$1001,2,0)</f>
        <v>40.35</v>
      </c>
      <c r="J997" s="21">
        <f>VLOOKUP(A997,price!$A$1:$C$1001,3,0)</f>
        <v>1</v>
      </c>
      <c r="K997" s="27">
        <f t="shared" si="45"/>
        <v>40.35</v>
      </c>
      <c r="L997" s="22">
        <v>6</v>
      </c>
      <c r="M997" s="27">
        <f t="shared" si="46"/>
        <v>2.4209999999999994</v>
      </c>
      <c r="N997" s="27">
        <f t="shared" si="47"/>
        <v>42.771000000000001</v>
      </c>
    </row>
    <row r="998" spans="1:14" x14ac:dyDescent="0.3">
      <c r="A998" s="19" t="s">
        <v>1033</v>
      </c>
      <c r="B998" s="19" t="s">
        <v>37</v>
      </c>
      <c r="C998" s="20">
        <f>VLOOKUP(A998,detalis!$A$1:$D$1001,2,FALSE)</f>
        <v>43526</v>
      </c>
      <c r="D998" s="19" t="s">
        <v>38</v>
      </c>
      <c r="E998" s="19" t="s">
        <v>22</v>
      </c>
      <c r="F998" s="19" t="s">
        <v>16</v>
      </c>
      <c r="G998" s="19" t="s">
        <v>27</v>
      </c>
      <c r="H998" s="19" t="str">
        <f>VLOOKUP(A998,detalis!$A$1:$D$1001,4,0)</f>
        <v>Ewallet</v>
      </c>
      <c r="I998" s="27">
        <f>VLOOKUP(A998,price!$A$1:$C$1001,2,0)</f>
        <v>97.38</v>
      </c>
      <c r="J998" s="21">
        <f>VLOOKUP(A998,price!$A$1:$C$1001,3,0)</f>
        <v>10</v>
      </c>
      <c r="K998" s="27">
        <f t="shared" si="45"/>
        <v>973.8</v>
      </c>
      <c r="L998" s="22">
        <v>6</v>
      </c>
      <c r="M998" s="27">
        <f t="shared" si="46"/>
        <v>58.427999999999884</v>
      </c>
      <c r="N998" s="27">
        <f t="shared" si="47"/>
        <v>1032.2279999999998</v>
      </c>
    </row>
    <row r="999" spans="1:14" x14ac:dyDescent="0.3">
      <c r="A999" s="21" t="s">
        <v>1034</v>
      </c>
      <c r="B999" s="21" t="s">
        <v>13</v>
      </c>
      <c r="C999" s="20">
        <f>VLOOKUP(A999,detalis!$A$1:$D$1001,2,FALSE)</f>
        <v>43505</v>
      </c>
      <c r="D999" s="21" t="s">
        <v>14</v>
      </c>
      <c r="E999" s="21" t="s">
        <v>15</v>
      </c>
      <c r="F999" s="21" t="s">
        <v>26</v>
      </c>
      <c r="G999" s="21" t="s">
        <v>39</v>
      </c>
      <c r="H999" s="19" t="str">
        <f>VLOOKUP(A999,detalis!$A$1:$D$1001,4,0)</f>
        <v>Cash</v>
      </c>
      <c r="I999" s="27">
        <f>VLOOKUP(A999,price!$A$1:$C$1001,2,0)</f>
        <v>31.84</v>
      </c>
      <c r="J999" s="21">
        <f>VLOOKUP(A999,price!$A$1:$C$1001,3,0)</f>
        <v>1</v>
      </c>
      <c r="K999" s="27">
        <f t="shared" si="45"/>
        <v>31.84</v>
      </c>
      <c r="L999" s="22">
        <v>6</v>
      </c>
      <c r="M999" s="27">
        <f t="shared" si="46"/>
        <v>1.9103999999999992</v>
      </c>
      <c r="N999" s="27">
        <f t="shared" si="47"/>
        <v>33.750399999999999</v>
      </c>
    </row>
    <row r="1000" spans="1:14" x14ac:dyDescent="0.3">
      <c r="A1000" s="19" t="s">
        <v>1035</v>
      </c>
      <c r="B1000" s="19" t="s">
        <v>13</v>
      </c>
      <c r="C1000" s="20">
        <f>VLOOKUP(A1000,detalis!$A$1:$D$1001,2,FALSE)</f>
        <v>43518</v>
      </c>
      <c r="D1000" s="19" t="s">
        <v>14</v>
      </c>
      <c r="E1000" s="19" t="s">
        <v>22</v>
      </c>
      <c r="F1000" s="19" t="s">
        <v>26</v>
      </c>
      <c r="G1000" s="19" t="s">
        <v>27</v>
      </c>
      <c r="H1000" s="19" t="str">
        <f>VLOOKUP(A1000,detalis!$A$1:$D$1001,4,0)</f>
        <v>Cash</v>
      </c>
      <c r="I1000" s="27">
        <f>VLOOKUP(A1000,price!$A$1:$C$1001,2,0)</f>
        <v>65.819999999999993</v>
      </c>
      <c r="J1000" s="21">
        <f>VLOOKUP(A1000,price!$A$1:$C$1001,3,0)</f>
        <v>1</v>
      </c>
      <c r="K1000" s="27">
        <f t="shared" si="45"/>
        <v>65.819999999999993</v>
      </c>
      <c r="L1000" s="22">
        <v>6</v>
      </c>
      <c r="M1000" s="27">
        <f t="shared" si="46"/>
        <v>3.9492000000000047</v>
      </c>
      <c r="N1000" s="27">
        <f t="shared" si="47"/>
        <v>69.769199999999998</v>
      </c>
    </row>
    <row r="1001" spans="1:14" x14ac:dyDescent="0.3">
      <c r="A1001" s="21" t="s">
        <v>1036</v>
      </c>
      <c r="B1001" s="21" t="s">
        <v>13</v>
      </c>
      <c r="C1001" s="20">
        <f>VLOOKUP(A1001,detalis!$A$1:$D$1001,2,FALSE)</f>
        <v>43514</v>
      </c>
      <c r="D1001" s="21" t="s">
        <v>14</v>
      </c>
      <c r="E1001" s="21" t="s">
        <v>15</v>
      </c>
      <c r="F1001" s="21" t="s">
        <v>16</v>
      </c>
      <c r="G1001" s="21" t="s">
        <v>41</v>
      </c>
      <c r="H1001" s="19" t="str">
        <f>VLOOKUP(A1001,detalis!$A$1:$D$1001,4,0)</f>
        <v>Cash</v>
      </c>
      <c r="I1001" s="27">
        <f>VLOOKUP(A1001,price!$A$1:$C$1001,2,0)</f>
        <v>88.34</v>
      </c>
      <c r="J1001" s="21">
        <f>VLOOKUP(A1001,price!$A$1:$C$1001,3,0)</f>
        <v>7</v>
      </c>
      <c r="K1001" s="27">
        <f t="shared" si="45"/>
        <v>618.38</v>
      </c>
      <c r="L1001" s="22">
        <v>6</v>
      </c>
      <c r="M1001" s="27">
        <f t="shared" si="46"/>
        <v>37.102800000000002</v>
      </c>
      <c r="N1001" s="27">
        <f t="shared" si="47"/>
        <v>655.4828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17232-6C83-4811-A61D-B774001046AD}">
  <dimension ref="A1:C1001"/>
  <sheetViews>
    <sheetView workbookViewId="0">
      <selection sqref="A1:C3"/>
    </sheetView>
  </sheetViews>
  <sheetFormatPr defaultRowHeight="14.4" x14ac:dyDescent="0.3"/>
  <cols>
    <col min="1" max="2" width="11.6640625" bestFit="1" customWidth="1"/>
    <col min="3" max="3" width="10.6640625" bestFit="1" customWidth="1"/>
    <col min="4" max="4" width="9" bestFit="1" customWidth="1"/>
    <col min="5" max="5" width="8.5546875" bestFit="1" customWidth="1"/>
    <col min="6" max="6" width="7" bestFit="1" customWidth="1"/>
    <col min="7" max="7" width="24.5546875" bestFit="1" customWidth="1"/>
    <col min="8" max="8" width="14.44140625" bestFit="1" customWidth="1"/>
    <col min="9" max="9" width="8.5546875" bestFit="1" customWidth="1"/>
  </cols>
  <sheetData>
    <row r="1" spans="1:3" x14ac:dyDescent="0.3">
      <c r="A1" s="2" t="s">
        <v>0</v>
      </c>
      <c r="B1" s="3" t="s">
        <v>6</v>
      </c>
      <c r="C1" s="3" t="s">
        <v>7</v>
      </c>
    </row>
    <row r="2" spans="1:3" x14ac:dyDescent="0.3">
      <c r="A2" s="4" t="s">
        <v>12</v>
      </c>
      <c r="B2" s="5">
        <v>74.69</v>
      </c>
      <c r="C2" s="5">
        <v>7</v>
      </c>
    </row>
    <row r="3" spans="1:3" x14ac:dyDescent="0.3">
      <c r="A3" s="7" t="s">
        <v>19</v>
      </c>
      <c r="B3" s="8">
        <v>15.28</v>
      </c>
      <c r="C3" s="8">
        <v>5</v>
      </c>
    </row>
    <row r="4" spans="1:3" x14ac:dyDescent="0.3">
      <c r="A4" s="4" t="s">
        <v>25</v>
      </c>
      <c r="B4" s="5">
        <v>46.33</v>
      </c>
      <c r="C4" s="5">
        <v>7</v>
      </c>
    </row>
    <row r="5" spans="1:3" x14ac:dyDescent="0.3">
      <c r="A5" s="7" t="s">
        <v>29</v>
      </c>
      <c r="B5" s="8">
        <v>58.22</v>
      </c>
      <c r="C5" s="8">
        <v>8</v>
      </c>
    </row>
    <row r="6" spans="1:3" x14ac:dyDescent="0.3">
      <c r="A6" s="4" t="s">
        <v>30</v>
      </c>
      <c r="B6" s="5">
        <v>86.31</v>
      </c>
      <c r="C6" s="5">
        <v>7</v>
      </c>
    </row>
    <row r="7" spans="1:3" x14ac:dyDescent="0.3">
      <c r="A7" s="7" t="s">
        <v>32</v>
      </c>
      <c r="B7" s="8">
        <v>85.39</v>
      </c>
      <c r="C7" s="8">
        <v>7</v>
      </c>
    </row>
    <row r="8" spans="1:3" x14ac:dyDescent="0.3">
      <c r="A8" s="4" t="s">
        <v>33</v>
      </c>
      <c r="B8" s="5">
        <v>68.84</v>
      </c>
      <c r="C8" s="5">
        <v>6</v>
      </c>
    </row>
    <row r="9" spans="1:3" x14ac:dyDescent="0.3">
      <c r="A9" s="7" t="s">
        <v>34</v>
      </c>
      <c r="B9" s="8">
        <v>73.56</v>
      </c>
      <c r="C9" s="8">
        <v>10</v>
      </c>
    </row>
    <row r="10" spans="1:3" x14ac:dyDescent="0.3">
      <c r="A10" s="4" t="s">
        <v>35</v>
      </c>
      <c r="B10" s="5">
        <v>36.26</v>
      </c>
      <c r="C10" s="5">
        <v>2</v>
      </c>
    </row>
    <row r="11" spans="1:3" x14ac:dyDescent="0.3">
      <c r="A11" s="7" t="s">
        <v>36</v>
      </c>
      <c r="B11" s="8">
        <v>54.84</v>
      </c>
      <c r="C11" s="8">
        <v>3</v>
      </c>
    </row>
    <row r="12" spans="1:3" x14ac:dyDescent="0.3">
      <c r="A12" s="4" t="s">
        <v>40</v>
      </c>
      <c r="B12" s="5">
        <v>14.48</v>
      </c>
      <c r="C12" s="5">
        <v>4</v>
      </c>
    </row>
    <row r="13" spans="1:3" x14ac:dyDescent="0.3">
      <c r="A13" s="7" t="s">
        <v>42</v>
      </c>
      <c r="B13" s="8">
        <v>25.51</v>
      </c>
      <c r="C13" s="8">
        <v>4</v>
      </c>
    </row>
    <row r="14" spans="1:3" x14ac:dyDescent="0.3">
      <c r="A14" s="4" t="s">
        <v>43</v>
      </c>
      <c r="B14" s="5">
        <v>46.95</v>
      </c>
      <c r="C14" s="5">
        <v>5</v>
      </c>
    </row>
    <row r="15" spans="1:3" x14ac:dyDescent="0.3">
      <c r="A15" s="7" t="s">
        <v>44</v>
      </c>
      <c r="B15" s="8">
        <v>43.19</v>
      </c>
      <c r="C15" s="8">
        <v>10</v>
      </c>
    </row>
    <row r="16" spans="1:3" x14ac:dyDescent="0.3">
      <c r="A16" s="4" t="s">
        <v>45</v>
      </c>
      <c r="B16" s="5">
        <v>71.38</v>
      </c>
      <c r="C16" s="5">
        <v>10</v>
      </c>
    </row>
    <row r="17" spans="1:3" x14ac:dyDescent="0.3">
      <c r="A17" s="7" t="s">
        <v>46</v>
      </c>
      <c r="B17" s="8">
        <v>93.72</v>
      </c>
      <c r="C17" s="8">
        <v>6</v>
      </c>
    </row>
    <row r="18" spans="1:3" x14ac:dyDescent="0.3">
      <c r="A18" s="4" t="s">
        <v>47</v>
      </c>
      <c r="B18" s="5">
        <v>68.930000000000007</v>
      </c>
      <c r="C18" s="5">
        <v>7</v>
      </c>
    </row>
    <row r="19" spans="1:3" x14ac:dyDescent="0.3">
      <c r="A19" s="7" t="s">
        <v>48</v>
      </c>
      <c r="B19" s="8">
        <v>72.61</v>
      </c>
      <c r="C19" s="8">
        <v>6</v>
      </c>
    </row>
    <row r="20" spans="1:3" x14ac:dyDescent="0.3">
      <c r="A20" s="4" t="s">
        <v>49</v>
      </c>
      <c r="B20" s="5">
        <v>54.67</v>
      </c>
      <c r="C20" s="5">
        <v>3</v>
      </c>
    </row>
    <row r="21" spans="1:3" x14ac:dyDescent="0.3">
      <c r="A21" s="7" t="s">
        <v>50</v>
      </c>
      <c r="B21" s="8">
        <v>40.299999999999997</v>
      </c>
      <c r="C21" s="8">
        <v>2</v>
      </c>
    </row>
    <row r="22" spans="1:3" x14ac:dyDescent="0.3">
      <c r="A22" s="4" t="s">
        <v>51</v>
      </c>
      <c r="B22" s="5">
        <v>86.04</v>
      </c>
      <c r="C22" s="5">
        <v>5</v>
      </c>
    </row>
    <row r="23" spans="1:3" x14ac:dyDescent="0.3">
      <c r="A23" s="7" t="s">
        <v>52</v>
      </c>
      <c r="B23" s="8">
        <v>87.98</v>
      </c>
      <c r="C23" s="8">
        <v>3</v>
      </c>
    </row>
    <row r="24" spans="1:3" x14ac:dyDescent="0.3">
      <c r="A24" s="4" t="s">
        <v>53</v>
      </c>
      <c r="B24" s="5">
        <v>33.200000000000003</v>
      </c>
      <c r="C24" s="5">
        <v>2</v>
      </c>
    </row>
    <row r="25" spans="1:3" x14ac:dyDescent="0.3">
      <c r="A25" s="7" t="s">
        <v>54</v>
      </c>
      <c r="B25" s="8">
        <v>34.56</v>
      </c>
      <c r="C25" s="8">
        <v>5</v>
      </c>
    </row>
    <row r="26" spans="1:3" x14ac:dyDescent="0.3">
      <c r="A26" s="4" t="s">
        <v>55</v>
      </c>
      <c r="B26" s="5">
        <v>88.63</v>
      </c>
      <c r="C26" s="5">
        <v>3</v>
      </c>
    </row>
    <row r="27" spans="1:3" x14ac:dyDescent="0.3">
      <c r="A27" s="7" t="s">
        <v>56</v>
      </c>
      <c r="B27" s="8">
        <v>52.59</v>
      </c>
      <c r="C27" s="8">
        <v>8</v>
      </c>
    </row>
    <row r="28" spans="1:3" x14ac:dyDescent="0.3">
      <c r="A28" s="4" t="s">
        <v>57</v>
      </c>
      <c r="B28" s="5">
        <v>33.520000000000003</v>
      </c>
      <c r="C28" s="5">
        <v>1</v>
      </c>
    </row>
    <row r="29" spans="1:3" x14ac:dyDescent="0.3">
      <c r="A29" s="7" t="s">
        <v>58</v>
      </c>
      <c r="B29" s="8">
        <v>87.67</v>
      </c>
      <c r="C29" s="8">
        <v>2</v>
      </c>
    </row>
    <row r="30" spans="1:3" x14ac:dyDescent="0.3">
      <c r="A30" s="4" t="s">
        <v>59</v>
      </c>
      <c r="B30" s="5">
        <v>88.36</v>
      </c>
      <c r="C30" s="5">
        <v>5</v>
      </c>
    </row>
    <row r="31" spans="1:3" x14ac:dyDescent="0.3">
      <c r="A31" s="7" t="s">
        <v>60</v>
      </c>
      <c r="B31" s="8">
        <v>24.89</v>
      </c>
      <c r="C31" s="8">
        <v>9</v>
      </c>
    </row>
    <row r="32" spans="1:3" x14ac:dyDescent="0.3">
      <c r="A32" s="4" t="s">
        <v>61</v>
      </c>
      <c r="B32" s="5">
        <v>94.13</v>
      </c>
      <c r="C32" s="5">
        <v>5</v>
      </c>
    </row>
    <row r="33" spans="1:3" x14ac:dyDescent="0.3">
      <c r="A33" s="7" t="s">
        <v>62</v>
      </c>
      <c r="B33" s="8">
        <v>78.069999999999993</v>
      </c>
      <c r="C33" s="8">
        <v>9</v>
      </c>
    </row>
    <row r="34" spans="1:3" x14ac:dyDescent="0.3">
      <c r="A34" s="4" t="s">
        <v>63</v>
      </c>
      <c r="B34" s="5">
        <v>83.78</v>
      </c>
      <c r="C34" s="5">
        <v>8</v>
      </c>
    </row>
    <row r="35" spans="1:3" x14ac:dyDescent="0.3">
      <c r="A35" s="7" t="s">
        <v>64</v>
      </c>
      <c r="B35" s="8">
        <v>96.58</v>
      </c>
      <c r="C35" s="8">
        <v>2</v>
      </c>
    </row>
    <row r="36" spans="1:3" x14ac:dyDescent="0.3">
      <c r="A36" s="4" t="s">
        <v>65</v>
      </c>
      <c r="B36" s="5">
        <v>99.42</v>
      </c>
      <c r="C36" s="5">
        <v>4</v>
      </c>
    </row>
    <row r="37" spans="1:3" x14ac:dyDescent="0.3">
      <c r="A37" s="7" t="s">
        <v>66</v>
      </c>
      <c r="B37" s="8">
        <v>68.12</v>
      </c>
      <c r="C37" s="8">
        <v>1</v>
      </c>
    </row>
    <row r="38" spans="1:3" x14ac:dyDescent="0.3">
      <c r="A38" s="4" t="s">
        <v>67</v>
      </c>
      <c r="B38" s="5">
        <v>62.62</v>
      </c>
      <c r="C38" s="5">
        <v>5</v>
      </c>
    </row>
    <row r="39" spans="1:3" x14ac:dyDescent="0.3">
      <c r="A39" s="7" t="s">
        <v>68</v>
      </c>
      <c r="B39" s="8">
        <v>60.88</v>
      </c>
      <c r="C39" s="8">
        <v>9</v>
      </c>
    </row>
    <row r="40" spans="1:3" x14ac:dyDescent="0.3">
      <c r="A40" s="4" t="s">
        <v>69</v>
      </c>
      <c r="B40" s="5">
        <v>54.92</v>
      </c>
      <c r="C40" s="5">
        <v>8</v>
      </c>
    </row>
    <row r="41" spans="1:3" x14ac:dyDescent="0.3">
      <c r="A41" s="7" t="s">
        <v>70</v>
      </c>
      <c r="B41" s="8">
        <v>30.12</v>
      </c>
      <c r="C41" s="8">
        <v>8</v>
      </c>
    </row>
    <row r="42" spans="1:3" x14ac:dyDescent="0.3">
      <c r="A42" s="4" t="s">
        <v>71</v>
      </c>
      <c r="B42" s="5">
        <v>86.72</v>
      </c>
      <c r="C42" s="5">
        <v>1</v>
      </c>
    </row>
    <row r="43" spans="1:3" x14ac:dyDescent="0.3">
      <c r="A43" s="7" t="s">
        <v>72</v>
      </c>
      <c r="B43" s="8">
        <v>56.11</v>
      </c>
      <c r="C43" s="8">
        <v>2</v>
      </c>
    </row>
    <row r="44" spans="1:3" x14ac:dyDescent="0.3">
      <c r="A44" s="4" t="s">
        <v>73</v>
      </c>
      <c r="B44" s="5">
        <v>69.12</v>
      </c>
      <c r="C44" s="5">
        <v>6</v>
      </c>
    </row>
    <row r="45" spans="1:3" x14ac:dyDescent="0.3">
      <c r="A45" s="7" t="s">
        <v>74</v>
      </c>
      <c r="B45" s="8">
        <v>98.7</v>
      </c>
      <c r="C45" s="8">
        <v>8</v>
      </c>
    </row>
    <row r="46" spans="1:3" x14ac:dyDescent="0.3">
      <c r="A46" s="4" t="s">
        <v>75</v>
      </c>
      <c r="B46" s="5">
        <v>15.37</v>
      </c>
      <c r="C46" s="5">
        <v>2</v>
      </c>
    </row>
    <row r="47" spans="1:3" x14ac:dyDescent="0.3">
      <c r="A47" s="7" t="s">
        <v>76</v>
      </c>
      <c r="B47" s="8">
        <v>93.96</v>
      </c>
      <c r="C47" s="8">
        <v>4</v>
      </c>
    </row>
    <row r="48" spans="1:3" x14ac:dyDescent="0.3">
      <c r="A48" s="4" t="s">
        <v>77</v>
      </c>
      <c r="B48" s="5">
        <v>56.69</v>
      </c>
      <c r="C48" s="5">
        <v>9</v>
      </c>
    </row>
    <row r="49" spans="1:3" x14ac:dyDescent="0.3">
      <c r="A49" s="7" t="s">
        <v>78</v>
      </c>
      <c r="B49" s="8">
        <v>20.010000000000002</v>
      </c>
      <c r="C49" s="8">
        <v>9</v>
      </c>
    </row>
    <row r="50" spans="1:3" x14ac:dyDescent="0.3">
      <c r="A50" s="4" t="s">
        <v>79</v>
      </c>
      <c r="B50" s="5">
        <v>18.93</v>
      </c>
      <c r="C50" s="5">
        <v>6</v>
      </c>
    </row>
    <row r="51" spans="1:3" x14ac:dyDescent="0.3">
      <c r="A51" s="7" t="s">
        <v>80</v>
      </c>
      <c r="B51" s="8">
        <v>82.63</v>
      </c>
      <c r="C51" s="8">
        <v>10</v>
      </c>
    </row>
    <row r="52" spans="1:3" x14ac:dyDescent="0.3">
      <c r="A52" s="4" t="s">
        <v>81</v>
      </c>
      <c r="B52" s="5">
        <v>91.4</v>
      </c>
      <c r="C52" s="5">
        <v>7</v>
      </c>
    </row>
    <row r="53" spans="1:3" x14ac:dyDescent="0.3">
      <c r="A53" s="7" t="s">
        <v>82</v>
      </c>
      <c r="B53" s="8">
        <v>44.59</v>
      </c>
      <c r="C53" s="8">
        <v>5</v>
      </c>
    </row>
    <row r="54" spans="1:3" x14ac:dyDescent="0.3">
      <c r="A54" s="4" t="s">
        <v>83</v>
      </c>
      <c r="B54" s="5">
        <v>17.87</v>
      </c>
      <c r="C54" s="5">
        <v>4</v>
      </c>
    </row>
    <row r="55" spans="1:3" x14ac:dyDescent="0.3">
      <c r="A55" s="7" t="s">
        <v>84</v>
      </c>
      <c r="B55" s="8">
        <v>15.43</v>
      </c>
      <c r="C55" s="8">
        <v>1</v>
      </c>
    </row>
    <row r="56" spans="1:3" x14ac:dyDescent="0.3">
      <c r="A56" s="4" t="s">
        <v>85</v>
      </c>
      <c r="B56" s="5">
        <v>16.16</v>
      </c>
      <c r="C56" s="5">
        <v>2</v>
      </c>
    </row>
    <row r="57" spans="1:3" x14ac:dyDescent="0.3">
      <c r="A57" s="7" t="s">
        <v>86</v>
      </c>
      <c r="B57" s="8">
        <v>85.98</v>
      </c>
      <c r="C57" s="8">
        <v>8</v>
      </c>
    </row>
    <row r="58" spans="1:3" x14ac:dyDescent="0.3">
      <c r="A58" s="4" t="s">
        <v>87</v>
      </c>
      <c r="B58" s="5">
        <v>44.34</v>
      </c>
      <c r="C58" s="5">
        <v>2</v>
      </c>
    </row>
    <row r="59" spans="1:3" x14ac:dyDescent="0.3">
      <c r="A59" s="7" t="s">
        <v>88</v>
      </c>
      <c r="B59" s="8">
        <v>89.6</v>
      </c>
      <c r="C59" s="8">
        <v>8</v>
      </c>
    </row>
    <row r="60" spans="1:3" x14ac:dyDescent="0.3">
      <c r="A60" s="4" t="s">
        <v>89</v>
      </c>
      <c r="B60" s="5">
        <v>72.349999999999994</v>
      </c>
      <c r="C60" s="5">
        <v>10</v>
      </c>
    </row>
    <row r="61" spans="1:3" x14ac:dyDescent="0.3">
      <c r="A61" s="7" t="s">
        <v>90</v>
      </c>
      <c r="B61" s="8">
        <v>30.61</v>
      </c>
      <c r="C61" s="8">
        <v>6</v>
      </c>
    </row>
    <row r="62" spans="1:3" x14ac:dyDescent="0.3">
      <c r="A62" s="4" t="s">
        <v>91</v>
      </c>
      <c r="B62" s="5">
        <v>24.74</v>
      </c>
      <c r="C62" s="5">
        <v>3</v>
      </c>
    </row>
    <row r="63" spans="1:3" x14ac:dyDescent="0.3">
      <c r="A63" s="7" t="s">
        <v>92</v>
      </c>
      <c r="B63" s="8">
        <v>55.73</v>
      </c>
      <c r="C63" s="8">
        <v>6</v>
      </c>
    </row>
    <row r="64" spans="1:3" x14ac:dyDescent="0.3">
      <c r="A64" s="4" t="s">
        <v>93</v>
      </c>
      <c r="B64" s="5">
        <v>55.07</v>
      </c>
      <c r="C64" s="5">
        <v>9</v>
      </c>
    </row>
    <row r="65" spans="1:3" x14ac:dyDescent="0.3">
      <c r="A65" s="7" t="s">
        <v>94</v>
      </c>
      <c r="B65" s="8">
        <v>15.81</v>
      </c>
      <c r="C65" s="8">
        <v>10</v>
      </c>
    </row>
    <row r="66" spans="1:3" x14ac:dyDescent="0.3">
      <c r="A66" s="4" t="s">
        <v>95</v>
      </c>
      <c r="B66" s="5">
        <v>75.739999999999995</v>
      </c>
      <c r="C66" s="5">
        <v>4</v>
      </c>
    </row>
    <row r="67" spans="1:3" x14ac:dyDescent="0.3">
      <c r="A67" s="7" t="s">
        <v>96</v>
      </c>
      <c r="B67" s="8">
        <v>15.87</v>
      </c>
      <c r="C67" s="8">
        <v>10</v>
      </c>
    </row>
    <row r="68" spans="1:3" x14ac:dyDescent="0.3">
      <c r="A68" s="4" t="s">
        <v>97</v>
      </c>
      <c r="B68" s="5">
        <v>33.47</v>
      </c>
      <c r="C68" s="5">
        <v>2</v>
      </c>
    </row>
    <row r="69" spans="1:3" x14ac:dyDescent="0.3">
      <c r="A69" s="7" t="s">
        <v>98</v>
      </c>
      <c r="B69" s="8">
        <v>97.61</v>
      </c>
      <c r="C69" s="8">
        <v>6</v>
      </c>
    </row>
    <row r="70" spans="1:3" x14ac:dyDescent="0.3">
      <c r="A70" s="4" t="s">
        <v>99</v>
      </c>
      <c r="B70" s="5">
        <v>78.77</v>
      </c>
      <c r="C70" s="5">
        <v>10</v>
      </c>
    </row>
    <row r="71" spans="1:3" x14ac:dyDescent="0.3">
      <c r="A71" s="7" t="s">
        <v>100</v>
      </c>
      <c r="B71" s="8">
        <v>18.329999999999998</v>
      </c>
      <c r="C71" s="8">
        <v>1</v>
      </c>
    </row>
    <row r="72" spans="1:3" x14ac:dyDescent="0.3">
      <c r="A72" s="4" t="s">
        <v>101</v>
      </c>
      <c r="B72" s="5">
        <v>89.48</v>
      </c>
      <c r="C72" s="5">
        <v>10</v>
      </c>
    </row>
    <row r="73" spans="1:3" x14ac:dyDescent="0.3">
      <c r="A73" s="7" t="s">
        <v>102</v>
      </c>
      <c r="B73" s="8">
        <v>62.12</v>
      </c>
      <c r="C73" s="8">
        <v>10</v>
      </c>
    </row>
    <row r="74" spans="1:3" x14ac:dyDescent="0.3">
      <c r="A74" s="4" t="s">
        <v>103</v>
      </c>
      <c r="B74" s="5">
        <v>48.52</v>
      </c>
      <c r="C74" s="5">
        <v>3</v>
      </c>
    </row>
    <row r="75" spans="1:3" x14ac:dyDescent="0.3">
      <c r="A75" s="7" t="s">
        <v>104</v>
      </c>
      <c r="B75" s="8">
        <v>75.91</v>
      </c>
      <c r="C75" s="8">
        <v>6</v>
      </c>
    </row>
    <row r="76" spans="1:3" x14ac:dyDescent="0.3">
      <c r="A76" s="4" t="s">
        <v>105</v>
      </c>
      <c r="B76" s="5">
        <v>74.67</v>
      </c>
      <c r="C76" s="5">
        <v>9</v>
      </c>
    </row>
    <row r="77" spans="1:3" x14ac:dyDescent="0.3">
      <c r="A77" s="7" t="s">
        <v>106</v>
      </c>
      <c r="B77" s="8">
        <v>41.65</v>
      </c>
      <c r="C77" s="8">
        <v>10</v>
      </c>
    </row>
    <row r="78" spans="1:3" x14ac:dyDescent="0.3">
      <c r="A78" s="4" t="s">
        <v>107</v>
      </c>
      <c r="B78" s="5">
        <v>49.04</v>
      </c>
      <c r="C78" s="5">
        <v>9</v>
      </c>
    </row>
    <row r="79" spans="1:3" x14ac:dyDescent="0.3">
      <c r="A79" s="7" t="s">
        <v>108</v>
      </c>
      <c r="B79" s="8">
        <v>20.010000000000002</v>
      </c>
      <c r="C79" s="8">
        <v>9</v>
      </c>
    </row>
    <row r="80" spans="1:3" x14ac:dyDescent="0.3">
      <c r="A80" s="4" t="s">
        <v>109</v>
      </c>
      <c r="B80" s="5">
        <v>78.31</v>
      </c>
      <c r="C80" s="5">
        <v>10</v>
      </c>
    </row>
    <row r="81" spans="1:3" x14ac:dyDescent="0.3">
      <c r="A81" s="7" t="s">
        <v>110</v>
      </c>
      <c r="B81" s="8">
        <v>20.38</v>
      </c>
      <c r="C81" s="8">
        <v>5</v>
      </c>
    </row>
    <row r="82" spans="1:3" x14ac:dyDescent="0.3">
      <c r="A82" s="4" t="s">
        <v>111</v>
      </c>
      <c r="B82" s="5">
        <v>99.19</v>
      </c>
      <c r="C82" s="5">
        <v>6</v>
      </c>
    </row>
    <row r="83" spans="1:3" x14ac:dyDescent="0.3">
      <c r="A83" s="7" t="s">
        <v>112</v>
      </c>
      <c r="B83" s="8">
        <v>96.68</v>
      </c>
      <c r="C83" s="8">
        <v>3</v>
      </c>
    </row>
    <row r="84" spans="1:3" x14ac:dyDescent="0.3">
      <c r="A84" s="4" t="s">
        <v>113</v>
      </c>
      <c r="B84" s="5">
        <v>19.25</v>
      </c>
      <c r="C84" s="5">
        <v>8</v>
      </c>
    </row>
    <row r="85" spans="1:3" x14ac:dyDescent="0.3">
      <c r="A85" s="7" t="s">
        <v>114</v>
      </c>
      <c r="B85" s="8">
        <v>80.36</v>
      </c>
      <c r="C85" s="8">
        <v>4</v>
      </c>
    </row>
    <row r="86" spans="1:3" x14ac:dyDescent="0.3">
      <c r="A86" s="4" t="s">
        <v>115</v>
      </c>
      <c r="B86" s="5">
        <v>48.91</v>
      </c>
      <c r="C86" s="5">
        <v>5</v>
      </c>
    </row>
    <row r="87" spans="1:3" x14ac:dyDescent="0.3">
      <c r="A87" s="7" t="s">
        <v>116</v>
      </c>
      <c r="B87" s="8">
        <v>83.06</v>
      </c>
      <c r="C87" s="8">
        <v>7</v>
      </c>
    </row>
    <row r="88" spans="1:3" x14ac:dyDescent="0.3">
      <c r="A88" s="4" t="s">
        <v>117</v>
      </c>
      <c r="B88" s="5">
        <v>76.52</v>
      </c>
      <c r="C88" s="5">
        <v>5</v>
      </c>
    </row>
    <row r="89" spans="1:3" x14ac:dyDescent="0.3">
      <c r="A89" s="7" t="s">
        <v>118</v>
      </c>
      <c r="B89" s="8">
        <v>49.38</v>
      </c>
      <c r="C89" s="8">
        <v>7</v>
      </c>
    </row>
    <row r="90" spans="1:3" x14ac:dyDescent="0.3">
      <c r="A90" s="4" t="s">
        <v>119</v>
      </c>
      <c r="B90" s="5">
        <v>42.47</v>
      </c>
      <c r="C90" s="5">
        <v>1</v>
      </c>
    </row>
    <row r="91" spans="1:3" x14ac:dyDescent="0.3">
      <c r="A91" s="7" t="s">
        <v>120</v>
      </c>
      <c r="B91" s="8">
        <v>76.989999999999995</v>
      </c>
      <c r="C91" s="8">
        <v>6</v>
      </c>
    </row>
    <row r="92" spans="1:3" x14ac:dyDescent="0.3">
      <c r="A92" s="4" t="s">
        <v>121</v>
      </c>
      <c r="B92" s="5">
        <v>47.38</v>
      </c>
      <c r="C92" s="5">
        <v>4</v>
      </c>
    </row>
    <row r="93" spans="1:3" x14ac:dyDescent="0.3">
      <c r="A93" s="7" t="s">
        <v>122</v>
      </c>
      <c r="B93" s="8">
        <v>44.86</v>
      </c>
      <c r="C93" s="8">
        <v>10</v>
      </c>
    </row>
    <row r="94" spans="1:3" x14ac:dyDescent="0.3">
      <c r="A94" s="4" t="s">
        <v>123</v>
      </c>
      <c r="B94" s="5">
        <v>21.98</v>
      </c>
      <c r="C94" s="5">
        <v>7</v>
      </c>
    </row>
    <row r="95" spans="1:3" x14ac:dyDescent="0.3">
      <c r="A95" s="7" t="s">
        <v>124</v>
      </c>
      <c r="B95" s="8">
        <v>64.36</v>
      </c>
      <c r="C95" s="8">
        <v>9</v>
      </c>
    </row>
    <row r="96" spans="1:3" x14ac:dyDescent="0.3">
      <c r="A96" s="4" t="s">
        <v>125</v>
      </c>
      <c r="B96" s="5">
        <v>89.75</v>
      </c>
      <c r="C96" s="5">
        <v>1</v>
      </c>
    </row>
    <row r="97" spans="1:3" x14ac:dyDescent="0.3">
      <c r="A97" s="7" t="s">
        <v>126</v>
      </c>
      <c r="B97" s="8">
        <v>97.16</v>
      </c>
      <c r="C97" s="8">
        <v>1</v>
      </c>
    </row>
    <row r="98" spans="1:3" x14ac:dyDescent="0.3">
      <c r="A98" s="4" t="s">
        <v>127</v>
      </c>
      <c r="B98" s="5">
        <v>87.87</v>
      </c>
      <c r="C98" s="5">
        <v>10</v>
      </c>
    </row>
    <row r="99" spans="1:3" x14ac:dyDescent="0.3">
      <c r="A99" s="7" t="s">
        <v>128</v>
      </c>
      <c r="B99" s="8">
        <v>12.45</v>
      </c>
      <c r="C99" s="8">
        <v>6</v>
      </c>
    </row>
    <row r="100" spans="1:3" x14ac:dyDescent="0.3">
      <c r="A100" s="4" t="s">
        <v>129</v>
      </c>
      <c r="B100" s="5">
        <v>52.75</v>
      </c>
      <c r="C100" s="5">
        <v>3</v>
      </c>
    </row>
    <row r="101" spans="1:3" x14ac:dyDescent="0.3">
      <c r="A101" s="7" t="s">
        <v>130</v>
      </c>
      <c r="B101" s="8">
        <v>82.7</v>
      </c>
      <c r="C101" s="8">
        <v>6</v>
      </c>
    </row>
    <row r="102" spans="1:3" x14ac:dyDescent="0.3">
      <c r="A102" s="4" t="s">
        <v>131</v>
      </c>
      <c r="B102" s="5">
        <v>48.71</v>
      </c>
      <c r="C102" s="5">
        <v>1</v>
      </c>
    </row>
    <row r="103" spans="1:3" x14ac:dyDescent="0.3">
      <c r="A103" s="7" t="s">
        <v>132</v>
      </c>
      <c r="B103" s="8">
        <v>78.55</v>
      </c>
      <c r="C103" s="8">
        <v>9</v>
      </c>
    </row>
    <row r="104" spans="1:3" x14ac:dyDescent="0.3">
      <c r="A104" s="4" t="s">
        <v>133</v>
      </c>
      <c r="B104" s="5">
        <v>23.07</v>
      </c>
      <c r="C104" s="5">
        <v>9</v>
      </c>
    </row>
    <row r="105" spans="1:3" x14ac:dyDescent="0.3">
      <c r="A105" s="7" t="s">
        <v>134</v>
      </c>
      <c r="B105" s="8">
        <v>58.26</v>
      </c>
      <c r="C105" s="8">
        <v>6</v>
      </c>
    </row>
    <row r="106" spans="1:3" x14ac:dyDescent="0.3">
      <c r="A106" s="4" t="s">
        <v>135</v>
      </c>
      <c r="B106" s="5">
        <v>30.35</v>
      </c>
      <c r="C106" s="5">
        <v>7</v>
      </c>
    </row>
    <row r="107" spans="1:3" x14ac:dyDescent="0.3">
      <c r="A107" s="7" t="s">
        <v>136</v>
      </c>
      <c r="B107" s="8">
        <v>88.67</v>
      </c>
      <c r="C107" s="8">
        <v>10</v>
      </c>
    </row>
    <row r="108" spans="1:3" x14ac:dyDescent="0.3">
      <c r="A108" s="4" t="s">
        <v>137</v>
      </c>
      <c r="B108" s="5">
        <v>27.38</v>
      </c>
      <c r="C108" s="5">
        <v>6</v>
      </c>
    </row>
    <row r="109" spans="1:3" x14ac:dyDescent="0.3">
      <c r="A109" s="7" t="s">
        <v>138</v>
      </c>
      <c r="B109" s="8">
        <v>62.13</v>
      </c>
      <c r="C109" s="8">
        <v>6</v>
      </c>
    </row>
    <row r="110" spans="1:3" x14ac:dyDescent="0.3">
      <c r="A110" s="4" t="s">
        <v>139</v>
      </c>
      <c r="B110" s="5">
        <v>33.979999999999997</v>
      </c>
      <c r="C110" s="5">
        <v>9</v>
      </c>
    </row>
    <row r="111" spans="1:3" x14ac:dyDescent="0.3">
      <c r="A111" s="7" t="s">
        <v>140</v>
      </c>
      <c r="B111" s="8">
        <v>81.97</v>
      </c>
      <c r="C111" s="8">
        <v>10</v>
      </c>
    </row>
    <row r="112" spans="1:3" x14ac:dyDescent="0.3">
      <c r="A112" s="4" t="s">
        <v>141</v>
      </c>
      <c r="B112" s="5">
        <v>16.489999999999998</v>
      </c>
      <c r="C112" s="5">
        <v>2</v>
      </c>
    </row>
    <row r="113" spans="1:3" x14ac:dyDescent="0.3">
      <c r="A113" s="7" t="s">
        <v>142</v>
      </c>
      <c r="B113" s="8">
        <v>98.21</v>
      </c>
      <c r="C113" s="8">
        <v>3</v>
      </c>
    </row>
    <row r="114" spans="1:3" x14ac:dyDescent="0.3">
      <c r="A114" s="4" t="s">
        <v>143</v>
      </c>
      <c r="B114" s="5">
        <v>72.84</v>
      </c>
      <c r="C114" s="5">
        <v>7</v>
      </c>
    </row>
    <row r="115" spans="1:3" x14ac:dyDescent="0.3">
      <c r="A115" s="7" t="s">
        <v>144</v>
      </c>
      <c r="B115" s="8">
        <v>58.07</v>
      </c>
      <c r="C115" s="8">
        <v>9</v>
      </c>
    </row>
    <row r="116" spans="1:3" x14ac:dyDescent="0.3">
      <c r="A116" s="4" t="s">
        <v>145</v>
      </c>
      <c r="B116" s="5">
        <v>80.790000000000006</v>
      </c>
      <c r="C116" s="5">
        <v>9</v>
      </c>
    </row>
    <row r="117" spans="1:3" x14ac:dyDescent="0.3">
      <c r="A117" s="7" t="s">
        <v>146</v>
      </c>
      <c r="B117" s="8">
        <v>27.02</v>
      </c>
      <c r="C117" s="8">
        <v>3</v>
      </c>
    </row>
    <row r="118" spans="1:3" x14ac:dyDescent="0.3">
      <c r="A118" s="4" t="s">
        <v>147</v>
      </c>
      <c r="B118" s="5">
        <v>21.94</v>
      </c>
      <c r="C118" s="5">
        <v>5</v>
      </c>
    </row>
    <row r="119" spans="1:3" x14ac:dyDescent="0.3">
      <c r="A119" s="7" t="s">
        <v>148</v>
      </c>
      <c r="B119" s="8">
        <v>51.36</v>
      </c>
      <c r="C119" s="8">
        <v>1</v>
      </c>
    </row>
    <row r="120" spans="1:3" x14ac:dyDescent="0.3">
      <c r="A120" s="4" t="s">
        <v>149</v>
      </c>
      <c r="B120" s="5">
        <v>10.96</v>
      </c>
      <c r="C120" s="5">
        <v>10</v>
      </c>
    </row>
    <row r="121" spans="1:3" x14ac:dyDescent="0.3">
      <c r="A121" s="7" t="s">
        <v>150</v>
      </c>
      <c r="B121" s="8">
        <v>53.44</v>
      </c>
      <c r="C121" s="8">
        <v>2</v>
      </c>
    </row>
    <row r="122" spans="1:3" x14ac:dyDescent="0.3">
      <c r="A122" s="4" t="s">
        <v>151</v>
      </c>
      <c r="B122" s="5">
        <v>99.56</v>
      </c>
      <c r="C122" s="5">
        <v>8</v>
      </c>
    </row>
    <row r="123" spans="1:3" x14ac:dyDescent="0.3">
      <c r="A123" s="7" t="s">
        <v>152</v>
      </c>
      <c r="B123" s="8">
        <v>57.12</v>
      </c>
      <c r="C123" s="8">
        <v>7</v>
      </c>
    </row>
    <row r="124" spans="1:3" x14ac:dyDescent="0.3">
      <c r="A124" s="4" t="s">
        <v>153</v>
      </c>
      <c r="B124" s="5">
        <v>99.96</v>
      </c>
      <c r="C124" s="5">
        <v>9</v>
      </c>
    </row>
    <row r="125" spans="1:3" x14ac:dyDescent="0.3">
      <c r="A125" s="7" t="s">
        <v>154</v>
      </c>
      <c r="B125" s="8">
        <v>63.91</v>
      </c>
      <c r="C125" s="8">
        <v>8</v>
      </c>
    </row>
    <row r="126" spans="1:3" x14ac:dyDescent="0.3">
      <c r="A126" s="4" t="s">
        <v>155</v>
      </c>
      <c r="B126" s="5">
        <v>56.47</v>
      </c>
      <c r="C126" s="5">
        <v>8</v>
      </c>
    </row>
    <row r="127" spans="1:3" x14ac:dyDescent="0.3">
      <c r="A127" s="7" t="s">
        <v>156</v>
      </c>
      <c r="B127" s="8">
        <v>93.69</v>
      </c>
      <c r="C127" s="8">
        <v>7</v>
      </c>
    </row>
    <row r="128" spans="1:3" x14ac:dyDescent="0.3">
      <c r="A128" s="4" t="s">
        <v>157</v>
      </c>
      <c r="B128" s="5">
        <v>32.25</v>
      </c>
      <c r="C128" s="5">
        <v>5</v>
      </c>
    </row>
    <row r="129" spans="1:3" x14ac:dyDescent="0.3">
      <c r="A129" s="7" t="s">
        <v>158</v>
      </c>
      <c r="B129" s="8">
        <v>31.73</v>
      </c>
      <c r="C129" s="8">
        <v>9</v>
      </c>
    </row>
    <row r="130" spans="1:3" x14ac:dyDescent="0.3">
      <c r="A130" s="4" t="s">
        <v>159</v>
      </c>
      <c r="B130" s="5">
        <v>68.540000000000006</v>
      </c>
      <c r="C130" s="5">
        <v>8</v>
      </c>
    </row>
    <row r="131" spans="1:3" x14ac:dyDescent="0.3">
      <c r="A131" s="7" t="s">
        <v>160</v>
      </c>
      <c r="B131" s="8">
        <v>90.28</v>
      </c>
      <c r="C131" s="8">
        <v>9</v>
      </c>
    </row>
    <row r="132" spans="1:3" x14ac:dyDescent="0.3">
      <c r="A132" s="4" t="s">
        <v>161</v>
      </c>
      <c r="B132" s="5">
        <v>39.619999999999997</v>
      </c>
      <c r="C132" s="5">
        <v>7</v>
      </c>
    </row>
    <row r="133" spans="1:3" x14ac:dyDescent="0.3">
      <c r="A133" s="7" t="s">
        <v>162</v>
      </c>
      <c r="B133" s="8">
        <v>92.13</v>
      </c>
      <c r="C133" s="8">
        <v>6</v>
      </c>
    </row>
    <row r="134" spans="1:3" x14ac:dyDescent="0.3">
      <c r="A134" s="4" t="s">
        <v>163</v>
      </c>
      <c r="B134" s="5">
        <v>34.840000000000003</v>
      </c>
      <c r="C134" s="5">
        <v>4</v>
      </c>
    </row>
    <row r="135" spans="1:3" x14ac:dyDescent="0.3">
      <c r="A135" s="7" t="s">
        <v>164</v>
      </c>
      <c r="B135" s="8">
        <v>87.45</v>
      </c>
      <c r="C135" s="8">
        <v>6</v>
      </c>
    </row>
    <row r="136" spans="1:3" x14ac:dyDescent="0.3">
      <c r="A136" s="4" t="s">
        <v>165</v>
      </c>
      <c r="B136" s="5">
        <v>81.3</v>
      </c>
      <c r="C136" s="5">
        <v>6</v>
      </c>
    </row>
    <row r="137" spans="1:3" x14ac:dyDescent="0.3">
      <c r="A137" s="7" t="s">
        <v>166</v>
      </c>
      <c r="B137" s="8">
        <v>90.22</v>
      </c>
      <c r="C137" s="8">
        <v>3</v>
      </c>
    </row>
    <row r="138" spans="1:3" x14ac:dyDescent="0.3">
      <c r="A138" s="4" t="s">
        <v>167</v>
      </c>
      <c r="B138" s="5">
        <v>26.31</v>
      </c>
      <c r="C138" s="5">
        <v>5</v>
      </c>
    </row>
    <row r="139" spans="1:3" x14ac:dyDescent="0.3">
      <c r="A139" s="7" t="s">
        <v>168</v>
      </c>
      <c r="B139" s="8">
        <v>34.42</v>
      </c>
      <c r="C139" s="8">
        <v>6</v>
      </c>
    </row>
    <row r="140" spans="1:3" x14ac:dyDescent="0.3">
      <c r="A140" s="4" t="s">
        <v>169</v>
      </c>
      <c r="B140" s="5">
        <v>51.91</v>
      </c>
      <c r="C140" s="5">
        <v>10</v>
      </c>
    </row>
    <row r="141" spans="1:3" x14ac:dyDescent="0.3">
      <c r="A141" s="7" t="s">
        <v>170</v>
      </c>
      <c r="B141" s="8">
        <v>72.5</v>
      </c>
      <c r="C141" s="8">
        <v>8</v>
      </c>
    </row>
    <row r="142" spans="1:3" x14ac:dyDescent="0.3">
      <c r="A142" s="4" t="s">
        <v>171</v>
      </c>
      <c r="B142" s="5">
        <v>89.8</v>
      </c>
      <c r="C142" s="5">
        <v>10</v>
      </c>
    </row>
    <row r="143" spans="1:3" x14ac:dyDescent="0.3">
      <c r="A143" s="7" t="s">
        <v>172</v>
      </c>
      <c r="B143" s="8">
        <v>90.5</v>
      </c>
      <c r="C143" s="8">
        <v>10</v>
      </c>
    </row>
    <row r="144" spans="1:3" x14ac:dyDescent="0.3">
      <c r="A144" s="4" t="s">
        <v>173</v>
      </c>
      <c r="B144" s="5">
        <v>68.599999999999994</v>
      </c>
      <c r="C144" s="5">
        <v>10</v>
      </c>
    </row>
    <row r="145" spans="1:3" x14ac:dyDescent="0.3">
      <c r="A145" s="7" t="s">
        <v>174</v>
      </c>
      <c r="B145" s="8">
        <v>30.41</v>
      </c>
      <c r="C145" s="8">
        <v>1</v>
      </c>
    </row>
    <row r="146" spans="1:3" x14ac:dyDescent="0.3">
      <c r="A146" s="4" t="s">
        <v>175</v>
      </c>
      <c r="B146" s="5">
        <v>77.95</v>
      </c>
      <c r="C146" s="5">
        <v>6</v>
      </c>
    </row>
    <row r="147" spans="1:3" x14ac:dyDescent="0.3">
      <c r="A147" s="7" t="s">
        <v>176</v>
      </c>
      <c r="B147" s="8">
        <v>46.26</v>
      </c>
      <c r="C147" s="8">
        <v>6</v>
      </c>
    </row>
    <row r="148" spans="1:3" x14ac:dyDescent="0.3">
      <c r="A148" s="4" t="s">
        <v>177</v>
      </c>
      <c r="B148" s="5">
        <v>30.14</v>
      </c>
      <c r="C148" s="5">
        <v>10</v>
      </c>
    </row>
    <row r="149" spans="1:3" x14ac:dyDescent="0.3">
      <c r="A149" s="7" t="s">
        <v>178</v>
      </c>
      <c r="B149" s="8">
        <v>66.14</v>
      </c>
      <c r="C149" s="8">
        <v>4</v>
      </c>
    </row>
    <row r="150" spans="1:3" x14ac:dyDescent="0.3">
      <c r="A150" s="4" t="s">
        <v>179</v>
      </c>
      <c r="B150" s="5">
        <v>71.86</v>
      </c>
      <c r="C150" s="5">
        <v>8</v>
      </c>
    </row>
    <row r="151" spans="1:3" x14ac:dyDescent="0.3">
      <c r="A151" s="7" t="s">
        <v>180</v>
      </c>
      <c r="B151" s="8">
        <v>32.46</v>
      </c>
      <c r="C151" s="8">
        <v>8</v>
      </c>
    </row>
    <row r="152" spans="1:3" x14ac:dyDescent="0.3">
      <c r="A152" s="4" t="s">
        <v>181</v>
      </c>
      <c r="B152" s="5">
        <v>91.54</v>
      </c>
      <c r="C152" s="5">
        <v>4</v>
      </c>
    </row>
    <row r="153" spans="1:3" x14ac:dyDescent="0.3">
      <c r="A153" s="7" t="s">
        <v>182</v>
      </c>
      <c r="B153" s="8">
        <v>34.56</v>
      </c>
      <c r="C153" s="8">
        <v>7</v>
      </c>
    </row>
    <row r="154" spans="1:3" x14ac:dyDescent="0.3">
      <c r="A154" s="4" t="s">
        <v>183</v>
      </c>
      <c r="B154" s="5">
        <v>83.24</v>
      </c>
      <c r="C154" s="5">
        <v>9</v>
      </c>
    </row>
    <row r="155" spans="1:3" x14ac:dyDescent="0.3">
      <c r="A155" s="7" t="s">
        <v>184</v>
      </c>
      <c r="B155" s="8">
        <v>16.48</v>
      </c>
      <c r="C155" s="8">
        <v>6</v>
      </c>
    </row>
    <row r="156" spans="1:3" x14ac:dyDescent="0.3">
      <c r="A156" s="4" t="s">
        <v>185</v>
      </c>
      <c r="B156" s="5">
        <v>80.97</v>
      </c>
      <c r="C156" s="5">
        <v>8</v>
      </c>
    </row>
    <row r="157" spans="1:3" x14ac:dyDescent="0.3">
      <c r="A157" s="7" t="s">
        <v>186</v>
      </c>
      <c r="B157" s="8">
        <v>92.29</v>
      </c>
      <c r="C157" s="8">
        <v>5</v>
      </c>
    </row>
    <row r="158" spans="1:3" x14ac:dyDescent="0.3">
      <c r="A158" s="4" t="s">
        <v>187</v>
      </c>
      <c r="B158" s="5">
        <v>72.17</v>
      </c>
      <c r="C158" s="5">
        <v>1</v>
      </c>
    </row>
    <row r="159" spans="1:3" x14ac:dyDescent="0.3">
      <c r="A159" s="7" t="s">
        <v>188</v>
      </c>
      <c r="B159" s="8">
        <v>50.28</v>
      </c>
      <c r="C159" s="8">
        <v>5</v>
      </c>
    </row>
    <row r="160" spans="1:3" x14ac:dyDescent="0.3">
      <c r="A160" s="4" t="s">
        <v>189</v>
      </c>
      <c r="B160" s="5">
        <v>97.22</v>
      </c>
      <c r="C160" s="5">
        <v>9</v>
      </c>
    </row>
    <row r="161" spans="1:3" x14ac:dyDescent="0.3">
      <c r="A161" s="7" t="s">
        <v>190</v>
      </c>
      <c r="B161" s="8">
        <v>93.39</v>
      </c>
      <c r="C161" s="8">
        <v>6</v>
      </c>
    </row>
    <row r="162" spans="1:3" x14ac:dyDescent="0.3">
      <c r="A162" s="4" t="s">
        <v>191</v>
      </c>
      <c r="B162" s="5">
        <v>43.18</v>
      </c>
      <c r="C162" s="5">
        <v>8</v>
      </c>
    </row>
    <row r="163" spans="1:3" x14ac:dyDescent="0.3">
      <c r="A163" s="7" t="s">
        <v>192</v>
      </c>
      <c r="B163" s="8">
        <v>63.69</v>
      </c>
      <c r="C163" s="8">
        <v>1</v>
      </c>
    </row>
    <row r="164" spans="1:3" x14ac:dyDescent="0.3">
      <c r="A164" s="4" t="s">
        <v>193</v>
      </c>
      <c r="B164" s="5">
        <v>45.79</v>
      </c>
      <c r="C164" s="5">
        <v>7</v>
      </c>
    </row>
    <row r="165" spans="1:3" x14ac:dyDescent="0.3">
      <c r="A165" s="7" t="s">
        <v>194</v>
      </c>
      <c r="B165" s="8">
        <v>76.400000000000006</v>
      </c>
      <c r="C165" s="8">
        <v>2</v>
      </c>
    </row>
    <row r="166" spans="1:3" x14ac:dyDescent="0.3">
      <c r="A166" s="4" t="s">
        <v>195</v>
      </c>
      <c r="B166" s="5">
        <v>39.9</v>
      </c>
      <c r="C166" s="5">
        <v>10</v>
      </c>
    </row>
    <row r="167" spans="1:3" x14ac:dyDescent="0.3">
      <c r="A167" s="7" t="s">
        <v>196</v>
      </c>
      <c r="B167" s="8">
        <v>42.57</v>
      </c>
      <c r="C167" s="8">
        <v>8</v>
      </c>
    </row>
    <row r="168" spans="1:3" x14ac:dyDescent="0.3">
      <c r="A168" s="4" t="s">
        <v>197</v>
      </c>
      <c r="B168" s="5">
        <v>95.58</v>
      </c>
      <c r="C168" s="5">
        <v>10</v>
      </c>
    </row>
    <row r="169" spans="1:3" x14ac:dyDescent="0.3">
      <c r="A169" s="7" t="s">
        <v>198</v>
      </c>
      <c r="B169" s="8">
        <v>98.98</v>
      </c>
      <c r="C169" s="8">
        <v>10</v>
      </c>
    </row>
    <row r="170" spans="1:3" x14ac:dyDescent="0.3">
      <c r="A170" s="4" t="s">
        <v>199</v>
      </c>
      <c r="B170" s="5">
        <v>51.28</v>
      </c>
      <c r="C170" s="5">
        <v>6</v>
      </c>
    </row>
    <row r="171" spans="1:3" x14ac:dyDescent="0.3">
      <c r="A171" s="7" t="s">
        <v>200</v>
      </c>
      <c r="B171" s="8">
        <v>69.52</v>
      </c>
      <c r="C171" s="8">
        <v>7</v>
      </c>
    </row>
    <row r="172" spans="1:3" x14ac:dyDescent="0.3">
      <c r="A172" s="4" t="s">
        <v>201</v>
      </c>
      <c r="B172" s="5">
        <v>70.010000000000005</v>
      </c>
      <c r="C172" s="5">
        <v>5</v>
      </c>
    </row>
    <row r="173" spans="1:3" x14ac:dyDescent="0.3">
      <c r="A173" s="7" t="s">
        <v>202</v>
      </c>
      <c r="B173" s="8">
        <v>80.05</v>
      </c>
      <c r="C173" s="8">
        <v>5</v>
      </c>
    </row>
    <row r="174" spans="1:3" x14ac:dyDescent="0.3">
      <c r="A174" s="4" t="s">
        <v>203</v>
      </c>
      <c r="B174" s="5">
        <v>20.85</v>
      </c>
      <c r="C174" s="5">
        <v>8</v>
      </c>
    </row>
    <row r="175" spans="1:3" x14ac:dyDescent="0.3">
      <c r="A175" s="7" t="s">
        <v>204</v>
      </c>
      <c r="B175" s="8">
        <v>52.89</v>
      </c>
      <c r="C175" s="8">
        <v>6</v>
      </c>
    </row>
    <row r="176" spans="1:3" x14ac:dyDescent="0.3">
      <c r="A176" s="4" t="s">
        <v>205</v>
      </c>
      <c r="B176" s="5">
        <v>19.79</v>
      </c>
      <c r="C176" s="5">
        <v>8</v>
      </c>
    </row>
    <row r="177" spans="1:3" x14ac:dyDescent="0.3">
      <c r="A177" s="7" t="s">
        <v>206</v>
      </c>
      <c r="B177" s="8">
        <v>33.840000000000003</v>
      </c>
      <c r="C177" s="8">
        <v>9</v>
      </c>
    </row>
    <row r="178" spans="1:3" x14ac:dyDescent="0.3">
      <c r="A178" s="4" t="s">
        <v>207</v>
      </c>
      <c r="B178" s="5">
        <v>22.17</v>
      </c>
      <c r="C178" s="5">
        <v>8</v>
      </c>
    </row>
    <row r="179" spans="1:3" x14ac:dyDescent="0.3">
      <c r="A179" s="7" t="s">
        <v>208</v>
      </c>
      <c r="B179" s="8">
        <v>22.51</v>
      </c>
      <c r="C179" s="8">
        <v>7</v>
      </c>
    </row>
    <row r="180" spans="1:3" x14ac:dyDescent="0.3">
      <c r="A180" s="4" t="s">
        <v>209</v>
      </c>
      <c r="B180" s="5">
        <v>73.88</v>
      </c>
      <c r="C180" s="5">
        <v>6</v>
      </c>
    </row>
    <row r="181" spans="1:3" x14ac:dyDescent="0.3">
      <c r="A181" s="7" t="s">
        <v>210</v>
      </c>
      <c r="B181" s="8">
        <v>86.8</v>
      </c>
      <c r="C181" s="8">
        <v>3</v>
      </c>
    </row>
    <row r="182" spans="1:3" x14ac:dyDescent="0.3">
      <c r="A182" s="4" t="s">
        <v>211</v>
      </c>
      <c r="B182" s="5">
        <v>64.260000000000005</v>
      </c>
      <c r="C182" s="5">
        <v>7</v>
      </c>
    </row>
    <row r="183" spans="1:3" x14ac:dyDescent="0.3">
      <c r="A183" s="7" t="s">
        <v>212</v>
      </c>
      <c r="B183" s="8">
        <v>38.47</v>
      </c>
      <c r="C183" s="8">
        <v>8</v>
      </c>
    </row>
    <row r="184" spans="1:3" x14ac:dyDescent="0.3">
      <c r="A184" s="4" t="s">
        <v>213</v>
      </c>
      <c r="B184" s="5">
        <v>15.5</v>
      </c>
      <c r="C184" s="5">
        <v>10</v>
      </c>
    </row>
    <row r="185" spans="1:3" x14ac:dyDescent="0.3">
      <c r="A185" s="7" t="s">
        <v>214</v>
      </c>
      <c r="B185" s="8">
        <v>34.31</v>
      </c>
      <c r="C185" s="8">
        <v>8</v>
      </c>
    </row>
    <row r="186" spans="1:3" x14ac:dyDescent="0.3">
      <c r="A186" s="4" t="s">
        <v>215</v>
      </c>
      <c r="B186" s="5">
        <v>12.34</v>
      </c>
      <c r="C186" s="5">
        <v>7</v>
      </c>
    </row>
    <row r="187" spans="1:3" x14ac:dyDescent="0.3">
      <c r="A187" s="7" t="s">
        <v>216</v>
      </c>
      <c r="B187" s="8">
        <v>18.079999999999998</v>
      </c>
      <c r="C187" s="8">
        <v>3</v>
      </c>
    </row>
    <row r="188" spans="1:3" x14ac:dyDescent="0.3">
      <c r="A188" s="4" t="s">
        <v>217</v>
      </c>
      <c r="B188" s="5">
        <v>94.49</v>
      </c>
      <c r="C188" s="5">
        <v>8</v>
      </c>
    </row>
    <row r="189" spans="1:3" x14ac:dyDescent="0.3">
      <c r="A189" s="7" t="s">
        <v>218</v>
      </c>
      <c r="B189" s="8">
        <v>46.47</v>
      </c>
      <c r="C189" s="8">
        <v>4</v>
      </c>
    </row>
    <row r="190" spans="1:3" x14ac:dyDescent="0.3">
      <c r="A190" s="4" t="s">
        <v>219</v>
      </c>
      <c r="B190" s="5">
        <v>74.069999999999993</v>
      </c>
      <c r="C190" s="5">
        <v>1</v>
      </c>
    </row>
    <row r="191" spans="1:3" x14ac:dyDescent="0.3">
      <c r="A191" s="7" t="s">
        <v>220</v>
      </c>
      <c r="B191" s="8">
        <v>69.81</v>
      </c>
      <c r="C191" s="8">
        <v>4</v>
      </c>
    </row>
    <row r="192" spans="1:3" x14ac:dyDescent="0.3">
      <c r="A192" s="4" t="s">
        <v>221</v>
      </c>
      <c r="B192" s="5">
        <v>77.040000000000006</v>
      </c>
      <c r="C192" s="5">
        <v>3</v>
      </c>
    </row>
    <row r="193" spans="1:3" x14ac:dyDescent="0.3">
      <c r="A193" s="7" t="s">
        <v>222</v>
      </c>
      <c r="B193" s="8">
        <v>73.52</v>
      </c>
      <c r="C193" s="8">
        <v>2</v>
      </c>
    </row>
    <row r="194" spans="1:3" x14ac:dyDescent="0.3">
      <c r="A194" s="4" t="s">
        <v>223</v>
      </c>
      <c r="B194" s="5">
        <v>87.8</v>
      </c>
      <c r="C194" s="5">
        <v>9</v>
      </c>
    </row>
    <row r="195" spans="1:3" x14ac:dyDescent="0.3">
      <c r="A195" s="7" t="s">
        <v>224</v>
      </c>
      <c r="B195" s="8">
        <v>25.55</v>
      </c>
      <c r="C195" s="8">
        <v>4</v>
      </c>
    </row>
    <row r="196" spans="1:3" x14ac:dyDescent="0.3">
      <c r="A196" s="4" t="s">
        <v>225</v>
      </c>
      <c r="B196" s="5">
        <v>32.71</v>
      </c>
      <c r="C196" s="5">
        <v>5</v>
      </c>
    </row>
    <row r="197" spans="1:3" x14ac:dyDescent="0.3">
      <c r="A197" s="7" t="s">
        <v>226</v>
      </c>
      <c r="B197" s="8">
        <v>74.290000000000006</v>
      </c>
      <c r="C197" s="8">
        <v>1</v>
      </c>
    </row>
    <row r="198" spans="1:3" x14ac:dyDescent="0.3">
      <c r="A198" s="4" t="s">
        <v>227</v>
      </c>
      <c r="B198" s="5">
        <v>43.7</v>
      </c>
      <c r="C198" s="5">
        <v>2</v>
      </c>
    </row>
    <row r="199" spans="1:3" x14ac:dyDescent="0.3">
      <c r="A199" s="7" t="s">
        <v>228</v>
      </c>
      <c r="B199" s="8">
        <v>25.29</v>
      </c>
      <c r="C199" s="8">
        <v>1</v>
      </c>
    </row>
    <row r="200" spans="1:3" x14ac:dyDescent="0.3">
      <c r="A200" s="4" t="s">
        <v>229</v>
      </c>
      <c r="B200" s="5">
        <v>41.5</v>
      </c>
      <c r="C200" s="5">
        <v>4</v>
      </c>
    </row>
    <row r="201" spans="1:3" x14ac:dyDescent="0.3">
      <c r="A201" s="7" t="s">
        <v>230</v>
      </c>
      <c r="B201" s="8">
        <v>71.39</v>
      </c>
      <c r="C201" s="8">
        <v>5</v>
      </c>
    </row>
    <row r="202" spans="1:3" x14ac:dyDescent="0.3">
      <c r="A202" s="4" t="s">
        <v>231</v>
      </c>
      <c r="B202" s="5">
        <v>19.149999999999999</v>
      </c>
      <c r="C202" s="5">
        <v>6</v>
      </c>
    </row>
    <row r="203" spans="1:3" x14ac:dyDescent="0.3">
      <c r="A203" s="7" t="s">
        <v>232</v>
      </c>
      <c r="B203" s="8">
        <v>57.49</v>
      </c>
      <c r="C203" s="8">
        <v>4</v>
      </c>
    </row>
    <row r="204" spans="1:3" x14ac:dyDescent="0.3">
      <c r="A204" s="4" t="s">
        <v>233</v>
      </c>
      <c r="B204" s="5">
        <v>61.41</v>
      </c>
      <c r="C204" s="5">
        <v>7</v>
      </c>
    </row>
    <row r="205" spans="1:3" x14ac:dyDescent="0.3">
      <c r="A205" s="7" t="s">
        <v>234</v>
      </c>
      <c r="B205" s="8">
        <v>25.9</v>
      </c>
      <c r="C205" s="8">
        <v>10</v>
      </c>
    </row>
    <row r="206" spans="1:3" x14ac:dyDescent="0.3">
      <c r="A206" s="4" t="s">
        <v>235</v>
      </c>
      <c r="B206" s="5">
        <v>17.77</v>
      </c>
      <c r="C206" s="5">
        <v>5</v>
      </c>
    </row>
    <row r="207" spans="1:3" x14ac:dyDescent="0.3">
      <c r="A207" s="7" t="s">
        <v>236</v>
      </c>
      <c r="B207" s="8">
        <v>23.03</v>
      </c>
      <c r="C207" s="8">
        <v>9</v>
      </c>
    </row>
    <row r="208" spans="1:3" x14ac:dyDescent="0.3">
      <c r="A208" s="4" t="s">
        <v>237</v>
      </c>
      <c r="B208" s="5">
        <v>66.650000000000006</v>
      </c>
      <c r="C208" s="5">
        <v>9</v>
      </c>
    </row>
    <row r="209" spans="1:3" x14ac:dyDescent="0.3">
      <c r="A209" s="7" t="s">
        <v>238</v>
      </c>
      <c r="B209" s="8">
        <v>28.53</v>
      </c>
      <c r="C209" s="8">
        <v>10</v>
      </c>
    </row>
    <row r="210" spans="1:3" x14ac:dyDescent="0.3">
      <c r="A210" s="4" t="s">
        <v>239</v>
      </c>
      <c r="B210" s="5">
        <v>30.37</v>
      </c>
      <c r="C210" s="5">
        <v>3</v>
      </c>
    </row>
    <row r="211" spans="1:3" x14ac:dyDescent="0.3">
      <c r="A211" s="7" t="s">
        <v>240</v>
      </c>
      <c r="B211" s="8">
        <v>99.73</v>
      </c>
      <c r="C211" s="8">
        <v>9</v>
      </c>
    </row>
    <row r="212" spans="1:3" x14ac:dyDescent="0.3">
      <c r="A212" s="4" t="s">
        <v>241</v>
      </c>
      <c r="B212" s="5">
        <v>26.23</v>
      </c>
      <c r="C212" s="5">
        <v>9</v>
      </c>
    </row>
    <row r="213" spans="1:3" x14ac:dyDescent="0.3">
      <c r="A213" s="7" t="s">
        <v>242</v>
      </c>
      <c r="B213" s="8">
        <v>93.26</v>
      </c>
      <c r="C213" s="8">
        <v>9</v>
      </c>
    </row>
    <row r="214" spans="1:3" x14ac:dyDescent="0.3">
      <c r="A214" s="4" t="s">
        <v>243</v>
      </c>
      <c r="B214" s="5">
        <v>92.36</v>
      </c>
      <c r="C214" s="5">
        <v>5</v>
      </c>
    </row>
    <row r="215" spans="1:3" x14ac:dyDescent="0.3">
      <c r="A215" s="7" t="s">
        <v>244</v>
      </c>
      <c r="B215" s="8">
        <v>46.42</v>
      </c>
      <c r="C215" s="8">
        <v>3</v>
      </c>
    </row>
    <row r="216" spans="1:3" x14ac:dyDescent="0.3">
      <c r="A216" s="4" t="s">
        <v>245</v>
      </c>
      <c r="B216" s="5">
        <v>29.61</v>
      </c>
      <c r="C216" s="5">
        <v>7</v>
      </c>
    </row>
    <row r="217" spans="1:3" x14ac:dyDescent="0.3">
      <c r="A217" s="7" t="s">
        <v>246</v>
      </c>
      <c r="B217" s="8">
        <v>18.28</v>
      </c>
      <c r="C217" s="8">
        <v>1</v>
      </c>
    </row>
    <row r="218" spans="1:3" x14ac:dyDescent="0.3">
      <c r="A218" s="4" t="s">
        <v>247</v>
      </c>
      <c r="B218" s="5">
        <v>24.77</v>
      </c>
      <c r="C218" s="5">
        <v>5</v>
      </c>
    </row>
    <row r="219" spans="1:3" x14ac:dyDescent="0.3">
      <c r="A219" s="7" t="s">
        <v>248</v>
      </c>
      <c r="B219" s="8">
        <v>94.64</v>
      </c>
      <c r="C219" s="8">
        <v>3</v>
      </c>
    </row>
    <row r="220" spans="1:3" x14ac:dyDescent="0.3">
      <c r="A220" s="4" t="s">
        <v>249</v>
      </c>
      <c r="B220" s="5">
        <v>94.87</v>
      </c>
      <c r="C220" s="5">
        <v>8</v>
      </c>
    </row>
    <row r="221" spans="1:3" x14ac:dyDescent="0.3">
      <c r="A221" s="7" t="s">
        <v>250</v>
      </c>
      <c r="B221" s="8">
        <v>57.34</v>
      </c>
      <c r="C221" s="8">
        <v>3</v>
      </c>
    </row>
    <row r="222" spans="1:3" x14ac:dyDescent="0.3">
      <c r="A222" s="4" t="s">
        <v>251</v>
      </c>
      <c r="B222" s="5">
        <v>45.35</v>
      </c>
      <c r="C222" s="5">
        <v>6</v>
      </c>
    </row>
    <row r="223" spans="1:3" x14ac:dyDescent="0.3">
      <c r="A223" s="7" t="s">
        <v>252</v>
      </c>
      <c r="B223" s="8">
        <v>62.08</v>
      </c>
      <c r="C223" s="8">
        <v>7</v>
      </c>
    </row>
    <row r="224" spans="1:3" x14ac:dyDescent="0.3">
      <c r="A224" s="4" t="s">
        <v>253</v>
      </c>
      <c r="B224" s="5">
        <v>11.81</v>
      </c>
      <c r="C224" s="5">
        <v>5</v>
      </c>
    </row>
    <row r="225" spans="1:3" x14ac:dyDescent="0.3">
      <c r="A225" s="7" t="s">
        <v>254</v>
      </c>
      <c r="B225" s="8">
        <v>12.54</v>
      </c>
      <c r="C225" s="8">
        <v>1</v>
      </c>
    </row>
    <row r="226" spans="1:3" x14ac:dyDescent="0.3">
      <c r="A226" s="4" t="s">
        <v>255</v>
      </c>
      <c r="B226" s="5">
        <v>43.25</v>
      </c>
      <c r="C226" s="5">
        <v>2</v>
      </c>
    </row>
    <row r="227" spans="1:3" x14ac:dyDescent="0.3">
      <c r="A227" s="7" t="s">
        <v>256</v>
      </c>
      <c r="B227" s="8">
        <v>87.16</v>
      </c>
      <c r="C227" s="8">
        <v>2</v>
      </c>
    </row>
    <row r="228" spans="1:3" x14ac:dyDescent="0.3">
      <c r="A228" s="4" t="s">
        <v>257</v>
      </c>
      <c r="B228" s="5">
        <v>69.37</v>
      </c>
      <c r="C228" s="5">
        <v>9</v>
      </c>
    </row>
    <row r="229" spans="1:3" x14ac:dyDescent="0.3">
      <c r="A229" s="7" t="s">
        <v>258</v>
      </c>
      <c r="B229" s="8">
        <v>37.06</v>
      </c>
      <c r="C229" s="8">
        <v>4</v>
      </c>
    </row>
    <row r="230" spans="1:3" x14ac:dyDescent="0.3">
      <c r="A230" s="4" t="s">
        <v>259</v>
      </c>
      <c r="B230" s="5">
        <v>90.7</v>
      </c>
      <c r="C230" s="5">
        <v>6</v>
      </c>
    </row>
    <row r="231" spans="1:3" x14ac:dyDescent="0.3">
      <c r="A231" s="7" t="s">
        <v>260</v>
      </c>
      <c r="B231" s="8">
        <v>63.42</v>
      </c>
      <c r="C231" s="8">
        <v>8</v>
      </c>
    </row>
    <row r="232" spans="1:3" x14ac:dyDescent="0.3">
      <c r="A232" s="4" t="s">
        <v>261</v>
      </c>
      <c r="B232" s="5">
        <v>81.37</v>
      </c>
      <c r="C232" s="5">
        <v>2</v>
      </c>
    </row>
    <row r="233" spans="1:3" x14ac:dyDescent="0.3">
      <c r="A233" s="7" t="s">
        <v>262</v>
      </c>
      <c r="B233" s="8">
        <v>10.59</v>
      </c>
      <c r="C233" s="8">
        <v>3</v>
      </c>
    </row>
    <row r="234" spans="1:3" x14ac:dyDescent="0.3">
      <c r="A234" s="4" t="s">
        <v>263</v>
      </c>
      <c r="B234" s="5">
        <v>84.09</v>
      </c>
      <c r="C234" s="5">
        <v>9</v>
      </c>
    </row>
    <row r="235" spans="1:3" x14ac:dyDescent="0.3">
      <c r="A235" s="7" t="s">
        <v>264</v>
      </c>
      <c r="B235" s="8">
        <v>73.819999999999993</v>
      </c>
      <c r="C235" s="8">
        <v>4</v>
      </c>
    </row>
    <row r="236" spans="1:3" x14ac:dyDescent="0.3">
      <c r="A236" s="4" t="s">
        <v>265</v>
      </c>
      <c r="B236" s="5">
        <v>51.94</v>
      </c>
      <c r="C236" s="5">
        <v>10</v>
      </c>
    </row>
    <row r="237" spans="1:3" x14ac:dyDescent="0.3">
      <c r="A237" s="7" t="s">
        <v>266</v>
      </c>
      <c r="B237" s="8">
        <v>93.14</v>
      </c>
      <c r="C237" s="8">
        <v>2</v>
      </c>
    </row>
    <row r="238" spans="1:3" x14ac:dyDescent="0.3">
      <c r="A238" s="4" t="s">
        <v>267</v>
      </c>
      <c r="B238" s="5">
        <v>17.41</v>
      </c>
      <c r="C238" s="5">
        <v>5</v>
      </c>
    </row>
    <row r="239" spans="1:3" x14ac:dyDescent="0.3">
      <c r="A239" s="7" t="s">
        <v>268</v>
      </c>
      <c r="B239" s="8">
        <v>44.22</v>
      </c>
      <c r="C239" s="8">
        <v>5</v>
      </c>
    </row>
    <row r="240" spans="1:3" x14ac:dyDescent="0.3">
      <c r="A240" s="4" t="s">
        <v>269</v>
      </c>
      <c r="B240" s="5">
        <v>13.22</v>
      </c>
      <c r="C240" s="5">
        <v>5</v>
      </c>
    </row>
    <row r="241" spans="1:3" x14ac:dyDescent="0.3">
      <c r="A241" s="7" t="s">
        <v>270</v>
      </c>
      <c r="B241" s="8">
        <v>89.69</v>
      </c>
      <c r="C241" s="8">
        <v>1</v>
      </c>
    </row>
    <row r="242" spans="1:3" x14ac:dyDescent="0.3">
      <c r="A242" s="4" t="s">
        <v>271</v>
      </c>
      <c r="B242" s="5">
        <v>24.94</v>
      </c>
      <c r="C242" s="5">
        <v>9</v>
      </c>
    </row>
    <row r="243" spans="1:3" x14ac:dyDescent="0.3">
      <c r="A243" s="7" t="s">
        <v>272</v>
      </c>
      <c r="B243" s="8">
        <v>59.77</v>
      </c>
      <c r="C243" s="8">
        <v>2</v>
      </c>
    </row>
    <row r="244" spans="1:3" x14ac:dyDescent="0.3">
      <c r="A244" s="4" t="s">
        <v>273</v>
      </c>
      <c r="B244" s="5">
        <v>93.2</v>
      </c>
      <c r="C244" s="5">
        <v>2</v>
      </c>
    </row>
    <row r="245" spans="1:3" x14ac:dyDescent="0.3">
      <c r="A245" s="7" t="s">
        <v>274</v>
      </c>
      <c r="B245" s="8">
        <v>62.65</v>
      </c>
      <c r="C245" s="8">
        <v>4</v>
      </c>
    </row>
    <row r="246" spans="1:3" x14ac:dyDescent="0.3">
      <c r="A246" s="4" t="s">
        <v>275</v>
      </c>
      <c r="B246" s="5">
        <v>93.87</v>
      </c>
      <c r="C246" s="5">
        <v>8</v>
      </c>
    </row>
    <row r="247" spans="1:3" x14ac:dyDescent="0.3">
      <c r="A247" s="7" t="s">
        <v>276</v>
      </c>
      <c r="B247" s="8">
        <v>47.59</v>
      </c>
      <c r="C247" s="8">
        <v>8</v>
      </c>
    </row>
    <row r="248" spans="1:3" x14ac:dyDescent="0.3">
      <c r="A248" s="4" t="s">
        <v>277</v>
      </c>
      <c r="B248" s="5">
        <v>81.400000000000006</v>
      </c>
      <c r="C248" s="5">
        <v>3</v>
      </c>
    </row>
    <row r="249" spans="1:3" x14ac:dyDescent="0.3">
      <c r="A249" s="7" t="s">
        <v>278</v>
      </c>
      <c r="B249" s="8">
        <v>17.940000000000001</v>
      </c>
      <c r="C249" s="8">
        <v>5</v>
      </c>
    </row>
    <row r="250" spans="1:3" x14ac:dyDescent="0.3">
      <c r="A250" s="4" t="s">
        <v>279</v>
      </c>
      <c r="B250" s="5">
        <v>77.72</v>
      </c>
      <c r="C250" s="5">
        <v>4</v>
      </c>
    </row>
    <row r="251" spans="1:3" x14ac:dyDescent="0.3">
      <c r="A251" s="7" t="s">
        <v>280</v>
      </c>
      <c r="B251" s="8">
        <v>73.06</v>
      </c>
      <c r="C251" s="8">
        <v>7</v>
      </c>
    </row>
    <row r="252" spans="1:3" x14ac:dyDescent="0.3">
      <c r="A252" s="4" t="s">
        <v>281</v>
      </c>
      <c r="B252" s="5">
        <v>46.55</v>
      </c>
      <c r="C252" s="5">
        <v>9</v>
      </c>
    </row>
    <row r="253" spans="1:3" x14ac:dyDescent="0.3">
      <c r="A253" s="7" t="s">
        <v>282</v>
      </c>
      <c r="B253" s="8">
        <v>35.19</v>
      </c>
      <c r="C253" s="8">
        <v>10</v>
      </c>
    </row>
    <row r="254" spans="1:3" x14ac:dyDescent="0.3">
      <c r="A254" s="4" t="s">
        <v>283</v>
      </c>
      <c r="B254" s="5">
        <v>14.39</v>
      </c>
      <c r="C254" s="5">
        <v>2</v>
      </c>
    </row>
    <row r="255" spans="1:3" x14ac:dyDescent="0.3">
      <c r="A255" s="7" t="s">
        <v>284</v>
      </c>
      <c r="B255" s="8">
        <v>23.75</v>
      </c>
      <c r="C255" s="8">
        <v>4</v>
      </c>
    </row>
    <row r="256" spans="1:3" x14ac:dyDescent="0.3">
      <c r="A256" s="4" t="s">
        <v>285</v>
      </c>
      <c r="B256" s="5">
        <v>58.9</v>
      </c>
      <c r="C256" s="5">
        <v>8</v>
      </c>
    </row>
    <row r="257" spans="1:3" x14ac:dyDescent="0.3">
      <c r="A257" s="7" t="s">
        <v>286</v>
      </c>
      <c r="B257" s="8">
        <v>32.619999999999997</v>
      </c>
      <c r="C257" s="8">
        <v>4</v>
      </c>
    </row>
    <row r="258" spans="1:3" x14ac:dyDescent="0.3">
      <c r="A258" s="4" t="s">
        <v>287</v>
      </c>
      <c r="B258" s="5">
        <v>66.349999999999994</v>
      </c>
      <c r="C258" s="5">
        <v>1</v>
      </c>
    </row>
    <row r="259" spans="1:3" x14ac:dyDescent="0.3">
      <c r="A259" s="7" t="s">
        <v>288</v>
      </c>
      <c r="B259" s="8">
        <v>25.91</v>
      </c>
      <c r="C259" s="8">
        <v>6</v>
      </c>
    </row>
    <row r="260" spans="1:3" x14ac:dyDescent="0.3">
      <c r="A260" s="4" t="s">
        <v>289</v>
      </c>
      <c r="B260" s="5">
        <v>32.25</v>
      </c>
      <c r="C260" s="5">
        <v>4</v>
      </c>
    </row>
    <row r="261" spans="1:3" x14ac:dyDescent="0.3">
      <c r="A261" s="7" t="s">
        <v>290</v>
      </c>
      <c r="B261" s="8">
        <v>65.94</v>
      </c>
      <c r="C261" s="8">
        <v>4</v>
      </c>
    </row>
    <row r="262" spans="1:3" x14ac:dyDescent="0.3">
      <c r="A262" s="4" t="s">
        <v>291</v>
      </c>
      <c r="B262" s="5">
        <v>75.06</v>
      </c>
      <c r="C262" s="5">
        <v>9</v>
      </c>
    </row>
    <row r="263" spans="1:3" x14ac:dyDescent="0.3">
      <c r="A263" s="7" t="s">
        <v>292</v>
      </c>
      <c r="B263" s="8">
        <v>16.45</v>
      </c>
      <c r="C263" s="8">
        <v>4</v>
      </c>
    </row>
    <row r="264" spans="1:3" x14ac:dyDescent="0.3">
      <c r="A264" s="4" t="s">
        <v>293</v>
      </c>
      <c r="B264" s="5">
        <v>38.299999999999997</v>
      </c>
      <c r="C264" s="5">
        <v>4</v>
      </c>
    </row>
    <row r="265" spans="1:3" x14ac:dyDescent="0.3">
      <c r="A265" s="7" t="s">
        <v>294</v>
      </c>
      <c r="B265" s="8">
        <v>22.24</v>
      </c>
      <c r="C265" s="8">
        <v>10</v>
      </c>
    </row>
    <row r="266" spans="1:3" x14ac:dyDescent="0.3">
      <c r="A266" s="4" t="s">
        <v>295</v>
      </c>
      <c r="B266" s="5">
        <v>54.45</v>
      </c>
      <c r="C266" s="5">
        <v>1</v>
      </c>
    </row>
    <row r="267" spans="1:3" x14ac:dyDescent="0.3">
      <c r="A267" s="7" t="s">
        <v>296</v>
      </c>
      <c r="B267" s="8">
        <v>98.4</v>
      </c>
      <c r="C267" s="8">
        <v>7</v>
      </c>
    </row>
    <row r="268" spans="1:3" x14ac:dyDescent="0.3">
      <c r="A268" s="4" t="s">
        <v>297</v>
      </c>
      <c r="B268" s="5">
        <v>35.47</v>
      </c>
      <c r="C268" s="5">
        <v>4</v>
      </c>
    </row>
    <row r="269" spans="1:3" x14ac:dyDescent="0.3">
      <c r="A269" s="7" t="s">
        <v>298</v>
      </c>
      <c r="B269" s="8">
        <v>74.599999999999994</v>
      </c>
      <c r="C269" s="8">
        <v>10</v>
      </c>
    </row>
    <row r="270" spans="1:3" x14ac:dyDescent="0.3">
      <c r="A270" s="4" t="s">
        <v>299</v>
      </c>
      <c r="B270" s="5">
        <v>70.739999999999995</v>
      </c>
      <c r="C270" s="5">
        <v>4</v>
      </c>
    </row>
    <row r="271" spans="1:3" x14ac:dyDescent="0.3">
      <c r="A271" s="7" t="s">
        <v>300</v>
      </c>
      <c r="B271" s="8">
        <v>35.54</v>
      </c>
      <c r="C271" s="8">
        <v>10</v>
      </c>
    </row>
    <row r="272" spans="1:3" x14ac:dyDescent="0.3">
      <c r="A272" s="4" t="s">
        <v>301</v>
      </c>
      <c r="B272" s="5">
        <v>67.430000000000007</v>
      </c>
      <c r="C272" s="5">
        <v>5</v>
      </c>
    </row>
    <row r="273" spans="1:3" x14ac:dyDescent="0.3">
      <c r="A273" s="7" t="s">
        <v>302</v>
      </c>
      <c r="B273" s="8">
        <v>21.12</v>
      </c>
      <c r="C273" s="8">
        <v>2</v>
      </c>
    </row>
    <row r="274" spans="1:3" x14ac:dyDescent="0.3">
      <c r="A274" s="4" t="s">
        <v>303</v>
      </c>
      <c r="B274" s="5">
        <v>21.54</v>
      </c>
      <c r="C274" s="5">
        <v>9</v>
      </c>
    </row>
    <row r="275" spans="1:3" x14ac:dyDescent="0.3">
      <c r="A275" s="7" t="s">
        <v>304</v>
      </c>
      <c r="B275" s="8">
        <v>12.03</v>
      </c>
      <c r="C275" s="8">
        <v>2</v>
      </c>
    </row>
    <row r="276" spans="1:3" x14ac:dyDescent="0.3">
      <c r="A276" s="4" t="s">
        <v>305</v>
      </c>
      <c r="B276" s="5">
        <v>99.71</v>
      </c>
      <c r="C276" s="5">
        <v>6</v>
      </c>
    </row>
    <row r="277" spans="1:3" x14ac:dyDescent="0.3">
      <c r="A277" s="7" t="s">
        <v>306</v>
      </c>
      <c r="B277" s="8">
        <v>47.97</v>
      </c>
      <c r="C277" s="8">
        <v>7</v>
      </c>
    </row>
    <row r="278" spans="1:3" x14ac:dyDescent="0.3">
      <c r="A278" s="4" t="s">
        <v>307</v>
      </c>
      <c r="B278" s="5">
        <v>21.82</v>
      </c>
      <c r="C278" s="5">
        <v>10</v>
      </c>
    </row>
    <row r="279" spans="1:3" x14ac:dyDescent="0.3">
      <c r="A279" s="7" t="s">
        <v>308</v>
      </c>
      <c r="B279" s="8">
        <v>95.42</v>
      </c>
      <c r="C279" s="8">
        <v>4</v>
      </c>
    </row>
    <row r="280" spans="1:3" x14ac:dyDescent="0.3">
      <c r="A280" s="4" t="s">
        <v>309</v>
      </c>
      <c r="B280" s="5">
        <v>70.989999999999995</v>
      </c>
      <c r="C280" s="5">
        <v>10</v>
      </c>
    </row>
    <row r="281" spans="1:3" x14ac:dyDescent="0.3">
      <c r="A281" s="7" t="s">
        <v>310</v>
      </c>
      <c r="B281" s="8">
        <v>44.02</v>
      </c>
      <c r="C281" s="8">
        <v>10</v>
      </c>
    </row>
    <row r="282" spans="1:3" x14ac:dyDescent="0.3">
      <c r="A282" s="4" t="s">
        <v>311</v>
      </c>
      <c r="B282" s="5">
        <v>69.959999999999994</v>
      </c>
      <c r="C282" s="5">
        <v>8</v>
      </c>
    </row>
    <row r="283" spans="1:3" x14ac:dyDescent="0.3">
      <c r="A283" s="7" t="s">
        <v>312</v>
      </c>
      <c r="B283" s="8" t="s">
        <v>313</v>
      </c>
      <c r="C283" s="8">
        <v>1</v>
      </c>
    </row>
    <row r="284" spans="1:3" x14ac:dyDescent="0.3">
      <c r="A284" s="4" t="s">
        <v>314</v>
      </c>
      <c r="B284" s="5">
        <v>15.34</v>
      </c>
      <c r="C284" s="5">
        <v>1</v>
      </c>
    </row>
    <row r="285" spans="1:3" x14ac:dyDescent="0.3">
      <c r="A285" s="7" t="s">
        <v>315</v>
      </c>
      <c r="B285" s="8">
        <v>99.83</v>
      </c>
      <c r="C285" s="8">
        <v>6</v>
      </c>
    </row>
    <row r="286" spans="1:3" x14ac:dyDescent="0.3">
      <c r="A286" s="4" t="s">
        <v>316</v>
      </c>
      <c r="B286" s="5">
        <v>47.67</v>
      </c>
      <c r="C286" s="5">
        <v>4</v>
      </c>
    </row>
    <row r="287" spans="1:3" x14ac:dyDescent="0.3">
      <c r="A287" s="7" t="s">
        <v>317</v>
      </c>
      <c r="B287" s="8">
        <v>66.680000000000007</v>
      </c>
      <c r="C287" s="8">
        <v>5</v>
      </c>
    </row>
    <row r="288" spans="1:3" x14ac:dyDescent="0.3">
      <c r="A288" s="4" t="s">
        <v>318</v>
      </c>
      <c r="B288" s="5">
        <v>74.86</v>
      </c>
      <c r="C288" s="5">
        <v>1</v>
      </c>
    </row>
    <row r="289" spans="1:3" x14ac:dyDescent="0.3">
      <c r="A289" s="7" t="s">
        <v>319</v>
      </c>
      <c r="B289" s="8">
        <v>23.75</v>
      </c>
      <c r="C289" s="8">
        <v>9</v>
      </c>
    </row>
    <row r="290" spans="1:3" x14ac:dyDescent="0.3">
      <c r="A290" s="4" t="s">
        <v>320</v>
      </c>
      <c r="B290" s="5">
        <v>48.51</v>
      </c>
      <c r="C290" s="5">
        <v>7</v>
      </c>
    </row>
    <row r="291" spans="1:3" x14ac:dyDescent="0.3">
      <c r="A291" s="7" t="s">
        <v>321</v>
      </c>
      <c r="B291" s="8">
        <v>94.88</v>
      </c>
      <c r="C291" s="8">
        <v>7</v>
      </c>
    </row>
    <row r="292" spans="1:3" x14ac:dyDescent="0.3">
      <c r="A292" s="4" t="s">
        <v>322</v>
      </c>
      <c r="B292" s="5">
        <v>40.299999999999997</v>
      </c>
      <c r="C292" s="5">
        <v>10</v>
      </c>
    </row>
    <row r="293" spans="1:3" x14ac:dyDescent="0.3">
      <c r="A293" s="7" t="s">
        <v>323</v>
      </c>
      <c r="B293" s="8">
        <v>27.85</v>
      </c>
      <c r="C293" s="8">
        <v>7</v>
      </c>
    </row>
    <row r="294" spans="1:3" x14ac:dyDescent="0.3">
      <c r="A294" s="4" t="s">
        <v>324</v>
      </c>
      <c r="B294" s="5">
        <v>62.48</v>
      </c>
      <c r="C294" s="5">
        <v>1</v>
      </c>
    </row>
    <row r="295" spans="1:3" x14ac:dyDescent="0.3">
      <c r="A295" s="7" t="s">
        <v>325</v>
      </c>
      <c r="B295" s="8">
        <v>36.36</v>
      </c>
      <c r="C295" s="8">
        <v>2</v>
      </c>
    </row>
    <row r="296" spans="1:3" x14ac:dyDescent="0.3">
      <c r="A296" s="4" t="s">
        <v>326</v>
      </c>
      <c r="B296" s="5">
        <v>18.11</v>
      </c>
      <c r="C296" s="5">
        <v>10</v>
      </c>
    </row>
    <row r="297" spans="1:3" x14ac:dyDescent="0.3">
      <c r="A297" s="7" t="s">
        <v>327</v>
      </c>
      <c r="B297" s="8">
        <v>51.92</v>
      </c>
      <c r="C297" s="8">
        <v>5</v>
      </c>
    </row>
    <row r="298" spans="1:3" x14ac:dyDescent="0.3">
      <c r="A298" s="4" t="s">
        <v>328</v>
      </c>
      <c r="B298" s="5">
        <v>28.84</v>
      </c>
      <c r="C298" s="5">
        <v>4</v>
      </c>
    </row>
    <row r="299" spans="1:3" x14ac:dyDescent="0.3">
      <c r="A299" s="7" t="s">
        <v>329</v>
      </c>
      <c r="B299" s="8">
        <v>78.38</v>
      </c>
      <c r="C299" s="8">
        <v>6</v>
      </c>
    </row>
    <row r="300" spans="1:3" x14ac:dyDescent="0.3">
      <c r="A300" s="4" t="s">
        <v>330</v>
      </c>
      <c r="B300" s="5">
        <v>60.01</v>
      </c>
      <c r="C300" s="5">
        <v>4</v>
      </c>
    </row>
    <row r="301" spans="1:3" x14ac:dyDescent="0.3">
      <c r="A301" s="7" t="s">
        <v>331</v>
      </c>
      <c r="B301" s="8">
        <v>88.61</v>
      </c>
      <c r="C301" s="8">
        <v>1</v>
      </c>
    </row>
    <row r="302" spans="1:3" x14ac:dyDescent="0.3">
      <c r="A302" s="4" t="s">
        <v>332</v>
      </c>
      <c r="B302" s="5">
        <v>99.82</v>
      </c>
      <c r="C302" s="5">
        <v>2</v>
      </c>
    </row>
    <row r="303" spans="1:3" x14ac:dyDescent="0.3">
      <c r="A303" s="7" t="s">
        <v>333</v>
      </c>
      <c r="B303" s="8">
        <v>39.01</v>
      </c>
      <c r="C303" s="8">
        <v>1</v>
      </c>
    </row>
    <row r="304" spans="1:3" x14ac:dyDescent="0.3">
      <c r="A304" s="4" t="s">
        <v>334</v>
      </c>
      <c r="B304" s="5">
        <v>48.61</v>
      </c>
      <c r="C304" s="5">
        <v>1</v>
      </c>
    </row>
    <row r="305" spans="1:3" x14ac:dyDescent="0.3">
      <c r="A305" s="7" t="s">
        <v>335</v>
      </c>
      <c r="B305" s="8">
        <v>51.19</v>
      </c>
      <c r="C305" s="8">
        <v>4</v>
      </c>
    </row>
    <row r="306" spans="1:3" x14ac:dyDescent="0.3">
      <c r="A306" s="4" t="s">
        <v>336</v>
      </c>
      <c r="B306" s="5">
        <v>14.96</v>
      </c>
      <c r="C306" s="5">
        <v>8</v>
      </c>
    </row>
    <row r="307" spans="1:3" x14ac:dyDescent="0.3">
      <c r="A307" s="7" t="s">
        <v>337</v>
      </c>
      <c r="B307" s="8">
        <v>72.2</v>
      </c>
      <c r="C307" s="8">
        <v>7</v>
      </c>
    </row>
    <row r="308" spans="1:3" x14ac:dyDescent="0.3">
      <c r="A308" s="4" t="s">
        <v>338</v>
      </c>
      <c r="B308" s="5">
        <v>40.229999999999997</v>
      </c>
      <c r="C308" s="5">
        <v>7</v>
      </c>
    </row>
    <row r="309" spans="1:3" x14ac:dyDescent="0.3">
      <c r="A309" s="7" t="s">
        <v>339</v>
      </c>
      <c r="B309" s="8">
        <v>88.79</v>
      </c>
      <c r="C309" s="8">
        <v>8</v>
      </c>
    </row>
    <row r="310" spans="1:3" x14ac:dyDescent="0.3">
      <c r="A310" s="4" t="s">
        <v>340</v>
      </c>
      <c r="B310" s="5">
        <v>26.48</v>
      </c>
      <c r="C310" s="5">
        <v>3</v>
      </c>
    </row>
    <row r="311" spans="1:3" x14ac:dyDescent="0.3">
      <c r="A311" s="7" t="s">
        <v>341</v>
      </c>
      <c r="B311" s="8">
        <v>81.91</v>
      </c>
      <c r="C311" s="8">
        <v>2</v>
      </c>
    </row>
    <row r="312" spans="1:3" x14ac:dyDescent="0.3">
      <c r="A312" s="4" t="s">
        <v>342</v>
      </c>
      <c r="B312" s="5">
        <v>79.930000000000007</v>
      </c>
      <c r="C312" s="5">
        <v>6</v>
      </c>
    </row>
    <row r="313" spans="1:3" x14ac:dyDescent="0.3">
      <c r="A313" s="7" t="s">
        <v>343</v>
      </c>
      <c r="B313" s="8">
        <v>69.33</v>
      </c>
      <c r="C313" s="8">
        <v>2</v>
      </c>
    </row>
    <row r="314" spans="1:3" x14ac:dyDescent="0.3">
      <c r="A314" s="4" t="s">
        <v>344</v>
      </c>
      <c r="B314" s="5">
        <v>14.23</v>
      </c>
      <c r="C314" s="5">
        <v>5</v>
      </c>
    </row>
    <row r="315" spans="1:3" x14ac:dyDescent="0.3">
      <c r="A315" s="7" t="s">
        <v>345</v>
      </c>
      <c r="B315" s="8">
        <v>15.55</v>
      </c>
      <c r="C315" s="8">
        <v>9</v>
      </c>
    </row>
    <row r="316" spans="1:3" x14ac:dyDescent="0.3">
      <c r="A316" s="4" t="s">
        <v>346</v>
      </c>
      <c r="B316" s="5">
        <v>78.13</v>
      </c>
      <c r="C316" s="5">
        <v>10</v>
      </c>
    </row>
    <row r="317" spans="1:3" x14ac:dyDescent="0.3">
      <c r="A317" s="7" t="s">
        <v>347</v>
      </c>
      <c r="B317" s="8">
        <v>99.37</v>
      </c>
      <c r="C317" s="8">
        <v>2</v>
      </c>
    </row>
    <row r="318" spans="1:3" x14ac:dyDescent="0.3">
      <c r="A318" s="4" t="s">
        <v>348</v>
      </c>
      <c r="B318" s="5">
        <v>21.08</v>
      </c>
      <c r="C318" s="5">
        <v>3</v>
      </c>
    </row>
    <row r="319" spans="1:3" x14ac:dyDescent="0.3">
      <c r="A319" s="7" t="s">
        <v>349</v>
      </c>
      <c r="B319" s="8">
        <v>74.790000000000006</v>
      </c>
      <c r="C319" s="8">
        <v>5</v>
      </c>
    </row>
    <row r="320" spans="1:3" x14ac:dyDescent="0.3">
      <c r="A320" s="4" t="s">
        <v>350</v>
      </c>
      <c r="B320" s="5">
        <v>29.67</v>
      </c>
      <c r="C320" s="5">
        <v>7</v>
      </c>
    </row>
    <row r="321" spans="1:3" x14ac:dyDescent="0.3">
      <c r="A321" s="7" t="s">
        <v>351</v>
      </c>
      <c r="B321" s="8">
        <v>44.07</v>
      </c>
      <c r="C321" s="8">
        <v>4</v>
      </c>
    </row>
    <row r="322" spans="1:3" x14ac:dyDescent="0.3">
      <c r="A322" s="4" t="s">
        <v>352</v>
      </c>
      <c r="B322" s="5">
        <v>22.93</v>
      </c>
      <c r="C322" s="5">
        <v>9</v>
      </c>
    </row>
    <row r="323" spans="1:3" x14ac:dyDescent="0.3">
      <c r="A323" s="7" t="s">
        <v>353</v>
      </c>
      <c r="B323" s="8">
        <v>39.42</v>
      </c>
      <c r="C323" s="8">
        <v>1</v>
      </c>
    </row>
    <row r="324" spans="1:3" x14ac:dyDescent="0.3">
      <c r="A324" s="4" t="s">
        <v>354</v>
      </c>
      <c r="B324" s="5">
        <v>15.26</v>
      </c>
      <c r="C324" s="5">
        <v>6</v>
      </c>
    </row>
    <row r="325" spans="1:3" x14ac:dyDescent="0.3">
      <c r="A325" s="7" t="s">
        <v>355</v>
      </c>
      <c r="B325" s="8">
        <v>61.77</v>
      </c>
      <c r="C325" s="8">
        <v>5</v>
      </c>
    </row>
    <row r="326" spans="1:3" x14ac:dyDescent="0.3">
      <c r="A326" s="4" t="s">
        <v>356</v>
      </c>
      <c r="B326" s="5">
        <v>21.52</v>
      </c>
      <c r="C326" s="5">
        <v>6</v>
      </c>
    </row>
    <row r="327" spans="1:3" x14ac:dyDescent="0.3">
      <c r="A327" s="7" t="s">
        <v>357</v>
      </c>
      <c r="B327" s="8">
        <v>97.74</v>
      </c>
      <c r="C327" s="8">
        <v>4</v>
      </c>
    </row>
    <row r="328" spans="1:3" x14ac:dyDescent="0.3">
      <c r="A328" s="4" t="s">
        <v>358</v>
      </c>
      <c r="B328" s="5">
        <v>99.78</v>
      </c>
      <c r="C328" s="5">
        <v>5</v>
      </c>
    </row>
    <row r="329" spans="1:3" x14ac:dyDescent="0.3">
      <c r="A329" s="7" t="s">
        <v>359</v>
      </c>
      <c r="B329" s="8">
        <v>94.26</v>
      </c>
      <c r="C329" s="8">
        <v>4</v>
      </c>
    </row>
    <row r="330" spans="1:3" x14ac:dyDescent="0.3">
      <c r="A330" s="4" t="s">
        <v>360</v>
      </c>
      <c r="B330" s="5">
        <v>51.13</v>
      </c>
      <c r="C330" s="5">
        <v>4</v>
      </c>
    </row>
    <row r="331" spans="1:3" x14ac:dyDescent="0.3">
      <c r="A331" s="7" t="s">
        <v>361</v>
      </c>
      <c r="B331" s="8">
        <v>36.36</v>
      </c>
      <c r="C331" s="8">
        <v>4</v>
      </c>
    </row>
    <row r="332" spans="1:3" x14ac:dyDescent="0.3">
      <c r="A332" s="4" t="s">
        <v>362</v>
      </c>
      <c r="B332" s="5">
        <v>22.02</v>
      </c>
      <c r="C332" s="5">
        <v>9</v>
      </c>
    </row>
    <row r="333" spans="1:3" x14ac:dyDescent="0.3">
      <c r="A333" s="7" t="s">
        <v>363</v>
      </c>
      <c r="B333" s="8">
        <v>32.9</v>
      </c>
      <c r="C333" s="8">
        <v>3</v>
      </c>
    </row>
    <row r="334" spans="1:3" x14ac:dyDescent="0.3">
      <c r="A334" s="4" t="s">
        <v>364</v>
      </c>
      <c r="B334" s="5">
        <v>77.02</v>
      </c>
      <c r="C334" s="5">
        <v>5</v>
      </c>
    </row>
    <row r="335" spans="1:3" x14ac:dyDescent="0.3">
      <c r="A335" s="7" t="s">
        <v>365</v>
      </c>
      <c r="B335" s="8">
        <v>23.48</v>
      </c>
      <c r="C335" s="8">
        <v>2</v>
      </c>
    </row>
    <row r="336" spans="1:3" x14ac:dyDescent="0.3">
      <c r="A336" s="4" t="s">
        <v>366</v>
      </c>
      <c r="B336" s="5">
        <v>14.7</v>
      </c>
      <c r="C336" s="5">
        <v>5</v>
      </c>
    </row>
    <row r="337" spans="1:3" x14ac:dyDescent="0.3">
      <c r="A337" s="7" t="s">
        <v>367</v>
      </c>
      <c r="B337" s="8">
        <v>28.45</v>
      </c>
      <c r="C337" s="8">
        <v>5</v>
      </c>
    </row>
    <row r="338" spans="1:3" x14ac:dyDescent="0.3">
      <c r="A338" s="4" t="s">
        <v>368</v>
      </c>
      <c r="B338" s="5">
        <v>76.400000000000006</v>
      </c>
      <c r="C338" s="5">
        <v>9</v>
      </c>
    </row>
    <row r="339" spans="1:3" x14ac:dyDescent="0.3">
      <c r="A339" s="7" t="s">
        <v>369</v>
      </c>
      <c r="B339" s="8">
        <v>57.95</v>
      </c>
      <c r="C339" s="8">
        <v>6</v>
      </c>
    </row>
    <row r="340" spans="1:3" x14ac:dyDescent="0.3">
      <c r="A340" s="4" t="s">
        <v>370</v>
      </c>
      <c r="B340" s="5">
        <v>47.65</v>
      </c>
      <c r="C340" s="5">
        <v>3</v>
      </c>
    </row>
    <row r="341" spans="1:3" x14ac:dyDescent="0.3">
      <c r="A341" s="7" t="s">
        <v>371</v>
      </c>
      <c r="B341" s="8">
        <v>42.82</v>
      </c>
      <c r="C341" s="8">
        <v>9</v>
      </c>
    </row>
    <row r="342" spans="1:3" x14ac:dyDescent="0.3">
      <c r="A342" s="4" t="s">
        <v>372</v>
      </c>
      <c r="B342" s="5">
        <v>48.09</v>
      </c>
      <c r="C342" s="5">
        <v>3</v>
      </c>
    </row>
    <row r="343" spans="1:3" x14ac:dyDescent="0.3">
      <c r="A343" s="7" t="s">
        <v>373</v>
      </c>
      <c r="B343" s="8">
        <v>55.97</v>
      </c>
      <c r="C343" s="8">
        <v>7</v>
      </c>
    </row>
    <row r="344" spans="1:3" x14ac:dyDescent="0.3">
      <c r="A344" s="4" t="s">
        <v>374</v>
      </c>
      <c r="B344" s="5">
        <v>76.900000000000006</v>
      </c>
      <c r="C344" s="5">
        <v>7</v>
      </c>
    </row>
    <row r="345" spans="1:3" x14ac:dyDescent="0.3">
      <c r="A345" s="7" t="s">
        <v>375</v>
      </c>
      <c r="B345" s="8">
        <v>97.03</v>
      </c>
      <c r="C345" s="8">
        <v>5</v>
      </c>
    </row>
    <row r="346" spans="1:3" x14ac:dyDescent="0.3">
      <c r="A346" s="4" t="s">
        <v>376</v>
      </c>
      <c r="B346" s="5">
        <v>44.65</v>
      </c>
      <c r="C346" s="5">
        <v>3</v>
      </c>
    </row>
    <row r="347" spans="1:3" x14ac:dyDescent="0.3">
      <c r="A347" s="7" t="s">
        <v>377</v>
      </c>
      <c r="B347" s="8">
        <v>77.930000000000007</v>
      </c>
      <c r="C347" s="8">
        <v>9</v>
      </c>
    </row>
    <row r="348" spans="1:3" x14ac:dyDescent="0.3">
      <c r="A348" s="4" t="s">
        <v>378</v>
      </c>
      <c r="B348" s="5">
        <v>71.95</v>
      </c>
      <c r="C348" s="5">
        <v>1</v>
      </c>
    </row>
    <row r="349" spans="1:3" x14ac:dyDescent="0.3">
      <c r="A349" s="7" t="s">
        <v>379</v>
      </c>
      <c r="B349" s="8">
        <v>89.25</v>
      </c>
      <c r="C349" s="8">
        <v>8</v>
      </c>
    </row>
    <row r="350" spans="1:3" x14ac:dyDescent="0.3">
      <c r="A350" s="4" t="s">
        <v>380</v>
      </c>
      <c r="B350" s="5">
        <v>26.02</v>
      </c>
      <c r="C350" s="5">
        <v>7</v>
      </c>
    </row>
    <row r="351" spans="1:3" x14ac:dyDescent="0.3">
      <c r="A351" s="7" t="s">
        <v>381</v>
      </c>
      <c r="B351" s="8">
        <v>13.5</v>
      </c>
      <c r="C351" s="8">
        <v>10</v>
      </c>
    </row>
    <row r="352" spans="1:3" x14ac:dyDescent="0.3">
      <c r="A352" s="4" t="s">
        <v>382</v>
      </c>
      <c r="B352" s="5">
        <v>99.3</v>
      </c>
      <c r="C352" s="5">
        <v>10</v>
      </c>
    </row>
    <row r="353" spans="1:3" x14ac:dyDescent="0.3">
      <c r="A353" s="7" t="s">
        <v>383</v>
      </c>
      <c r="B353" s="8">
        <v>51.69</v>
      </c>
      <c r="C353" s="8">
        <v>7</v>
      </c>
    </row>
    <row r="354" spans="1:3" x14ac:dyDescent="0.3">
      <c r="A354" s="4" t="s">
        <v>384</v>
      </c>
      <c r="B354" s="5">
        <v>54.73</v>
      </c>
      <c r="C354" s="5">
        <v>7</v>
      </c>
    </row>
    <row r="355" spans="1:3" x14ac:dyDescent="0.3">
      <c r="A355" s="7" t="s">
        <v>385</v>
      </c>
      <c r="B355" s="8" t="s">
        <v>386</v>
      </c>
      <c r="C355" s="8">
        <v>9</v>
      </c>
    </row>
    <row r="356" spans="1:3" x14ac:dyDescent="0.3">
      <c r="A356" s="4" t="s">
        <v>387</v>
      </c>
      <c r="B356" s="5">
        <v>30.24</v>
      </c>
      <c r="C356" s="5">
        <v>1</v>
      </c>
    </row>
    <row r="357" spans="1:3" x14ac:dyDescent="0.3">
      <c r="A357" s="7" t="s">
        <v>388</v>
      </c>
      <c r="B357" s="8">
        <v>89.14</v>
      </c>
      <c r="C357" s="8">
        <v>4</v>
      </c>
    </row>
    <row r="358" spans="1:3" x14ac:dyDescent="0.3">
      <c r="A358" s="4" t="s">
        <v>389</v>
      </c>
      <c r="B358" s="5">
        <v>37.549999999999997</v>
      </c>
      <c r="C358" s="5">
        <v>10</v>
      </c>
    </row>
    <row r="359" spans="1:3" x14ac:dyDescent="0.3">
      <c r="A359" s="7" t="s">
        <v>390</v>
      </c>
      <c r="B359" s="8">
        <v>95.44</v>
      </c>
      <c r="C359" s="8">
        <v>10</v>
      </c>
    </row>
    <row r="360" spans="1:3" x14ac:dyDescent="0.3">
      <c r="A360" s="4" t="s">
        <v>391</v>
      </c>
      <c r="B360" s="5">
        <v>27.5</v>
      </c>
      <c r="C360" s="5">
        <v>3</v>
      </c>
    </row>
    <row r="361" spans="1:3" x14ac:dyDescent="0.3">
      <c r="A361" s="7" t="s">
        <v>392</v>
      </c>
      <c r="B361" s="8">
        <v>74.97</v>
      </c>
      <c r="C361" s="8">
        <v>1</v>
      </c>
    </row>
    <row r="362" spans="1:3" x14ac:dyDescent="0.3">
      <c r="A362" s="4" t="s">
        <v>393</v>
      </c>
      <c r="B362" s="5">
        <v>80.959999999999994</v>
      </c>
      <c r="C362" s="5">
        <v>8</v>
      </c>
    </row>
    <row r="363" spans="1:3" x14ac:dyDescent="0.3">
      <c r="A363" s="7" t="s">
        <v>394</v>
      </c>
      <c r="B363" s="8">
        <v>94.47</v>
      </c>
      <c r="C363" s="8">
        <v>8</v>
      </c>
    </row>
    <row r="364" spans="1:3" x14ac:dyDescent="0.3">
      <c r="A364" s="4" t="s">
        <v>395</v>
      </c>
      <c r="B364" s="5">
        <v>99.79</v>
      </c>
      <c r="C364" s="5">
        <v>2</v>
      </c>
    </row>
    <row r="365" spans="1:3" x14ac:dyDescent="0.3">
      <c r="A365" s="7" t="s">
        <v>396</v>
      </c>
      <c r="B365" s="8">
        <v>73.22</v>
      </c>
      <c r="C365" s="8">
        <v>6</v>
      </c>
    </row>
    <row r="366" spans="1:3" x14ac:dyDescent="0.3">
      <c r="A366" s="4" t="s">
        <v>397</v>
      </c>
      <c r="B366" s="5">
        <v>41.24</v>
      </c>
      <c r="C366" s="5">
        <v>4</v>
      </c>
    </row>
    <row r="367" spans="1:3" x14ac:dyDescent="0.3">
      <c r="A367" s="7" t="s">
        <v>398</v>
      </c>
      <c r="B367" s="8">
        <v>81.680000000000007</v>
      </c>
      <c r="C367" s="8">
        <v>4</v>
      </c>
    </row>
    <row r="368" spans="1:3" x14ac:dyDescent="0.3">
      <c r="A368" s="4" t="s">
        <v>399</v>
      </c>
      <c r="B368" s="5">
        <v>51.32</v>
      </c>
      <c r="C368" s="5">
        <v>9</v>
      </c>
    </row>
    <row r="369" spans="1:3" x14ac:dyDescent="0.3">
      <c r="A369" s="7" t="s">
        <v>400</v>
      </c>
      <c r="B369" s="8">
        <v>65.94</v>
      </c>
      <c r="C369" s="8">
        <v>4</v>
      </c>
    </row>
    <row r="370" spans="1:3" x14ac:dyDescent="0.3">
      <c r="A370" s="4" t="s">
        <v>401</v>
      </c>
      <c r="B370" s="5">
        <v>14.36</v>
      </c>
      <c r="C370" s="5">
        <v>10</v>
      </c>
    </row>
    <row r="371" spans="1:3" x14ac:dyDescent="0.3">
      <c r="A371" s="7" t="s">
        <v>402</v>
      </c>
      <c r="B371" s="8">
        <v>21.5</v>
      </c>
      <c r="C371" s="8">
        <v>9</v>
      </c>
    </row>
    <row r="372" spans="1:3" x14ac:dyDescent="0.3">
      <c r="A372" s="4" t="s">
        <v>403</v>
      </c>
      <c r="B372" s="5">
        <v>26.26</v>
      </c>
      <c r="C372" s="5">
        <v>7</v>
      </c>
    </row>
    <row r="373" spans="1:3" x14ac:dyDescent="0.3">
      <c r="A373" s="7" t="s">
        <v>404</v>
      </c>
      <c r="B373" s="8">
        <v>60.96</v>
      </c>
      <c r="C373" s="8">
        <v>2</v>
      </c>
    </row>
    <row r="374" spans="1:3" x14ac:dyDescent="0.3">
      <c r="A374" s="4" t="s">
        <v>405</v>
      </c>
      <c r="B374" s="5">
        <v>70.11</v>
      </c>
      <c r="C374" s="5">
        <v>6</v>
      </c>
    </row>
    <row r="375" spans="1:3" x14ac:dyDescent="0.3">
      <c r="A375" s="7" t="s">
        <v>406</v>
      </c>
      <c r="B375" s="8">
        <v>42.08</v>
      </c>
      <c r="C375" s="8">
        <v>6</v>
      </c>
    </row>
    <row r="376" spans="1:3" x14ac:dyDescent="0.3">
      <c r="A376" s="4" t="s">
        <v>407</v>
      </c>
      <c r="B376" s="5">
        <v>67.09</v>
      </c>
      <c r="C376" s="5">
        <v>5</v>
      </c>
    </row>
    <row r="377" spans="1:3" x14ac:dyDescent="0.3">
      <c r="A377" s="7" t="s">
        <v>408</v>
      </c>
      <c r="B377" s="8">
        <v>96.7</v>
      </c>
      <c r="C377" s="8">
        <v>5</v>
      </c>
    </row>
    <row r="378" spans="1:3" x14ac:dyDescent="0.3">
      <c r="A378" s="4" t="s">
        <v>409</v>
      </c>
      <c r="B378" s="5">
        <v>35.380000000000003</v>
      </c>
      <c r="C378" s="5">
        <v>9</v>
      </c>
    </row>
    <row r="379" spans="1:3" x14ac:dyDescent="0.3">
      <c r="A379" s="7" t="s">
        <v>410</v>
      </c>
      <c r="B379" s="8">
        <v>95.49</v>
      </c>
      <c r="C379" s="8">
        <v>7</v>
      </c>
    </row>
    <row r="380" spans="1:3" x14ac:dyDescent="0.3">
      <c r="A380" s="4" t="s">
        <v>411</v>
      </c>
      <c r="B380" s="5">
        <v>96.98</v>
      </c>
      <c r="C380" s="5">
        <v>4</v>
      </c>
    </row>
    <row r="381" spans="1:3" x14ac:dyDescent="0.3">
      <c r="A381" s="7" t="s">
        <v>412</v>
      </c>
      <c r="B381" s="8">
        <v>23.65</v>
      </c>
      <c r="C381" s="8">
        <v>4</v>
      </c>
    </row>
    <row r="382" spans="1:3" x14ac:dyDescent="0.3">
      <c r="A382" s="4" t="s">
        <v>413</v>
      </c>
      <c r="B382" s="5">
        <v>82.33</v>
      </c>
      <c r="C382" s="5">
        <v>4</v>
      </c>
    </row>
    <row r="383" spans="1:3" x14ac:dyDescent="0.3">
      <c r="A383" s="7" t="s">
        <v>414</v>
      </c>
      <c r="B383" s="8">
        <v>26.61</v>
      </c>
      <c r="C383" s="8">
        <v>2</v>
      </c>
    </row>
    <row r="384" spans="1:3" x14ac:dyDescent="0.3">
      <c r="A384" s="4" t="s">
        <v>415</v>
      </c>
      <c r="B384" s="5">
        <v>99.69</v>
      </c>
      <c r="C384" s="5">
        <v>5</v>
      </c>
    </row>
    <row r="385" spans="1:3" x14ac:dyDescent="0.3">
      <c r="A385" s="7" t="s">
        <v>416</v>
      </c>
      <c r="B385" s="8">
        <v>74.89</v>
      </c>
      <c r="C385" s="8">
        <v>4</v>
      </c>
    </row>
    <row r="386" spans="1:3" x14ac:dyDescent="0.3">
      <c r="A386" s="4" t="s">
        <v>417</v>
      </c>
      <c r="B386" s="5">
        <v>40.94</v>
      </c>
      <c r="C386" s="5">
        <v>5</v>
      </c>
    </row>
    <row r="387" spans="1:3" x14ac:dyDescent="0.3">
      <c r="A387" s="7" t="s">
        <v>418</v>
      </c>
      <c r="B387" s="8">
        <v>75.819999999999993</v>
      </c>
      <c r="C387" s="8">
        <v>1</v>
      </c>
    </row>
    <row r="388" spans="1:3" x14ac:dyDescent="0.3">
      <c r="A388" s="4" t="s">
        <v>419</v>
      </c>
      <c r="B388" s="5">
        <v>46.77</v>
      </c>
      <c r="C388" s="5">
        <v>6</v>
      </c>
    </row>
    <row r="389" spans="1:3" x14ac:dyDescent="0.3">
      <c r="A389" s="7" t="s">
        <v>420</v>
      </c>
      <c r="B389" s="8">
        <v>32.32</v>
      </c>
      <c r="C389" s="8">
        <v>10</v>
      </c>
    </row>
    <row r="390" spans="1:3" x14ac:dyDescent="0.3">
      <c r="A390" s="4" t="s">
        <v>421</v>
      </c>
      <c r="B390" s="5">
        <v>54.07</v>
      </c>
      <c r="C390" s="5">
        <v>9</v>
      </c>
    </row>
    <row r="391" spans="1:3" x14ac:dyDescent="0.3">
      <c r="A391" s="7" t="s">
        <v>422</v>
      </c>
      <c r="B391" s="8">
        <v>18.22</v>
      </c>
      <c r="C391" s="8">
        <v>7</v>
      </c>
    </row>
    <row r="392" spans="1:3" x14ac:dyDescent="0.3">
      <c r="A392" s="4" t="s">
        <v>423</v>
      </c>
      <c r="B392" s="5">
        <v>80.48</v>
      </c>
      <c r="C392" s="5">
        <v>3</v>
      </c>
    </row>
    <row r="393" spans="1:3" x14ac:dyDescent="0.3">
      <c r="A393" s="7" t="s">
        <v>424</v>
      </c>
      <c r="B393" s="8">
        <v>37.950000000000003</v>
      </c>
      <c r="C393" s="8">
        <v>10</v>
      </c>
    </row>
    <row r="394" spans="1:3" x14ac:dyDescent="0.3">
      <c r="A394" s="4" t="s">
        <v>425</v>
      </c>
      <c r="B394" s="5">
        <v>76.819999999999993</v>
      </c>
      <c r="C394" s="5">
        <v>1</v>
      </c>
    </row>
    <row r="395" spans="1:3" x14ac:dyDescent="0.3">
      <c r="A395" s="7" t="s">
        <v>426</v>
      </c>
      <c r="B395" s="8">
        <v>52.26</v>
      </c>
      <c r="C395" s="8">
        <v>10</v>
      </c>
    </row>
    <row r="396" spans="1:3" x14ac:dyDescent="0.3">
      <c r="A396" s="4" t="s">
        <v>427</v>
      </c>
      <c r="B396" s="5">
        <v>79.739999999999995</v>
      </c>
      <c r="C396" s="5">
        <v>1</v>
      </c>
    </row>
    <row r="397" spans="1:3" x14ac:dyDescent="0.3">
      <c r="A397" s="7" t="s">
        <v>428</v>
      </c>
      <c r="B397" s="8">
        <v>77.5</v>
      </c>
      <c r="C397" s="8">
        <v>5</v>
      </c>
    </row>
    <row r="398" spans="1:3" x14ac:dyDescent="0.3">
      <c r="A398" s="4" t="s">
        <v>429</v>
      </c>
      <c r="B398" s="5">
        <v>54.27</v>
      </c>
      <c r="C398" s="5">
        <v>5</v>
      </c>
    </row>
    <row r="399" spans="1:3" x14ac:dyDescent="0.3">
      <c r="A399" s="7" t="s">
        <v>430</v>
      </c>
      <c r="B399" s="8">
        <v>13.59</v>
      </c>
      <c r="C399" s="8">
        <v>9</v>
      </c>
    </row>
    <row r="400" spans="1:3" x14ac:dyDescent="0.3">
      <c r="A400" s="4" t="s">
        <v>431</v>
      </c>
      <c r="B400" s="5">
        <v>41.06</v>
      </c>
      <c r="C400" s="5">
        <v>6</v>
      </c>
    </row>
    <row r="401" spans="1:3" x14ac:dyDescent="0.3">
      <c r="A401" s="7" t="s">
        <v>432</v>
      </c>
      <c r="B401" s="8">
        <v>19.239999999999998</v>
      </c>
      <c r="C401" s="8">
        <v>9</v>
      </c>
    </row>
    <row r="402" spans="1:3" x14ac:dyDescent="0.3">
      <c r="A402" s="4" t="s">
        <v>433</v>
      </c>
      <c r="B402" s="5">
        <v>39.43</v>
      </c>
      <c r="C402" s="5">
        <v>6</v>
      </c>
    </row>
    <row r="403" spans="1:3" x14ac:dyDescent="0.3">
      <c r="A403" s="7" t="s">
        <v>434</v>
      </c>
      <c r="B403" s="8">
        <v>46.22</v>
      </c>
      <c r="C403" s="8">
        <v>4</v>
      </c>
    </row>
    <row r="404" spans="1:3" x14ac:dyDescent="0.3">
      <c r="A404" s="4" t="s">
        <v>435</v>
      </c>
      <c r="B404" s="5">
        <v>13.98</v>
      </c>
      <c r="C404" s="5">
        <v>1</v>
      </c>
    </row>
    <row r="405" spans="1:3" x14ac:dyDescent="0.3">
      <c r="A405" s="7" t="s">
        <v>436</v>
      </c>
      <c r="B405" s="8">
        <v>39.75</v>
      </c>
      <c r="C405" s="8">
        <v>5</v>
      </c>
    </row>
    <row r="406" spans="1:3" x14ac:dyDescent="0.3">
      <c r="A406" s="4" t="s">
        <v>437</v>
      </c>
      <c r="B406" s="5">
        <v>97.79</v>
      </c>
      <c r="C406" s="5">
        <v>7</v>
      </c>
    </row>
    <row r="407" spans="1:3" x14ac:dyDescent="0.3">
      <c r="A407" s="7" t="s">
        <v>438</v>
      </c>
      <c r="B407" s="8">
        <v>67.260000000000005</v>
      </c>
      <c r="C407" s="8">
        <v>4</v>
      </c>
    </row>
    <row r="408" spans="1:3" x14ac:dyDescent="0.3">
      <c r="A408" s="4" t="s">
        <v>439</v>
      </c>
      <c r="B408" s="5">
        <v>13.79</v>
      </c>
      <c r="C408" s="5">
        <v>5</v>
      </c>
    </row>
    <row r="409" spans="1:3" x14ac:dyDescent="0.3">
      <c r="A409" s="7" t="s">
        <v>440</v>
      </c>
      <c r="B409" s="8">
        <v>68.709999999999994</v>
      </c>
      <c r="C409" s="8">
        <v>4</v>
      </c>
    </row>
    <row r="410" spans="1:3" x14ac:dyDescent="0.3">
      <c r="A410" s="4" t="s">
        <v>441</v>
      </c>
      <c r="B410" s="5">
        <v>56.53</v>
      </c>
      <c r="C410" s="5">
        <v>4</v>
      </c>
    </row>
    <row r="411" spans="1:3" x14ac:dyDescent="0.3">
      <c r="A411" s="7" t="s">
        <v>442</v>
      </c>
      <c r="B411" s="8">
        <v>23.82</v>
      </c>
      <c r="C411" s="8">
        <v>5</v>
      </c>
    </row>
    <row r="412" spans="1:3" x14ac:dyDescent="0.3">
      <c r="A412" s="4" t="s">
        <v>443</v>
      </c>
      <c r="B412" s="5">
        <v>34.21</v>
      </c>
      <c r="C412" s="5">
        <v>10</v>
      </c>
    </row>
    <row r="413" spans="1:3" x14ac:dyDescent="0.3">
      <c r="A413" s="7" t="s">
        <v>444</v>
      </c>
      <c r="B413" s="8">
        <v>21.87</v>
      </c>
      <c r="C413" s="8">
        <v>2</v>
      </c>
    </row>
    <row r="414" spans="1:3" x14ac:dyDescent="0.3">
      <c r="A414" s="4" t="s">
        <v>445</v>
      </c>
      <c r="B414" s="5">
        <v>20.97</v>
      </c>
      <c r="C414" s="5">
        <v>5</v>
      </c>
    </row>
    <row r="415" spans="1:3" x14ac:dyDescent="0.3">
      <c r="A415" s="7" t="s">
        <v>446</v>
      </c>
      <c r="B415" s="8">
        <v>25.84</v>
      </c>
      <c r="C415" s="8">
        <v>3</v>
      </c>
    </row>
    <row r="416" spans="1:3" x14ac:dyDescent="0.3">
      <c r="A416" s="4" t="s">
        <v>447</v>
      </c>
      <c r="B416" s="5">
        <v>50.93</v>
      </c>
      <c r="C416" s="5">
        <v>8</v>
      </c>
    </row>
    <row r="417" spans="1:3" x14ac:dyDescent="0.3">
      <c r="A417" s="7" t="s">
        <v>448</v>
      </c>
      <c r="B417" s="8">
        <v>96.11</v>
      </c>
      <c r="C417" s="8">
        <v>1</v>
      </c>
    </row>
    <row r="418" spans="1:3" x14ac:dyDescent="0.3">
      <c r="A418" s="4" t="s">
        <v>449</v>
      </c>
      <c r="B418" s="5">
        <v>45.38</v>
      </c>
      <c r="C418" s="5">
        <v>4</v>
      </c>
    </row>
    <row r="419" spans="1:3" x14ac:dyDescent="0.3">
      <c r="A419" s="7" t="s">
        <v>450</v>
      </c>
      <c r="B419" s="8">
        <v>81.510000000000005</v>
      </c>
      <c r="C419" s="8">
        <v>1</v>
      </c>
    </row>
    <row r="420" spans="1:3" x14ac:dyDescent="0.3">
      <c r="A420" s="4" t="s">
        <v>451</v>
      </c>
      <c r="B420" s="5">
        <v>57.22</v>
      </c>
      <c r="C420" s="5">
        <v>2</v>
      </c>
    </row>
    <row r="421" spans="1:3" x14ac:dyDescent="0.3">
      <c r="A421" s="7" t="s">
        <v>452</v>
      </c>
      <c r="B421" s="8">
        <v>25.22</v>
      </c>
      <c r="C421" s="8">
        <v>7</v>
      </c>
    </row>
    <row r="422" spans="1:3" x14ac:dyDescent="0.3">
      <c r="A422" s="4" t="s">
        <v>453</v>
      </c>
      <c r="B422" s="5">
        <v>38.6</v>
      </c>
      <c r="C422" s="5">
        <v>3</v>
      </c>
    </row>
    <row r="423" spans="1:3" x14ac:dyDescent="0.3">
      <c r="A423" s="7" t="s">
        <v>454</v>
      </c>
      <c r="B423" s="8">
        <v>84.05</v>
      </c>
      <c r="C423" s="8">
        <v>3</v>
      </c>
    </row>
    <row r="424" spans="1:3" x14ac:dyDescent="0.3">
      <c r="A424" s="4" t="s">
        <v>455</v>
      </c>
      <c r="B424" s="5">
        <v>97.21</v>
      </c>
      <c r="C424" s="5">
        <v>10</v>
      </c>
    </row>
    <row r="425" spans="1:3" x14ac:dyDescent="0.3">
      <c r="A425" s="7" t="s">
        <v>456</v>
      </c>
      <c r="B425" s="8">
        <v>25.42</v>
      </c>
      <c r="C425" s="8">
        <v>8</v>
      </c>
    </row>
    <row r="426" spans="1:3" x14ac:dyDescent="0.3">
      <c r="A426" s="4" t="s">
        <v>457</v>
      </c>
      <c r="B426" s="5">
        <v>16.28</v>
      </c>
      <c r="C426" s="5">
        <v>1</v>
      </c>
    </row>
    <row r="427" spans="1:3" x14ac:dyDescent="0.3">
      <c r="A427" s="7" t="s">
        <v>458</v>
      </c>
      <c r="B427" s="8">
        <v>40.61</v>
      </c>
      <c r="C427" s="8">
        <v>9</v>
      </c>
    </row>
    <row r="428" spans="1:3" x14ac:dyDescent="0.3">
      <c r="A428" s="4" t="s">
        <v>459</v>
      </c>
      <c r="B428" s="5">
        <v>53.17</v>
      </c>
      <c r="C428" s="5">
        <v>7</v>
      </c>
    </row>
    <row r="429" spans="1:3" x14ac:dyDescent="0.3">
      <c r="A429" s="7" t="s">
        <v>460</v>
      </c>
      <c r="B429" s="8">
        <v>20.87</v>
      </c>
      <c r="C429" s="8">
        <v>3</v>
      </c>
    </row>
    <row r="430" spans="1:3" x14ac:dyDescent="0.3">
      <c r="A430" s="4" t="s">
        <v>461</v>
      </c>
      <c r="B430" s="5">
        <v>67.27</v>
      </c>
      <c r="C430" s="5">
        <v>5</v>
      </c>
    </row>
    <row r="431" spans="1:3" x14ac:dyDescent="0.3">
      <c r="A431" s="7" t="s">
        <v>462</v>
      </c>
      <c r="B431" s="8">
        <v>90.65</v>
      </c>
      <c r="C431" s="8">
        <v>10</v>
      </c>
    </row>
    <row r="432" spans="1:3" x14ac:dyDescent="0.3">
      <c r="A432" s="4" t="s">
        <v>463</v>
      </c>
      <c r="B432" s="5">
        <v>69.08</v>
      </c>
      <c r="C432" s="5">
        <v>2</v>
      </c>
    </row>
    <row r="433" spans="1:3" x14ac:dyDescent="0.3">
      <c r="A433" s="7" t="s">
        <v>464</v>
      </c>
      <c r="B433" s="8">
        <v>43.27</v>
      </c>
      <c r="C433" s="8">
        <v>2</v>
      </c>
    </row>
    <row r="434" spans="1:3" x14ac:dyDescent="0.3">
      <c r="A434" s="4" t="s">
        <v>465</v>
      </c>
      <c r="B434" s="5">
        <v>23.46</v>
      </c>
      <c r="C434" s="5">
        <v>6</v>
      </c>
    </row>
    <row r="435" spans="1:3" x14ac:dyDescent="0.3">
      <c r="A435" s="7" t="s">
        <v>466</v>
      </c>
      <c r="B435" s="8">
        <v>95.54</v>
      </c>
      <c r="C435" s="8">
        <v>7</v>
      </c>
    </row>
    <row r="436" spans="1:3" x14ac:dyDescent="0.3">
      <c r="A436" s="4" t="s">
        <v>467</v>
      </c>
      <c r="B436" s="5">
        <v>47.44</v>
      </c>
      <c r="C436" s="5">
        <v>1</v>
      </c>
    </row>
    <row r="437" spans="1:3" x14ac:dyDescent="0.3">
      <c r="A437" s="7" t="s">
        <v>468</v>
      </c>
      <c r="B437" s="8">
        <v>99.24</v>
      </c>
      <c r="C437" s="8">
        <v>9</v>
      </c>
    </row>
    <row r="438" spans="1:3" x14ac:dyDescent="0.3">
      <c r="A438" s="4" t="s">
        <v>469</v>
      </c>
      <c r="B438" s="5">
        <v>82.93</v>
      </c>
      <c r="C438" s="5">
        <v>4</v>
      </c>
    </row>
    <row r="439" spans="1:3" x14ac:dyDescent="0.3">
      <c r="A439" s="7" t="s">
        <v>470</v>
      </c>
      <c r="B439" s="8">
        <v>33.99</v>
      </c>
      <c r="C439" s="8">
        <v>6</v>
      </c>
    </row>
    <row r="440" spans="1:3" x14ac:dyDescent="0.3">
      <c r="A440" s="4" t="s">
        <v>471</v>
      </c>
      <c r="B440" s="5">
        <v>17.04</v>
      </c>
      <c r="C440" s="5">
        <v>4</v>
      </c>
    </row>
    <row r="441" spans="1:3" x14ac:dyDescent="0.3">
      <c r="A441" s="7" t="s">
        <v>472</v>
      </c>
      <c r="B441" s="8">
        <v>40.86</v>
      </c>
      <c r="C441" s="8">
        <v>8</v>
      </c>
    </row>
    <row r="442" spans="1:3" x14ac:dyDescent="0.3">
      <c r="A442" s="4" t="s">
        <v>473</v>
      </c>
      <c r="B442" s="5">
        <v>17.440000000000001</v>
      </c>
      <c r="C442" s="5">
        <v>5</v>
      </c>
    </row>
    <row r="443" spans="1:3" x14ac:dyDescent="0.3">
      <c r="A443" s="7" t="s">
        <v>474</v>
      </c>
      <c r="B443" s="8">
        <v>88.43</v>
      </c>
      <c r="C443" s="8">
        <v>8</v>
      </c>
    </row>
    <row r="444" spans="1:3" x14ac:dyDescent="0.3">
      <c r="A444" s="4" t="s">
        <v>475</v>
      </c>
      <c r="B444" s="5">
        <v>89.21</v>
      </c>
      <c r="C444" s="5">
        <v>9</v>
      </c>
    </row>
    <row r="445" spans="1:3" x14ac:dyDescent="0.3">
      <c r="A445" s="7" t="s">
        <v>476</v>
      </c>
      <c r="B445" s="8">
        <v>12.78</v>
      </c>
      <c r="C445" s="8">
        <v>1</v>
      </c>
    </row>
    <row r="446" spans="1:3" x14ac:dyDescent="0.3">
      <c r="A446" s="4" t="s">
        <v>477</v>
      </c>
      <c r="B446" s="5">
        <v>19.100000000000001</v>
      </c>
      <c r="C446" s="5">
        <v>7</v>
      </c>
    </row>
    <row r="447" spans="1:3" x14ac:dyDescent="0.3">
      <c r="A447" s="7" t="s">
        <v>478</v>
      </c>
      <c r="B447" s="8">
        <v>19.149999999999999</v>
      </c>
      <c r="C447" s="8">
        <v>1</v>
      </c>
    </row>
    <row r="448" spans="1:3" x14ac:dyDescent="0.3">
      <c r="A448" s="4" t="s">
        <v>479</v>
      </c>
      <c r="B448" s="5">
        <v>27.66</v>
      </c>
      <c r="C448" s="5">
        <v>10</v>
      </c>
    </row>
    <row r="449" spans="1:3" x14ac:dyDescent="0.3">
      <c r="A449" s="7" t="s">
        <v>480</v>
      </c>
      <c r="B449" s="8">
        <v>45.74</v>
      </c>
      <c r="C449" s="8">
        <v>3</v>
      </c>
    </row>
    <row r="450" spans="1:3" x14ac:dyDescent="0.3">
      <c r="A450" s="4" t="s">
        <v>481</v>
      </c>
      <c r="B450" s="5">
        <v>27.07</v>
      </c>
      <c r="C450" s="5">
        <v>1</v>
      </c>
    </row>
    <row r="451" spans="1:3" x14ac:dyDescent="0.3">
      <c r="A451" s="7" t="s">
        <v>482</v>
      </c>
      <c r="B451" s="8">
        <v>39.119999999999997</v>
      </c>
      <c r="C451" s="8">
        <v>1</v>
      </c>
    </row>
    <row r="452" spans="1:3" x14ac:dyDescent="0.3">
      <c r="A452" s="4" t="s">
        <v>483</v>
      </c>
      <c r="B452" s="5">
        <v>74.709999999999994</v>
      </c>
      <c r="C452" s="5">
        <v>6</v>
      </c>
    </row>
    <row r="453" spans="1:3" x14ac:dyDescent="0.3">
      <c r="A453" s="7" t="s">
        <v>484</v>
      </c>
      <c r="B453" s="8">
        <v>22.01</v>
      </c>
      <c r="C453" s="8">
        <v>6</v>
      </c>
    </row>
    <row r="454" spans="1:3" x14ac:dyDescent="0.3">
      <c r="A454" s="4" t="s">
        <v>485</v>
      </c>
      <c r="B454" s="5">
        <v>63.61</v>
      </c>
      <c r="C454" s="5">
        <v>5</v>
      </c>
    </row>
    <row r="455" spans="1:3" x14ac:dyDescent="0.3">
      <c r="A455" s="7" t="s">
        <v>486</v>
      </c>
      <c r="B455" s="8" t="s">
        <v>487</v>
      </c>
      <c r="C455" s="8">
        <v>1</v>
      </c>
    </row>
    <row r="456" spans="1:3" x14ac:dyDescent="0.3">
      <c r="A456" s="4" t="s">
        <v>488</v>
      </c>
      <c r="B456" s="5">
        <v>20.77</v>
      </c>
      <c r="C456" s="5">
        <v>4</v>
      </c>
    </row>
    <row r="457" spans="1:3" x14ac:dyDescent="0.3">
      <c r="A457" s="7" t="s">
        <v>489</v>
      </c>
      <c r="B457" s="8">
        <v>29.56</v>
      </c>
      <c r="C457" s="8">
        <v>5</v>
      </c>
    </row>
    <row r="458" spans="1:3" x14ac:dyDescent="0.3">
      <c r="A458" s="4" t="s">
        <v>490</v>
      </c>
      <c r="B458" s="5">
        <v>77.400000000000006</v>
      </c>
      <c r="C458" s="5">
        <v>9</v>
      </c>
    </row>
    <row r="459" spans="1:3" x14ac:dyDescent="0.3">
      <c r="A459" s="7" t="s">
        <v>491</v>
      </c>
      <c r="B459" s="8">
        <v>79.39</v>
      </c>
      <c r="C459" s="8">
        <v>10</v>
      </c>
    </row>
    <row r="460" spans="1:3" x14ac:dyDescent="0.3">
      <c r="A460" s="4" t="s">
        <v>492</v>
      </c>
      <c r="B460" s="5">
        <v>46.57</v>
      </c>
      <c r="C460" s="5">
        <v>10</v>
      </c>
    </row>
    <row r="461" spans="1:3" x14ac:dyDescent="0.3">
      <c r="A461" s="7" t="s">
        <v>493</v>
      </c>
      <c r="B461" s="8">
        <v>35.89</v>
      </c>
      <c r="C461" s="8">
        <v>1</v>
      </c>
    </row>
    <row r="462" spans="1:3" x14ac:dyDescent="0.3">
      <c r="A462" s="4" t="s">
        <v>494</v>
      </c>
      <c r="B462" s="5">
        <v>40.520000000000003</v>
      </c>
      <c r="C462" s="5">
        <v>5</v>
      </c>
    </row>
    <row r="463" spans="1:3" x14ac:dyDescent="0.3">
      <c r="A463" s="7" t="s">
        <v>495</v>
      </c>
      <c r="B463" s="8">
        <v>73.05</v>
      </c>
      <c r="C463" s="8">
        <v>10</v>
      </c>
    </row>
    <row r="464" spans="1:3" x14ac:dyDescent="0.3">
      <c r="A464" s="4" t="s">
        <v>496</v>
      </c>
      <c r="B464" s="5">
        <v>73.95</v>
      </c>
      <c r="C464" s="5">
        <v>4</v>
      </c>
    </row>
    <row r="465" spans="1:3" x14ac:dyDescent="0.3">
      <c r="A465" s="7" t="s">
        <v>497</v>
      </c>
      <c r="B465" s="8">
        <v>22.62</v>
      </c>
      <c r="C465" s="8">
        <v>1</v>
      </c>
    </row>
    <row r="466" spans="1:3" x14ac:dyDescent="0.3">
      <c r="A466" s="4" t="s">
        <v>498</v>
      </c>
      <c r="B466" s="5">
        <v>51.34</v>
      </c>
      <c r="C466" s="5">
        <v>5</v>
      </c>
    </row>
    <row r="467" spans="1:3" x14ac:dyDescent="0.3">
      <c r="A467" s="7" t="s">
        <v>499</v>
      </c>
      <c r="B467" s="8">
        <v>54.55</v>
      </c>
      <c r="C467" s="8">
        <v>10</v>
      </c>
    </row>
    <row r="468" spans="1:3" x14ac:dyDescent="0.3">
      <c r="A468" s="4" t="s">
        <v>500</v>
      </c>
      <c r="B468" s="5">
        <v>37.15</v>
      </c>
      <c r="C468" s="5">
        <v>7</v>
      </c>
    </row>
    <row r="469" spans="1:3" x14ac:dyDescent="0.3">
      <c r="A469" s="7" t="s">
        <v>501</v>
      </c>
      <c r="B469" s="8">
        <v>37.020000000000003</v>
      </c>
      <c r="C469" s="8">
        <v>6</v>
      </c>
    </row>
    <row r="470" spans="1:3" x14ac:dyDescent="0.3">
      <c r="A470" s="4" t="s">
        <v>502</v>
      </c>
      <c r="B470" s="5">
        <v>21.58</v>
      </c>
      <c r="C470" s="5">
        <v>1</v>
      </c>
    </row>
    <row r="471" spans="1:3" x14ac:dyDescent="0.3">
      <c r="A471" s="7" t="s">
        <v>503</v>
      </c>
      <c r="B471" s="8">
        <v>98.84</v>
      </c>
      <c r="C471" s="8">
        <v>1</v>
      </c>
    </row>
    <row r="472" spans="1:3" x14ac:dyDescent="0.3">
      <c r="A472" s="4" t="s">
        <v>504</v>
      </c>
      <c r="B472" s="5">
        <v>83.77</v>
      </c>
      <c r="C472" s="5">
        <v>6</v>
      </c>
    </row>
    <row r="473" spans="1:3" x14ac:dyDescent="0.3">
      <c r="A473" s="7" t="s">
        <v>505</v>
      </c>
      <c r="B473" s="8">
        <v>40.049999999999997</v>
      </c>
      <c r="C473" s="8">
        <v>4</v>
      </c>
    </row>
    <row r="474" spans="1:3" x14ac:dyDescent="0.3">
      <c r="A474" s="4" t="s">
        <v>506</v>
      </c>
      <c r="B474" s="5">
        <v>43.13</v>
      </c>
      <c r="C474" s="5">
        <v>10</v>
      </c>
    </row>
    <row r="475" spans="1:3" x14ac:dyDescent="0.3">
      <c r="A475" s="7" t="s">
        <v>507</v>
      </c>
      <c r="B475" s="8">
        <v>72.569999999999993</v>
      </c>
      <c r="C475" s="8">
        <v>8</v>
      </c>
    </row>
    <row r="476" spans="1:3" x14ac:dyDescent="0.3">
      <c r="A476" s="4" t="s">
        <v>508</v>
      </c>
      <c r="B476" s="5">
        <v>64.44</v>
      </c>
      <c r="C476" s="5">
        <v>5</v>
      </c>
    </row>
    <row r="477" spans="1:3" x14ac:dyDescent="0.3">
      <c r="A477" s="7" t="s">
        <v>509</v>
      </c>
      <c r="B477" s="8">
        <v>65.180000000000007</v>
      </c>
      <c r="C477" s="8">
        <v>3</v>
      </c>
    </row>
    <row r="478" spans="1:3" x14ac:dyDescent="0.3">
      <c r="A478" s="4" t="s">
        <v>510</v>
      </c>
      <c r="B478" s="5">
        <v>33.26</v>
      </c>
      <c r="C478" s="5">
        <v>5</v>
      </c>
    </row>
    <row r="479" spans="1:3" x14ac:dyDescent="0.3">
      <c r="A479" s="7" t="s">
        <v>511</v>
      </c>
      <c r="B479" s="8">
        <v>84.07</v>
      </c>
      <c r="C479" s="8">
        <v>4</v>
      </c>
    </row>
    <row r="480" spans="1:3" x14ac:dyDescent="0.3">
      <c r="A480" s="4" t="s">
        <v>512</v>
      </c>
      <c r="B480" s="5">
        <v>34.369999999999997</v>
      </c>
      <c r="C480" s="5">
        <v>10</v>
      </c>
    </row>
    <row r="481" spans="1:3" x14ac:dyDescent="0.3">
      <c r="A481" s="7" t="s">
        <v>513</v>
      </c>
      <c r="B481" s="8">
        <v>38.6</v>
      </c>
      <c r="C481" s="8">
        <v>1</v>
      </c>
    </row>
    <row r="482" spans="1:3" x14ac:dyDescent="0.3">
      <c r="A482" s="4" t="s">
        <v>514</v>
      </c>
      <c r="B482" s="5">
        <v>65.97</v>
      </c>
      <c r="C482" s="5">
        <v>8</v>
      </c>
    </row>
    <row r="483" spans="1:3" x14ac:dyDescent="0.3">
      <c r="A483" s="7" t="s">
        <v>515</v>
      </c>
      <c r="B483" s="8">
        <v>32.799999999999997</v>
      </c>
      <c r="C483" s="8">
        <v>10</v>
      </c>
    </row>
    <row r="484" spans="1:3" x14ac:dyDescent="0.3">
      <c r="A484" s="4" t="s">
        <v>516</v>
      </c>
      <c r="B484" s="5">
        <v>37.14</v>
      </c>
      <c r="C484" s="5">
        <v>5</v>
      </c>
    </row>
    <row r="485" spans="1:3" x14ac:dyDescent="0.3">
      <c r="A485" s="7" t="s">
        <v>517</v>
      </c>
      <c r="B485" s="8">
        <v>60.38</v>
      </c>
      <c r="C485" s="8">
        <v>10</v>
      </c>
    </row>
    <row r="486" spans="1:3" x14ac:dyDescent="0.3">
      <c r="A486" s="4" t="s">
        <v>518</v>
      </c>
      <c r="B486" s="5">
        <v>36.979999999999997</v>
      </c>
      <c r="C486" s="5">
        <v>10</v>
      </c>
    </row>
    <row r="487" spans="1:3" x14ac:dyDescent="0.3">
      <c r="A487" s="7" t="s">
        <v>519</v>
      </c>
      <c r="B487" s="8">
        <v>49.49</v>
      </c>
      <c r="C487" s="8">
        <v>4</v>
      </c>
    </row>
    <row r="488" spans="1:3" x14ac:dyDescent="0.3">
      <c r="A488" s="4" t="s">
        <v>520</v>
      </c>
      <c r="B488" s="5">
        <v>41.09</v>
      </c>
      <c r="C488" s="5">
        <v>10</v>
      </c>
    </row>
    <row r="489" spans="1:3" x14ac:dyDescent="0.3">
      <c r="A489" s="7" t="s">
        <v>521</v>
      </c>
      <c r="B489" s="8">
        <v>37.15</v>
      </c>
      <c r="C489" s="8">
        <v>4</v>
      </c>
    </row>
    <row r="490" spans="1:3" x14ac:dyDescent="0.3">
      <c r="A490" s="4" t="s">
        <v>522</v>
      </c>
      <c r="B490" s="5">
        <v>22.96</v>
      </c>
      <c r="C490" s="5">
        <v>1</v>
      </c>
    </row>
    <row r="491" spans="1:3" x14ac:dyDescent="0.3">
      <c r="A491" s="7" t="s">
        <v>523</v>
      </c>
      <c r="B491" s="8">
        <v>77.680000000000007</v>
      </c>
      <c r="C491" s="8">
        <v>9</v>
      </c>
    </row>
    <row r="492" spans="1:3" x14ac:dyDescent="0.3">
      <c r="A492" s="4" t="s">
        <v>524</v>
      </c>
      <c r="B492" s="5">
        <v>34.700000000000003</v>
      </c>
      <c r="C492" s="5">
        <v>2</v>
      </c>
    </row>
    <row r="493" spans="1:3" x14ac:dyDescent="0.3">
      <c r="A493" s="7" t="s">
        <v>525</v>
      </c>
      <c r="B493" s="8">
        <v>19.66</v>
      </c>
      <c r="C493" s="8">
        <v>10</v>
      </c>
    </row>
    <row r="494" spans="1:3" x14ac:dyDescent="0.3">
      <c r="A494" s="4" t="s">
        <v>526</v>
      </c>
      <c r="B494" s="5">
        <v>25.32</v>
      </c>
      <c r="C494" s="5">
        <v>8</v>
      </c>
    </row>
    <row r="495" spans="1:3" x14ac:dyDescent="0.3">
      <c r="A495" s="7" t="s">
        <v>527</v>
      </c>
      <c r="B495" s="8">
        <v>12.12</v>
      </c>
      <c r="C495" s="8">
        <v>10</v>
      </c>
    </row>
    <row r="496" spans="1:3" x14ac:dyDescent="0.3">
      <c r="A496" s="4" t="s">
        <v>528</v>
      </c>
      <c r="B496" s="5">
        <v>99.89</v>
      </c>
      <c r="C496" s="5">
        <v>2</v>
      </c>
    </row>
    <row r="497" spans="1:3" x14ac:dyDescent="0.3">
      <c r="A497" s="7" t="s">
        <v>529</v>
      </c>
      <c r="B497" s="8">
        <v>75.92</v>
      </c>
      <c r="C497" s="8">
        <v>8</v>
      </c>
    </row>
    <row r="498" spans="1:3" x14ac:dyDescent="0.3">
      <c r="A498" s="4" t="s">
        <v>530</v>
      </c>
      <c r="B498" s="5">
        <v>63.22</v>
      </c>
      <c r="C498" s="5">
        <v>2</v>
      </c>
    </row>
    <row r="499" spans="1:3" x14ac:dyDescent="0.3">
      <c r="A499" s="7" t="s">
        <v>531</v>
      </c>
      <c r="B499" s="8">
        <v>90.24</v>
      </c>
      <c r="C499" s="8">
        <v>6</v>
      </c>
    </row>
    <row r="500" spans="1:3" x14ac:dyDescent="0.3">
      <c r="A500" s="4" t="s">
        <v>532</v>
      </c>
      <c r="B500" s="5">
        <v>98.13</v>
      </c>
      <c r="C500" s="5">
        <v>1</v>
      </c>
    </row>
    <row r="501" spans="1:3" x14ac:dyDescent="0.3">
      <c r="A501" s="7" t="s">
        <v>533</v>
      </c>
      <c r="B501" s="8">
        <v>51.52</v>
      </c>
      <c r="C501" s="8">
        <v>8</v>
      </c>
    </row>
    <row r="502" spans="1:3" x14ac:dyDescent="0.3">
      <c r="A502" s="4" t="s">
        <v>534</v>
      </c>
      <c r="B502" s="5">
        <v>73.97</v>
      </c>
      <c r="C502" s="5">
        <v>1</v>
      </c>
    </row>
    <row r="503" spans="1:3" x14ac:dyDescent="0.3">
      <c r="A503" s="7" t="s">
        <v>535</v>
      </c>
      <c r="B503" s="8">
        <v>31.9</v>
      </c>
      <c r="C503" s="8">
        <v>1</v>
      </c>
    </row>
    <row r="504" spans="1:3" x14ac:dyDescent="0.3">
      <c r="A504" s="4" t="s">
        <v>536</v>
      </c>
      <c r="B504" s="5">
        <v>69.400000000000006</v>
      </c>
      <c r="C504" s="5">
        <v>2</v>
      </c>
    </row>
    <row r="505" spans="1:3" x14ac:dyDescent="0.3">
      <c r="A505" s="7" t="s">
        <v>537</v>
      </c>
      <c r="B505" s="8">
        <v>93.31</v>
      </c>
      <c r="C505" s="8">
        <v>2</v>
      </c>
    </row>
    <row r="506" spans="1:3" x14ac:dyDescent="0.3">
      <c r="A506" s="4" t="s">
        <v>538</v>
      </c>
      <c r="B506" s="5">
        <v>88.45</v>
      </c>
      <c r="C506" s="5">
        <v>1</v>
      </c>
    </row>
    <row r="507" spans="1:3" x14ac:dyDescent="0.3">
      <c r="A507" s="7" t="s">
        <v>539</v>
      </c>
      <c r="B507" s="8">
        <v>24.18</v>
      </c>
      <c r="C507" s="8">
        <v>8</v>
      </c>
    </row>
    <row r="508" spans="1:3" x14ac:dyDescent="0.3">
      <c r="A508" s="4" t="s">
        <v>540</v>
      </c>
      <c r="B508" s="5">
        <v>48.5</v>
      </c>
      <c r="C508" s="5">
        <v>3</v>
      </c>
    </row>
    <row r="509" spans="1:3" x14ac:dyDescent="0.3">
      <c r="A509" s="7" t="s">
        <v>541</v>
      </c>
      <c r="B509" s="8">
        <v>84.05</v>
      </c>
      <c r="C509" s="8">
        <v>6</v>
      </c>
    </row>
    <row r="510" spans="1:3" x14ac:dyDescent="0.3">
      <c r="A510" s="4" t="s">
        <v>542</v>
      </c>
      <c r="B510" s="5">
        <v>61.29</v>
      </c>
      <c r="C510" s="5">
        <v>5</v>
      </c>
    </row>
    <row r="511" spans="1:3" x14ac:dyDescent="0.3">
      <c r="A511" s="7" t="s">
        <v>543</v>
      </c>
      <c r="B511" s="8">
        <v>15.95</v>
      </c>
      <c r="C511" s="8">
        <v>6</v>
      </c>
    </row>
    <row r="512" spans="1:3" x14ac:dyDescent="0.3">
      <c r="A512" s="4" t="s">
        <v>544</v>
      </c>
      <c r="B512" s="5">
        <v>90.74</v>
      </c>
      <c r="C512" s="5">
        <v>7</v>
      </c>
    </row>
    <row r="513" spans="1:3" x14ac:dyDescent="0.3">
      <c r="A513" s="7" t="s">
        <v>545</v>
      </c>
      <c r="B513" s="8">
        <v>42.91</v>
      </c>
      <c r="C513" s="8">
        <v>5</v>
      </c>
    </row>
    <row r="514" spans="1:3" x14ac:dyDescent="0.3">
      <c r="A514" s="4" t="s">
        <v>546</v>
      </c>
      <c r="B514" s="5">
        <v>54.28</v>
      </c>
      <c r="C514" s="5">
        <v>7</v>
      </c>
    </row>
    <row r="515" spans="1:3" x14ac:dyDescent="0.3">
      <c r="A515" s="7" t="s">
        <v>547</v>
      </c>
      <c r="B515" s="8">
        <v>99.55</v>
      </c>
      <c r="C515" s="8">
        <v>7</v>
      </c>
    </row>
    <row r="516" spans="1:3" x14ac:dyDescent="0.3">
      <c r="A516" s="4" t="s">
        <v>548</v>
      </c>
      <c r="B516" s="5">
        <v>58.39</v>
      </c>
      <c r="C516" s="5">
        <v>7</v>
      </c>
    </row>
    <row r="517" spans="1:3" x14ac:dyDescent="0.3">
      <c r="A517" s="7" t="s">
        <v>549</v>
      </c>
      <c r="B517" s="8">
        <v>51.47</v>
      </c>
      <c r="C517" s="8">
        <v>1</v>
      </c>
    </row>
    <row r="518" spans="1:3" x14ac:dyDescent="0.3">
      <c r="A518" s="4" t="s">
        <v>550</v>
      </c>
      <c r="B518" s="5">
        <v>54.86</v>
      </c>
      <c r="C518" s="5">
        <v>5</v>
      </c>
    </row>
    <row r="519" spans="1:3" x14ac:dyDescent="0.3">
      <c r="A519" s="7" t="s">
        <v>551</v>
      </c>
      <c r="B519" s="8">
        <v>39.39</v>
      </c>
      <c r="C519" s="8">
        <v>5</v>
      </c>
    </row>
    <row r="520" spans="1:3" x14ac:dyDescent="0.3">
      <c r="A520" s="4" t="s">
        <v>552</v>
      </c>
      <c r="B520" s="5">
        <v>34.729999999999997</v>
      </c>
      <c r="C520" s="5">
        <v>2</v>
      </c>
    </row>
    <row r="521" spans="1:3" x14ac:dyDescent="0.3">
      <c r="A521" s="7" t="s">
        <v>553</v>
      </c>
      <c r="B521" s="8">
        <v>71.92</v>
      </c>
      <c r="C521" s="8">
        <v>5</v>
      </c>
    </row>
    <row r="522" spans="1:3" x14ac:dyDescent="0.3">
      <c r="A522" s="4" t="s">
        <v>554</v>
      </c>
      <c r="B522" s="5">
        <v>45.71</v>
      </c>
      <c r="C522" s="5">
        <v>3</v>
      </c>
    </row>
    <row r="523" spans="1:3" x14ac:dyDescent="0.3">
      <c r="A523" s="7" t="s">
        <v>555</v>
      </c>
      <c r="B523" s="8">
        <v>83.17</v>
      </c>
      <c r="C523" s="8">
        <v>6</v>
      </c>
    </row>
    <row r="524" spans="1:3" x14ac:dyDescent="0.3">
      <c r="A524" s="4" t="s">
        <v>556</v>
      </c>
      <c r="B524" s="5">
        <v>37.44</v>
      </c>
      <c r="C524" s="5">
        <v>6</v>
      </c>
    </row>
    <row r="525" spans="1:3" x14ac:dyDescent="0.3">
      <c r="A525" s="7" t="s">
        <v>557</v>
      </c>
      <c r="B525" s="8">
        <v>62.87</v>
      </c>
      <c r="C525" s="8">
        <v>2</v>
      </c>
    </row>
    <row r="526" spans="1:3" x14ac:dyDescent="0.3">
      <c r="A526" s="4" t="s">
        <v>558</v>
      </c>
      <c r="B526" s="5">
        <v>81.709999999999994</v>
      </c>
      <c r="C526" s="5">
        <v>6</v>
      </c>
    </row>
    <row r="527" spans="1:3" x14ac:dyDescent="0.3">
      <c r="A527" s="7" t="s">
        <v>559</v>
      </c>
      <c r="B527" s="8">
        <v>91.41</v>
      </c>
      <c r="C527" s="8">
        <v>5</v>
      </c>
    </row>
    <row r="528" spans="1:3" x14ac:dyDescent="0.3">
      <c r="A528" s="4" t="s">
        <v>560</v>
      </c>
      <c r="B528" s="5">
        <v>39.21</v>
      </c>
      <c r="C528" s="5">
        <v>4</v>
      </c>
    </row>
    <row r="529" spans="1:3" x14ac:dyDescent="0.3">
      <c r="A529" s="7" t="s">
        <v>561</v>
      </c>
      <c r="B529" s="8">
        <v>59.86</v>
      </c>
      <c r="C529" s="8">
        <v>2</v>
      </c>
    </row>
    <row r="530" spans="1:3" x14ac:dyDescent="0.3">
      <c r="A530" s="4" t="s">
        <v>562</v>
      </c>
      <c r="B530" s="5">
        <v>54.36</v>
      </c>
      <c r="C530" s="5">
        <v>10</v>
      </c>
    </row>
    <row r="531" spans="1:3" x14ac:dyDescent="0.3">
      <c r="A531" s="7" t="s">
        <v>563</v>
      </c>
      <c r="B531" s="8">
        <v>98.09</v>
      </c>
      <c r="C531" s="8">
        <v>9</v>
      </c>
    </row>
    <row r="532" spans="1:3" x14ac:dyDescent="0.3">
      <c r="A532" s="4" t="s">
        <v>564</v>
      </c>
      <c r="B532" s="5">
        <v>25.43</v>
      </c>
      <c r="C532" s="5">
        <v>6</v>
      </c>
    </row>
    <row r="533" spans="1:3" x14ac:dyDescent="0.3">
      <c r="A533" s="7" t="s">
        <v>565</v>
      </c>
      <c r="B533" s="8">
        <v>86.68</v>
      </c>
      <c r="C533" s="8">
        <v>8</v>
      </c>
    </row>
    <row r="534" spans="1:3" x14ac:dyDescent="0.3">
      <c r="A534" s="4" t="s">
        <v>566</v>
      </c>
      <c r="B534" s="5">
        <v>22.95</v>
      </c>
      <c r="C534" s="5">
        <v>10</v>
      </c>
    </row>
    <row r="535" spans="1:3" x14ac:dyDescent="0.3">
      <c r="A535" s="7" t="s">
        <v>567</v>
      </c>
      <c r="B535" s="8">
        <v>16.309999999999999</v>
      </c>
      <c r="C535" s="8">
        <v>9</v>
      </c>
    </row>
    <row r="536" spans="1:3" x14ac:dyDescent="0.3">
      <c r="A536" s="4" t="s">
        <v>568</v>
      </c>
      <c r="B536" s="5">
        <v>28.32</v>
      </c>
      <c r="C536" s="5">
        <v>5</v>
      </c>
    </row>
    <row r="537" spans="1:3" x14ac:dyDescent="0.3">
      <c r="A537" s="7" t="s">
        <v>569</v>
      </c>
      <c r="B537" s="8">
        <v>16.670000000000002</v>
      </c>
      <c r="C537" s="8">
        <v>7</v>
      </c>
    </row>
    <row r="538" spans="1:3" x14ac:dyDescent="0.3">
      <c r="A538" s="4" t="s">
        <v>570</v>
      </c>
      <c r="B538" s="5">
        <v>73.959999999999994</v>
      </c>
      <c r="C538" s="5">
        <v>1</v>
      </c>
    </row>
    <row r="539" spans="1:3" x14ac:dyDescent="0.3">
      <c r="A539" s="7" t="s">
        <v>571</v>
      </c>
      <c r="B539" s="8">
        <v>97.94</v>
      </c>
      <c r="C539" s="8">
        <v>1</v>
      </c>
    </row>
    <row r="540" spans="1:3" x14ac:dyDescent="0.3">
      <c r="A540" s="4" t="s">
        <v>572</v>
      </c>
      <c r="B540" s="5">
        <v>73.05</v>
      </c>
      <c r="C540" s="5">
        <v>4</v>
      </c>
    </row>
    <row r="541" spans="1:3" x14ac:dyDescent="0.3">
      <c r="A541" s="7" t="s">
        <v>573</v>
      </c>
      <c r="B541" s="8">
        <v>87.48</v>
      </c>
      <c r="C541" s="8">
        <v>6</v>
      </c>
    </row>
    <row r="542" spans="1:3" x14ac:dyDescent="0.3">
      <c r="A542" s="4" t="s">
        <v>574</v>
      </c>
      <c r="B542" s="5">
        <v>30.68</v>
      </c>
      <c r="C542" s="5">
        <v>3</v>
      </c>
    </row>
    <row r="543" spans="1:3" x14ac:dyDescent="0.3">
      <c r="A543" s="7" t="s">
        <v>575</v>
      </c>
      <c r="B543" s="8">
        <v>75.88</v>
      </c>
      <c r="C543" s="8">
        <v>1</v>
      </c>
    </row>
    <row r="544" spans="1:3" x14ac:dyDescent="0.3">
      <c r="A544" s="4" t="s">
        <v>576</v>
      </c>
      <c r="B544" s="5">
        <v>20.18</v>
      </c>
      <c r="C544" s="5">
        <v>4</v>
      </c>
    </row>
    <row r="545" spans="1:3" x14ac:dyDescent="0.3">
      <c r="A545" s="7" t="s">
        <v>577</v>
      </c>
      <c r="B545" s="8">
        <v>18.77</v>
      </c>
      <c r="C545" s="8">
        <v>6</v>
      </c>
    </row>
    <row r="546" spans="1:3" x14ac:dyDescent="0.3">
      <c r="A546" s="4" t="s">
        <v>578</v>
      </c>
      <c r="B546" s="5">
        <v>71.2</v>
      </c>
      <c r="C546" s="5">
        <v>1</v>
      </c>
    </row>
    <row r="547" spans="1:3" x14ac:dyDescent="0.3">
      <c r="A547" s="7" t="s">
        <v>579</v>
      </c>
      <c r="B547" s="8">
        <v>38.81</v>
      </c>
      <c r="C547" s="8">
        <v>4</v>
      </c>
    </row>
    <row r="548" spans="1:3" x14ac:dyDescent="0.3">
      <c r="A548" s="4" t="s">
        <v>580</v>
      </c>
      <c r="B548" s="5">
        <v>29.42</v>
      </c>
      <c r="C548" s="5">
        <v>10</v>
      </c>
    </row>
    <row r="549" spans="1:3" x14ac:dyDescent="0.3">
      <c r="A549" s="7" t="s">
        <v>581</v>
      </c>
      <c r="B549" s="8">
        <v>60.95</v>
      </c>
      <c r="C549" s="8">
        <v>9</v>
      </c>
    </row>
    <row r="550" spans="1:3" x14ac:dyDescent="0.3">
      <c r="A550" s="4" t="s">
        <v>582</v>
      </c>
      <c r="B550" s="5">
        <v>51.54</v>
      </c>
      <c r="C550" s="5">
        <v>5</v>
      </c>
    </row>
    <row r="551" spans="1:3" x14ac:dyDescent="0.3">
      <c r="A551" s="7" t="s">
        <v>583</v>
      </c>
      <c r="B551" s="8">
        <v>66.06</v>
      </c>
      <c r="C551" s="8">
        <v>6</v>
      </c>
    </row>
    <row r="552" spans="1:3" x14ac:dyDescent="0.3">
      <c r="A552" s="4" t="s">
        <v>584</v>
      </c>
      <c r="B552" s="5">
        <v>57.27</v>
      </c>
      <c r="C552" s="5">
        <v>3</v>
      </c>
    </row>
    <row r="553" spans="1:3" x14ac:dyDescent="0.3">
      <c r="A553" s="7" t="s">
        <v>585</v>
      </c>
      <c r="B553" s="8">
        <v>54.31</v>
      </c>
      <c r="C553" s="8">
        <v>9</v>
      </c>
    </row>
    <row r="554" spans="1:3" x14ac:dyDescent="0.3">
      <c r="A554" s="4" t="s">
        <v>586</v>
      </c>
      <c r="B554" s="5">
        <v>58.24</v>
      </c>
      <c r="C554" s="5">
        <v>9</v>
      </c>
    </row>
    <row r="555" spans="1:3" x14ac:dyDescent="0.3">
      <c r="A555" s="7" t="s">
        <v>587</v>
      </c>
      <c r="B555" s="8">
        <v>22.21</v>
      </c>
      <c r="C555" s="8">
        <v>6</v>
      </c>
    </row>
    <row r="556" spans="1:3" x14ac:dyDescent="0.3">
      <c r="A556" s="4" t="s">
        <v>588</v>
      </c>
      <c r="B556" s="5">
        <v>19.32</v>
      </c>
      <c r="C556" s="5">
        <v>7</v>
      </c>
    </row>
    <row r="557" spans="1:3" x14ac:dyDescent="0.3">
      <c r="A557" s="7" t="s">
        <v>589</v>
      </c>
      <c r="B557" s="8">
        <v>37.479999999999997</v>
      </c>
      <c r="C557" s="8">
        <v>3</v>
      </c>
    </row>
    <row r="558" spans="1:3" x14ac:dyDescent="0.3">
      <c r="A558" s="4" t="s">
        <v>590</v>
      </c>
      <c r="B558" s="5">
        <v>72.040000000000006</v>
      </c>
      <c r="C558" s="5">
        <v>2</v>
      </c>
    </row>
    <row r="559" spans="1:3" x14ac:dyDescent="0.3">
      <c r="A559" s="7" t="s">
        <v>591</v>
      </c>
      <c r="B559" s="8">
        <v>98.52</v>
      </c>
      <c r="C559" s="8">
        <v>10</v>
      </c>
    </row>
    <row r="560" spans="1:3" x14ac:dyDescent="0.3">
      <c r="A560" s="4" t="s">
        <v>592</v>
      </c>
      <c r="B560" s="5">
        <v>41.66</v>
      </c>
      <c r="C560" s="5">
        <v>6</v>
      </c>
    </row>
    <row r="561" spans="1:3" x14ac:dyDescent="0.3">
      <c r="A561" s="7" t="s">
        <v>593</v>
      </c>
      <c r="B561" s="8">
        <v>72.42</v>
      </c>
      <c r="C561" s="8">
        <v>3</v>
      </c>
    </row>
    <row r="562" spans="1:3" x14ac:dyDescent="0.3">
      <c r="A562" s="4" t="s">
        <v>594</v>
      </c>
      <c r="B562" s="5">
        <v>21.58</v>
      </c>
      <c r="C562" s="5">
        <v>9</v>
      </c>
    </row>
    <row r="563" spans="1:3" x14ac:dyDescent="0.3">
      <c r="A563" s="7" t="s">
        <v>595</v>
      </c>
      <c r="B563" s="8">
        <v>89.2</v>
      </c>
      <c r="C563" s="8">
        <v>10</v>
      </c>
    </row>
    <row r="564" spans="1:3" x14ac:dyDescent="0.3">
      <c r="A564" s="4" t="s">
        <v>596</v>
      </c>
      <c r="B564" s="5">
        <v>42.42</v>
      </c>
      <c r="C564" s="5">
        <v>8</v>
      </c>
    </row>
    <row r="565" spans="1:3" x14ac:dyDescent="0.3">
      <c r="A565" s="7" t="s">
        <v>597</v>
      </c>
      <c r="B565" s="8">
        <v>74.510000000000005</v>
      </c>
      <c r="C565" s="8">
        <v>6</v>
      </c>
    </row>
    <row r="566" spans="1:3" x14ac:dyDescent="0.3">
      <c r="A566" s="4" t="s">
        <v>598</v>
      </c>
      <c r="B566" s="5">
        <v>99.25</v>
      </c>
      <c r="C566" s="5">
        <v>2</v>
      </c>
    </row>
    <row r="567" spans="1:3" x14ac:dyDescent="0.3">
      <c r="A567" s="7" t="s">
        <v>599</v>
      </c>
      <c r="B567" s="8">
        <v>81.209999999999994</v>
      </c>
      <c r="C567" s="8">
        <v>10</v>
      </c>
    </row>
    <row r="568" spans="1:3" x14ac:dyDescent="0.3">
      <c r="A568" s="4" t="s">
        <v>600</v>
      </c>
      <c r="B568" s="5">
        <v>49.33</v>
      </c>
      <c r="C568" s="5">
        <v>10</v>
      </c>
    </row>
    <row r="569" spans="1:3" x14ac:dyDescent="0.3">
      <c r="A569" s="7" t="s">
        <v>601</v>
      </c>
      <c r="B569" s="8">
        <v>65.739999999999995</v>
      </c>
      <c r="C569" s="8">
        <v>9</v>
      </c>
    </row>
    <row r="570" spans="1:3" x14ac:dyDescent="0.3">
      <c r="A570" s="4" t="s">
        <v>602</v>
      </c>
      <c r="B570" s="5">
        <v>79.86</v>
      </c>
      <c r="C570" s="5">
        <v>7</v>
      </c>
    </row>
    <row r="571" spans="1:3" x14ac:dyDescent="0.3">
      <c r="A571" s="7" t="s">
        <v>603</v>
      </c>
      <c r="B571" s="8">
        <v>73.98</v>
      </c>
      <c r="C571" s="8">
        <v>7</v>
      </c>
    </row>
    <row r="572" spans="1:3" x14ac:dyDescent="0.3">
      <c r="A572" s="4" t="s">
        <v>604</v>
      </c>
      <c r="B572" s="5">
        <v>82.04</v>
      </c>
      <c r="C572" s="5">
        <v>5</v>
      </c>
    </row>
    <row r="573" spans="1:3" x14ac:dyDescent="0.3">
      <c r="A573" s="7" t="s">
        <v>605</v>
      </c>
      <c r="B573" s="8">
        <v>26.67</v>
      </c>
      <c r="C573" s="8">
        <v>10</v>
      </c>
    </row>
    <row r="574" spans="1:3" x14ac:dyDescent="0.3">
      <c r="A574" s="4" t="s">
        <v>606</v>
      </c>
      <c r="B574" s="5">
        <v>10.130000000000001</v>
      </c>
      <c r="C574" s="5">
        <v>7</v>
      </c>
    </row>
    <row r="575" spans="1:3" x14ac:dyDescent="0.3">
      <c r="A575" s="7" t="s">
        <v>607</v>
      </c>
      <c r="B575" s="8">
        <v>72.39</v>
      </c>
      <c r="C575" s="8">
        <v>2</v>
      </c>
    </row>
    <row r="576" spans="1:3" x14ac:dyDescent="0.3">
      <c r="A576" s="4" t="s">
        <v>608</v>
      </c>
      <c r="B576" s="5">
        <v>85.91</v>
      </c>
      <c r="C576" s="5">
        <v>5</v>
      </c>
    </row>
    <row r="577" spans="1:3" x14ac:dyDescent="0.3">
      <c r="A577" s="7" t="s">
        <v>609</v>
      </c>
      <c r="B577" s="8">
        <v>81.31</v>
      </c>
      <c r="C577" s="8">
        <v>7</v>
      </c>
    </row>
    <row r="578" spans="1:3" x14ac:dyDescent="0.3">
      <c r="A578" s="4" t="s">
        <v>610</v>
      </c>
      <c r="B578" s="5">
        <v>60.3</v>
      </c>
      <c r="C578" s="5">
        <v>4</v>
      </c>
    </row>
    <row r="579" spans="1:3" x14ac:dyDescent="0.3">
      <c r="A579" s="7" t="s">
        <v>611</v>
      </c>
      <c r="B579" s="8">
        <v>31.77</v>
      </c>
      <c r="C579" s="8">
        <v>4</v>
      </c>
    </row>
    <row r="580" spans="1:3" x14ac:dyDescent="0.3">
      <c r="A580" s="4" t="s">
        <v>612</v>
      </c>
      <c r="B580" s="5">
        <v>64.27</v>
      </c>
      <c r="C580" s="5">
        <v>4</v>
      </c>
    </row>
    <row r="581" spans="1:3" x14ac:dyDescent="0.3">
      <c r="A581" s="7" t="s">
        <v>613</v>
      </c>
      <c r="B581" s="8">
        <v>69.510000000000005</v>
      </c>
      <c r="C581" s="8">
        <v>2</v>
      </c>
    </row>
    <row r="582" spans="1:3" x14ac:dyDescent="0.3">
      <c r="A582" s="4" t="s">
        <v>614</v>
      </c>
      <c r="B582" s="5">
        <v>27.22</v>
      </c>
      <c r="C582" s="5">
        <v>3</v>
      </c>
    </row>
    <row r="583" spans="1:3" x14ac:dyDescent="0.3">
      <c r="A583" s="7" t="s">
        <v>615</v>
      </c>
      <c r="B583" s="8">
        <v>77.680000000000007</v>
      </c>
      <c r="C583" s="8">
        <v>4</v>
      </c>
    </row>
    <row r="584" spans="1:3" x14ac:dyDescent="0.3">
      <c r="A584" s="4" t="s">
        <v>616</v>
      </c>
      <c r="B584" s="5">
        <v>92.98</v>
      </c>
      <c r="C584" s="5">
        <v>2</v>
      </c>
    </row>
    <row r="585" spans="1:3" x14ac:dyDescent="0.3">
      <c r="A585" s="7" t="s">
        <v>617</v>
      </c>
      <c r="B585" s="8">
        <v>18.079999999999998</v>
      </c>
      <c r="C585" s="8">
        <v>4</v>
      </c>
    </row>
    <row r="586" spans="1:3" x14ac:dyDescent="0.3">
      <c r="A586" s="4" t="s">
        <v>618</v>
      </c>
      <c r="B586" s="5">
        <v>63.06</v>
      </c>
      <c r="C586" s="5">
        <v>3</v>
      </c>
    </row>
    <row r="587" spans="1:3" x14ac:dyDescent="0.3">
      <c r="A587" s="7" t="s">
        <v>619</v>
      </c>
      <c r="B587" s="8">
        <v>51.71</v>
      </c>
      <c r="C587" s="8">
        <v>4</v>
      </c>
    </row>
    <row r="588" spans="1:3" x14ac:dyDescent="0.3">
      <c r="A588" s="4" t="s">
        <v>620</v>
      </c>
      <c r="B588" s="5">
        <v>52.34</v>
      </c>
      <c r="C588" s="5">
        <v>3</v>
      </c>
    </row>
    <row r="589" spans="1:3" x14ac:dyDescent="0.3">
      <c r="A589" s="7" t="s">
        <v>621</v>
      </c>
      <c r="B589" s="8">
        <v>43.06</v>
      </c>
      <c r="C589" s="8">
        <v>5</v>
      </c>
    </row>
    <row r="590" spans="1:3" x14ac:dyDescent="0.3">
      <c r="A590" s="4" t="s">
        <v>622</v>
      </c>
      <c r="B590" s="5">
        <v>59.61</v>
      </c>
      <c r="C590" s="5">
        <v>10</v>
      </c>
    </row>
    <row r="591" spans="1:3" x14ac:dyDescent="0.3">
      <c r="A591" s="7" t="s">
        <v>623</v>
      </c>
      <c r="B591" s="8">
        <v>14.62</v>
      </c>
      <c r="C591" s="8">
        <v>5</v>
      </c>
    </row>
    <row r="592" spans="1:3" x14ac:dyDescent="0.3">
      <c r="A592" s="4" t="s">
        <v>624</v>
      </c>
      <c r="B592" s="5">
        <v>46.53</v>
      </c>
      <c r="C592" s="5">
        <v>6</v>
      </c>
    </row>
    <row r="593" spans="1:3" x14ac:dyDescent="0.3">
      <c r="A593" s="7" t="s">
        <v>625</v>
      </c>
      <c r="B593" s="8">
        <v>24.24</v>
      </c>
      <c r="C593" s="8">
        <v>7</v>
      </c>
    </row>
    <row r="594" spans="1:3" x14ac:dyDescent="0.3">
      <c r="A594" s="4" t="s">
        <v>626</v>
      </c>
      <c r="B594" s="5">
        <v>45.58</v>
      </c>
      <c r="C594" s="5">
        <v>1</v>
      </c>
    </row>
    <row r="595" spans="1:3" x14ac:dyDescent="0.3">
      <c r="A595" s="7" t="s">
        <v>627</v>
      </c>
      <c r="B595" s="8">
        <v>75.2</v>
      </c>
      <c r="C595" s="8">
        <v>3</v>
      </c>
    </row>
    <row r="596" spans="1:3" x14ac:dyDescent="0.3">
      <c r="A596" s="4" t="s">
        <v>628</v>
      </c>
      <c r="B596" s="5">
        <v>96.8</v>
      </c>
      <c r="C596" s="5">
        <v>3</v>
      </c>
    </row>
    <row r="597" spans="1:3" x14ac:dyDescent="0.3">
      <c r="A597" s="7" t="s">
        <v>629</v>
      </c>
      <c r="B597" s="8">
        <v>14.82</v>
      </c>
      <c r="C597" s="8">
        <v>3</v>
      </c>
    </row>
    <row r="598" spans="1:3" x14ac:dyDescent="0.3">
      <c r="A598" s="4" t="s">
        <v>630</v>
      </c>
      <c r="B598" s="5">
        <v>52.2</v>
      </c>
      <c r="C598" s="5">
        <v>3</v>
      </c>
    </row>
    <row r="599" spans="1:3" x14ac:dyDescent="0.3">
      <c r="A599" s="7" t="s">
        <v>631</v>
      </c>
      <c r="B599" s="8">
        <v>46.66</v>
      </c>
      <c r="C599" s="8">
        <v>9</v>
      </c>
    </row>
    <row r="600" spans="1:3" x14ac:dyDescent="0.3">
      <c r="A600" s="4" t="s">
        <v>632</v>
      </c>
      <c r="B600" s="5">
        <v>36.85</v>
      </c>
      <c r="C600" s="5">
        <v>5</v>
      </c>
    </row>
    <row r="601" spans="1:3" x14ac:dyDescent="0.3">
      <c r="A601" s="7" t="s">
        <v>633</v>
      </c>
      <c r="B601" s="8">
        <v>70.319999999999993</v>
      </c>
      <c r="C601" s="8">
        <v>2</v>
      </c>
    </row>
    <row r="602" spans="1:3" x14ac:dyDescent="0.3">
      <c r="A602" s="4" t="s">
        <v>634</v>
      </c>
      <c r="B602" s="5">
        <v>83.08</v>
      </c>
      <c r="C602" s="5">
        <v>1</v>
      </c>
    </row>
    <row r="603" spans="1:3" x14ac:dyDescent="0.3">
      <c r="A603" s="7" t="s">
        <v>635</v>
      </c>
      <c r="B603" s="8">
        <v>64.989999999999995</v>
      </c>
      <c r="C603" s="8">
        <v>1</v>
      </c>
    </row>
    <row r="604" spans="1:3" x14ac:dyDescent="0.3">
      <c r="A604" s="4" t="s">
        <v>636</v>
      </c>
      <c r="B604" s="5">
        <v>77.56</v>
      </c>
      <c r="C604" s="5">
        <v>10</v>
      </c>
    </row>
    <row r="605" spans="1:3" x14ac:dyDescent="0.3">
      <c r="A605" s="7" t="s">
        <v>637</v>
      </c>
      <c r="B605" s="8">
        <v>54.51</v>
      </c>
      <c r="C605" s="8">
        <v>6</v>
      </c>
    </row>
    <row r="606" spans="1:3" x14ac:dyDescent="0.3">
      <c r="A606" s="4" t="s">
        <v>638</v>
      </c>
      <c r="B606" s="5">
        <v>51.89</v>
      </c>
      <c r="C606" s="5">
        <v>7</v>
      </c>
    </row>
    <row r="607" spans="1:3" x14ac:dyDescent="0.3">
      <c r="A607" s="7" t="s">
        <v>639</v>
      </c>
      <c r="B607" s="8">
        <v>31.75</v>
      </c>
      <c r="C607" s="8">
        <v>4</v>
      </c>
    </row>
    <row r="608" spans="1:3" x14ac:dyDescent="0.3">
      <c r="A608" s="4" t="s">
        <v>640</v>
      </c>
      <c r="B608" s="5">
        <v>53.65</v>
      </c>
      <c r="C608" s="5">
        <v>7</v>
      </c>
    </row>
    <row r="609" spans="1:3" x14ac:dyDescent="0.3">
      <c r="A609" s="7" t="s">
        <v>641</v>
      </c>
      <c r="B609" s="8">
        <v>49.79</v>
      </c>
      <c r="C609" s="8">
        <v>4</v>
      </c>
    </row>
    <row r="610" spans="1:3" x14ac:dyDescent="0.3">
      <c r="A610" s="4" t="s">
        <v>642</v>
      </c>
      <c r="B610" s="5">
        <v>30.61</v>
      </c>
      <c r="C610" s="5">
        <v>1</v>
      </c>
    </row>
    <row r="611" spans="1:3" x14ac:dyDescent="0.3">
      <c r="A611" s="7" t="s">
        <v>643</v>
      </c>
      <c r="B611" s="8">
        <v>57.89</v>
      </c>
      <c r="C611" s="8">
        <v>2</v>
      </c>
    </row>
    <row r="612" spans="1:3" x14ac:dyDescent="0.3">
      <c r="A612" s="4" t="s">
        <v>644</v>
      </c>
      <c r="B612" s="5">
        <v>28.96</v>
      </c>
      <c r="C612" s="5">
        <v>1</v>
      </c>
    </row>
    <row r="613" spans="1:3" x14ac:dyDescent="0.3">
      <c r="A613" s="7" t="s">
        <v>645</v>
      </c>
      <c r="B613" s="8">
        <v>98.97</v>
      </c>
      <c r="C613" s="8">
        <v>9</v>
      </c>
    </row>
    <row r="614" spans="1:3" x14ac:dyDescent="0.3">
      <c r="A614" s="4" t="s">
        <v>646</v>
      </c>
      <c r="B614" s="5">
        <v>93.22</v>
      </c>
      <c r="C614" s="5">
        <v>3</v>
      </c>
    </row>
    <row r="615" spans="1:3" x14ac:dyDescent="0.3">
      <c r="A615" s="7" t="s">
        <v>647</v>
      </c>
      <c r="B615" s="8">
        <v>80.930000000000007</v>
      </c>
      <c r="C615" s="8">
        <v>1</v>
      </c>
    </row>
    <row r="616" spans="1:3" x14ac:dyDescent="0.3">
      <c r="A616" s="4" t="s">
        <v>648</v>
      </c>
      <c r="B616" s="5">
        <v>67.45</v>
      </c>
      <c r="C616" s="5">
        <v>10</v>
      </c>
    </row>
    <row r="617" spans="1:3" x14ac:dyDescent="0.3">
      <c r="A617" s="7" t="s">
        <v>649</v>
      </c>
      <c r="B617" s="8">
        <v>38.72</v>
      </c>
      <c r="C617" s="8">
        <v>9</v>
      </c>
    </row>
    <row r="618" spans="1:3" x14ac:dyDescent="0.3">
      <c r="A618" s="4" t="s">
        <v>650</v>
      </c>
      <c r="B618" s="5">
        <v>72.599999999999994</v>
      </c>
      <c r="C618" s="5">
        <v>6</v>
      </c>
    </row>
    <row r="619" spans="1:3" x14ac:dyDescent="0.3">
      <c r="A619" s="7" t="s">
        <v>651</v>
      </c>
      <c r="B619" s="8">
        <v>87.91</v>
      </c>
      <c r="C619" s="8">
        <v>5</v>
      </c>
    </row>
    <row r="620" spans="1:3" x14ac:dyDescent="0.3">
      <c r="A620" s="4" t="s">
        <v>652</v>
      </c>
      <c r="B620" s="5">
        <v>98.53</v>
      </c>
      <c r="C620" s="5">
        <v>6</v>
      </c>
    </row>
    <row r="621" spans="1:3" x14ac:dyDescent="0.3">
      <c r="A621" s="7" t="s">
        <v>653</v>
      </c>
      <c r="B621" s="8">
        <v>43.46</v>
      </c>
      <c r="C621" s="8">
        <v>6</v>
      </c>
    </row>
    <row r="622" spans="1:3" x14ac:dyDescent="0.3">
      <c r="A622" s="4" t="s">
        <v>654</v>
      </c>
      <c r="B622" s="5">
        <v>71.680000000000007</v>
      </c>
      <c r="C622" s="5">
        <v>3</v>
      </c>
    </row>
    <row r="623" spans="1:3" x14ac:dyDescent="0.3">
      <c r="A623" s="7" t="s">
        <v>655</v>
      </c>
      <c r="B623" s="8">
        <v>91.61</v>
      </c>
      <c r="C623" s="8">
        <v>1</v>
      </c>
    </row>
    <row r="624" spans="1:3" x14ac:dyDescent="0.3">
      <c r="A624" s="4" t="s">
        <v>656</v>
      </c>
      <c r="B624" s="5">
        <v>94.59</v>
      </c>
      <c r="C624" s="5">
        <v>7</v>
      </c>
    </row>
    <row r="625" spans="1:3" x14ac:dyDescent="0.3">
      <c r="A625" s="7" t="s">
        <v>657</v>
      </c>
      <c r="B625" s="8">
        <v>83.25</v>
      </c>
      <c r="C625" s="8">
        <v>10</v>
      </c>
    </row>
    <row r="626" spans="1:3" x14ac:dyDescent="0.3">
      <c r="A626" s="4" t="s">
        <v>658</v>
      </c>
      <c r="B626" s="5">
        <v>91.35</v>
      </c>
      <c r="C626" s="5">
        <v>1</v>
      </c>
    </row>
    <row r="627" spans="1:3" x14ac:dyDescent="0.3">
      <c r="A627" s="7" t="s">
        <v>659</v>
      </c>
      <c r="B627" s="8">
        <v>78.88</v>
      </c>
      <c r="C627" s="8">
        <v>2</v>
      </c>
    </row>
    <row r="628" spans="1:3" x14ac:dyDescent="0.3">
      <c r="A628" s="4" t="s">
        <v>660</v>
      </c>
      <c r="B628" s="5">
        <v>60.87</v>
      </c>
      <c r="C628" s="5">
        <v>2</v>
      </c>
    </row>
    <row r="629" spans="1:3" x14ac:dyDescent="0.3">
      <c r="A629" s="7" t="s">
        <v>661</v>
      </c>
      <c r="B629" s="8">
        <v>82.58</v>
      </c>
      <c r="C629" s="8">
        <v>10</v>
      </c>
    </row>
    <row r="630" spans="1:3" x14ac:dyDescent="0.3">
      <c r="A630" s="4" t="s">
        <v>662</v>
      </c>
      <c r="B630" s="5">
        <v>53.3</v>
      </c>
      <c r="C630" s="5">
        <v>3</v>
      </c>
    </row>
    <row r="631" spans="1:3" x14ac:dyDescent="0.3">
      <c r="A631" s="7" t="s">
        <v>663</v>
      </c>
      <c r="B631" s="8">
        <v>12.09</v>
      </c>
      <c r="C631" s="8">
        <v>1</v>
      </c>
    </row>
    <row r="632" spans="1:3" x14ac:dyDescent="0.3">
      <c r="A632" s="4" t="s">
        <v>664</v>
      </c>
      <c r="B632" s="5">
        <v>64.19</v>
      </c>
      <c r="C632" s="5">
        <v>10</v>
      </c>
    </row>
    <row r="633" spans="1:3" x14ac:dyDescent="0.3">
      <c r="A633" s="7" t="s">
        <v>665</v>
      </c>
      <c r="B633" s="8">
        <v>78.31</v>
      </c>
      <c r="C633" s="8">
        <v>3</v>
      </c>
    </row>
    <row r="634" spans="1:3" x14ac:dyDescent="0.3">
      <c r="A634" s="4" t="s">
        <v>666</v>
      </c>
      <c r="B634" s="5">
        <v>83.77</v>
      </c>
      <c r="C634" s="5">
        <v>2</v>
      </c>
    </row>
    <row r="635" spans="1:3" x14ac:dyDescent="0.3">
      <c r="A635" s="7" t="s">
        <v>667</v>
      </c>
      <c r="B635" s="8">
        <v>99.7</v>
      </c>
      <c r="C635" s="8">
        <v>3</v>
      </c>
    </row>
    <row r="636" spans="1:3" x14ac:dyDescent="0.3">
      <c r="A636" s="4" t="s">
        <v>668</v>
      </c>
      <c r="B636" s="5">
        <v>79.91</v>
      </c>
      <c r="C636" s="5">
        <v>3</v>
      </c>
    </row>
    <row r="637" spans="1:3" x14ac:dyDescent="0.3">
      <c r="A637" s="7" t="s">
        <v>669</v>
      </c>
      <c r="B637" s="8">
        <v>66.47</v>
      </c>
      <c r="C637" s="8">
        <v>10</v>
      </c>
    </row>
    <row r="638" spans="1:3" x14ac:dyDescent="0.3">
      <c r="A638" s="4" t="s">
        <v>670</v>
      </c>
      <c r="B638" s="5">
        <v>28.95</v>
      </c>
      <c r="C638" s="5">
        <v>7</v>
      </c>
    </row>
    <row r="639" spans="1:3" x14ac:dyDescent="0.3">
      <c r="A639" s="7" t="s">
        <v>671</v>
      </c>
      <c r="B639" s="8">
        <v>46.2</v>
      </c>
      <c r="C639" s="8">
        <v>1</v>
      </c>
    </row>
    <row r="640" spans="1:3" x14ac:dyDescent="0.3">
      <c r="A640" s="4" t="s">
        <v>672</v>
      </c>
      <c r="B640" s="5">
        <v>17.63</v>
      </c>
      <c r="C640" s="5">
        <v>5</v>
      </c>
    </row>
    <row r="641" spans="1:3" x14ac:dyDescent="0.3">
      <c r="A641" s="7" t="s">
        <v>673</v>
      </c>
      <c r="B641" s="8">
        <v>52.42</v>
      </c>
      <c r="C641" s="8">
        <v>3</v>
      </c>
    </row>
    <row r="642" spans="1:3" x14ac:dyDescent="0.3">
      <c r="A642" s="4" t="s">
        <v>674</v>
      </c>
      <c r="B642" s="5">
        <v>98.79</v>
      </c>
      <c r="C642" s="5">
        <v>3</v>
      </c>
    </row>
    <row r="643" spans="1:3" x14ac:dyDescent="0.3">
      <c r="A643" s="7" t="s">
        <v>675</v>
      </c>
      <c r="B643" s="8">
        <v>88.55</v>
      </c>
      <c r="C643" s="8">
        <v>8</v>
      </c>
    </row>
    <row r="644" spans="1:3" x14ac:dyDescent="0.3">
      <c r="A644" s="4" t="s">
        <v>676</v>
      </c>
      <c r="B644" s="5">
        <v>55.67</v>
      </c>
      <c r="C644" s="5">
        <v>2</v>
      </c>
    </row>
    <row r="645" spans="1:3" x14ac:dyDescent="0.3">
      <c r="A645" s="7" t="s">
        <v>677</v>
      </c>
      <c r="B645" s="8">
        <v>72.52</v>
      </c>
      <c r="C645" s="8">
        <v>8</v>
      </c>
    </row>
    <row r="646" spans="1:3" x14ac:dyDescent="0.3">
      <c r="A646" s="4" t="s">
        <v>678</v>
      </c>
      <c r="B646" s="5">
        <v>12.05</v>
      </c>
      <c r="C646" s="5">
        <v>5</v>
      </c>
    </row>
    <row r="647" spans="1:3" x14ac:dyDescent="0.3">
      <c r="A647" s="7" t="s">
        <v>679</v>
      </c>
      <c r="B647" s="8">
        <v>19.36</v>
      </c>
      <c r="C647" s="8">
        <v>9</v>
      </c>
    </row>
    <row r="648" spans="1:3" x14ac:dyDescent="0.3">
      <c r="A648" s="4" t="s">
        <v>680</v>
      </c>
      <c r="B648" s="5">
        <v>70.209999999999994</v>
      </c>
      <c r="C648" s="5">
        <v>6</v>
      </c>
    </row>
    <row r="649" spans="1:3" x14ac:dyDescent="0.3">
      <c r="A649" s="7" t="s">
        <v>681</v>
      </c>
      <c r="B649" s="8">
        <v>33.630000000000003</v>
      </c>
      <c r="C649" s="8">
        <v>1</v>
      </c>
    </row>
    <row r="650" spans="1:3" x14ac:dyDescent="0.3">
      <c r="A650" s="4" t="s">
        <v>682</v>
      </c>
      <c r="B650" s="5">
        <v>15.49</v>
      </c>
      <c r="C650" s="5">
        <v>2</v>
      </c>
    </row>
    <row r="651" spans="1:3" x14ac:dyDescent="0.3">
      <c r="A651" s="7" t="s">
        <v>683</v>
      </c>
      <c r="B651" s="8">
        <v>24.74</v>
      </c>
      <c r="C651" s="8">
        <v>10</v>
      </c>
    </row>
    <row r="652" spans="1:3" x14ac:dyDescent="0.3">
      <c r="A652" s="4" t="s">
        <v>684</v>
      </c>
      <c r="B652" s="5">
        <v>75.66</v>
      </c>
      <c r="C652" s="5">
        <v>5</v>
      </c>
    </row>
    <row r="653" spans="1:3" x14ac:dyDescent="0.3">
      <c r="A653" s="7" t="s">
        <v>685</v>
      </c>
      <c r="B653" s="8">
        <v>55.81</v>
      </c>
      <c r="C653" s="8">
        <v>6</v>
      </c>
    </row>
    <row r="654" spans="1:3" x14ac:dyDescent="0.3">
      <c r="A654" s="4" t="s">
        <v>686</v>
      </c>
      <c r="B654" s="5">
        <v>72.78</v>
      </c>
      <c r="C654" s="5">
        <v>10</v>
      </c>
    </row>
    <row r="655" spans="1:3" x14ac:dyDescent="0.3">
      <c r="A655" s="7" t="s">
        <v>687</v>
      </c>
      <c r="B655" s="8">
        <v>37.32</v>
      </c>
      <c r="C655" s="8">
        <v>9</v>
      </c>
    </row>
    <row r="656" spans="1:3" x14ac:dyDescent="0.3">
      <c r="A656" s="4" t="s">
        <v>688</v>
      </c>
      <c r="B656" s="5">
        <v>60.18</v>
      </c>
      <c r="C656" s="5">
        <v>4</v>
      </c>
    </row>
    <row r="657" spans="1:3" x14ac:dyDescent="0.3">
      <c r="A657" s="7" t="s">
        <v>689</v>
      </c>
      <c r="B657" s="8">
        <v>15.69</v>
      </c>
      <c r="C657" s="8">
        <v>3</v>
      </c>
    </row>
    <row r="658" spans="1:3" x14ac:dyDescent="0.3">
      <c r="A658" s="4" t="s">
        <v>690</v>
      </c>
      <c r="B658" s="5">
        <v>99.69</v>
      </c>
      <c r="C658" s="5">
        <v>1</v>
      </c>
    </row>
    <row r="659" spans="1:3" x14ac:dyDescent="0.3">
      <c r="A659" s="7" t="s">
        <v>691</v>
      </c>
      <c r="B659" s="8">
        <v>88.15</v>
      </c>
      <c r="C659" s="8">
        <v>3</v>
      </c>
    </row>
    <row r="660" spans="1:3" x14ac:dyDescent="0.3">
      <c r="A660" s="4" t="s">
        <v>692</v>
      </c>
      <c r="B660" s="5">
        <v>27.93</v>
      </c>
      <c r="C660" s="5">
        <v>5</v>
      </c>
    </row>
    <row r="661" spans="1:3" x14ac:dyDescent="0.3">
      <c r="A661" s="7" t="s">
        <v>693</v>
      </c>
      <c r="B661" s="8">
        <v>55.45</v>
      </c>
      <c r="C661" s="8">
        <v>1</v>
      </c>
    </row>
    <row r="662" spans="1:3" x14ac:dyDescent="0.3">
      <c r="A662" s="4" t="s">
        <v>694</v>
      </c>
      <c r="B662" s="5">
        <v>42.97</v>
      </c>
      <c r="C662" s="5">
        <v>3</v>
      </c>
    </row>
    <row r="663" spans="1:3" x14ac:dyDescent="0.3">
      <c r="A663" s="7" t="s">
        <v>695</v>
      </c>
      <c r="B663" s="8">
        <v>17.14</v>
      </c>
      <c r="C663" s="8">
        <v>7</v>
      </c>
    </row>
    <row r="664" spans="1:3" x14ac:dyDescent="0.3">
      <c r="A664" s="4" t="s">
        <v>696</v>
      </c>
      <c r="B664" s="5">
        <v>58.75</v>
      </c>
      <c r="C664" s="5">
        <v>6</v>
      </c>
    </row>
    <row r="665" spans="1:3" x14ac:dyDescent="0.3">
      <c r="A665" s="7" t="s">
        <v>697</v>
      </c>
      <c r="B665" s="8">
        <v>87.1</v>
      </c>
      <c r="C665" s="8">
        <v>10</v>
      </c>
    </row>
    <row r="666" spans="1:3" x14ac:dyDescent="0.3">
      <c r="A666" s="4" t="s">
        <v>698</v>
      </c>
      <c r="B666" s="5">
        <v>98.8</v>
      </c>
      <c r="C666" s="5">
        <v>2</v>
      </c>
    </row>
    <row r="667" spans="1:3" x14ac:dyDescent="0.3">
      <c r="A667" s="7" t="s">
        <v>699</v>
      </c>
      <c r="B667" s="8">
        <v>48.63</v>
      </c>
      <c r="C667" s="8">
        <v>4</v>
      </c>
    </row>
    <row r="668" spans="1:3" x14ac:dyDescent="0.3">
      <c r="A668" s="4" t="s">
        <v>700</v>
      </c>
      <c r="B668" s="5">
        <v>57.74</v>
      </c>
      <c r="C668" s="5">
        <v>3</v>
      </c>
    </row>
    <row r="669" spans="1:3" x14ac:dyDescent="0.3">
      <c r="A669" s="7" t="s">
        <v>701</v>
      </c>
      <c r="B669" s="8">
        <v>17.97</v>
      </c>
      <c r="C669" s="8">
        <v>4</v>
      </c>
    </row>
    <row r="670" spans="1:3" x14ac:dyDescent="0.3">
      <c r="A670" s="4" t="s">
        <v>702</v>
      </c>
      <c r="B670" s="5">
        <v>47.71</v>
      </c>
      <c r="C670" s="5">
        <v>6</v>
      </c>
    </row>
    <row r="671" spans="1:3" x14ac:dyDescent="0.3">
      <c r="A671" s="7" t="s">
        <v>703</v>
      </c>
      <c r="B671" s="8">
        <v>40.619999999999997</v>
      </c>
      <c r="C671" s="8">
        <v>2</v>
      </c>
    </row>
    <row r="672" spans="1:3" x14ac:dyDescent="0.3">
      <c r="A672" s="4" t="s">
        <v>704</v>
      </c>
      <c r="B672" s="5">
        <v>56.04</v>
      </c>
      <c r="C672" s="5">
        <v>10</v>
      </c>
    </row>
    <row r="673" spans="1:3" x14ac:dyDescent="0.3">
      <c r="A673" s="7" t="s">
        <v>705</v>
      </c>
      <c r="B673" s="8">
        <v>93.4</v>
      </c>
      <c r="C673" s="8">
        <v>2</v>
      </c>
    </row>
    <row r="674" spans="1:3" x14ac:dyDescent="0.3">
      <c r="A674" s="4" t="s">
        <v>706</v>
      </c>
      <c r="B674" s="5">
        <v>73.41</v>
      </c>
      <c r="C674" s="5">
        <v>3</v>
      </c>
    </row>
    <row r="675" spans="1:3" x14ac:dyDescent="0.3">
      <c r="A675" s="7" t="s">
        <v>707</v>
      </c>
      <c r="B675" s="8">
        <v>33.64</v>
      </c>
      <c r="C675" s="8">
        <v>8</v>
      </c>
    </row>
    <row r="676" spans="1:3" x14ac:dyDescent="0.3">
      <c r="A676" s="4" t="s">
        <v>708</v>
      </c>
      <c r="B676" s="5">
        <v>45.48</v>
      </c>
      <c r="C676" s="5">
        <v>10</v>
      </c>
    </row>
    <row r="677" spans="1:3" x14ac:dyDescent="0.3">
      <c r="A677" s="7" t="s">
        <v>709</v>
      </c>
      <c r="B677" s="8">
        <v>83.77</v>
      </c>
      <c r="C677" s="8">
        <v>2</v>
      </c>
    </row>
    <row r="678" spans="1:3" x14ac:dyDescent="0.3">
      <c r="A678" s="4" t="s">
        <v>710</v>
      </c>
      <c r="B678" s="5">
        <v>64.08</v>
      </c>
      <c r="C678" s="5">
        <v>7</v>
      </c>
    </row>
    <row r="679" spans="1:3" x14ac:dyDescent="0.3">
      <c r="A679" s="7" t="s">
        <v>711</v>
      </c>
      <c r="B679" s="8">
        <v>73.47</v>
      </c>
      <c r="C679" s="8">
        <v>4</v>
      </c>
    </row>
    <row r="680" spans="1:3" x14ac:dyDescent="0.3">
      <c r="A680" s="4" t="s">
        <v>712</v>
      </c>
      <c r="B680" s="5">
        <v>58.95</v>
      </c>
      <c r="C680" s="5">
        <v>10</v>
      </c>
    </row>
    <row r="681" spans="1:3" x14ac:dyDescent="0.3">
      <c r="A681" s="7" t="s">
        <v>713</v>
      </c>
      <c r="B681" s="8">
        <v>48.5</v>
      </c>
      <c r="C681" s="8">
        <v>6</v>
      </c>
    </row>
    <row r="682" spans="1:3" x14ac:dyDescent="0.3">
      <c r="A682" s="4" t="s">
        <v>714</v>
      </c>
      <c r="B682" s="5">
        <v>39.479999999999997</v>
      </c>
      <c r="C682" s="5">
        <v>1</v>
      </c>
    </row>
    <row r="683" spans="1:3" x14ac:dyDescent="0.3">
      <c r="A683" s="7" t="s">
        <v>715</v>
      </c>
      <c r="B683" s="8">
        <v>34.81</v>
      </c>
      <c r="C683" s="8">
        <v>1</v>
      </c>
    </row>
    <row r="684" spans="1:3" x14ac:dyDescent="0.3">
      <c r="A684" s="4" t="s">
        <v>716</v>
      </c>
      <c r="B684" s="5">
        <v>49.32</v>
      </c>
      <c r="C684" s="5">
        <v>6</v>
      </c>
    </row>
    <row r="685" spans="1:3" x14ac:dyDescent="0.3">
      <c r="A685" s="7" t="s">
        <v>717</v>
      </c>
      <c r="B685" s="8">
        <v>21.48</v>
      </c>
      <c r="C685" s="8">
        <v>2</v>
      </c>
    </row>
    <row r="686" spans="1:3" x14ac:dyDescent="0.3">
      <c r="A686" s="4" t="s">
        <v>718</v>
      </c>
      <c r="B686" s="5">
        <v>23.08</v>
      </c>
      <c r="C686" s="5">
        <v>6</v>
      </c>
    </row>
    <row r="687" spans="1:3" x14ac:dyDescent="0.3">
      <c r="A687" s="7" t="s">
        <v>719</v>
      </c>
      <c r="B687" s="8">
        <v>49.1</v>
      </c>
      <c r="C687" s="8">
        <v>2</v>
      </c>
    </row>
    <row r="688" spans="1:3" x14ac:dyDescent="0.3">
      <c r="A688" s="4" t="s">
        <v>720</v>
      </c>
      <c r="B688" s="5">
        <v>64.83</v>
      </c>
      <c r="C688" s="5">
        <v>2</v>
      </c>
    </row>
    <row r="689" spans="1:3" x14ac:dyDescent="0.3">
      <c r="A689" s="7" t="s">
        <v>721</v>
      </c>
      <c r="B689" s="8">
        <v>63.56</v>
      </c>
      <c r="C689" s="8">
        <v>10</v>
      </c>
    </row>
    <row r="690" spans="1:3" x14ac:dyDescent="0.3">
      <c r="A690" s="4" t="s">
        <v>722</v>
      </c>
      <c r="B690" s="5">
        <v>72.88</v>
      </c>
      <c r="C690" s="5">
        <v>2</v>
      </c>
    </row>
    <row r="691" spans="1:3" x14ac:dyDescent="0.3">
      <c r="A691" s="7" t="s">
        <v>723</v>
      </c>
      <c r="B691" s="8">
        <v>67.099999999999994</v>
      </c>
      <c r="C691" s="8">
        <v>3</v>
      </c>
    </row>
    <row r="692" spans="1:3" x14ac:dyDescent="0.3">
      <c r="A692" s="4" t="s">
        <v>724</v>
      </c>
      <c r="B692" s="5">
        <v>70.19</v>
      </c>
      <c r="C692" s="5">
        <v>9</v>
      </c>
    </row>
    <row r="693" spans="1:3" x14ac:dyDescent="0.3">
      <c r="A693" s="7" t="s">
        <v>725</v>
      </c>
      <c r="B693" s="8">
        <v>55.04</v>
      </c>
      <c r="C693" s="8">
        <v>7</v>
      </c>
    </row>
    <row r="694" spans="1:3" x14ac:dyDescent="0.3">
      <c r="A694" s="4" t="s">
        <v>726</v>
      </c>
      <c r="B694" s="5">
        <v>48.63</v>
      </c>
      <c r="C694" s="5">
        <v>10</v>
      </c>
    </row>
    <row r="695" spans="1:3" x14ac:dyDescent="0.3">
      <c r="A695" s="7" t="s">
        <v>727</v>
      </c>
      <c r="B695" s="8">
        <v>73.38</v>
      </c>
      <c r="C695" s="8">
        <v>7</v>
      </c>
    </row>
    <row r="696" spans="1:3" x14ac:dyDescent="0.3">
      <c r="A696" s="4" t="s">
        <v>728</v>
      </c>
      <c r="B696" s="5">
        <v>52.6</v>
      </c>
      <c r="C696" s="5">
        <v>9</v>
      </c>
    </row>
    <row r="697" spans="1:3" x14ac:dyDescent="0.3">
      <c r="A697" s="7" t="s">
        <v>729</v>
      </c>
      <c r="B697" s="8">
        <v>87.37</v>
      </c>
      <c r="C697" s="8">
        <v>5</v>
      </c>
    </row>
    <row r="698" spans="1:3" x14ac:dyDescent="0.3">
      <c r="A698" s="4" t="s">
        <v>730</v>
      </c>
      <c r="B698" s="5">
        <v>27.04</v>
      </c>
      <c r="C698" s="5">
        <v>4</v>
      </c>
    </row>
    <row r="699" spans="1:3" x14ac:dyDescent="0.3">
      <c r="A699" s="7" t="s">
        <v>731</v>
      </c>
      <c r="B699" s="8">
        <v>62.19</v>
      </c>
      <c r="C699" s="8">
        <v>4</v>
      </c>
    </row>
    <row r="700" spans="1:3" x14ac:dyDescent="0.3">
      <c r="A700" s="4" t="s">
        <v>732</v>
      </c>
      <c r="B700" s="5">
        <v>69.58</v>
      </c>
      <c r="C700" s="5">
        <v>9</v>
      </c>
    </row>
    <row r="701" spans="1:3" x14ac:dyDescent="0.3">
      <c r="A701" s="7" t="s">
        <v>733</v>
      </c>
      <c r="B701" s="8">
        <v>97.5</v>
      </c>
      <c r="C701" s="8">
        <v>10</v>
      </c>
    </row>
    <row r="702" spans="1:3" x14ac:dyDescent="0.3">
      <c r="A702" s="4" t="s">
        <v>734</v>
      </c>
      <c r="B702" s="5">
        <v>60.41</v>
      </c>
      <c r="C702" s="5">
        <v>8</v>
      </c>
    </row>
    <row r="703" spans="1:3" x14ac:dyDescent="0.3">
      <c r="A703" s="7" t="s">
        <v>735</v>
      </c>
      <c r="B703" s="8">
        <v>32.32</v>
      </c>
      <c r="C703" s="8">
        <v>3</v>
      </c>
    </row>
    <row r="704" spans="1:3" x14ac:dyDescent="0.3">
      <c r="A704" s="4" t="s">
        <v>736</v>
      </c>
      <c r="B704" s="5">
        <v>19.77</v>
      </c>
      <c r="C704" s="5">
        <v>10</v>
      </c>
    </row>
    <row r="705" spans="1:3" x14ac:dyDescent="0.3">
      <c r="A705" s="7" t="s">
        <v>737</v>
      </c>
      <c r="B705" s="8">
        <v>80.47</v>
      </c>
      <c r="C705" s="8">
        <v>9</v>
      </c>
    </row>
    <row r="706" spans="1:3" x14ac:dyDescent="0.3">
      <c r="A706" s="4" t="s">
        <v>738</v>
      </c>
      <c r="B706" s="5">
        <v>88.39</v>
      </c>
      <c r="C706" s="5">
        <v>9</v>
      </c>
    </row>
    <row r="707" spans="1:3" x14ac:dyDescent="0.3">
      <c r="A707" s="7" t="s">
        <v>739</v>
      </c>
      <c r="B707" s="8">
        <v>71.77</v>
      </c>
      <c r="C707" s="8">
        <v>7</v>
      </c>
    </row>
    <row r="708" spans="1:3" x14ac:dyDescent="0.3">
      <c r="A708" s="4" t="s">
        <v>740</v>
      </c>
      <c r="B708" s="5" t="s">
        <v>741</v>
      </c>
      <c r="C708" s="5">
        <v>4</v>
      </c>
    </row>
    <row r="709" spans="1:3" x14ac:dyDescent="0.3">
      <c r="A709" s="7" t="s">
        <v>742</v>
      </c>
      <c r="B709" s="8">
        <v>68.98</v>
      </c>
      <c r="C709" s="8">
        <v>1</v>
      </c>
    </row>
    <row r="710" spans="1:3" x14ac:dyDescent="0.3">
      <c r="A710" s="4" t="s">
        <v>743</v>
      </c>
      <c r="B710" s="5">
        <v>15.62</v>
      </c>
      <c r="C710" s="5">
        <v>8</v>
      </c>
    </row>
    <row r="711" spans="1:3" x14ac:dyDescent="0.3">
      <c r="A711" s="7" t="s">
        <v>744</v>
      </c>
      <c r="B711" s="8">
        <v>25.7</v>
      </c>
      <c r="C711" s="8">
        <v>3</v>
      </c>
    </row>
    <row r="712" spans="1:3" x14ac:dyDescent="0.3">
      <c r="A712" s="4" t="s">
        <v>745</v>
      </c>
      <c r="B712" s="5">
        <v>80.62</v>
      </c>
      <c r="C712" s="5">
        <v>6</v>
      </c>
    </row>
    <row r="713" spans="1:3" x14ac:dyDescent="0.3">
      <c r="A713" s="7" t="s">
        <v>746</v>
      </c>
      <c r="B713" s="8">
        <v>75.53</v>
      </c>
      <c r="C713" s="8">
        <v>4</v>
      </c>
    </row>
    <row r="714" spans="1:3" x14ac:dyDescent="0.3">
      <c r="A714" s="4" t="s">
        <v>747</v>
      </c>
      <c r="B714" s="5">
        <v>77.63</v>
      </c>
      <c r="C714" s="5">
        <v>9</v>
      </c>
    </row>
    <row r="715" spans="1:3" x14ac:dyDescent="0.3">
      <c r="A715" s="7" t="s">
        <v>748</v>
      </c>
      <c r="B715" s="8">
        <v>13.85</v>
      </c>
      <c r="C715" s="8">
        <v>9</v>
      </c>
    </row>
    <row r="716" spans="1:3" x14ac:dyDescent="0.3">
      <c r="A716" s="4" t="s">
        <v>749</v>
      </c>
      <c r="B716" s="5">
        <v>98.7</v>
      </c>
      <c r="C716" s="5">
        <v>8</v>
      </c>
    </row>
    <row r="717" spans="1:3" x14ac:dyDescent="0.3">
      <c r="A717" s="7" t="s">
        <v>750</v>
      </c>
      <c r="B717" s="8">
        <v>35.68</v>
      </c>
      <c r="C717" s="8">
        <v>5</v>
      </c>
    </row>
    <row r="718" spans="1:3" x14ac:dyDescent="0.3">
      <c r="A718" s="4" t="s">
        <v>751</v>
      </c>
      <c r="B718" s="5">
        <v>71.459999999999994</v>
      </c>
      <c r="C718" s="5">
        <v>7</v>
      </c>
    </row>
    <row r="719" spans="1:3" x14ac:dyDescent="0.3">
      <c r="A719" s="7" t="s">
        <v>752</v>
      </c>
      <c r="B719" s="8">
        <v>11.94</v>
      </c>
      <c r="C719" s="8">
        <v>3</v>
      </c>
    </row>
    <row r="720" spans="1:3" x14ac:dyDescent="0.3">
      <c r="A720" s="4" t="s">
        <v>753</v>
      </c>
      <c r="B720" s="5">
        <v>45.38</v>
      </c>
      <c r="C720" s="5">
        <v>3</v>
      </c>
    </row>
    <row r="721" spans="1:3" x14ac:dyDescent="0.3">
      <c r="A721" s="7" t="s">
        <v>754</v>
      </c>
      <c r="B721" s="8">
        <v>17.48</v>
      </c>
      <c r="C721" s="8">
        <v>6</v>
      </c>
    </row>
    <row r="722" spans="1:3" x14ac:dyDescent="0.3">
      <c r="A722" s="4" t="s">
        <v>755</v>
      </c>
      <c r="B722" s="5">
        <v>25.56</v>
      </c>
      <c r="C722" s="5">
        <v>7</v>
      </c>
    </row>
    <row r="723" spans="1:3" x14ac:dyDescent="0.3">
      <c r="A723" s="7" t="s">
        <v>756</v>
      </c>
      <c r="B723" s="8">
        <v>90.63</v>
      </c>
      <c r="C723" s="8">
        <v>9</v>
      </c>
    </row>
    <row r="724" spans="1:3" x14ac:dyDescent="0.3">
      <c r="A724" s="4" t="s">
        <v>757</v>
      </c>
      <c r="B724" s="5">
        <v>44.12</v>
      </c>
      <c r="C724" s="5">
        <v>3</v>
      </c>
    </row>
    <row r="725" spans="1:3" x14ac:dyDescent="0.3">
      <c r="A725" s="7" t="s">
        <v>758</v>
      </c>
      <c r="B725" s="8">
        <v>36.770000000000003</v>
      </c>
      <c r="C725" s="8">
        <v>7</v>
      </c>
    </row>
    <row r="726" spans="1:3" x14ac:dyDescent="0.3">
      <c r="A726" s="4" t="s">
        <v>759</v>
      </c>
      <c r="B726" s="5">
        <v>23.34</v>
      </c>
      <c r="C726" s="5">
        <v>4</v>
      </c>
    </row>
    <row r="727" spans="1:3" x14ac:dyDescent="0.3">
      <c r="A727" s="7" t="s">
        <v>760</v>
      </c>
      <c r="B727" s="8">
        <v>28.5</v>
      </c>
      <c r="C727" s="8">
        <v>8</v>
      </c>
    </row>
    <row r="728" spans="1:3" x14ac:dyDescent="0.3">
      <c r="A728" s="4" t="s">
        <v>761</v>
      </c>
      <c r="B728" s="5">
        <v>55.57</v>
      </c>
      <c r="C728" s="5">
        <v>3</v>
      </c>
    </row>
    <row r="729" spans="1:3" x14ac:dyDescent="0.3">
      <c r="A729" s="7" t="s">
        <v>762</v>
      </c>
      <c r="B729" s="8">
        <v>69.739999999999995</v>
      </c>
      <c r="C729" s="8">
        <v>10</v>
      </c>
    </row>
    <row r="730" spans="1:3" x14ac:dyDescent="0.3">
      <c r="A730" s="4" t="s">
        <v>763</v>
      </c>
      <c r="B730" s="5">
        <v>97.26</v>
      </c>
      <c r="C730" s="5">
        <v>4</v>
      </c>
    </row>
    <row r="731" spans="1:3" x14ac:dyDescent="0.3">
      <c r="A731" s="7" t="s">
        <v>764</v>
      </c>
      <c r="B731" s="8">
        <v>52.18</v>
      </c>
      <c r="C731" s="8">
        <v>7</v>
      </c>
    </row>
    <row r="732" spans="1:3" x14ac:dyDescent="0.3">
      <c r="A732" s="4" t="s">
        <v>765</v>
      </c>
      <c r="B732" s="5">
        <v>22.32</v>
      </c>
      <c r="C732" s="5">
        <v>4</v>
      </c>
    </row>
    <row r="733" spans="1:3" x14ac:dyDescent="0.3">
      <c r="A733" s="7" t="s">
        <v>766</v>
      </c>
      <c r="B733" s="8" t="s">
        <v>767</v>
      </c>
      <c r="C733" s="8">
        <v>3</v>
      </c>
    </row>
    <row r="734" spans="1:3" x14ac:dyDescent="0.3">
      <c r="A734" s="4" t="s">
        <v>768</v>
      </c>
      <c r="B734" s="5">
        <v>19.7</v>
      </c>
      <c r="C734" s="5">
        <v>1</v>
      </c>
    </row>
    <row r="735" spans="1:3" x14ac:dyDescent="0.3">
      <c r="A735" s="7" t="s">
        <v>769</v>
      </c>
      <c r="B735" s="8">
        <v>75.88</v>
      </c>
      <c r="C735" s="8">
        <v>7</v>
      </c>
    </row>
    <row r="736" spans="1:3" x14ac:dyDescent="0.3">
      <c r="A736" s="4" t="s">
        <v>770</v>
      </c>
      <c r="B736" s="5">
        <v>53.72</v>
      </c>
      <c r="C736" s="5">
        <v>1</v>
      </c>
    </row>
    <row r="737" spans="1:3" x14ac:dyDescent="0.3">
      <c r="A737" s="7" t="s">
        <v>771</v>
      </c>
      <c r="B737" s="8">
        <v>81.95</v>
      </c>
      <c r="C737" s="8">
        <v>10</v>
      </c>
    </row>
    <row r="738" spans="1:3" x14ac:dyDescent="0.3">
      <c r="A738" s="4" t="s">
        <v>772</v>
      </c>
      <c r="B738" s="5">
        <v>81.2</v>
      </c>
      <c r="C738" s="5">
        <v>7</v>
      </c>
    </row>
    <row r="739" spans="1:3" x14ac:dyDescent="0.3">
      <c r="A739" s="7" t="s">
        <v>773</v>
      </c>
      <c r="B739" s="8">
        <v>58.76</v>
      </c>
      <c r="C739" s="8">
        <v>10</v>
      </c>
    </row>
    <row r="740" spans="1:3" x14ac:dyDescent="0.3">
      <c r="A740" s="4" t="s">
        <v>774</v>
      </c>
      <c r="B740" s="5">
        <v>91.56</v>
      </c>
      <c r="C740" s="5">
        <v>8</v>
      </c>
    </row>
    <row r="741" spans="1:3" x14ac:dyDescent="0.3">
      <c r="A741" s="7" t="s">
        <v>775</v>
      </c>
      <c r="B741" s="8">
        <v>93.96</v>
      </c>
      <c r="C741" s="8">
        <v>9</v>
      </c>
    </row>
    <row r="742" spans="1:3" x14ac:dyDescent="0.3">
      <c r="A742" s="4" t="s">
        <v>776</v>
      </c>
      <c r="B742" s="5">
        <v>55.61</v>
      </c>
      <c r="C742" s="5">
        <v>7</v>
      </c>
    </row>
    <row r="743" spans="1:3" x14ac:dyDescent="0.3">
      <c r="A743" s="7" t="s">
        <v>777</v>
      </c>
      <c r="B743" s="8">
        <v>84.83</v>
      </c>
      <c r="C743" s="8">
        <v>1</v>
      </c>
    </row>
    <row r="744" spans="1:3" x14ac:dyDescent="0.3">
      <c r="A744" s="4" t="s">
        <v>778</v>
      </c>
      <c r="B744" s="5">
        <v>71.63</v>
      </c>
      <c r="C744" s="5">
        <v>2</v>
      </c>
    </row>
    <row r="745" spans="1:3" x14ac:dyDescent="0.3">
      <c r="A745" s="7" t="s">
        <v>779</v>
      </c>
      <c r="B745" s="8">
        <v>37.69</v>
      </c>
      <c r="C745" s="8">
        <v>2</v>
      </c>
    </row>
    <row r="746" spans="1:3" x14ac:dyDescent="0.3">
      <c r="A746" s="4" t="s">
        <v>780</v>
      </c>
      <c r="B746" s="5">
        <v>31.67</v>
      </c>
      <c r="C746" s="5">
        <v>8</v>
      </c>
    </row>
    <row r="747" spans="1:3" x14ac:dyDescent="0.3">
      <c r="A747" s="7" t="s">
        <v>781</v>
      </c>
      <c r="B747" s="8">
        <v>38.42</v>
      </c>
      <c r="C747" s="8">
        <v>1</v>
      </c>
    </row>
    <row r="748" spans="1:3" x14ac:dyDescent="0.3">
      <c r="A748" s="4" t="s">
        <v>782</v>
      </c>
      <c r="B748" s="5">
        <v>65.23</v>
      </c>
      <c r="C748" s="5">
        <v>10</v>
      </c>
    </row>
    <row r="749" spans="1:3" x14ac:dyDescent="0.3">
      <c r="A749" s="7" t="s">
        <v>783</v>
      </c>
      <c r="B749" s="8">
        <v>10.53</v>
      </c>
      <c r="C749" s="8">
        <v>5</v>
      </c>
    </row>
    <row r="750" spans="1:3" x14ac:dyDescent="0.3">
      <c r="A750" s="4" t="s">
        <v>784</v>
      </c>
      <c r="B750" s="5">
        <v>12.29</v>
      </c>
      <c r="C750" s="5">
        <v>9</v>
      </c>
    </row>
    <row r="751" spans="1:3" x14ac:dyDescent="0.3">
      <c r="A751" s="7" t="s">
        <v>785</v>
      </c>
      <c r="B751" s="8">
        <v>81.23</v>
      </c>
      <c r="C751" s="8">
        <v>7</v>
      </c>
    </row>
    <row r="752" spans="1:3" x14ac:dyDescent="0.3">
      <c r="A752" s="4" t="s">
        <v>786</v>
      </c>
      <c r="B752" s="5">
        <v>22.32</v>
      </c>
      <c r="C752" s="5">
        <v>4</v>
      </c>
    </row>
    <row r="753" spans="1:3" x14ac:dyDescent="0.3">
      <c r="A753" s="7" t="s">
        <v>787</v>
      </c>
      <c r="B753" s="8">
        <v>27.28</v>
      </c>
      <c r="C753" s="8">
        <v>5</v>
      </c>
    </row>
    <row r="754" spans="1:3" x14ac:dyDescent="0.3">
      <c r="A754" s="4" t="s">
        <v>788</v>
      </c>
      <c r="B754" s="5">
        <v>17.420000000000002</v>
      </c>
      <c r="C754" s="5">
        <v>10</v>
      </c>
    </row>
    <row r="755" spans="1:3" x14ac:dyDescent="0.3">
      <c r="A755" s="7" t="s">
        <v>789</v>
      </c>
      <c r="B755" s="8">
        <v>73.28</v>
      </c>
      <c r="C755" s="8">
        <v>5</v>
      </c>
    </row>
    <row r="756" spans="1:3" x14ac:dyDescent="0.3">
      <c r="A756" s="4" t="s">
        <v>790</v>
      </c>
      <c r="B756" s="5">
        <v>84.87</v>
      </c>
      <c r="C756" s="5">
        <v>3</v>
      </c>
    </row>
    <row r="757" spans="1:3" x14ac:dyDescent="0.3">
      <c r="A757" s="7" t="s">
        <v>791</v>
      </c>
      <c r="B757" s="8">
        <v>97.29</v>
      </c>
      <c r="C757" s="8">
        <v>8</v>
      </c>
    </row>
    <row r="758" spans="1:3" x14ac:dyDescent="0.3">
      <c r="A758" s="4" t="s">
        <v>792</v>
      </c>
      <c r="B758" s="5">
        <v>35.74</v>
      </c>
      <c r="C758" s="5">
        <v>8</v>
      </c>
    </row>
    <row r="759" spans="1:3" x14ac:dyDescent="0.3">
      <c r="A759" s="7" t="s">
        <v>793</v>
      </c>
      <c r="B759" s="8">
        <v>96.52</v>
      </c>
      <c r="C759" s="8">
        <v>6</v>
      </c>
    </row>
    <row r="760" spans="1:3" x14ac:dyDescent="0.3">
      <c r="A760" s="4" t="s">
        <v>794</v>
      </c>
      <c r="B760" s="5">
        <v>18.850000000000001</v>
      </c>
      <c r="C760" s="5">
        <v>10</v>
      </c>
    </row>
    <row r="761" spans="1:3" x14ac:dyDescent="0.3">
      <c r="A761" s="7" t="s">
        <v>795</v>
      </c>
      <c r="B761" s="8">
        <v>55.39</v>
      </c>
      <c r="C761" s="8">
        <v>4</v>
      </c>
    </row>
    <row r="762" spans="1:3" x14ac:dyDescent="0.3">
      <c r="A762" s="4" t="s">
        <v>796</v>
      </c>
      <c r="B762" s="5">
        <v>77.2</v>
      </c>
      <c r="C762" s="5">
        <v>10</v>
      </c>
    </row>
    <row r="763" spans="1:3" x14ac:dyDescent="0.3">
      <c r="A763" s="7" t="s">
        <v>797</v>
      </c>
      <c r="B763" s="8">
        <v>72.13</v>
      </c>
      <c r="C763" s="8">
        <v>10</v>
      </c>
    </row>
    <row r="764" spans="1:3" x14ac:dyDescent="0.3">
      <c r="A764" s="4" t="s">
        <v>798</v>
      </c>
      <c r="B764" s="5">
        <v>63.88</v>
      </c>
      <c r="C764" s="5">
        <v>8</v>
      </c>
    </row>
    <row r="765" spans="1:3" x14ac:dyDescent="0.3">
      <c r="A765" s="7" t="s">
        <v>799</v>
      </c>
      <c r="B765" s="8">
        <v>10.69</v>
      </c>
      <c r="C765" s="8">
        <v>5</v>
      </c>
    </row>
    <row r="766" spans="1:3" x14ac:dyDescent="0.3">
      <c r="A766" s="4" t="s">
        <v>800</v>
      </c>
      <c r="B766" s="5">
        <v>55.5</v>
      </c>
      <c r="C766" s="5">
        <v>4</v>
      </c>
    </row>
    <row r="767" spans="1:3" x14ac:dyDescent="0.3">
      <c r="A767" s="7" t="s">
        <v>801</v>
      </c>
      <c r="B767" s="8">
        <v>95.46</v>
      </c>
      <c r="C767" s="8">
        <v>8</v>
      </c>
    </row>
    <row r="768" spans="1:3" x14ac:dyDescent="0.3">
      <c r="A768" s="4" t="s">
        <v>802</v>
      </c>
      <c r="B768" s="5">
        <v>76.06</v>
      </c>
      <c r="C768" s="5">
        <v>3</v>
      </c>
    </row>
    <row r="769" spans="1:3" x14ac:dyDescent="0.3">
      <c r="A769" s="7" t="s">
        <v>803</v>
      </c>
      <c r="B769" s="8">
        <v>13.69</v>
      </c>
      <c r="C769" s="8">
        <v>6</v>
      </c>
    </row>
    <row r="770" spans="1:3" x14ac:dyDescent="0.3">
      <c r="A770" s="4" t="s">
        <v>804</v>
      </c>
      <c r="B770" s="5">
        <v>95.64</v>
      </c>
      <c r="C770" s="5">
        <v>4</v>
      </c>
    </row>
    <row r="771" spans="1:3" x14ac:dyDescent="0.3">
      <c r="A771" s="7" t="s">
        <v>805</v>
      </c>
      <c r="B771" s="8">
        <v>11.43</v>
      </c>
      <c r="C771" s="8">
        <v>6</v>
      </c>
    </row>
    <row r="772" spans="1:3" x14ac:dyDescent="0.3">
      <c r="A772" s="4" t="s">
        <v>806</v>
      </c>
      <c r="B772" s="5">
        <v>95.54</v>
      </c>
      <c r="C772" s="5">
        <v>4</v>
      </c>
    </row>
    <row r="773" spans="1:3" x14ac:dyDescent="0.3">
      <c r="A773" s="7" t="s">
        <v>807</v>
      </c>
      <c r="B773" s="8">
        <v>85.87</v>
      </c>
      <c r="C773" s="8">
        <v>7</v>
      </c>
    </row>
    <row r="774" spans="1:3" x14ac:dyDescent="0.3">
      <c r="A774" s="4" t="s">
        <v>808</v>
      </c>
      <c r="B774" s="5">
        <v>67.989999999999995</v>
      </c>
      <c r="C774" s="5">
        <v>7</v>
      </c>
    </row>
    <row r="775" spans="1:3" x14ac:dyDescent="0.3">
      <c r="A775" s="7" t="s">
        <v>809</v>
      </c>
      <c r="B775" s="8">
        <v>52.42</v>
      </c>
      <c r="C775" s="8">
        <v>1</v>
      </c>
    </row>
    <row r="776" spans="1:3" x14ac:dyDescent="0.3">
      <c r="A776" s="4" t="s">
        <v>810</v>
      </c>
      <c r="B776" s="5">
        <v>65.650000000000006</v>
      </c>
      <c r="C776" s="5">
        <v>2</v>
      </c>
    </row>
    <row r="777" spans="1:3" x14ac:dyDescent="0.3">
      <c r="A777" s="7" t="s">
        <v>811</v>
      </c>
      <c r="B777" s="8">
        <v>28.86</v>
      </c>
      <c r="C777" s="8">
        <v>5</v>
      </c>
    </row>
    <row r="778" spans="1:3" x14ac:dyDescent="0.3">
      <c r="A778" s="4" t="s">
        <v>812</v>
      </c>
      <c r="B778" s="5">
        <v>65.31</v>
      </c>
      <c r="C778" s="5">
        <v>7</v>
      </c>
    </row>
    <row r="779" spans="1:3" x14ac:dyDescent="0.3">
      <c r="A779" s="7" t="s">
        <v>813</v>
      </c>
      <c r="B779" s="8">
        <v>93.38</v>
      </c>
      <c r="C779" s="8">
        <v>1</v>
      </c>
    </row>
    <row r="780" spans="1:3" x14ac:dyDescent="0.3">
      <c r="A780" s="4" t="s">
        <v>814</v>
      </c>
      <c r="B780" s="5">
        <v>25.25</v>
      </c>
      <c r="C780" s="5">
        <v>5</v>
      </c>
    </row>
    <row r="781" spans="1:3" x14ac:dyDescent="0.3">
      <c r="A781" s="7" t="s">
        <v>815</v>
      </c>
      <c r="B781" s="8">
        <v>87.87</v>
      </c>
      <c r="C781" s="8">
        <v>9</v>
      </c>
    </row>
    <row r="782" spans="1:3" x14ac:dyDescent="0.3">
      <c r="A782" s="4" t="s">
        <v>816</v>
      </c>
      <c r="B782" s="5">
        <v>21.8</v>
      </c>
      <c r="C782" s="5">
        <v>8</v>
      </c>
    </row>
    <row r="783" spans="1:3" x14ac:dyDescent="0.3">
      <c r="A783" s="7" t="s">
        <v>817</v>
      </c>
      <c r="B783" s="8">
        <v>94.76</v>
      </c>
      <c r="C783" s="8">
        <v>4</v>
      </c>
    </row>
    <row r="784" spans="1:3" x14ac:dyDescent="0.3">
      <c r="A784" s="4" t="s">
        <v>818</v>
      </c>
      <c r="B784" s="5">
        <v>30.62</v>
      </c>
      <c r="C784" s="5">
        <v>1</v>
      </c>
    </row>
    <row r="785" spans="1:3" x14ac:dyDescent="0.3">
      <c r="A785" s="7" t="s">
        <v>819</v>
      </c>
      <c r="B785" s="8">
        <v>44.01</v>
      </c>
      <c r="C785" s="8">
        <v>8</v>
      </c>
    </row>
    <row r="786" spans="1:3" x14ac:dyDescent="0.3">
      <c r="A786" s="4" t="s">
        <v>820</v>
      </c>
      <c r="B786" s="5">
        <v>10.16</v>
      </c>
      <c r="C786" s="5">
        <v>5</v>
      </c>
    </row>
    <row r="787" spans="1:3" x14ac:dyDescent="0.3">
      <c r="A787" s="7" t="s">
        <v>821</v>
      </c>
      <c r="B787" s="8">
        <v>74.58</v>
      </c>
      <c r="C787" s="8">
        <v>7</v>
      </c>
    </row>
    <row r="788" spans="1:3" x14ac:dyDescent="0.3">
      <c r="A788" s="4" t="s">
        <v>822</v>
      </c>
      <c r="B788" s="5">
        <v>71.89</v>
      </c>
      <c r="C788" s="5">
        <v>8</v>
      </c>
    </row>
    <row r="789" spans="1:3" x14ac:dyDescent="0.3">
      <c r="A789" s="7" t="s">
        <v>823</v>
      </c>
      <c r="B789" s="8">
        <v>10.99</v>
      </c>
      <c r="C789" s="8">
        <v>5</v>
      </c>
    </row>
    <row r="790" spans="1:3" x14ac:dyDescent="0.3">
      <c r="A790" s="4" t="s">
        <v>824</v>
      </c>
      <c r="B790" s="5">
        <v>60.47</v>
      </c>
      <c r="C790" s="5">
        <v>3</v>
      </c>
    </row>
    <row r="791" spans="1:3" x14ac:dyDescent="0.3">
      <c r="A791" s="7" t="s">
        <v>825</v>
      </c>
      <c r="B791" s="8">
        <v>58.91</v>
      </c>
      <c r="C791" s="8">
        <v>7</v>
      </c>
    </row>
    <row r="792" spans="1:3" x14ac:dyDescent="0.3">
      <c r="A792" s="4" t="s">
        <v>826</v>
      </c>
      <c r="B792" s="5">
        <v>46.41</v>
      </c>
      <c r="C792" s="5">
        <v>1</v>
      </c>
    </row>
    <row r="793" spans="1:3" x14ac:dyDescent="0.3">
      <c r="A793" s="7" t="s">
        <v>827</v>
      </c>
      <c r="B793" s="8">
        <v>68.55</v>
      </c>
      <c r="C793" s="8">
        <v>4</v>
      </c>
    </row>
    <row r="794" spans="1:3" x14ac:dyDescent="0.3">
      <c r="A794" s="4" t="s">
        <v>828</v>
      </c>
      <c r="B794" s="5">
        <v>97.37</v>
      </c>
      <c r="C794" s="5">
        <v>10</v>
      </c>
    </row>
    <row r="795" spans="1:3" x14ac:dyDescent="0.3">
      <c r="A795" s="7" t="s">
        <v>829</v>
      </c>
      <c r="B795" s="8">
        <v>92.6</v>
      </c>
      <c r="C795" s="8">
        <v>7</v>
      </c>
    </row>
    <row r="796" spans="1:3" x14ac:dyDescent="0.3">
      <c r="A796" s="4" t="s">
        <v>830</v>
      </c>
      <c r="B796" s="5">
        <v>46.61</v>
      </c>
      <c r="C796" s="5">
        <v>2</v>
      </c>
    </row>
    <row r="797" spans="1:3" x14ac:dyDescent="0.3">
      <c r="A797" s="7" t="s">
        <v>831</v>
      </c>
      <c r="B797" s="8">
        <v>27.18</v>
      </c>
      <c r="C797" s="8">
        <v>2</v>
      </c>
    </row>
    <row r="798" spans="1:3" x14ac:dyDescent="0.3">
      <c r="A798" s="4" t="s">
        <v>832</v>
      </c>
      <c r="B798" s="5">
        <v>60.87</v>
      </c>
      <c r="C798" s="5">
        <v>1</v>
      </c>
    </row>
    <row r="799" spans="1:3" x14ac:dyDescent="0.3">
      <c r="A799" s="7" t="s">
        <v>833</v>
      </c>
      <c r="B799" s="8">
        <v>24.49</v>
      </c>
      <c r="C799" s="8">
        <v>10</v>
      </c>
    </row>
    <row r="800" spans="1:3" x14ac:dyDescent="0.3">
      <c r="A800" s="4" t="s">
        <v>834</v>
      </c>
      <c r="B800" s="5">
        <v>92.78</v>
      </c>
      <c r="C800" s="5">
        <v>1</v>
      </c>
    </row>
    <row r="801" spans="1:3" x14ac:dyDescent="0.3">
      <c r="A801" s="7" t="s">
        <v>835</v>
      </c>
      <c r="B801" s="8">
        <v>86.69</v>
      </c>
      <c r="C801" s="8">
        <v>5</v>
      </c>
    </row>
    <row r="802" spans="1:3" x14ac:dyDescent="0.3">
      <c r="A802" s="4" t="s">
        <v>836</v>
      </c>
      <c r="B802" s="5">
        <v>23.01</v>
      </c>
      <c r="C802" s="5">
        <v>6</v>
      </c>
    </row>
    <row r="803" spans="1:3" x14ac:dyDescent="0.3">
      <c r="A803" s="7" t="s">
        <v>837</v>
      </c>
      <c r="B803" s="8">
        <v>30.2</v>
      </c>
      <c r="C803" s="8">
        <v>8</v>
      </c>
    </row>
    <row r="804" spans="1:3" x14ac:dyDescent="0.3">
      <c r="A804" s="4" t="s">
        <v>838</v>
      </c>
      <c r="B804" s="5">
        <v>67.39</v>
      </c>
      <c r="C804" s="5">
        <v>7</v>
      </c>
    </row>
    <row r="805" spans="1:3" x14ac:dyDescent="0.3">
      <c r="A805" s="7" t="s">
        <v>839</v>
      </c>
      <c r="B805" s="8">
        <v>48.96</v>
      </c>
      <c r="C805" s="8">
        <v>9</v>
      </c>
    </row>
    <row r="806" spans="1:3" x14ac:dyDescent="0.3">
      <c r="A806" s="4" t="s">
        <v>840</v>
      </c>
      <c r="B806" s="5">
        <v>75.59</v>
      </c>
      <c r="C806" s="5">
        <v>9</v>
      </c>
    </row>
    <row r="807" spans="1:3" x14ac:dyDescent="0.3">
      <c r="A807" s="7" t="s">
        <v>841</v>
      </c>
      <c r="B807" s="8">
        <v>77.47</v>
      </c>
      <c r="C807" s="8">
        <v>4</v>
      </c>
    </row>
    <row r="808" spans="1:3" x14ac:dyDescent="0.3">
      <c r="A808" s="4" t="s">
        <v>842</v>
      </c>
      <c r="B808" s="5">
        <v>93.18</v>
      </c>
      <c r="C808" s="5">
        <v>2</v>
      </c>
    </row>
    <row r="809" spans="1:3" x14ac:dyDescent="0.3">
      <c r="A809" s="7" t="s">
        <v>843</v>
      </c>
      <c r="B809" s="8">
        <v>50.23</v>
      </c>
      <c r="C809" s="8">
        <v>4</v>
      </c>
    </row>
    <row r="810" spans="1:3" x14ac:dyDescent="0.3">
      <c r="A810" s="4" t="s">
        <v>844</v>
      </c>
      <c r="B810" s="5">
        <v>17.75</v>
      </c>
      <c r="C810" s="5">
        <v>1</v>
      </c>
    </row>
    <row r="811" spans="1:3" x14ac:dyDescent="0.3">
      <c r="A811" s="7" t="s">
        <v>845</v>
      </c>
      <c r="B811" s="8">
        <v>62.18</v>
      </c>
      <c r="C811" s="8">
        <v>10</v>
      </c>
    </row>
    <row r="812" spans="1:3" x14ac:dyDescent="0.3">
      <c r="A812" s="4" t="s">
        <v>846</v>
      </c>
      <c r="B812" s="5">
        <v>10.75</v>
      </c>
      <c r="C812" s="5">
        <v>8</v>
      </c>
    </row>
    <row r="813" spans="1:3" x14ac:dyDescent="0.3">
      <c r="A813" s="7" t="s">
        <v>847</v>
      </c>
      <c r="B813" s="8">
        <v>40.26</v>
      </c>
      <c r="C813" s="8">
        <v>10</v>
      </c>
    </row>
    <row r="814" spans="1:3" x14ac:dyDescent="0.3">
      <c r="A814" s="4" t="s">
        <v>848</v>
      </c>
      <c r="B814" s="5">
        <v>64.97</v>
      </c>
      <c r="C814" s="5">
        <v>5</v>
      </c>
    </row>
    <row r="815" spans="1:3" x14ac:dyDescent="0.3">
      <c r="A815" s="7" t="s">
        <v>849</v>
      </c>
      <c r="B815" s="8">
        <v>95.15</v>
      </c>
      <c r="C815" s="8">
        <v>1</v>
      </c>
    </row>
    <row r="816" spans="1:3" x14ac:dyDescent="0.3">
      <c r="A816" s="4" t="s">
        <v>850</v>
      </c>
      <c r="B816" s="5">
        <v>48.62</v>
      </c>
      <c r="C816" s="5">
        <v>8</v>
      </c>
    </row>
    <row r="817" spans="1:3" x14ac:dyDescent="0.3">
      <c r="A817" s="7" t="s">
        <v>851</v>
      </c>
      <c r="B817" s="8">
        <v>53.21</v>
      </c>
      <c r="C817" s="8">
        <v>8</v>
      </c>
    </row>
    <row r="818" spans="1:3" x14ac:dyDescent="0.3">
      <c r="A818" s="4" t="s">
        <v>852</v>
      </c>
      <c r="B818" s="5">
        <v>45.44</v>
      </c>
      <c r="C818" s="5">
        <v>7</v>
      </c>
    </row>
    <row r="819" spans="1:3" x14ac:dyDescent="0.3">
      <c r="A819" s="7" t="s">
        <v>853</v>
      </c>
      <c r="B819" s="8">
        <v>33.880000000000003</v>
      </c>
      <c r="C819" s="8">
        <v>8</v>
      </c>
    </row>
    <row r="820" spans="1:3" x14ac:dyDescent="0.3">
      <c r="A820" s="4" t="s">
        <v>854</v>
      </c>
      <c r="B820" s="5">
        <v>96.16</v>
      </c>
      <c r="C820" s="5">
        <v>4</v>
      </c>
    </row>
    <row r="821" spans="1:3" x14ac:dyDescent="0.3">
      <c r="A821" s="7" t="s">
        <v>855</v>
      </c>
      <c r="B821" s="8">
        <v>47.16</v>
      </c>
      <c r="C821" s="8">
        <v>5</v>
      </c>
    </row>
    <row r="822" spans="1:3" x14ac:dyDescent="0.3">
      <c r="A822" s="4" t="s">
        <v>856</v>
      </c>
      <c r="B822" s="5">
        <v>52.89</v>
      </c>
      <c r="C822" s="5">
        <v>4</v>
      </c>
    </row>
    <row r="823" spans="1:3" x14ac:dyDescent="0.3">
      <c r="A823" s="7" t="s">
        <v>857</v>
      </c>
      <c r="B823" s="8">
        <v>47.68</v>
      </c>
      <c r="C823" s="8">
        <v>2</v>
      </c>
    </row>
    <row r="824" spans="1:3" x14ac:dyDescent="0.3">
      <c r="A824" s="4" t="s">
        <v>858</v>
      </c>
      <c r="B824" s="5">
        <v>10.17</v>
      </c>
      <c r="C824" s="5">
        <v>1</v>
      </c>
    </row>
    <row r="825" spans="1:3" x14ac:dyDescent="0.3">
      <c r="A825" s="7" t="s">
        <v>859</v>
      </c>
      <c r="B825" s="8">
        <v>68.709999999999994</v>
      </c>
      <c r="C825" s="8">
        <v>3</v>
      </c>
    </row>
    <row r="826" spans="1:3" x14ac:dyDescent="0.3">
      <c r="A826" s="4" t="s">
        <v>860</v>
      </c>
      <c r="B826" s="5">
        <v>60.08</v>
      </c>
      <c r="C826" s="5">
        <v>7</v>
      </c>
    </row>
    <row r="827" spans="1:3" x14ac:dyDescent="0.3">
      <c r="A827" s="7" t="s">
        <v>861</v>
      </c>
      <c r="B827" s="8">
        <v>22.01</v>
      </c>
      <c r="C827" s="8">
        <v>4</v>
      </c>
    </row>
    <row r="828" spans="1:3" x14ac:dyDescent="0.3">
      <c r="A828" s="4" t="s">
        <v>862</v>
      </c>
      <c r="B828" s="5">
        <v>72.11</v>
      </c>
      <c r="C828" s="5">
        <v>9</v>
      </c>
    </row>
    <row r="829" spans="1:3" x14ac:dyDescent="0.3">
      <c r="A829" s="7" t="s">
        <v>863</v>
      </c>
      <c r="B829" s="8">
        <v>41.28</v>
      </c>
      <c r="C829" s="8">
        <v>3</v>
      </c>
    </row>
    <row r="830" spans="1:3" x14ac:dyDescent="0.3">
      <c r="A830" s="4" t="s">
        <v>864</v>
      </c>
      <c r="B830" s="5">
        <v>64.95</v>
      </c>
      <c r="C830" s="5">
        <v>10</v>
      </c>
    </row>
    <row r="831" spans="1:3" x14ac:dyDescent="0.3">
      <c r="A831" s="7" t="s">
        <v>865</v>
      </c>
      <c r="B831" s="8">
        <v>74.22</v>
      </c>
      <c r="C831" s="8">
        <v>10</v>
      </c>
    </row>
    <row r="832" spans="1:3" x14ac:dyDescent="0.3">
      <c r="A832" s="4" t="s">
        <v>866</v>
      </c>
      <c r="B832" s="5">
        <v>10.56</v>
      </c>
      <c r="C832" s="5">
        <v>8</v>
      </c>
    </row>
    <row r="833" spans="1:3" x14ac:dyDescent="0.3">
      <c r="A833" s="7" t="s">
        <v>867</v>
      </c>
      <c r="B833" s="8">
        <v>62.57</v>
      </c>
      <c r="C833" s="8">
        <v>4</v>
      </c>
    </row>
    <row r="834" spans="1:3" x14ac:dyDescent="0.3">
      <c r="A834" s="4" t="s">
        <v>868</v>
      </c>
      <c r="B834" s="5">
        <v>11.85</v>
      </c>
      <c r="C834" s="5">
        <v>8</v>
      </c>
    </row>
    <row r="835" spans="1:3" x14ac:dyDescent="0.3">
      <c r="A835" s="7" t="s">
        <v>869</v>
      </c>
      <c r="B835" s="8">
        <v>91.3</v>
      </c>
      <c r="C835" s="8">
        <v>1</v>
      </c>
    </row>
    <row r="836" spans="1:3" x14ac:dyDescent="0.3">
      <c r="A836" s="4" t="s">
        <v>870</v>
      </c>
      <c r="B836" s="5">
        <v>40.729999999999997</v>
      </c>
      <c r="C836" s="5">
        <v>7</v>
      </c>
    </row>
    <row r="837" spans="1:3" x14ac:dyDescent="0.3">
      <c r="A837" s="7" t="s">
        <v>871</v>
      </c>
      <c r="B837" s="8">
        <v>52.38</v>
      </c>
      <c r="C837" s="8">
        <v>1</v>
      </c>
    </row>
    <row r="838" spans="1:3" x14ac:dyDescent="0.3">
      <c r="A838" s="4" t="s">
        <v>872</v>
      </c>
      <c r="B838" s="5">
        <v>38.54</v>
      </c>
      <c r="C838" s="5">
        <v>5</v>
      </c>
    </row>
    <row r="839" spans="1:3" x14ac:dyDescent="0.3">
      <c r="A839" s="7" t="s">
        <v>873</v>
      </c>
      <c r="B839" s="8">
        <v>44.63</v>
      </c>
      <c r="C839" s="8">
        <v>6</v>
      </c>
    </row>
    <row r="840" spans="1:3" x14ac:dyDescent="0.3">
      <c r="A840" s="4" t="s">
        <v>874</v>
      </c>
      <c r="B840" s="5">
        <v>55.87</v>
      </c>
      <c r="C840" s="5">
        <v>10</v>
      </c>
    </row>
    <row r="841" spans="1:3" x14ac:dyDescent="0.3">
      <c r="A841" s="7" t="s">
        <v>875</v>
      </c>
      <c r="B841" s="8">
        <v>29.22</v>
      </c>
      <c r="C841" s="8">
        <v>6</v>
      </c>
    </row>
    <row r="842" spans="1:3" x14ac:dyDescent="0.3">
      <c r="A842" s="4" t="s">
        <v>876</v>
      </c>
      <c r="B842" s="5">
        <v>51.94</v>
      </c>
      <c r="C842" s="5">
        <v>3</v>
      </c>
    </row>
    <row r="843" spans="1:3" x14ac:dyDescent="0.3">
      <c r="A843" s="7" t="s">
        <v>877</v>
      </c>
      <c r="B843" s="8">
        <v>60.3</v>
      </c>
      <c r="C843" s="8">
        <v>1</v>
      </c>
    </row>
    <row r="844" spans="1:3" x14ac:dyDescent="0.3">
      <c r="A844" s="4" t="s">
        <v>878</v>
      </c>
      <c r="B844" s="5">
        <v>39.47</v>
      </c>
      <c r="C844" s="5">
        <v>2</v>
      </c>
    </row>
    <row r="845" spans="1:3" x14ac:dyDescent="0.3">
      <c r="A845" s="7" t="s">
        <v>879</v>
      </c>
      <c r="B845" s="8">
        <v>14.87</v>
      </c>
      <c r="C845" s="8">
        <v>2</v>
      </c>
    </row>
    <row r="846" spans="1:3" x14ac:dyDescent="0.3">
      <c r="A846" s="4" t="s">
        <v>880</v>
      </c>
      <c r="B846" s="5">
        <v>21.32</v>
      </c>
      <c r="C846" s="5">
        <v>1</v>
      </c>
    </row>
    <row r="847" spans="1:3" x14ac:dyDescent="0.3">
      <c r="A847" s="7" t="s">
        <v>881</v>
      </c>
      <c r="B847" s="8">
        <v>93.78</v>
      </c>
      <c r="C847" s="8">
        <v>3</v>
      </c>
    </row>
    <row r="848" spans="1:3" x14ac:dyDescent="0.3">
      <c r="A848" s="4" t="s">
        <v>882</v>
      </c>
      <c r="B848" s="5">
        <v>73.260000000000005</v>
      </c>
      <c r="C848" s="5">
        <v>1</v>
      </c>
    </row>
    <row r="849" spans="1:3" x14ac:dyDescent="0.3">
      <c r="A849" s="7" t="s">
        <v>883</v>
      </c>
      <c r="B849" s="8">
        <v>22.38</v>
      </c>
      <c r="C849" s="8">
        <v>1</v>
      </c>
    </row>
    <row r="850" spans="1:3" x14ac:dyDescent="0.3">
      <c r="A850" s="4" t="s">
        <v>884</v>
      </c>
      <c r="B850" s="5">
        <v>72.88</v>
      </c>
      <c r="C850" s="5">
        <v>9</v>
      </c>
    </row>
    <row r="851" spans="1:3" x14ac:dyDescent="0.3">
      <c r="A851" s="7" t="s">
        <v>885</v>
      </c>
      <c r="B851" s="8">
        <v>99.1</v>
      </c>
      <c r="C851" s="8">
        <v>6</v>
      </c>
    </row>
    <row r="852" spans="1:3" x14ac:dyDescent="0.3">
      <c r="A852" s="4" t="s">
        <v>886</v>
      </c>
      <c r="B852" s="5">
        <v>74.099999999999994</v>
      </c>
      <c r="C852" s="5">
        <v>1</v>
      </c>
    </row>
    <row r="853" spans="1:3" x14ac:dyDescent="0.3">
      <c r="A853" s="7" t="s">
        <v>887</v>
      </c>
      <c r="B853" s="8">
        <v>98.48</v>
      </c>
      <c r="C853" s="8">
        <v>2</v>
      </c>
    </row>
    <row r="854" spans="1:3" x14ac:dyDescent="0.3">
      <c r="A854" s="4" t="s">
        <v>888</v>
      </c>
      <c r="B854" s="5">
        <v>53.19</v>
      </c>
      <c r="C854" s="5">
        <v>7</v>
      </c>
    </row>
    <row r="855" spans="1:3" x14ac:dyDescent="0.3">
      <c r="A855" s="7" t="s">
        <v>889</v>
      </c>
      <c r="B855" s="8">
        <v>52.79</v>
      </c>
      <c r="C855" s="8">
        <v>10</v>
      </c>
    </row>
    <row r="856" spans="1:3" x14ac:dyDescent="0.3">
      <c r="A856" s="4" t="s">
        <v>890</v>
      </c>
      <c r="B856" s="5">
        <v>95.95</v>
      </c>
      <c r="C856" s="5">
        <v>5</v>
      </c>
    </row>
    <row r="857" spans="1:3" x14ac:dyDescent="0.3">
      <c r="A857" s="7" t="s">
        <v>891</v>
      </c>
      <c r="B857" s="8">
        <v>36.51</v>
      </c>
      <c r="C857" s="8">
        <v>9</v>
      </c>
    </row>
    <row r="858" spans="1:3" x14ac:dyDescent="0.3">
      <c r="A858" s="4" t="s">
        <v>892</v>
      </c>
      <c r="B858" s="5">
        <v>21.12</v>
      </c>
      <c r="C858" s="5">
        <v>8</v>
      </c>
    </row>
    <row r="859" spans="1:3" x14ac:dyDescent="0.3">
      <c r="A859" s="7" t="s">
        <v>893</v>
      </c>
      <c r="B859" s="8">
        <v>28.31</v>
      </c>
      <c r="C859" s="8">
        <v>4</v>
      </c>
    </row>
    <row r="860" spans="1:3" x14ac:dyDescent="0.3">
      <c r="A860" s="4" t="s">
        <v>894</v>
      </c>
      <c r="B860" s="5">
        <v>57.59</v>
      </c>
      <c r="C860" s="5">
        <v>6</v>
      </c>
    </row>
    <row r="861" spans="1:3" x14ac:dyDescent="0.3">
      <c r="A861" s="7" t="s">
        <v>895</v>
      </c>
      <c r="B861" s="8">
        <v>47.63</v>
      </c>
      <c r="C861" s="8">
        <v>9</v>
      </c>
    </row>
    <row r="862" spans="1:3" x14ac:dyDescent="0.3">
      <c r="A862" s="4" t="s">
        <v>896</v>
      </c>
      <c r="B862" s="5">
        <v>86.27</v>
      </c>
      <c r="C862" s="5">
        <v>1</v>
      </c>
    </row>
    <row r="863" spans="1:3" x14ac:dyDescent="0.3">
      <c r="A863" s="7" t="s">
        <v>897</v>
      </c>
      <c r="B863" s="8">
        <v>12.76</v>
      </c>
      <c r="C863" s="8">
        <v>2</v>
      </c>
    </row>
    <row r="864" spans="1:3" x14ac:dyDescent="0.3">
      <c r="A864" s="4" t="s">
        <v>898</v>
      </c>
      <c r="B864" s="5">
        <v>11.28</v>
      </c>
      <c r="C864" s="5">
        <v>9</v>
      </c>
    </row>
    <row r="865" spans="1:3" x14ac:dyDescent="0.3">
      <c r="A865" s="7" t="s">
        <v>899</v>
      </c>
      <c r="B865" s="8">
        <v>51.07</v>
      </c>
      <c r="C865" s="8">
        <v>7</v>
      </c>
    </row>
    <row r="866" spans="1:3" x14ac:dyDescent="0.3">
      <c r="A866" s="4" t="s">
        <v>900</v>
      </c>
      <c r="B866" s="5">
        <v>79.59</v>
      </c>
      <c r="C866" s="5">
        <v>3</v>
      </c>
    </row>
    <row r="867" spans="1:3" x14ac:dyDescent="0.3">
      <c r="A867" s="7" t="s">
        <v>901</v>
      </c>
      <c r="B867" s="8">
        <v>33.81</v>
      </c>
      <c r="C867" s="8">
        <v>3</v>
      </c>
    </row>
    <row r="868" spans="1:3" x14ac:dyDescent="0.3">
      <c r="A868" s="4" t="s">
        <v>902</v>
      </c>
      <c r="B868" s="5">
        <v>90.53</v>
      </c>
      <c r="C868" s="5">
        <v>8</v>
      </c>
    </row>
    <row r="869" spans="1:3" x14ac:dyDescent="0.3">
      <c r="A869" s="7" t="s">
        <v>903</v>
      </c>
      <c r="B869" s="8">
        <v>62.82</v>
      </c>
      <c r="C869" s="8">
        <v>2</v>
      </c>
    </row>
    <row r="870" spans="1:3" x14ac:dyDescent="0.3">
      <c r="A870" s="4" t="s">
        <v>904</v>
      </c>
      <c r="B870" s="5">
        <v>24.31</v>
      </c>
      <c r="C870" s="5">
        <v>3</v>
      </c>
    </row>
    <row r="871" spans="1:3" x14ac:dyDescent="0.3">
      <c r="A871" s="7" t="s">
        <v>905</v>
      </c>
      <c r="B871" s="8">
        <v>64.59</v>
      </c>
      <c r="C871" s="8">
        <v>4</v>
      </c>
    </row>
    <row r="872" spans="1:3" x14ac:dyDescent="0.3">
      <c r="A872" s="4" t="s">
        <v>906</v>
      </c>
      <c r="B872" s="5">
        <v>24.82</v>
      </c>
      <c r="C872" s="5">
        <v>7</v>
      </c>
    </row>
    <row r="873" spans="1:3" x14ac:dyDescent="0.3">
      <c r="A873" s="7" t="s">
        <v>907</v>
      </c>
      <c r="B873" s="8">
        <v>56.5</v>
      </c>
      <c r="C873" s="8">
        <v>1</v>
      </c>
    </row>
    <row r="874" spans="1:3" x14ac:dyDescent="0.3">
      <c r="A874" s="4" t="s">
        <v>908</v>
      </c>
      <c r="B874" s="5">
        <v>21.43</v>
      </c>
      <c r="C874" s="5">
        <v>10</v>
      </c>
    </row>
    <row r="875" spans="1:3" x14ac:dyDescent="0.3">
      <c r="A875" s="7" t="s">
        <v>909</v>
      </c>
      <c r="B875" s="8">
        <v>89.06</v>
      </c>
      <c r="C875" s="8">
        <v>6</v>
      </c>
    </row>
    <row r="876" spans="1:3" x14ac:dyDescent="0.3">
      <c r="A876" s="4" t="s">
        <v>910</v>
      </c>
      <c r="B876" s="5">
        <v>23.29</v>
      </c>
      <c r="C876" s="5">
        <v>4</v>
      </c>
    </row>
    <row r="877" spans="1:3" x14ac:dyDescent="0.3">
      <c r="A877" s="7" t="s">
        <v>911</v>
      </c>
      <c r="B877" s="8">
        <v>65.260000000000005</v>
      </c>
      <c r="C877" s="8">
        <v>8</v>
      </c>
    </row>
    <row r="878" spans="1:3" x14ac:dyDescent="0.3">
      <c r="A878" s="4" t="s">
        <v>912</v>
      </c>
      <c r="B878" s="5">
        <v>52.35</v>
      </c>
      <c r="C878" s="5">
        <v>1</v>
      </c>
    </row>
    <row r="879" spans="1:3" x14ac:dyDescent="0.3">
      <c r="A879" s="7" t="s">
        <v>913</v>
      </c>
      <c r="B879" s="8">
        <v>39.75</v>
      </c>
      <c r="C879" s="8">
        <v>1</v>
      </c>
    </row>
    <row r="880" spans="1:3" x14ac:dyDescent="0.3">
      <c r="A880" s="4" t="s">
        <v>914</v>
      </c>
      <c r="B880" s="5">
        <v>90.02</v>
      </c>
      <c r="C880" s="5">
        <v>8</v>
      </c>
    </row>
    <row r="881" spans="1:3" x14ac:dyDescent="0.3">
      <c r="A881" s="7" t="s">
        <v>915</v>
      </c>
      <c r="B881" s="8">
        <v>12.1</v>
      </c>
      <c r="C881" s="8">
        <v>8</v>
      </c>
    </row>
    <row r="882" spans="1:3" x14ac:dyDescent="0.3">
      <c r="A882" s="4" t="s">
        <v>916</v>
      </c>
      <c r="B882" s="5">
        <v>33.21</v>
      </c>
      <c r="C882" s="5">
        <v>10</v>
      </c>
    </row>
    <row r="883" spans="1:3" x14ac:dyDescent="0.3">
      <c r="A883" s="7" t="s">
        <v>917</v>
      </c>
      <c r="B883" s="8">
        <v>10.18</v>
      </c>
      <c r="C883" s="8">
        <v>8</v>
      </c>
    </row>
    <row r="884" spans="1:3" x14ac:dyDescent="0.3">
      <c r="A884" s="4" t="s">
        <v>918</v>
      </c>
      <c r="B884" s="5">
        <v>31.99</v>
      </c>
      <c r="C884" s="5">
        <v>10</v>
      </c>
    </row>
    <row r="885" spans="1:3" x14ac:dyDescent="0.3">
      <c r="A885" s="7" t="s">
        <v>919</v>
      </c>
      <c r="B885" s="8">
        <v>34.42</v>
      </c>
      <c r="C885" s="8">
        <v>6</v>
      </c>
    </row>
    <row r="886" spans="1:3" x14ac:dyDescent="0.3">
      <c r="A886" s="4" t="s">
        <v>920</v>
      </c>
      <c r="B886" s="5">
        <v>83.34</v>
      </c>
      <c r="C886" s="5">
        <v>2</v>
      </c>
    </row>
    <row r="887" spans="1:3" x14ac:dyDescent="0.3">
      <c r="A887" s="7" t="s">
        <v>921</v>
      </c>
      <c r="B887" s="8">
        <v>45.58</v>
      </c>
      <c r="C887" s="8">
        <v>7</v>
      </c>
    </row>
    <row r="888" spans="1:3" x14ac:dyDescent="0.3">
      <c r="A888" s="4" t="s">
        <v>922</v>
      </c>
      <c r="B888" s="5">
        <v>87.9</v>
      </c>
      <c r="C888" s="5">
        <v>1</v>
      </c>
    </row>
    <row r="889" spans="1:3" x14ac:dyDescent="0.3">
      <c r="A889" s="7" t="s">
        <v>923</v>
      </c>
      <c r="B889" s="8">
        <v>73.47</v>
      </c>
      <c r="C889" s="8">
        <v>10</v>
      </c>
    </row>
    <row r="890" spans="1:3" x14ac:dyDescent="0.3">
      <c r="A890" s="4" t="s">
        <v>924</v>
      </c>
      <c r="B890" s="5">
        <v>12.19</v>
      </c>
      <c r="C890" s="5">
        <v>8</v>
      </c>
    </row>
    <row r="891" spans="1:3" x14ac:dyDescent="0.3">
      <c r="A891" s="7" t="s">
        <v>925</v>
      </c>
      <c r="B891" s="8">
        <v>76.92</v>
      </c>
      <c r="C891" s="8">
        <v>10</v>
      </c>
    </row>
    <row r="892" spans="1:3" x14ac:dyDescent="0.3">
      <c r="A892" s="4" t="s">
        <v>926</v>
      </c>
      <c r="B892" s="5">
        <v>83.66</v>
      </c>
      <c r="C892" s="5">
        <v>5</v>
      </c>
    </row>
    <row r="893" spans="1:3" x14ac:dyDescent="0.3">
      <c r="A893" s="7" t="s">
        <v>927</v>
      </c>
      <c r="B893" s="8">
        <v>57.91</v>
      </c>
      <c r="C893" s="8">
        <v>8</v>
      </c>
    </row>
    <row r="894" spans="1:3" x14ac:dyDescent="0.3">
      <c r="A894" s="4" t="s">
        <v>928</v>
      </c>
      <c r="B894" s="5">
        <v>92.49</v>
      </c>
      <c r="C894" s="5">
        <v>5</v>
      </c>
    </row>
    <row r="895" spans="1:3" x14ac:dyDescent="0.3">
      <c r="A895" s="7" t="s">
        <v>929</v>
      </c>
      <c r="B895" s="8">
        <v>28.38</v>
      </c>
      <c r="C895" s="8">
        <v>5</v>
      </c>
    </row>
    <row r="896" spans="1:3" x14ac:dyDescent="0.3">
      <c r="A896" s="4" t="s">
        <v>930</v>
      </c>
      <c r="B896" s="5">
        <v>50.45</v>
      </c>
      <c r="C896" s="5">
        <v>6</v>
      </c>
    </row>
    <row r="897" spans="1:3" x14ac:dyDescent="0.3">
      <c r="A897" s="7" t="s">
        <v>931</v>
      </c>
      <c r="B897" s="8">
        <v>99.16</v>
      </c>
      <c r="C897" s="8">
        <v>8</v>
      </c>
    </row>
    <row r="898" spans="1:3" x14ac:dyDescent="0.3">
      <c r="A898" s="4" t="s">
        <v>932</v>
      </c>
      <c r="B898" s="5">
        <v>60.74</v>
      </c>
      <c r="C898" s="5">
        <v>7</v>
      </c>
    </row>
    <row r="899" spans="1:3" x14ac:dyDescent="0.3">
      <c r="A899" s="7" t="s">
        <v>933</v>
      </c>
      <c r="B899" s="8">
        <v>47.27</v>
      </c>
      <c r="C899" s="8">
        <v>6</v>
      </c>
    </row>
    <row r="900" spans="1:3" x14ac:dyDescent="0.3">
      <c r="A900" s="4" t="s">
        <v>934</v>
      </c>
      <c r="B900" s="5">
        <v>85.6</v>
      </c>
      <c r="C900" s="5">
        <v>7</v>
      </c>
    </row>
    <row r="901" spans="1:3" x14ac:dyDescent="0.3">
      <c r="A901" s="7" t="s">
        <v>935</v>
      </c>
      <c r="B901" s="8">
        <v>35.04</v>
      </c>
      <c r="C901" s="8">
        <v>9</v>
      </c>
    </row>
    <row r="902" spans="1:3" x14ac:dyDescent="0.3">
      <c r="A902" s="4" t="s">
        <v>936</v>
      </c>
      <c r="B902" s="5">
        <v>44.84</v>
      </c>
      <c r="C902" s="5">
        <v>9</v>
      </c>
    </row>
    <row r="903" spans="1:3" x14ac:dyDescent="0.3">
      <c r="A903" s="7" t="s">
        <v>937</v>
      </c>
      <c r="B903" s="8">
        <v>45.97</v>
      </c>
      <c r="C903" s="8">
        <v>4</v>
      </c>
    </row>
    <row r="904" spans="1:3" x14ac:dyDescent="0.3">
      <c r="A904" s="4" t="s">
        <v>938</v>
      </c>
      <c r="B904" s="5">
        <v>27.73</v>
      </c>
      <c r="C904" s="5">
        <v>5</v>
      </c>
    </row>
    <row r="905" spans="1:3" x14ac:dyDescent="0.3">
      <c r="A905" s="7" t="s">
        <v>939</v>
      </c>
      <c r="B905" s="8">
        <v>11.53</v>
      </c>
      <c r="C905" s="8">
        <v>7</v>
      </c>
    </row>
    <row r="906" spans="1:3" x14ac:dyDescent="0.3">
      <c r="A906" s="4" t="s">
        <v>940</v>
      </c>
      <c r="B906" s="5">
        <v>58.32</v>
      </c>
      <c r="C906" s="5">
        <v>2</v>
      </c>
    </row>
    <row r="907" spans="1:3" x14ac:dyDescent="0.3">
      <c r="A907" s="7" t="s">
        <v>941</v>
      </c>
      <c r="B907" s="8">
        <v>78.38</v>
      </c>
      <c r="C907" s="8">
        <v>4</v>
      </c>
    </row>
    <row r="908" spans="1:3" x14ac:dyDescent="0.3">
      <c r="A908" s="4" t="s">
        <v>942</v>
      </c>
      <c r="B908" s="5">
        <v>84.61</v>
      </c>
      <c r="C908" s="5">
        <v>10</v>
      </c>
    </row>
    <row r="909" spans="1:3" x14ac:dyDescent="0.3">
      <c r="A909" s="7" t="s">
        <v>943</v>
      </c>
      <c r="B909" s="8">
        <v>82.88</v>
      </c>
      <c r="C909" s="8">
        <v>5</v>
      </c>
    </row>
    <row r="910" spans="1:3" x14ac:dyDescent="0.3">
      <c r="A910" s="4" t="s">
        <v>944</v>
      </c>
      <c r="B910" s="5">
        <v>79.540000000000006</v>
      </c>
      <c r="C910" s="5">
        <v>2</v>
      </c>
    </row>
    <row r="911" spans="1:3" x14ac:dyDescent="0.3">
      <c r="A911" s="7" t="s">
        <v>945</v>
      </c>
      <c r="B911" s="8">
        <v>49.01</v>
      </c>
      <c r="C911" s="8">
        <v>10</v>
      </c>
    </row>
    <row r="912" spans="1:3" x14ac:dyDescent="0.3">
      <c r="A912" s="4" t="s">
        <v>946</v>
      </c>
      <c r="B912" s="5">
        <v>29.15</v>
      </c>
      <c r="C912" s="5">
        <v>3</v>
      </c>
    </row>
    <row r="913" spans="1:3" x14ac:dyDescent="0.3">
      <c r="A913" s="7" t="s">
        <v>947</v>
      </c>
      <c r="B913" s="8">
        <v>56.13</v>
      </c>
      <c r="C913" s="8">
        <v>4</v>
      </c>
    </row>
    <row r="914" spans="1:3" x14ac:dyDescent="0.3">
      <c r="A914" s="4" t="s">
        <v>948</v>
      </c>
      <c r="B914" s="5">
        <v>93.12</v>
      </c>
      <c r="C914" s="5">
        <v>8</v>
      </c>
    </row>
    <row r="915" spans="1:3" x14ac:dyDescent="0.3">
      <c r="A915" s="7" t="s">
        <v>949</v>
      </c>
      <c r="B915" s="8">
        <v>51.34</v>
      </c>
      <c r="C915" s="8">
        <v>8</v>
      </c>
    </row>
    <row r="916" spans="1:3" x14ac:dyDescent="0.3">
      <c r="A916" s="4" t="s">
        <v>950</v>
      </c>
      <c r="B916" s="5">
        <v>99.6</v>
      </c>
      <c r="C916" s="5">
        <v>3</v>
      </c>
    </row>
    <row r="917" spans="1:3" x14ac:dyDescent="0.3">
      <c r="A917" s="7" t="s">
        <v>951</v>
      </c>
      <c r="B917" s="8">
        <v>35.49</v>
      </c>
      <c r="C917" s="8">
        <v>6</v>
      </c>
    </row>
    <row r="918" spans="1:3" x14ac:dyDescent="0.3">
      <c r="A918" s="4" t="s">
        <v>952</v>
      </c>
      <c r="B918" s="5">
        <v>42.85</v>
      </c>
      <c r="C918" s="5">
        <v>1</v>
      </c>
    </row>
    <row r="919" spans="1:3" x14ac:dyDescent="0.3">
      <c r="A919" s="7" t="s">
        <v>953</v>
      </c>
      <c r="B919" s="8">
        <v>94.67</v>
      </c>
      <c r="C919" s="8">
        <v>4</v>
      </c>
    </row>
    <row r="920" spans="1:3" x14ac:dyDescent="0.3">
      <c r="A920" s="4" t="s">
        <v>954</v>
      </c>
      <c r="B920" s="5">
        <v>68.97</v>
      </c>
      <c r="C920" s="5">
        <v>3</v>
      </c>
    </row>
    <row r="921" spans="1:3" x14ac:dyDescent="0.3">
      <c r="A921" s="7" t="s">
        <v>955</v>
      </c>
      <c r="B921" s="8">
        <v>26.26</v>
      </c>
      <c r="C921" s="8">
        <v>3</v>
      </c>
    </row>
    <row r="922" spans="1:3" x14ac:dyDescent="0.3">
      <c r="A922" s="4" t="s">
        <v>956</v>
      </c>
      <c r="B922" s="5">
        <v>35.79</v>
      </c>
      <c r="C922" s="5">
        <v>9</v>
      </c>
    </row>
    <row r="923" spans="1:3" x14ac:dyDescent="0.3">
      <c r="A923" s="7" t="s">
        <v>957</v>
      </c>
      <c r="B923" s="8">
        <v>16.37</v>
      </c>
      <c r="C923" s="8">
        <v>6</v>
      </c>
    </row>
    <row r="924" spans="1:3" x14ac:dyDescent="0.3">
      <c r="A924" s="4" t="s">
        <v>958</v>
      </c>
      <c r="B924" s="5">
        <v>12.73</v>
      </c>
      <c r="C924" s="5">
        <v>2</v>
      </c>
    </row>
    <row r="925" spans="1:3" x14ac:dyDescent="0.3">
      <c r="A925" s="7" t="s">
        <v>959</v>
      </c>
      <c r="B925" s="8">
        <v>83.14</v>
      </c>
      <c r="C925" s="8">
        <v>7</v>
      </c>
    </row>
    <row r="926" spans="1:3" x14ac:dyDescent="0.3">
      <c r="A926" s="4" t="s">
        <v>960</v>
      </c>
      <c r="B926" s="5">
        <v>35.22</v>
      </c>
      <c r="C926" s="5">
        <v>6</v>
      </c>
    </row>
    <row r="927" spans="1:3" x14ac:dyDescent="0.3">
      <c r="A927" s="7" t="s">
        <v>961</v>
      </c>
      <c r="B927" s="8">
        <v>13.78</v>
      </c>
      <c r="C927" s="8">
        <v>4</v>
      </c>
    </row>
    <row r="928" spans="1:3" x14ac:dyDescent="0.3">
      <c r="A928" s="4" t="s">
        <v>962</v>
      </c>
      <c r="B928" s="5">
        <v>88.31</v>
      </c>
      <c r="C928" s="5">
        <v>1</v>
      </c>
    </row>
    <row r="929" spans="1:3" x14ac:dyDescent="0.3">
      <c r="A929" s="7" t="s">
        <v>963</v>
      </c>
      <c r="B929" s="8">
        <v>39.619999999999997</v>
      </c>
      <c r="C929" s="8">
        <v>9</v>
      </c>
    </row>
    <row r="930" spans="1:3" x14ac:dyDescent="0.3">
      <c r="A930" s="4" t="s">
        <v>964</v>
      </c>
      <c r="B930" s="5">
        <v>88.25</v>
      </c>
      <c r="C930" s="5">
        <v>9</v>
      </c>
    </row>
    <row r="931" spans="1:3" x14ac:dyDescent="0.3">
      <c r="A931" s="7" t="s">
        <v>965</v>
      </c>
      <c r="B931" s="8">
        <v>25.31</v>
      </c>
      <c r="C931" s="8">
        <v>2</v>
      </c>
    </row>
    <row r="932" spans="1:3" x14ac:dyDescent="0.3">
      <c r="A932" s="4" t="s">
        <v>966</v>
      </c>
      <c r="B932" s="5">
        <v>99.92</v>
      </c>
      <c r="C932" s="5">
        <v>6</v>
      </c>
    </row>
    <row r="933" spans="1:3" x14ac:dyDescent="0.3">
      <c r="A933" s="7" t="s">
        <v>967</v>
      </c>
      <c r="B933" s="8">
        <v>83.35</v>
      </c>
      <c r="C933" s="8">
        <v>2</v>
      </c>
    </row>
    <row r="934" spans="1:3" x14ac:dyDescent="0.3">
      <c r="A934" s="4" t="s">
        <v>968</v>
      </c>
      <c r="B934" s="5">
        <v>74.44</v>
      </c>
      <c r="C934" s="5">
        <v>10</v>
      </c>
    </row>
    <row r="935" spans="1:3" x14ac:dyDescent="0.3">
      <c r="A935" s="7" t="s">
        <v>969</v>
      </c>
      <c r="B935" s="8">
        <v>64.08</v>
      </c>
      <c r="C935" s="8">
        <v>7</v>
      </c>
    </row>
    <row r="936" spans="1:3" x14ac:dyDescent="0.3">
      <c r="A936" s="4" t="s">
        <v>970</v>
      </c>
      <c r="B936" s="5">
        <v>63.15</v>
      </c>
      <c r="C936" s="5">
        <v>6</v>
      </c>
    </row>
    <row r="937" spans="1:3" x14ac:dyDescent="0.3">
      <c r="A937" s="7" t="s">
        <v>971</v>
      </c>
      <c r="B937" s="8">
        <v>85.72</v>
      </c>
      <c r="C937" s="8">
        <v>3</v>
      </c>
    </row>
    <row r="938" spans="1:3" x14ac:dyDescent="0.3">
      <c r="A938" s="4" t="s">
        <v>972</v>
      </c>
      <c r="B938" s="5">
        <v>78.89</v>
      </c>
      <c r="C938" s="5">
        <v>7</v>
      </c>
    </row>
    <row r="939" spans="1:3" x14ac:dyDescent="0.3">
      <c r="A939" s="7" t="s">
        <v>973</v>
      </c>
      <c r="B939" s="8">
        <v>89.48</v>
      </c>
      <c r="C939" s="8">
        <v>5</v>
      </c>
    </row>
    <row r="940" spans="1:3" x14ac:dyDescent="0.3">
      <c r="A940" s="4" t="s">
        <v>974</v>
      </c>
      <c r="B940" s="5">
        <v>92.09</v>
      </c>
      <c r="C940" s="5">
        <v>3</v>
      </c>
    </row>
    <row r="941" spans="1:3" x14ac:dyDescent="0.3">
      <c r="A941" s="7" t="s">
        <v>975</v>
      </c>
      <c r="B941" s="8">
        <v>57.29</v>
      </c>
      <c r="C941" s="8">
        <v>6</v>
      </c>
    </row>
    <row r="942" spans="1:3" x14ac:dyDescent="0.3">
      <c r="A942" s="4" t="s">
        <v>976</v>
      </c>
      <c r="B942" s="5">
        <v>66.52</v>
      </c>
      <c r="C942" s="5">
        <v>4</v>
      </c>
    </row>
    <row r="943" spans="1:3" x14ac:dyDescent="0.3">
      <c r="A943" s="7" t="s">
        <v>977</v>
      </c>
      <c r="B943" s="8">
        <v>99.82</v>
      </c>
      <c r="C943" s="8">
        <v>9</v>
      </c>
    </row>
    <row r="944" spans="1:3" x14ac:dyDescent="0.3">
      <c r="A944" s="4" t="s">
        <v>978</v>
      </c>
      <c r="B944" s="5">
        <v>45.68</v>
      </c>
      <c r="C944" s="5">
        <v>10</v>
      </c>
    </row>
    <row r="945" spans="1:3" x14ac:dyDescent="0.3">
      <c r="A945" s="7" t="s">
        <v>979</v>
      </c>
      <c r="B945" s="8">
        <v>50.79</v>
      </c>
      <c r="C945" s="8">
        <v>5</v>
      </c>
    </row>
    <row r="946" spans="1:3" x14ac:dyDescent="0.3">
      <c r="A946" s="4" t="s">
        <v>980</v>
      </c>
      <c r="B946" s="5">
        <v>10.08</v>
      </c>
      <c r="C946" s="5">
        <v>7</v>
      </c>
    </row>
    <row r="947" spans="1:3" x14ac:dyDescent="0.3">
      <c r="A947" s="7" t="s">
        <v>981</v>
      </c>
      <c r="B947" s="8">
        <v>93.88</v>
      </c>
      <c r="C947" s="8">
        <v>7</v>
      </c>
    </row>
    <row r="948" spans="1:3" x14ac:dyDescent="0.3">
      <c r="A948" s="4" t="s">
        <v>982</v>
      </c>
      <c r="B948" s="5">
        <v>84.25</v>
      </c>
      <c r="C948" s="5">
        <v>2</v>
      </c>
    </row>
    <row r="949" spans="1:3" x14ac:dyDescent="0.3">
      <c r="A949" s="7" t="s">
        <v>983</v>
      </c>
      <c r="B949" s="8">
        <v>53.78</v>
      </c>
      <c r="C949" s="8">
        <v>1</v>
      </c>
    </row>
    <row r="950" spans="1:3" x14ac:dyDescent="0.3">
      <c r="A950" s="4" t="s">
        <v>984</v>
      </c>
      <c r="B950" s="5">
        <v>35.81</v>
      </c>
      <c r="C950" s="5">
        <v>5</v>
      </c>
    </row>
    <row r="951" spans="1:3" x14ac:dyDescent="0.3">
      <c r="A951" s="7" t="s">
        <v>985</v>
      </c>
      <c r="B951" s="8">
        <v>26.43</v>
      </c>
      <c r="C951" s="8">
        <v>8</v>
      </c>
    </row>
    <row r="952" spans="1:3" x14ac:dyDescent="0.3">
      <c r="A952" s="4" t="s">
        <v>986</v>
      </c>
      <c r="B952" s="5">
        <v>39.909999999999997</v>
      </c>
      <c r="C952" s="5">
        <v>3</v>
      </c>
    </row>
    <row r="953" spans="1:3" x14ac:dyDescent="0.3">
      <c r="A953" s="7" t="s">
        <v>987</v>
      </c>
      <c r="B953" s="8">
        <v>21.9</v>
      </c>
      <c r="C953" s="8">
        <v>3</v>
      </c>
    </row>
    <row r="954" spans="1:3" x14ac:dyDescent="0.3">
      <c r="A954" s="4" t="s">
        <v>988</v>
      </c>
      <c r="B954" s="5">
        <v>62.85</v>
      </c>
      <c r="C954" s="5">
        <v>4</v>
      </c>
    </row>
    <row r="955" spans="1:3" x14ac:dyDescent="0.3">
      <c r="A955" s="7" t="s">
        <v>989</v>
      </c>
      <c r="B955" s="8">
        <v>21.04</v>
      </c>
      <c r="C955" s="8">
        <v>4</v>
      </c>
    </row>
    <row r="956" spans="1:3" x14ac:dyDescent="0.3">
      <c r="A956" s="4" t="s">
        <v>990</v>
      </c>
      <c r="B956" s="5">
        <v>65.91</v>
      </c>
      <c r="C956" s="5">
        <v>6</v>
      </c>
    </row>
    <row r="957" spans="1:3" x14ac:dyDescent="0.3">
      <c r="A957" s="7" t="s">
        <v>991</v>
      </c>
      <c r="B957" s="8">
        <v>42.57</v>
      </c>
      <c r="C957" s="8">
        <v>7</v>
      </c>
    </row>
    <row r="958" spans="1:3" x14ac:dyDescent="0.3">
      <c r="A958" s="4" t="s">
        <v>992</v>
      </c>
      <c r="B958" s="5">
        <v>50.49</v>
      </c>
      <c r="C958" s="5">
        <v>9</v>
      </c>
    </row>
    <row r="959" spans="1:3" x14ac:dyDescent="0.3">
      <c r="A959" s="7" t="s">
        <v>993</v>
      </c>
      <c r="B959" s="8">
        <v>46.02</v>
      </c>
      <c r="C959" s="8">
        <v>6</v>
      </c>
    </row>
    <row r="960" spans="1:3" x14ac:dyDescent="0.3">
      <c r="A960" s="4" t="s">
        <v>994</v>
      </c>
      <c r="B960" s="5">
        <v>15.8</v>
      </c>
      <c r="C960" s="5">
        <v>10</v>
      </c>
    </row>
    <row r="961" spans="1:3" x14ac:dyDescent="0.3">
      <c r="A961" s="7" t="s">
        <v>995</v>
      </c>
      <c r="B961" s="8">
        <v>98.66</v>
      </c>
      <c r="C961" s="8">
        <v>9</v>
      </c>
    </row>
    <row r="962" spans="1:3" x14ac:dyDescent="0.3">
      <c r="A962" s="4" t="s">
        <v>996</v>
      </c>
      <c r="B962" s="5">
        <v>91.98</v>
      </c>
      <c r="C962" s="5">
        <v>1</v>
      </c>
    </row>
    <row r="963" spans="1:3" x14ac:dyDescent="0.3">
      <c r="A963" s="7" t="s">
        <v>997</v>
      </c>
      <c r="B963" s="8">
        <v>20.89</v>
      </c>
      <c r="C963" s="8">
        <v>2</v>
      </c>
    </row>
    <row r="964" spans="1:3" x14ac:dyDescent="0.3">
      <c r="A964" s="4" t="s">
        <v>998</v>
      </c>
      <c r="B964" s="5">
        <v>15.5</v>
      </c>
      <c r="C964" s="5">
        <v>1</v>
      </c>
    </row>
    <row r="965" spans="1:3" x14ac:dyDescent="0.3">
      <c r="A965" s="7" t="s">
        <v>999</v>
      </c>
      <c r="B965" s="8">
        <v>96.82</v>
      </c>
      <c r="C965" s="8">
        <v>3</v>
      </c>
    </row>
    <row r="966" spans="1:3" x14ac:dyDescent="0.3">
      <c r="A966" s="4" t="s">
        <v>1000</v>
      </c>
      <c r="B966" s="5">
        <v>33.33</v>
      </c>
      <c r="C966" s="5">
        <v>2</v>
      </c>
    </row>
    <row r="967" spans="1:3" x14ac:dyDescent="0.3">
      <c r="A967" s="7" t="s">
        <v>1001</v>
      </c>
      <c r="B967" s="8">
        <v>38.270000000000003</v>
      </c>
      <c r="C967" s="8">
        <v>2</v>
      </c>
    </row>
    <row r="968" spans="1:3" x14ac:dyDescent="0.3">
      <c r="A968" s="4" t="s">
        <v>1002</v>
      </c>
      <c r="B968" s="5">
        <v>33.299999999999997</v>
      </c>
      <c r="C968" s="5">
        <v>9</v>
      </c>
    </row>
    <row r="969" spans="1:3" x14ac:dyDescent="0.3">
      <c r="A969" s="7" t="s">
        <v>1003</v>
      </c>
      <c r="B969" s="8">
        <v>81.010000000000005</v>
      </c>
      <c r="C969" s="8">
        <v>3</v>
      </c>
    </row>
    <row r="970" spans="1:3" x14ac:dyDescent="0.3">
      <c r="A970" s="4" t="s">
        <v>1004</v>
      </c>
      <c r="B970" s="5">
        <v>15.8</v>
      </c>
      <c r="C970" s="5">
        <v>3</v>
      </c>
    </row>
    <row r="971" spans="1:3" x14ac:dyDescent="0.3">
      <c r="A971" s="7" t="s">
        <v>1005</v>
      </c>
      <c r="B971" s="8">
        <v>34.49</v>
      </c>
      <c r="C971" s="8">
        <v>5</v>
      </c>
    </row>
    <row r="972" spans="1:3" x14ac:dyDescent="0.3">
      <c r="A972" s="4" t="s">
        <v>1006</v>
      </c>
      <c r="B972" s="5">
        <v>84.63</v>
      </c>
      <c r="C972" s="5">
        <v>10</v>
      </c>
    </row>
    <row r="973" spans="1:3" x14ac:dyDescent="0.3">
      <c r="A973" s="7" t="s">
        <v>1007</v>
      </c>
      <c r="B973" s="8">
        <v>36.909999999999997</v>
      </c>
      <c r="C973" s="8">
        <v>7</v>
      </c>
    </row>
    <row r="974" spans="1:3" x14ac:dyDescent="0.3">
      <c r="A974" s="4" t="s">
        <v>1008</v>
      </c>
      <c r="B974" s="5">
        <v>87.08</v>
      </c>
      <c r="C974" s="5">
        <v>7</v>
      </c>
    </row>
    <row r="975" spans="1:3" x14ac:dyDescent="0.3">
      <c r="A975" s="7" t="s">
        <v>1009</v>
      </c>
      <c r="B975" s="8">
        <v>80.08</v>
      </c>
      <c r="C975" s="8">
        <v>3</v>
      </c>
    </row>
    <row r="976" spans="1:3" x14ac:dyDescent="0.3">
      <c r="A976" s="4" t="s">
        <v>1010</v>
      </c>
      <c r="B976" s="5">
        <v>86.13</v>
      </c>
      <c r="C976" s="5">
        <v>2</v>
      </c>
    </row>
    <row r="977" spans="1:3" x14ac:dyDescent="0.3">
      <c r="A977" s="7" t="s">
        <v>1011</v>
      </c>
      <c r="B977" s="8">
        <v>49.92</v>
      </c>
      <c r="C977" s="8">
        <v>2</v>
      </c>
    </row>
    <row r="978" spans="1:3" x14ac:dyDescent="0.3">
      <c r="A978" s="4" t="s">
        <v>1012</v>
      </c>
      <c r="B978" s="5">
        <v>74.66</v>
      </c>
      <c r="C978" s="5">
        <v>4</v>
      </c>
    </row>
    <row r="979" spans="1:3" x14ac:dyDescent="0.3">
      <c r="A979" s="7" t="s">
        <v>1013</v>
      </c>
      <c r="B979" s="8">
        <v>26.6</v>
      </c>
      <c r="C979" s="8">
        <v>6</v>
      </c>
    </row>
    <row r="980" spans="1:3" x14ac:dyDescent="0.3">
      <c r="A980" s="4" t="s">
        <v>1014</v>
      </c>
      <c r="B980" s="5">
        <v>25.45</v>
      </c>
      <c r="C980" s="5">
        <v>1</v>
      </c>
    </row>
    <row r="981" spans="1:3" x14ac:dyDescent="0.3">
      <c r="A981" s="7" t="s">
        <v>1015</v>
      </c>
      <c r="B981" s="8">
        <v>67.77</v>
      </c>
      <c r="C981" s="8">
        <v>1</v>
      </c>
    </row>
    <row r="982" spans="1:3" x14ac:dyDescent="0.3">
      <c r="A982" s="4" t="s">
        <v>1016</v>
      </c>
      <c r="B982" s="5">
        <v>59.59</v>
      </c>
      <c r="C982" s="5">
        <v>4</v>
      </c>
    </row>
    <row r="983" spans="1:3" x14ac:dyDescent="0.3">
      <c r="A983" s="7" t="s">
        <v>1017</v>
      </c>
      <c r="B983" s="8">
        <v>58.15</v>
      </c>
      <c r="C983" s="8">
        <v>4</v>
      </c>
    </row>
    <row r="984" spans="1:3" x14ac:dyDescent="0.3">
      <c r="A984" s="4" t="s">
        <v>1018</v>
      </c>
      <c r="B984" s="5">
        <v>97.48</v>
      </c>
      <c r="C984" s="5">
        <v>9</v>
      </c>
    </row>
    <row r="985" spans="1:3" x14ac:dyDescent="0.3">
      <c r="A985" s="7" t="s">
        <v>1019</v>
      </c>
      <c r="B985" s="8">
        <v>99.96</v>
      </c>
      <c r="C985" s="8">
        <v>7</v>
      </c>
    </row>
    <row r="986" spans="1:3" x14ac:dyDescent="0.3">
      <c r="A986" s="4" t="s">
        <v>1020</v>
      </c>
      <c r="B986" s="5">
        <v>96.37</v>
      </c>
      <c r="C986" s="5">
        <v>7</v>
      </c>
    </row>
    <row r="987" spans="1:3" x14ac:dyDescent="0.3">
      <c r="A987" s="7" t="s">
        <v>1021</v>
      </c>
      <c r="B987" s="8">
        <v>63.71</v>
      </c>
      <c r="C987" s="8">
        <v>5</v>
      </c>
    </row>
    <row r="988" spans="1:3" x14ac:dyDescent="0.3">
      <c r="A988" s="4" t="s">
        <v>1022</v>
      </c>
      <c r="B988" s="5">
        <v>14.76</v>
      </c>
      <c r="C988" s="5">
        <v>2</v>
      </c>
    </row>
    <row r="989" spans="1:3" x14ac:dyDescent="0.3">
      <c r="A989" s="7" t="s">
        <v>1023</v>
      </c>
      <c r="B989" s="8" t="s">
        <v>1024</v>
      </c>
      <c r="C989" s="8">
        <v>8</v>
      </c>
    </row>
    <row r="990" spans="1:3" x14ac:dyDescent="0.3">
      <c r="A990" s="4" t="s">
        <v>1025</v>
      </c>
      <c r="B990" s="5">
        <v>82.34</v>
      </c>
      <c r="C990" s="5">
        <v>10</v>
      </c>
    </row>
    <row r="991" spans="1:3" x14ac:dyDescent="0.3">
      <c r="A991" s="7" t="s">
        <v>1026</v>
      </c>
      <c r="B991" s="8">
        <v>75.37</v>
      </c>
      <c r="C991" s="8">
        <v>8</v>
      </c>
    </row>
    <row r="992" spans="1:3" x14ac:dyDescent="0.3">
      <c r="A992" s="4" t="s">
        <v>1027</v>
      </c>
      <c r="B992" s="5">
        <v>56.56</v>
      </c>
      <c r="C992" s="5">
        <v>5</v>
      </c>
    </row>
    <row r="993" spans="1:3" x14ac:dyDescent="0.3">
      <c r="A993" s="7" t="s">
        <v>1028</v>
      </c>
      <c r="B993" s="8">
        <v>76.599999999999994</v>
      </c>
      <c r="C993" s="8">
        <v>10</v>
      </c>
    </row>
    <row r="994" spans="1:3" x14ac:dyDescent="0.3">
      <c r="A994" s="4" t="s">
        <v>1029</v>
      </c>
      <c r="B994" s="5">
        <v>58.03</v>
      </c>
      <c r="C994" s="5">
        <v>2</v>
      </c>
    </row>
    <row r="995" spans="1:3" x14ac:dyDescent="0.3">
      <c r="A995" s="7" t="s">
        <v>1030</v>
      </c>
      <c r="B995" s="8">
        <v>17.489999999999998</v>
      </c>
      <c r="C995" s="8">
        <v>10</v>
      </c>
    </row>
    <row r="996" spans="1:3" x14ac:dyDescent="0.3">
      <c r="A996" s="4" t="s">
        <v>1031</v>
      </c>
      <c r="B996" s="5">
        <v>60.95</v>
      </c>
      <c r="C996" s="5">
        <v>1</v>
      </c>
    </row>
    <row r="997" spans="1:3" x14ac:dyDescent="0.3">
      <c r="A997" s="7" t="s">
        <v>1032</v>
      </c>
      <c r="B997" s="8">
        <v>40.35</v>
      </c>
      <c r="C997" s="8">
        <v>1</v>
      </c>
    </row>
    <row r="998" spans="1:3" x14ac:dyDescent="0.3">
      <c r="A998" s="4" t="s">
        <v>1033</v>
      </c>
      <c r="B998" s="5">
        <v>97.38</v>
      </c>
      <c r="C998" s="5">
        <v>10</v>
      </c>
    </row>
    <row r="999" spans="1:3" x14ac:dyDescent="0.3">
      <c r="A999" s="7" t="s">
        <v>1034</v>
      </c>
      <c r="B999" s="8">
        <v>31.84</v>
      </c>
      <c r="C999" s="8">
        <v>1</v>
      </c>
    </row>
    <row r="1000" spans="1:3" x14ac:dyDescent="0.3">
      <c r="A1000" s="4" t="s">
        <v>1035</v>
      </c>
      <c r="B1000" s="5">
        <v>65.819999999999993</v>
      </c>
      <c r="C1000" s="5">
        <v>1</v>
      </c>
    </row>
    <row r="1001" spans="1:3" x14ac:dyDescent="0.3">
      <c r="A1001" s="10" t="s">
        <v>1036</v>
      </c>
      <c r="B1001" s="1">
        <v>88.34</v>
      </c>
      <c r="C1001" s="1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B93A5-932B-4CE8-B342-4DD99CDD8C29}">
  <dimension ref="A1:D1001"/>
  <sheetViews>
    <sheetView workbookViewId="0">
      <selection activeCell="D1" sqref="D1"/>
    </sheetView>
  </sheetViews>
  <sheetFormatPr defaultRowHeight="14.4" x14ac:dyDescent="0.3"/>
  <cols>
    <col min="1" max="1" width="11.6640625" bestFit="1" customWidth="1"/>
    <col min="2" max="2" width="25.21875" bestFit="1" customWidth="1"/>
    <col min="3" max="3" width="8.109375" bestFit="1" customWidth="1"/>
    <col min="4" max="4" width="10.77734375" bestFit="1" customWidth="1"/>
  </cols>
  <sheetData>
    <row r="1" spans="1:4" x14ac:dyDescent="0.3">
      <c r="A1" s="2" t="s">
        <v>0</v>
      </c>
      <c r="B1" s="3" t="s">
        <v>8</v>
      </c>
      <c r="C1" s="3" t="s">
        <v>9</v>
      </c>
      <c r="D1" s="3" t="s">
        <v>10</v>
      </c>
    </row>
    <row r="2" spans="1:4" x14ac:dyDescent="0.3">
      <c r="A2" s="4" t="s">
        <v>12</v>
      </c>
      <c r="B2" s="12">
        <v>43470</v>
      </c>
      <c r="C2" s="6">
        <v>0.54722222222222228</v>
      </c>
      <c r="D2" s="5" t="s">
        <v>18</v>
      </c>
    </row>
    <row r="3" spans="1:4" x14ac:dyDescent="0.3">
      <c r="A3" s="7" t="s">
        <v>19</v>
      </c>
      <c r="B3" s="13">
        <v>43532</v>
      </c>
      <c r="C3" s="9">
        <v>0.43680555555555556</v>
      </c>
      <c r="D3" s="8" t="s">
        <v>24</v>
      </c>
    </row>
    <row r="4" spans="1:4" x14ac:dyDescent="0.3">
      <c r="A4" s="4" t="s">
        <v>25</v>
      </c>
      <c r="B4" s="12">
        <v>43527</v>
      </c>
      <c r="C4" s="6">
        <v>0.55763888888888891</v>
      </c>
      <c r="D4" s="5" t="s">
        <v>28</v>
      </c>
    </row>
    <row r="5" spans="1:4" x14ac:dyDescent="0.3">
      <c r="A5" s="7" t="s">
        <v>29</v>
      </c>
      <c r="B5" s="13">
        <v>43492</v>
      </c>
      <c r="C5" s="9">
        <v>0.85624999999999996</v>
      </c>
      <c r="D5" s="8" t="s">
        <v>18</v>
      </c>
    </row>
    <row r="6" spans="1:4" x14ac:dyDescent="0.3">
      <c r="A6" s="4" t="s">
        <v>30</v>
      </c>
      <c r="B6" s="12">
        <v>43504</v>
      </c>
      <c r="C6" s="6">
        <v>0.44236111111111109</v>
      </c>
      <c r="D6" s="5" t="s">
        <v>18</v>
      </c>
    </row>
    <row r="7" spans="1:4" x14ac:dyDescent="0.3">
      <c r="A7" s="7" t="s">
        <v>32</v>
      </c>
      <c r="B7" s="13">
        <v>43549</v>
      </c>
      <c r="C7" s="9">
        <v>0.77083333333333337</v>
      </c>
      <c r="D7" s="8" t="s">
        <v>18</v>
      </c>
    </row>
    <row r="8" spans="1:4" x14ac:dyDescent="0.3">
      <c r="A8" s="4" t="s">
        <v>33</v>
      </c>
      <c r="B8" s="12">
        <v>43521</v>
      </c>
      <c r="C8" s="6">
        <v>0.60833333333333328</v>
      </c>
      <c r="D8" s="5" t="s">
        <v>18</v>
      </c>
    </row>
    <row r="9" spans="1:4" x14ac:dyDescent="0.3">
      <c r="A9" s="7" t="s">
        <v>34</v>
      </c>
      <c r="B9" s="13">
        <v>43520</v>
      </c>
      <c r="C9" s="9">
        <v>0.48472222222222222</v>
      </c>
      <c r="D9" s="8" t="s">
        <v>18</v>
      </c>
    </row>
    <row r="10" spans="1:4" x14ac:dyDescent="0.3">
      <c r="A10" s="4" t="s">
        <v>35</v>
      </c>
      <c r="B10" s="12">
        <v>43475</v>
      </c>
      <c r="C10" s="6">
        <v>0.71875</v>
      </c>
      <c r="D10" s="5" t="s">
        <v>28</v>
      </c>
    </row>
    <row r="11" spans="1:4" x14ac:dyDescent="0.3">
      <c r="A11" s="7" t="s">
        <v>36</v>
      </c>
      <c r="B11" s="13">
        <v>43516</v>
      </c>
      <c r="C11" s="9">
        <v>0.56041666666666667</v>
      </c>
      <c r="D11" s="8" t="s">
        <v>28</v>
      </c>
    </row>
    <row r="12" spans="1:4" x14ac:dyDescent="0.3">
      <c r="A12" s="4" t="s">
        <v>40</v>
      </c>
      <c r="B12" s="12">
        <v>43502</v>
      </c>
      <c r="C12" s="6">
        <v>0.75486111111111109</v>
      </c>
      <c r="D12" s="5" t="s">
        <v>18</v>
      </c>
    </row>
    <row r="13" spans="1:4" x14ac:dyDescent="0.3">
      <c r="A13" s="7" t="s">
        <v>42</v>
      </c>
      <c r="B13" s="13">
        <v>43533</v>
      </c>
      <c r="C13" s="9">
        <v>0.7104166666666667</v>
      </c>
      <c r="D13" s="8" t="s">
        <v>24</v>
      </c>
    </row>
    <row r="14" spans="1:4" x14ac:dyDescent="0.3">
      <c r="A14" s="4" t="s">
        <v>43</v>
      </c>
      <c r="B14" s="12">
        <v>43508</v>
      </c>
      <c r="C14" s="6">
        <v>0.43402777777777779</v>
      </c>
      <c r="D14" s="5" t="s">
        <v>18</v>
      </c>
    </row>
    <row r="15" spans="1:4" x14ac:dyDescent="0.3">
      <c r="A15" s="7" t="s">
        <v>44</v>
      </c>
      <c r="B15" s="13">
        <v>43503</v>
      </c>
      <c r="C15" s="9">
        <v>0.7</v>
      </c>
      <c r="D15" s="8" t="s">
        <v>18</v>
      </c>
    </row>
    <row r="16" spans="1:4" x14ac:dyDescent="0.3">
      <c r="A16" s="4" t="s">
        <v>45</v>
      </c>
      <c r="B16" s="12">
        <v>43553</v>
      </c>
      <c r="C16" s="6">
        <v>0.80625000000000002</v>
      </c>
      <c r="D16" s="5" t="s">
        <v>24</v>
      </c>
    </row>
    <row r="17" spans="1:4" x14ac:dyDescent="0.3">
      <c r="A17" s="7" t="s">
        <v>46</v>
      </c>
      <c r="B17" s="13">
        <v>43480</v>
      </c>
      <c r="C17" s="9">
        <v>0.67986111111111114</v>
      </c>
      <c r="D17" s="8" t="s">
        <v>24</v>
      </c>
    </row>
    <row r="18" spans="1:4" x14ac:dyDescent="0.3">
      <c r="A18" s="4" t="s">
        <v>47</v>
      </c>
      <c r="B18" s="12">
        <v>43535</v>
      </c>
      <c r="C18" s="6">
        <v>0.46041666666666664</v>
      </c>
      <c r="D18" s="5" t="s">
        <v>28</v>
      </c>
    </row>
    <row r="19" spans="1:4" x14ac:dyDescent="0.3">
      <c r="A19" s="7" t="s">
        <v>48</v>
      </c>
      <c r="B19" s="13">
        <v>43466</v>
      </c>
      <c r="C19" s="9">
        <v>0.44374999999999998</v>
      </c>
      <c r="D19" s="8" t="s">
        <v>28</v>
      </c>
    </row>
    <row r="20" spans="1:4" x14ac:dyDescent="0.3">
      <c r="A20" s="4" t="s">
        <v>49</v>
      </c>
      <c r="B20" s="12">
        <v>43486</v>
      </c>
      <c r="C20" s="6">
        <v>0.75</v>
      </c>
      <c r="D20" s="5" t="s">
        <v>28</v>
      </c>
    </row>
    <row r="21" spans="1:4" x14ac:dyDescent="0.3">
      <c r="A21" s="7" t="s">
        <v>50</v>
      </c>
      <c r="B21" s="13">
        <v>43535</v>
      </c>
      <c r="C21" s="9">
        <v>0.64583333333333337</v>
      </c>
      <c r="D21" s="8" t="s">
        <v>18</v>
      </c>
    </row>
    <row r="22" spans="1:4" x14ac:dyDescent="0.3">
      <c r="A22" s="4" t="s">
        <v>51</v>
      </c>
      <c r="B22" s="12">
        <v>43521</v>
      </c>
      <c r="C22" s="6">
        <v>0.47499999999999998</v>
      </c>
      <c r="D22" s="5" t="s">
        <v>18</v>
      </c>
    </row>
    <row r="23" spans="1:4" x14ac:dyDescent="0.3">
      <c r="A23" s="7" t="s">
        <v>52</v>
      </c>
      <c r="B23" s="13">
        <v>43529</v>
      </c>
      <c r="C23" s="9">
        <v>0.44444444444444442</v>
      </c>
      <c r="D23" s="8" t="s">
        <v>18</v>
      </c>
    </row>
    <row r="24" spans="1:4" x14ac:dyDescent="0.3">
      <c r="A24" s="4" t="s">
        <v>53</v>
      </c>
      <c r="B24" s="12">
        <v>43539</v>
      </c>
      <c r="C24" s="6">
        <v>0.51388888888888884</v>
      </c>
      <c r="D24" s="5" t="s">
        <v>28</v>
      </c>
    </row>
    <row r="25" spans="1:4" x14ac:dyDescent="0.3">
      <c r="A25" s="7" t="s">
        <v>54</v>
      </c>
      <c r="B25" s="13">
        <v>43513</v>
      </c>
      <c r="C25" s="9">
        <v>0.46875</v>
      </c>
      <c r="D25" s="8" t="s">
        <v>18</v>
      </c>
    </row>
    <row r="26" spans="1:4" x14ac:dyDescent="0.3">
      <c r="A26" s="4" t="s">
        <v>55</v>
      </c>
      <c r="B26" s="12">
        <v>43526</v>
      </c>
      <c r="C26" s="6">
        <v>0.73333333333333328</v>
      </c>
      <c r="D26" s="5" t="s">
        <v>18</v>
      </c>
    </row>
    <row r="27" spans="1:4" x14ac:dyDescent="0.3">
      <c r="A27" s="7" t="s">
        <v>56</v>
      </c>
      <c r="B27" s="13">
        <v>43546</v>
      </c>
      <c r="C27" s="9">
        <v>0.80555555555555558</v>
      </c>
      <c r="D27" s="8" t="s">
        <v>28</v>
      </c>
    </row>
    <row r="28" spans="1:4" x14ac:dyDescent="0.3">
      <c r="A28" s="4" t="s">
        <v>57</v>
      </c>
      <c r="B28" s="12">
        <v>43504</v>
      </c>
      <c r="C28" s="6">
        <v>0.64652777777777781</v>
      </c>
      <c r="D28" s="5" t="s">
        <v>24</v>
      </c>
    </row>
    <row r="29" spans="1:4" x14ac:dyDescent="0.3">
      <c r="A29" s="7" t="s">
        <v>58</v>
      </c>
      <c r="B29" s="13">
        <v>43534</v>
      </c>
      <c r="C29" s="9">
        <v>0.51180555555555551</v>
      </c>
      <c r="D29" s="8" t="s">
        <v>28</v>
      </c>
    </row>
    <row r="30" spans="1:4" x14ac:dyDescent="0.3">
      <c r="A30" s="4" t="s">
        <v>59</v>
      </c>
      <c r="B30" s="12">
        <v>43490</v>
      </c>
      <c r="C30" s="6">
        <v>0.82499999999999996</v>
      </c>
      <c r="D30" s="5" t="s">
        <v>24</v>
      </c>
    </row>
    <row r="31" spans="1:4" x14ac:dyDescent="0.3">
      <c r="A31" s="7" t="s">
        <v>60</v>
      </c>
      <c r="B31" s="13">
        <v>43539</v>
      </c>
      <c r="C31" s="9">
        <v>0.65</v>
      </c>
      <c r="D31" s="8" t="s">
        <v>24</v>
      </c>
    </row>
    <row r="32" spans="1:4" x14ac:dyDescent="0.3">
      <c r="A32" s="4" t="s">
        <v>61</v>
      </c>
      <c r="B32" s="12">
        <v>43521</v>
      </c>
      <c r="C32" s="6">
        <v>0.81874999999999998</v>
      </c>
      <c r="D32" s="5" t="s">
        <v>28</v>
      </c>
    </row>
    <row r="33" spans="1:4" x14ac:dyDescent="0.3">
      <c r="A33" s="7" t="s">
        <v>62</v>
      </c>
      <c r="B33" s="13">
        <v>43493</v>
      </c>
      <c r="C33" s="9">
        <v>0.52986111111111112</v>
      </c>
      <c r="D33" s="8" t="s">
        <v>24</v>
      </c>
    </row>
    <row r="34" spans="1:4" x14ac:dyDescent="0.3">
      <c r="A34" s="4" t="s">
        <v>63</v>
      </c>
      <c r="B34" s="12">
        <v>43475</v>
      </c>
      <c r="C34" s="6">
        <v>0.61736111111111114</v>
      </c>
      <c r="D34" s="5" t="s">
        <v>24</v>
      </c>
    </row>
    <row r="35" spans="1:4" x14ac:dyDescent="0.3">
      <c r="A35" s="7" t="s">
        <v>64</v>
      </c>
      <c r="B35" s="13">
        <v>43539</v>
      </c>
      <c r="C35" s="9">
        <v>0.42499999999999999</v>
      </c>
      <c r="D35" s="8" t="s">
        <v>28</v>
      </c>
    </row>
    <row r="36" spans="1:4" x14ac:dyDescent="0.3">
      <c r="A36" s="4" t="s">
        <v>65</v>
      </c>
      <c r="B36" s="12">
        <v>43502</v>
      </c>
      <c r="C36" s="6">
        <v>0.44583333333333336</v>
      </c>
      <c r="D36" s="5" t="s">
        <v>18</v>
      </c>
    </row>
    <row r="37" spans="1:4" x14ac:dyDescent="0.3">
      <c r="A37" s="7" t="s">
        <v>66</v>
      </c>
      <c r="B37" s="13">
        <v>43472</v>
      </c>
      <c r="C37" s="9">
        <v>0.51944444444444449</v>
      </c>
      <c r="D37" s="8" t="s">
        <v>18</v>
      </c>
    </row>
    <row r="38" spans="1:4" x14ac:dyDescent="0.3">
      <c r="A38" s="4" t="s">
        <v>67</v>
      </c>
      <c r="B38" s="12">
        <v>43534</v>
      </c>
      <c r="C38" s="6">
        <v>0.80208333333333337</v>
      </c>
      <c r="D38" s="5" t="s">
        <v>18</v>
      </c>
    </row>
    <row r="39" spans="1:4" x14ac:dyDescent="0.3">
      <c r="A39" s="7" t="s">
        <v>68</v>
      </c>
      <c r="B39" s="13">
        <v>43480</v>
      </c>
      <c r="C39" s="9">
        <v>0.72013888888888888</v>
      </c>
      <c r="D39" s="8" t="s">
        <v>18</v>
      </c>
    </row>
    <row r="40" spans="1:4" x14ac:dyDescent="0.3">
      <c r="A40" s="4" t="s">
        <v>69</v>
      </c>
      <c r="B40" s="12">
        <v>43547</v>
      </c>
      <c r="C40" s="6">
        <v>0.55833333333333335</v>
      </c>
      <c r="D40" s="5" t="s">
        <v>18</v>
      </c>
    </row>
    <row r="41" spans="1:4" x14ac:dyDescent="0.3">
      <c r="A41" s="7" t="s">
        <v>70</v>
      </c>
      <c r="B41" s="13">
        <v>43527</v>
      </c>
      <c r="C41" s="9">
        <v>0.54236111111111107</v>
      </c>
      <c r="D41" s="8" t="s">
        <v>24</v>
      </c>
    </row>
    <row r="42" spans="1:4" x14ac:dyDescent="0.3">
      <c r="A42" s="4" t="s">
        <v>71</v>
      </c>
      <c r="B42" s="12">
        <v>43482</v>
      </c>
      <c r="C42" s="6">
        <v>0.78125</v>
      </c>
      <c r="D42" s="5" t="s">
        <v>18</v>
      </c>
    </row>
    <row r="43" spans="1:4" x14ac:dyDescent="0.3">
      <c r="A43" s="7" t="s">
        <v>72</v>
      </c>
      <c r="B43" s="13">
        <v>43498</v>
      </c>
      <c r="C43" s="9">
        <v>0.42430555555555555</v>
      </c>
      <c r="D43" s="8" t="s">
        <v>24</v>
      </c>
    </row>
    <row r="44" spans="1:4" x14ac:dyDescent="0.3">
      <c r="A44" s="4" t="s">
        <v>73</v>
      </c>
      <c r="B44" s="12">
        <v>43504</v>
      </c>
      <c r="C44" s="6">
        <v>0.54374999999999996</v>
      </c>
      <c r="D44" s="5" t="s">
        <v>24</v>
      </c>
    </row>
    <row r="45" spans="1:4" x14ac:dyDescent="0.3">
      <c r="A45" s="7" t="s">
        <v>74</v>
      </c>
      <c r="B45" s="13">
        <v>43528</v>
      </c>
      <c r="C45" s="9">
        <v>0.86041666666666672</v>
      </c>
      <c r="D45" s="8" t="s">
        <v>24</v>
      </c>
    </row>
    <row r="46" spans="1:4" x14ac:dyDescent="0.3">
      <c r="A46" s="4" t="s">
        <v>75</v>
      </c>
      <c r="B46" s="12">
        <v>43540</v>
      </c>
      <c r="C46" s="6">
        <v>0.82430555555555551</v>
      </c>
      <c r="D46" s="5" t="s">
        <v>24</v>
      </c>
    </row>
    <row r="47" spans="1:4" x14ac:dyDescent="0.3">
      <c r="A47" s="7" t="s">
        <v>76</v>
      </c>
      <c r="B47" s="13">
        <v>43533</v>
      </c>
      <c r="C47" s="9">
        <v>0.75</v>
      </c>
      <c r="D47" s="8" t="s">
        <v>24</v>
      </c>
    </row>
    <row r="48" spans="1:4" x14ac:dyDescent="0.3">
      <c r="A48" s="4" t="s">
        <v>77</v>
      </c>
      <c r="B48" s="12">
        <v>43523</v>
      </c>
      <c r="C48" s="6">
        <v>0.72499999999999998</v>
      </c>
      <c r="D48" s="5" t="s">
        <v>28</v>
      </c>
    </row>
    <row r="49" spans="1:4" x14ac:dyDescent="0.3">
      <c r="A49" s="7" t="s">
        <v>78</v>
      </c>
      <c r="B49" s="13">
        <v>43502</v>
      </c>
      <c r="C49" s="9">
        <v>0.65763888888888888</v>
      </c>
      <c r="D49" s="8" t="s">
        <v>18</v>
      </c>
    </row>
    <row r="50" spans="1:4" x14ac:dyDescent="0.3">
      <c r="A50" s="4" t="s">
        <v>79</v>
      </c>
      <c r="B50" s="12">
        <v>43506</v>
      </c>
      <c r="C50" s="6">
        <v>0.53125</v>
      </c>
      <c r="D50" s="5" t="s">
        <v>28</v>
      </c>
    </row>
    <row r="51" spans="1:4" x14ac:dyDescent="0.3">
      <c r="A51" s="7" t="s">
        <v>80</v>
      </c>
      <c r="B51" s="13">
        <v>43543</v>
      </c>
      <c r="C51" s="9">
        <v>0.71388888888888891</v>
      </c>
      <c r="D51" s="8" t="s">
        <v>18</v>
      </c>
    </row>
    <row r="52" spans="1:4" x14ac:dyDescent="0.3">
      <c r="A52" s="4" t="s">
        <v>81</v>
      </c>
      <c r="B52" s="12">
        <v>43499</v>
      </c>
      <c r="C52" s="6">
        <v>0.42986111111111114</v>
      </c>
      <c r="D52" s="5" t="s">
        <v>24</v>
      </c>
    </row>
    <row r="53" spans="1:4" x14ac:dyDescent="0.3">
      <c r="A53" s="7" t="s">
        <v>82</v>
      </c>
      <c r="B53" s="13">
        <v>43506</v>
      </c>
      <c r="C53" s="9">
        <v>0.63194444444444442</v>
      </c>
      <c r="D53" s="8" t="s">
        <v>24</v>
      </c>
    </row>
    <row r="54" spans="1:4" x14ac:dyDescent="0.3">
      <c r="A54" s="4" t="s">
        <v>83</v>
      </c>
      <c r="B54" s="12">
        <v>43546</v>
      </c>
      <c r="C54" s="6">
        <v>0.61250000000000004</v>
      </c>
      <c r="D54" s="5" t="s">
        <v>18</v>
      </c>
    </row>
    <row r="55" spans="1:4" x14ac:dyDescent="0.3">
      <c r="A55" s="7" t="s">
        <v>84</v>
      </c>
      <c r="B55" s="13">
        <v>43490</v>
      </c>
      <c r="C55" s="9">
        <v>0.65694444444444444</v>
      </c>
      <c r="D55" s="8" t="s">
        <v>28</v>
      </c>
    </row>
    <row r="56" spans="1:4" x14ac:dyDescent="0.3">
      <c r="A56" s="4" t="s">
        <v>85</v>
      </c>
      <c r="B56" s="12">
        <v>43531</v>
      </c>
      <c r="C56" s="6">
        <v>0.49236111111111114</v>
      </c>
      <c r="D56" s="5" t="s">
        <v>18</v>
      </c>
    </row>
    <row r="57" spans="1:4" x14ac:dyDescent="0.3">
      <c r="A57" s="7" t="s">
        <v>86</v>
      </c>
      <c r="B57" s="13">
        <v>43524</v>
      </c>
      <c r="C57" s="9">
        <v>0.79236111111111107</v>
      </c>
      <c r="D57" s="8" t="s">
        <v>24</v>
      </c>
    </row>
    <row r="58" spans="1:4" x14ac:dyDescent="0.3">
      <c r="A58" s="4" t="s">
        <v>87</v>
      </c>
      <c r="B58" s="12">
        <v>43551</v>
      </c>
      <c r="C58" s="6">
        <v>0.47638888888888886</v>
      </c>
      <c r="D58" s="5" t="s">
        <v>24</v>
      </c>
    </row>
    <row r="59" spans="1:4" x14ac:dyDescent="0.3">
      <c r="A59" s="7" t="s">
        <v>88</v>
      </c>
      <c r="B59" s="13">
        <v>43503</v>
      </c>
      <c r="C59" s="9">
        <v>0.4777777777777778</v>
      </c>
      <c r="D59" s="8" t="s">
        <v>18</v>
      </c>
    </row>
    <row r="60" spans="1:4" x14ac:dyDescent="0.3">
      <c r="A60" s="4" t="s">
        <v>89</v>
      </c>
      <c r="B60" s="12">
        <v>43485</v>
      </c>
      <c r="C60" s="6">
        <v>0.66319444444444442</v>
      </c>
      <c r="D60" s="5" t="s">
        <v>24</v>
      </c>
    </row>
    <row r="61" spans="1:4" x14ac:dyDescent="0.3">
      <c r="A61" s="7" t="s">
        <v>90</v>
      </c>
      <c r="B61" s="13">
        <v>43536</v>
      </c>
      <c r="C61" s="9">
        <v>0.85833333333333328</v>
      </c>
      <c r="D61" s="8" t="s">
        <v>24</v>
      </c>
    </row>
    <row r="62" spans="1:4" x14ac:dyDescent="0.3">
      <c r="A62" s="4" t="s">
        <v>91</v>
      </c>
      <c r="B62" s="12">
        <v>43511</v>
      </c>
      <c r="C62" s="6">
        <v>0.74097222222222225</v>
      </c>
      <c r="D62" s="5" t="s">
        <v>28</v>
      </c>
    </row>
    <row r="63" spans="1:4" x14ac:dyDescent="0.3">
      <c r="A63" s="7" t="s">
        <v>92</v>
      </c>
      <c r="B63" s="13">
        <v>43520</v>
      </c>
      <c r="C63" s="9">
        <v>0.4548611111111111</v>
      </c>
      <c r="D63" s="8" t="s">
        <v>18</v>
      </c>
    </row>
    <row r="64" spans="1:4" x14ac:dyDescent="0.3">
      <c r="A64" s="4" t="s">
        <v>93</v>
      </c>
      <c r="B64" s="12">
        <v>43499</v>
      </c>
      <c r="C64" s="6">
        <v>0.56944444444444442</v>
      </c>
      <c r="D64" s="5" t="s">
        <v>18</v>
      </c>
    </row>
    <row r="65" spans="1:4" x14ac:dyDescent="0.3">
      <c r="A65" s="7" t="s">
        <v>94</v>
      </c>
      <c r="B65" s="13">
        <v>43530</v>
      </c>
      <c r="C65" s="9">
        <v>0.51875000000000004</v>
      </c>
      <c r="D65" s="8" t="s">
        <v>28</v>
      </c>
    </row>
    <row r="66" spans="1:4" x14ac:dyDescent="0.3">
      <c r="A66" s="4" t="s">
        <v>95</v>
      </c>
      <c r="B66" s="12">
        <v>43510</v>
      </c>
      <c r="C66" s="6">
        <v>0.60763888888888884</v>
      </c>
      <c r="D66" s="5" t="s">
        <v>24</v>
      </c>
    </row>
    <row r="67" spans="1:4" x14ac:dyDescent="0.3">
      <c r="A67" s="7" t="s">
        <v>96</v>
      </c>
      <c r="B67" s="13">
        <v>43537</v>
      </c>
      <c r="C67" s="9">
        <v>0.69444444444444442</v>
      </c>
      <c r="D67" s="8" t="s">
        <v>24</v>
      </c>
    </row>
    <row r="68" spans="1:4" x14ac:dyDescent="0.3">
      <c r="A68" s="4" t="s">
        <v>97</v>
      </c>
      <c r="B68" s="12">
        <v>43506</v>
      </c>
      <c r="C68" s="6">
        <v>0.65486111111111112</v>
      </c>
      <c r="D68" s="5" t="s">
        <v>18</v>
      </c>
    </row>
    <row r="69" spans="1:4" x14ac:dyDescent="0.3">
      <c r="A69" s="7" t="s">
        <v>98</v>
      </c>
      <c r="B69" s="13">
        <v>43472</v>
      </c>
      <c r="C69" s="9">
        <v>0.62569444444444444</v>
      </c>
      <c r="D69" s="8" t="s">
        <v>18</v>
      </c>
    </row>
    <row r="70" spans="1:4" x14ac:dyDescent="0.3">
      <c r="A70" s="4" t="s">
        <v>99</v>
      </c>
      <c r="B70" s="12">
        <v>43489</v>
      </c>
      <c r="C70" s="6">
        <v>0.41944444444444445</v>
      </c>
      <c r="D70" s="5" t="s">
        <v>24</v>
      </c>
    </row>
    <row r="71" spans="1:4" x14ac:dyDescent="0.3">
      <c r="A71" s="7" t="s">
        <v>100</v>
      </c>
      <c r="B71" s="13">
        <v>43498</v>
      </c>
      <c r="C71" s="9">
        <v>0.78472222222222221</v>
      </c>
      <c r="D71" s="8" t="s">
        <v>24</v>
      </c>
    </row>
    <row r="72" spans="1:4" x14ac:dyDescent="0.3">
      <c r="A72" s="4" t="s">
        <v>101</v>
      </c>
      <c r="B72" s="12">
        <v>43471</v>
      </c>
      <c r="C72" s="6">
        <v>0.53194444444444444</v>
      </c>
      <c r="D72" s="5" t="s">
        <v>28</v>
      </c>
    </row>
    <row r="73" spans="1:4" x14ac:dyDescent="0.3">
      <c r="A73" s="7" t="s">
        <v>102</v>
      </c>
      <c r="B73" s="13">
        <v>43507</v>
      </c>
      <c r="C73" s="9">
        <v>0.67986111111111114</v>
      </c>
      <c r="D73" s="8" t="s">
        <v>24</v>
      </c>
    </row>
    <row r="74" spans="1:4" x14ac:dyDescent="0.3">
      <c r="A74" s="4" t="s">
        <v>103</v>
      </c>
      <c r="B74" s="12">
        <v>43529</v>
      </c>
      <c r="C74" s="6">
        <v>0.76180555555555551</v>
      </c>
      <c r="D74" s="5" t="s">
        <v>18</v>
      </c>
    </row>
    <row r="75" spans="1:4" x14ac:dyDescent="0.3">
      <c r="A75" s="7" t="s">
        <v>104</v>
      </c>
      <c r="B75" s="13">
        <v>43533</v>
      </c>
      <c r="C75" s="9">
        <v>0.76458333333333328</v>
      </c>
      <c r="D75" s="8" t="s">
        <v>24</v>
      </c>
    </row>
    <row r="76" spans="1:4" x14ac:dyDescent="0.3">
      <c r="A76" s="4" t="s">
        <v>105</v>
      </c>
      <c r="B76" s="12">
        <v>43487</v>
      </c>
      <c r="C76" s="6">
        <v>0.4548611111111111</v>
      </c>
      <c r="D76" s="5" t="s">
        <v>18</v>
      </c>
    </row>
    <row r="77" spans="1:4" x14ac:dyDescent="0.3">
      <c r="A77" s="7" t="s">
        <v>106</v>
      </c>
      <c r="B77" s="13">
        <v>43478</v>
      </c>
      <c r="C77" s="9">
        <v>0.71111111111111114</v>
      </c>
      <c r="D77" s="8" t="s">
        <v>28</v>
      </c>
    </row>
    <row r="78" spans="1:4" x14ac:dyDescent="0.3">
      <c r="A78" s="4" t="s">
        <v>107</v>
      </c>
      <c r="B78" s="12">
        <v>43474</v>
      </c>
      <c r="C78" s="6">
        <v>0.59722222222222221</v>
      </c>
      <c r="D78" s="5" t="s">
        <v>28</v>
      </c>
    </row>
    <row r="79" spans="1:4" x14ac:dyDescent="0.3">
      <c r="A79" s="7" t="s">
        <v>108</v>
      </c>
      <c r="B79" s="13">
        <v>43477</v>
      </c>
      <c r="C79" s="9">
        <v>0.65833333333333333</v>
      </c>
      <c r="D79" s="8" t="s">
        <v>28</v>
      </c>
    </row>
    <row r="80" spans="1:4" x14ac:dyDescent="0.3">
      <c r="A80" s="4" t="s">
        <v>109</v>
      </c>
      <c r="B80" s="12">
        <v>43529</v>
      </c>
      <c r="C80" s="6">
        <v>0.68333333333333335</v>
      </c>
      <c r="D80" s="5" t="s">
        <v>18</v>
      </c>
    </row>
    <row r="81" spans="1:4" x14ac:dyDescent="0.3">
      <c r="A81" s="7" t="s">
        <v>110</v>
      </c>
      <c r="B81" s="13">
        <v>43487</v>
      </c>
      <c r="C81" s="9">
        <v>0.78888888888888886</v>
      </c>
      <c r="D81" s="8" t="s">
        <v>24</v>
      </c>
    </row>
    <row r="82" spans="1:4" x14ac:dyDescent="0.3">
      <c r="A82" s="4" t="s">
        <v>111</v>
      </c>
      <c r="B82" s="12">
        <v>43486</v>
      </c>
      <c r="C82" s="6">
        <v>0.61250000000000004</v>
      </c>
      <c r="D82" s="5" t="s">
        <v>28</v>
      </c>
    </row>
    <row r="83" spans="1:4" x14ac:dyDescent="0.3">
      <c r="A83" s="7" t="s">
        <v>112</v>
      </c>
      <c r="B83" s="13">
        <v>43491</v>
      </c>
      <c r="C83" s="9">
        <v>0.8305555555555556</v>
      </c>
      <c r="D83" s="8" t="s">
        <v>18</v>
      </c>
    </row>
    <row r="84" spans="1:4" x14ac:dyDescent="0.3">
      <c r="A84" s="4" t="s">
        <v>113</v>
      </c>
      <c r="B84" s="12">
        <v>43488</v>
      </c>
      <c r="C84" s="6">
        <v>0.77569444444444446</v>
      </c>
      <c r="D84" s="5" t="s">
        <v>18</v>
      </c>
    </row>
    <row r="85" spans="1:4" x14ac:dyDescent="0.3">
      <c r="A85" s="7" t="s">
        <v>114</v>
      </c>
      <c r="B85" s="13">
        <v>43519</v>
      </c>
      <c r="C85" s="9">
        <v>0.78125</v>
      </c>
      <c r="D85" s="8" t="s">
        <v>28</v>
      </c>
    </row>
    <row r="86" spans="1:4" x14ac:dyDescent="0.3">
      <c r="A86" s="4" t="s">
        <v>115</v>
      </c>
      <c r="B86" s="12">
        <v>43533</v>
      </c>
      <c r="C86" s="6">
        <v>0.4284722222222222</v>
      </c>
      <c r="D86" s="5" t="s">
        <v>24</v>
      </c>
    </row>
    <row r="87" spans="1:4" x14ac:dyDescent="0.3">
      <c r="A87" s="7" t="s">
        <v>116</v>
      </c>
      <c r="B87" s="13">
        <v>43529</v>
      </c>
      <c r="C87" s="9">
        <v>0.60486111111111107</v>
      </c>
      <c r="D87" s="8" t="s">
        <v>18</v>
      </c>
    </row>
    <row r="88" spans="1:4" x14ac:dyDescent="0.3">
      <c r="A88" s="4" t="s">
        <v>117</v>
      </c>
      <c r="B88" s="12">
        <v>43549</v>
      </c>
      <c r="C88" s="6">
        <v>0.43263888888888891</v>
      </c>
      <c r="D88" s="5" t="s">
        <v>24</v>
      </c>
    </row>
    <row r="89" spans="1:4" x14ac:dyDescent="0.3">
      <c r="A89" s="7" t="s">
        <v>118</v>
      </c>
      <c r="B89" s="13">
        <v>43551</v>
      </c>
      <c r="C89" s="9">
        <v>0.85763888888888884</v>
      </c>
      <c r="D89" s="8" t="s">
        <v>28</v>
      </c>
    </row>
    <row r="90" spans="1:4" x14ac:dyDescent="0.3">
      <c r="A90" s="4" t="s">
        <v>119</v>
      </c>
      <c r="B90" s="12">
        <v>43467</v>
      </c>
      <c r="C90" s="6">
        <v>0.70625000000000004</v>
      </c>
      <c r="D90" s="5" t="s">
        <v>24</v>
      </c>
    </row>
    <row r="91" spans="1:4" x14ac:dyDescent="0.3">
      <c r="A91" s="7" t="s">
        <v>120</v>
      </c>
      <c r="B91" s="13">
        <v>43523</v>
      </c>
      <c r="C91" s="9">
        <v>0.74652777777777779</v>
      </c>
      <c r="D91" s="8" t="s">
        <v>24</v>
      </c>
    </row>
    <row r="92" spans="1:4" x14ac:dyDescent="0.3">
      <c r="A92" s="4" t="s">
        <v>121</v>
      </c>
      <c r="B92" s="12">
        <v>43488</v>
      </c>
      <c r="C92" s="6">
        <v>0.43402777777777779</v>
      </c>
      <c r="D92" s="5" t="s">
        <v>24</v>
      </c>
    </row>
    <row r="93" spans="1:4" x14ac:dyDescent="0.3">
      <c r="A93" s="7" t="s">
        <v>122</v>
      </c>
      <c r="B93" s="13">
        <v>43491</v>
      </c>
      <c r="C93" s="9">
        <v>0.82916666666666672</v>
      </c>
      <c r="D93" s="8" t="s">
        <v>18</v>
      </c>
    </row>
    <row r="94" spans="1:4" x14ac:dyDescent="0.3">
      <c r="A94" s="4" t="s">
        <v>123</v>
      </c>
      <c r="B94" s="12">
        <v>43475</v>
      </c>
      <c r="C94" s="6">
        <v>0.6958333333333333</v>
      </c>
      <c r="D94" s="5" t="s">
        <v>18</v>
      </c>
    </row>
    <row r="95" spans="1:4" x14ac:dyDescent="0.3">
      <c r="A95" s="7" t="s">
        <v>124</v>
      </c>
      <c r="B95" s="13">
        <v>43536</v>
      </c>
      <c r="C95" s="9">
        <v>0.50624999999999998</v>
      </c>
      <c r="D95" s="8" t="s">
        <v>28</v>
      </c>
    </row>
    <row r="96" spans="1:4" x14ac:dyDescent="0.3">
      <c r="A96" s="4" t="s">
        <v>125</v>
      </c>
      <c r="B96" s="12">
        <v>43502</v>
      </c>
      <c r="C96" s="6">
        <v>0.83680555555555558</v>
      </c>
      <c r="D96" s="5" t="s">
        <v>28</v>
      </c>
    </row>
    <row r="97" spans="1:4" x14ac:dyDescent="0.3">
      <c r="A97" s="7" t="s">
        <v>126</v>
      </c>
      <c r="B97" s="13">
        <v>43532</v>
      </c>
      <c r="C97" s="9">
        <v>0.85972222222222228</v>
      </c>
      <c r="D97" s="8" t="s">
        <v>18</v>
      </c>
    </row>
    <row r="98" spans="1:4" x14ac:dyDescent="0.3">
      <c r="A98" s="4" t="s">
        <v>127</v>
      </c>
      <c r="B98" s="12">
        <v>43553</v>
      </c>
      <c r="C98" s="6">
        <v>0.43402777777777779</v>
      </c>
      <c r="D98" s="5" t="s">
        <v>18</v>
      </c>
    </row>
    <row r="99" spans="1:4" x14ac:dyDescent="0.3">
      <c r="A99" s="7" t="s">
        <v>128</v>
      </c>
      <c r="B99" s="13">
        <v>43505</v>
      </c>
      <c r="C99" s="9">
        <v>0.5493055555555556</v>
      </c>
      <c r="D99" s="8" t="s">
        <v>24</v>
      </c>
    </row>
    <row r="100" spans="1:4" x14ac:dyDescent="0.3">
      <c r="A100" s="4" t="s">
        <v>129</v>
      </c>
      <c r="B100" s="12">
        <v>43547</v>
      </c>
      <c r="C100" s="6">
        <v>0.42777777777777776</v>
      </c>
      <c r="D100" s="5" t="s">
        <v>18</v>
      </c>
    </row>
    <row r="101" spans="1:4" x14ac:dyDescent="0.3">
      <c r="A101" s="7" t="s">
        <v>130</v>
      </c>
      <c r="B101" s="13">
        <v>43529</v>
      </c>
      <c r="C101" s="9">
        <v>0.75972222222222219</v>
      </c>
      <c r="D101" s="8" t="s">
        <v>24</v>
      </c>
    </row>
    <row r="102" spans="1:4" x14ac:dyDescent="0.3">
      <c r="A102" s="4" t="s">
        <v>131</v>
      </c>
      <c r="B102" s="12">
        <v>43550</v>
      </c>
      <c r="C102" s="6">
        <v>0.80555555555555558</v>
      </c>
      <c r="D102" s="5" t="s">
        <v>24</v>
      </c>
    </row>
    <row r="103" spans="1:4" x14ac:dyDescent="0.3">
      <c r="A103" s="7" t="s">
        <v>132</v>
      </c>
      <c r="B103" s="13">
        <v>43525</v>
      </c>
      <c r="C103" s="9">
        <v>0.55694444444444446</v>
      </c>
      <c r="D103" s="8" t="s">
        <v>24</v>
      </c>
    </row>
    <row r="104" spans="1:4" x14ac:dyDescent="0.3">
      <c r="A104" s="4" t="s">
        <v>133</v>
      </c>
      <c r="B104" s="12">
        <v>43497</v>
      </c>
      <c r="C104" s="6">
        <v>0.47708333333333336</v>
      </c>
      <c r="D104" s="5" t="s">
        <v>24</v>
      </c>
    </row>
    <row r="105" spans="1:4" x14ac:dyDescent="0.3">
      <c r="A105" s="7" t="s">
        <v>134</v>
      </c>
      <c r="B105" s="13">
        <v>43552</v>
      </c>
      <c r="C105" s="9">
        <v>0.69722222222222219</v>
      </c>
      <c r="D105" s="8" t="s">
        <v>24</v>
      </c>
    </row>
    <row r="106" spans="1:4" x14ac:dyDescent="0.3">
      <c r="A106" s="4" t="s">
        <v>135</v>
      </c>
      <c r="B106" s="12">
        <v>43543</v>
      </c>
      <c r="C106" s="6">
        <v>0.7631944444444444</v>
      </c>
      <c r="D106" s="5" t="s">
        <v>24</v>
      </c>
    </row>
    <row r="107" spans="1:4" x14ac:dyDescent="0.3">
      <c r="A107" s="7" t="s">
        <v>136</v>
      </c>
      <c r="B107" s="13">
        <v>43477</v>
      </c>
      <c r="C107" s="9">
        <v>0.61805555555555558</v>
      </c>
      <c r="D107" s="8" t="s">
        <v>18</v>
      </c>
    </row>
    <row r="108" spans="1:4" x14ac:dyDescent="0.3">
      <c r="A108" s="4" t="s">
        <v>137</v>
      </c>
      <c r="B108" s="12">
        <v>43470</v>
      </c>
      <c r="C108" s="6">
        <v>0.87083333333333335</v>
      </c>
      <c r="D108" s="5" t="s">
        <v>28</v>
      </c>
    </row>
    <row r="109" spans="1:4" x14ac:dyDescent="0.3">
      <c r="A109" s="7" t="s">
        <v>138</v>
      </c>
      <c r="B109" s="13">
        <v>43546</v>
      </c>
      <c r="C109" s="9">
        <v>0.84652777777777777</v>
      </c>
      <c r="D109" s="8" t="s">
        <v>24</v>
      </c>
    </row>
    <row r="110" spans="1:4" x14ac:dyDescent="0.3">
      <c r="A110" s="4" t="s">
        <v>139</v>
      </c>
      <c r="B110" s="12">
        <v>43548</v>
      </c>
      <c r="C110" s="6">
        <v>0.4465277777777778</v>
      </c>
      <c r="D110" s="5" t="s">
        <v>24</v>
      </c>
    </row>
    <row r="111" spans="1:4" x14ac:dyDescent="0.3">
      <c r="A111" s="7" t="s">
        <v>140</v>
      </c>
      <c r="B111" s="13">
        <v>43527</v>
      </c>
      <c r="C111" s="9">
        <v>0.60416666666666663</v>
      </c>
      <c r="D111" s="8" t="s">
        <v>24</v>
      </c>
    </row>
    <row r="112" spans="1:4" x14ac:dyDescent="0.3">
      <c r="A112" s="4" t="s">
        <v>141</v>
      </c>
      <c r="B112" s="12">
        <v>43501</v>
      </c>
      <c r="C112" s="6">
        <v>0.48055555555555557</v>
      </c>
      <c r="D112" s="5" t="s">
        <v>18</v>
      </c>
    </row>
    <row r="113" spans="1:4" x14ac:dyDescent="0.3">
      <c r="A113" s="7" t="s">
        <v>142</v>
      </c>
      <c r="B113" s="13">
        <v>43501</v>
      </c>
      <c r="C113" s="9">
        <v>0.44513888888888886</v>
      </c>
      <c r="D113" s="8" t="s">
        <v>28</v>
      </c>
    </row>
    <row r="114" spans="1:4" x14ac:dyDescent="0.3">
      <c r="A114" s="4" t="s">
        <v>143</v>
      </c>
      <c r="B114" s="12">
        <v>43511</v>
      </c>
      <c r="C114" s="6">
        <v>0.53055555555555556</v>
      </c>
      <c r="D114" s="5" t="s">
        <v>24</v>
      </c>
    </row>
    <row r="115" spans="1:4" x14ac:dyDescent="0.3">
      <c r="A115" s="7" t="s">
        <v>144</v>
      </c>
      <c r="B115" s="13">
        <v>43484</v>
      </c>
      <c r="C115" s="9">
        <v>0.83819444444444446</v>
      </c>
      <c r="D115" s="8" t="s">
        <v>18</v>
      </c>
    </row>
    <row r="116" spans="1:4" x14ac:dyDescent="0.3">
      <c r="A116" s="4" t="s">
        <v>145</v>
      </c>
      <c r="B116" s="12">
        <v>43497</v>
      </c>
      <c r="C116" s="6">
        <v>0.85486111111111107</v>
      </c>
      <c r="D116" s="5" t="s">
        <v>28</v>
      </c>
    </row>
    <row r="117" spans="1:4" x14ac:dyDescent="0.3">
      <c r="A117" s="7" t="s">
        <v>146</v>
      </c>
      <c r="B117" s="13">
        <v>43526</v>
      </c>
      <c r="C117" s="9">
        <v>0.54236111111111107</v>
      </c>
      <c r="D117" s="8" t="s">
        <v>28</v>
      </c>
    </row>
    <row r="118" spans="1:4" x14ac:dyDescent="0.3">
      <c r="A118" s="4" t="s">
        <v>147</v>
      </c>
      <c r="B118" s="12">
        <v>43529</v>
      </c>
      <c r="C118" s="6">
        <v>0.52013888888888893</v>
      </c>
      <c r="D118" s="5" t="s">
        <v>18</v>
      </c>
    </row>
    <row r="119" spans="1:4" x14ac:dyDescent="0.3">
      <c r="A119" s="7" t="s">
        <v>148</v>
      </c>
      <c r="B119" s="13">
        <v>43481</v>
      </c>
      <c r="C119" s="9">
        <v>0.6430555555555556</v>
      </c>
      <c r="D119" s="8" t="s">
        <v>18</v>
      </c>
    </row>
    <row r="120" spans="1:4" x14ac:dyDescent="0.3">
      <c r="A120" s="4" t="s">
        <v>149</v>
      </c>
      <c r="B120" s="12">
        <v>43498</v>
      </c>
      <c r="C120" s="6">
        <v>0.8666666666666667</v>
      </c>
      <c r="D120" s="5" t="s">
        <v>18</v>
      </c>
    </row>
    <row r="121" spans="1:4" x14ac:dyDescent="0.3">
      <c r="A121" s="7" t="s">
        <v>150</v>
      </c>
      <c r="B121" s="13">
        <v>43485</v>
      </c>
      <c r="C121" s="9">
        <v>0.85972222222222228</v>
      </c>
      <c r="D121" s="8" t="s">
        <v>18</v>
      </c>
    </row>
    <row r="122" spans="1:4" x14ac:dyDescent="0.3">
      <c r="A122" s="4" t="s">
        <v>151</v>
      </c>
      <c r="B122" s="12">
        <v>43510</v>
      </c>
      <c r="C122" s="6">
        <v>0.7104166666666667</v>
      </c>
      <c r="D122" s="5" t="s">
        <v>28</v>
      </c>
    </row>
    <row r="123" spans="1:4" x14ac:dyDescent="0.3">
      <c r="A123" s="7" t="s">
        <v>152</v>
      </c>
      <c r="B123" s="13">
        <v>43477</v>
      </c>
      <c r="C123" s="9">
        <v>0.50138888888888888</v>
      </c>
      <c r="D123" s="8" t="s">
        <v>28</v>
      </c>
    </row>
    <row r="124" spans="1:4" x14ac:dyDescent="0.3">
      <c r="A124" s="4" t="s">
        <v>153</v>
      </c>
      <c r="B124" s="12">
        <v>43533</v>
      </c>
      <c r="C124" s="6">
        <v>0.72638888888888886</v>
      </c>
      <c r="D124" s="5" t="s">
        <v>28</v>
      </c>
    </row>
    <row r="125" spans="1:4" x14ac:dyDescent="0.3">
      <c r="A125" s="7" t="s">
        <v>154</v>
      </c>
      <c r="B125" s="13">
        <v>43537</v>
      </c>
      <c r="C125" s="9">
        <v>0.82777777777777772</v>
      </c>
      <c r="D125" s="8" t="s">
        <v>28</v>
      </c>
    </row>
    <row r="126" spans="1:4" x14ac:dyDescent="0.3">
      <c r="A126" s="4" t="s">
        <v>155</v>
      </c>
      <c r="B126" s="12">
        <v>43533</v>
      </c>
      <c r="C126" s="6">
        <v>0.62291666666666667</v>
      </c>
      <c r="D126" s="5" t="s">
        <v>18</v>
      </c>
    </row>
    <row r="127" spans="1:4" x14ac:dyDescent="0.3">
      <c r="A127" s="7" t="s">
        <v>156</v>
      </c>
      <c r="B127" s="13">
        <v>43534</v>
      </c>
      <c r="C127" s="9">
        <v>0.78055555555555556</v>
      </c>
      <c r="D127" s="8" t="s">
        <v>28</v>
      </c>
    </row>
    <row r="128" spans="1:4" x14ac:dyDescent="0.3">
      <c r="A128" s="4" t="s">
        <v>157</v>
      </c>
      <c r="B128" s="12">
        <v>43492</v>
      </c>
      <c r="C128" s="6">
        <v>0.55972222222222223</v>
      </c>
      <c r="D128" s="5" t="s">
        <v>24</v>
      </c>
    </row>
    <row r="129" spans="1:4" x14ac:dyDescent="0.3">
      <c r="A129" s="7" t="s">
        <v>158</v>
      </c>
      <c r="B129" s="13">
        <v>43473</v>
      </c>
      <c r="C129" s="9">
        <v>0.67847222222222225</v>
      </c>
      <c r="D129" s="8" t="s">
        <v>28</v>
      </c>
    </row>
    <row r="130" spans="1:4" x14ac:dyDescent="0.3">
      <c r="A130" s="4" t="s">
        <v>159</v>
      </c>
      <c r="B130" s="12">
        <v>43473</v>
      </c>
      <c r="C130" s="6">
        <v>0.6645833333333333</v>
      </c>
      <c r="D130" s="5" t="s">
        <v>18</v>
      </c>
    </row>
    <row r="131" spans="1:4" x14ac:dyDescent="0.3">
      <c r="A131" s="7" t="s">
        <v>160</v>
      </c>
      <c r="B131" s="13">
        <v>43504</v>
      </c>
      <c r="C131" s="9">
        <v>0.46875</v>
      </c>
      <c r="D131" s="8" t="s">
        <v>18</v>
      </c>
    </row>
    <row r="132" spans="1:4" x14ac:dyDescent="0.3">
      <c r="A132" s="4" t="s">
        <v>161</v>
      </c>
      <c r="B132" s="12">
        <v>43490</v>
      </c>
      <c r="C132" s="6">
        <v>0.5541666666666667</v>
      </c>
      <c r="D132" s="5" t="s">
        <v>24</v>
      </c>
    </row>
    <row r="133" spans="1:4" x14ac:dyDescent="0.3">
      <c r="A133" s="7" t="s">
        <v>162</v>
      </c>
      <c r="B133" s="13">
        <v>43530</v>
      </c>
      <c r="C133" s="9">
        <v>0.8569444444444444</v>
      </c>
      <c r="D133" s="8" t="s">
        <v>24</v>
      </c>
    </row>
    <row r="134" spans="1:4" x14ac:dyDescent="0.3">
      <c r="A134" s="4" t="s">
        <v>163</v>
      </c>
      <c r="B134" s="12">
        <v>43506</v>
      </c>
      <c r="C134" s="6">
        <v>0.77500000000000002</v>
      </c>
      <c r="D134" s="5" t="s">
        <v>24</v>
      </c>
    </row>
    <row r="135" spans="1:4" x14ac:dyDescent="0.3">
      <c r="A135" s="7" t="s">
        <v>164</v>
      </c>
      <c r="B135" s="13">
        <v>43513</v>
      </c>
      <c r="C135" s="9">
        <v>0.61111111111111116</v>
      </c>
      <c r="D135" s="8" t="s">
        <v>28</v>
      </c>
    </row>
    <row r="136" spans="1:4" x14ac:dyDescent="0.3">
      <c r="A136" s="4" t="s">
        <v>165</v>
      </c>
      <c r="B136" s="12">
        <v>43532</v>
      </c>
      <c r="C136" s="6">
        <v>0.69652777777777775</v>
      </c>
      <c r="D136" s="5" t="s">
        <v>18</v>
      </c>
    </row>
    <row r="137" spans="1:4" x14ac:dyDescent="0.3">
      <c r="A137" s="7" t="s">
        <v>166</v>
      </c>
      <c r="B137" s="13">
        <v>43514</v>
      </c>
      <c r="C137" s="9">
        <v>0.81874999999999998</v>
      </c>
      <c r="D137" s="8" t="s">
        <v>24</v>
      </c>
    </row>
    <row r="138" spans="1:4" x14ac:dyDescent="0.3">
      <c r="A138" s="4" t="s">
        <v>167</v>
      </c>
      <c r="B138" s="12">
        <v>43483</v>
      </c>
      <c r="C138" s="6">
        <v>0.87430555555555556</v>
      </c>
      <c r="D138" s="5" t="s">
        <v>28</v>
      </c>
    </row>
    <row r="139" spans="1:4" x14ac:dyDescent="0.3">
      <c r="A139" s="7" t="s">
        <v>168</v>
      </c>
      <c r="B139" s="13">
        <v>43514</v>
      </c>
      <c r="C139" s="9">
        <v>0.65208333333333335</v>
      </c>
      <c r="D139" s="8" t="s">
        <v>24</v>
      </c>
    </row>
    <row r="140" spans="1:4" x14ac:dyDescent="0.3">
      <c r="A140" s="4" t="s">
        <v>169</v>
      </c>
      <c r="B140" s="12">
        <v>43512</v>
      </c>
      <c r="C140" s="6">
        <v>0.51458333333333328</v>
      </c>
      <c r="D140" s="5" t="s">
        <v>24</v>
      </c>
    </row>
    <row r="141" spans="1:4" x14ac:dyDescent="0.3">
      <c r="A141" s="7" t="s">
        <v>170</v>
      </c>
      <c r="B141" s="13">
        <v>43540</v>
      </c>
      <c r="C141" s="9">
        <v>0.80902777777777779</v>
      </c>
      <c r="D141" s="8" t="s">
        <v>18</v>
      </c>
    </row>
    <row r="142" spans="1:4" x14ac:dyDescent="0.3">
      <c r="A142" s="4" t="s">
        <v>171</v>
      </c>
      <c r="B142" s="12">
        <v>43488</v>
      </c>
      <c r="C142" s="6">
        <v>0.54166666666666663</v>
      </c>
      <c r="D142" s="5" t="s">
        <v>28</v>
      </c>
    </row>
    <row r="143" spans="1:4" x14ac:dyDescent="0.3">
      <c r="A143" s="7" t="s">
        <v>172</v>
      </c>
      <c r="B143" s="13">
        <v>43490</v>
      </c>
      <c r="C143" s="9">
        <v>0.57499999999999996</v>
      </c>
      <c r="D143" s="8" t="s">
        <v>24</v>
      </c>
    </row>
    <row r="144" spans="1:4" x14ac:dyDescent="0.3">
      <c r="A144" s="4" t="s">
        <v>173</v>
      </c>
      <c r="B144" s="12">
        <v>43501</v>
      </c>
      <c r="C144" s="6">
        <v>0.83125000000000004</v>
      </c>
      <c r="D144" s="5" t="s">
        <v>24</v>
      </c>
    </row>
    <row r="145" spans="1:4" x14ac:dyDescent="0.3">
      <c r="A145" s="7" t="s">
        <v>174</v>
      </c>
      <c r="B145" s="13">
        <v>43518</v>
      </c>
      <c r="C145" s="9">
        <v>0.44166666666666665</v>
      </c>
      <c r="D145" s="8" t="s">
        <v>28</v>
      </c>
    </row>
    <row r="146" spans="1:4" x14ac:dyDescent="0.3">
      <c r="A146" s="4" t="s">
        <v>175</v>
      </c>
      <c r="B146" s="12">
        <v>43486</v>
      </c>
      <c r="C146" s="6">
        <v>0.69236111111111109</v>
      </c>
      <c r="D146" s="5" t="s">
        <v>18</v>
      </c>
    </row>
    <row r="147" spans="1:4" x14ac:dyDescent="0.3">
      <c r="A147" s="7" t="s">
        <v>176</v>
      </c>
      <c r="B147" s="13">
        <v>43532</v>
      </c>
      <c r="C147" s="9">
        <v>0.71597222222222223</v>
      </c>
      <c r="D147" s="8" t="s">
        <v>28</v>
      </c>
    </row>
    <row r="148" spans="1:4" x14ac:dyDescent="0.3">
      <c r="A148" s="4" t="s">
        <v>177</v>
      </c>
      <c r="B148" s="12">
        <v>43506</v>
      </c>
      <c r="C148" s="6">
        <v>0.51944444444444449</v>
      </c>
      <c r="D148" s="5" t="s">
        <v>18</v>
      </c>
    </row>
    <row r="149" spans="1:4" x14ac:dyDescent="0.3">
      <c r="A149" s="7" t="s">
        <v>178</v>
      </c>
      <c r="B149" s="13">
        <v>43543</v>
      </c>
      <c r="C149" s="9">
        <v>0.53194444444444444</v>
      </c>
      <c r="D149" s="8" t="s">
        <v>28</v>
      </c>
    </row>
    <row r="150" spans="1:4" x14ac:dyDescent="0.3">
      <c r="A150" s="4" t="s">
        <v>179</v>
      </c>
      <c r="B150" s="12">
        <v>43530</v>
      </c>
      <c r="C150" s="6">
        <v>0.62986111111111109</v>
      </c>
      <c r="D150" s="5" t="s">
        <v>28</v>
      </c>
    </row>
    <row r="151" spans="1:4" x14ac:dyDescent="0.3">
      <c r="A151" s="7" t="s">
        <v>180</v>
      </c>
      <c r="B151" s="13">
        <v>43551</v>
      </c>
      <c r="C151" s="9">
        <v>0.57499999999999996</v>
      </c>
      <c r="D151" s="8" t="s">
        <v>28</v>
      </c>
    </row>
    <row r="152" spans="1:4" x14ac:dyDescent="0.3">
      <c r="A152" s="4" t="s">
        <v>181</v>
      </c>
      <c r="B152" s="12">
        <v>43547</v>
      </c>
      <c r="C152" s="6">
        <v>0.80555555555555558</v>
      </c>
      <c r="D152" s="5" t="s">
        <v>28</v>
      </c>
    </row>
    <row r="153" spans="1:4" x14ac:dyDescent="0.3">
      <c r="A153" s="7" t="s">
        <v>182</v>
      </c>
      <c r="B153" s="13">
        <v>43535</v>
      </c>
      <c r="C153" s="9">
        <v>0.67152777777777772</v>
      </c>
      <c r="D153" s="8" t="s">
        <v>28</v>
      </c>
    </row>
    <row r="154" spans="1:4" x14ac:dyDescent="0.3">
      <c r="A154" s="4" t="s">
        <v>183</v>
      </c>
      <c r="B154" s="12">
        <v>43494</v>
      </c>
      <c r="C154" s="6">
        <v>0.49722222222222223</v>
      </c>
      <c r="D154" s="5" t="s">
        <v>28</v>
      </c>
    </row>
    <row r="155" spans="1:4" x14ac:dyDescent="0.3">
      <c r="A155" s="7" t="s">
        <v>184</v>
      </c>
      <c r="B155" s="13">
        <v>43503</v>
      </c>
      <c r="C155" s="9">
        <v>0.76597222222222228</v>
      </c>
      <c r="D155" s="8" t="s">
        <v>18</v>
      </c>
    </row>
    <row r="156" spans="1:4" x14ac:dyDescent="0.3">
      <c r="A156" s="4" t="s">
        <v>185</v>
      </c>
      <c r="B156" s="12">
        <v>43493</v>
      </c>
      <c r="C156" s="6">
        <v>0.54513888888888884</v>
      </c>
      <c r="D156" s="5" t="s">
        <v>24</v>
      </c>
    </row>
    <row r="157" spans="1:4" x14ac:dyDescent="0.3">
      <c r="A157" s="7" t="s">
        <v>186</v>
      </c>
      <c r="B157" s="13">
        <v>43516</v>
      </c>
      <c r="C157" s="9">
        <v>0.66319444444444442</v>
      </c>
      <c r="D157" s="8" t="s">
        <v>28</v>
      </c>
    </row>
    <row r="158" spans="1:4" x14ac:dyDescent="0.3">
      <c r="A158" s="4" t="s">
        <v>187</v>
      </c>
      <c r="B158" s="12">
        <v>43469</v>
      </c>
      <c r="C158" s="6">
        <v>0.81944444444444442</v>
      </c>
      <c r="D158" s="5" t="s">
        <v>24</v>
      </c>
    </row>
    <row r="159" spans="1:4" x14ac:dyDescent="0.3">
      <c r="A159" s="7" t="s">
        <v>188</v>
      </c>
      <c r="B159" s="13">
        <v>43531</v>
      </c>
      <c r="C159" s="9">
        <v>0.58194444444444449</v>
      </c>
      <c r="D159" s="8" t="s">
        <v>18</v>
      </c>
    </row>
    <row r="160" spans="1:4" x14ac:dyDescent="0.3">
      <c r="A160" s="4" t="s">
        <v>189</v>
      </c>
      <c r="B160" s="12">
        <v>43554</v>
      </c>
      <c r="C160" s="6">
        <v>0.61319444444444449</v>
      </c>
      <c r="D160" s="5" t="s">
        <v>18</v>
      </c>
    </row>
    <row r="161" spans="1:4" x14ac:dyDescent="0.3">
      <c r="A161" s="7" t="s">
        <v>190</v>
      </c>
      <c r="B161" s="13">
        <v>43551</v>
      </c>
      <c r="C161" s="9">
        <v>0.8041666666666667</v>
      </c>
      <c r="D161" s="8" t="s">
        <v>18</v>
      </c>
    </row>
    <row r="162" spans="1:4" x14ac:dyDescent="0.3">
      <c r="A162" s="4" t="s">
        <v>191</v>
      </c>
      <c r="B162" s="12">
        <v>43484</v>
      </c>
      <c r="C162" s="6">
        <v>0.81874999999999998</v>
      </c>
      <c r="D162" s="5" t="s">
        <v>28</v>
      </c>
    </row>
    <row r="163" spans="1:4" x14ac:dyDescent="0.3">
      <c r="A163" s="7" t="s">
        <v>192</v>
      </c>
      <c r="B163" s="13">
        <v>43521</v>
      </c>
      <c r="C163" s="9">
        <v>0.68125000000000002</v>
      </c>
      <c r="D163" s="8" t="s">
        <v>24</v>
      </c>
    </row>
    <row r="164" spans="1:4" x14ac:dyDescent="0.3">
      <c r="A164" s="4" t="s">
        <v>193</v>
      </c>
      <c r="B164" s="12">
        <v>43537</v>
      </c>
      <c r="C164" s="6">
        <v>0.82222222222222219</v>
      </c>
      <c r="D164" s="5" t="s">
        <v>28</v>
      </c>
    </row>
    <row r="165" spans="1:4" x14ac:dyDescent="0.3">
      <c r="A165" s="7" t="s">
        <v>194</v>
      </c>
      <c r="B165" s="13">
        <v>43495</v>
      </c>
      <c r="C165" s="9">
        <v>0.8208333333333333</v>
      </c>
      <c r="D165" s="8" t="s">
        <v>18</v>
      </c>
    </row>
    <row r="166" spans="1:4" x14ac:dyDescent="0.3">
      <c r="A166" s="4" t="s">
        <v>195</v>
      </c>
      <c r="B166" s="12">
        <v>43516</v>
      </c>
      <c r="C166" s="6">
        <v>0.64166666666666672</v>
      </c>
      <c r="D166" s="5" t="s">
        <v>28</v>
      </c>
    </row>
    <row r="167" spans="1:4" x14ac:dyDescent="0.3">
      <c r="A167" s="7" t="s">
        <v>196</v>
      </c>
      <c r="B167" s="13">
        <v>43521</v>
      </c>
      <c r="C167" s="9">
        <v>0.59166666666666667</v>
      </c>
      <c r="D167" s="8" t="s">
        <v>18</v>
      </c>
    </row>
    <row r="168" spans="1:4" x14ac:dyDescent="0.3">
      <c r="A168" s="4" t="s">
        <v>197</v>
      </c>
      <c r="B168" s="12">
        <v>43481</v>
      </c>
      <c r="C168" s="6">
        <v>0.56388888888888888</v>
      </c>
      <c r="D168" s="5" t="s">
        <v>24</v>
      </c>
    </row>
    <row r="169" spans="1:4" x14ac:dyDescent="0.3">
      <c r="A169" s="7" t="s">
        <v>198</v>
      </c>
      <c r="B169" s="13">
        <v>43504</v>
      </c>
      <c r="C169" s="9">
        <v>0.68055555555555558</v>
      </c>
      <c r="D169" s="8" t="s">
        <v>28</v>
      </c>
    </row>
    <row r="170" spans="1:4" x14ac:dyDescent="0.3">
      <c r="A170" s="4" t="s">
        <v>199</v>
      </c>
      <c r="B170" s="12">
        <v>43484</v>
      </c>
      <c r="C170" s="6">
        <v>0.68819444444444444</v>
      </c>
      <c r="D170" s="5" t="s">
        <v>24</v>
      </c>
    </row>
    <row r="171" spans="1:4" x14ac:dyDescent="0.3">
      <c r="A171" s="7" t="s">
        <v>200</v>
      </c>
      <c r="B171" s="13">
        <v>43497</v>
      </c>
      <c r="C171" s="9">
        <v>0.63194444444444442</v>
      </c>
      <c r="D171" s="8" t="s">
        <v>28</v>
      </c>
    </row>
    <row r="172" spans="1:4" x14ac:dyDescent="0.3">
      <c r="A172" s="4" t="s">
        <v>201</v>
      </c>
      <c r="B172" s="12">
        <v>43468</v>
      </c>
      <c r="C172" s="6">
        <v>0.48333333333333334</v>
      </c>
      <c r="D172" s="5" t="s">
        <v>18</v>
      </c>
    </row>
    <row r="173" spans="1:4" x14ac:dyDescent="0.3">
      <c r="A173" s="7" t="s">
        <v>202</v>
      </c>
      <c r="B173" s="13">
        <v>43491</v>
      </c>
      <c r="C173" s="9">
        <v>0.53125</v>
      </c>
      <c r="D173" s="8" t="s">
        <v>28</v>
      </c>
    </row>
    <row r="174" spans="1:4" x14ac:dyDescent="0.3">
      <c r="A174" s="4" t="s">
        <v>203</v>
      </c>
      <c r="B174" s="12">
        <v>43527</v>
      </c>
      <c r="C174" s="6">
        <v>0.80347222222222225</v>
      </c>
      <c r="D174" s="5" t="s">
        <v>24</v>
      </c>
    </row>
    <row r="175" spans="1:4" x14ac:dyDescent="0.3">
      <c r="A175" s="7" t="s">
        <v>204</v>
      </c>
      <c r="B175" s="13">
        <v>43484</v>
      </c>
      <c r="C175" s="9">
        <v>0.7319444444444444</v>
      </c>
      <c r="D175" s="8" t="s">
        <v>28</v>
      </c>
    </row>
    <row r="176" spans="1:4" x14ac:dyDescent="0.3">
      <c r="A176" s="4" t="s">
        <v>205</v>
      </c>
      <c r="B176" s="12">
        <v>43483</v>
      </c>
      <c r="C176" s="6">
        <v>0.50277777777777777</v>
      </c>
      <c r="D176" s="5" t="s">
        <v>18</v>
      </c>
    </row>
    <row r="177" spans="1:4" x14ac:dyDescent="0.3">
      <c r="A177" s="7" t="s">
        <v>206</v>
      </c>
      <c r="B177" s="13">
        <v>43545</v>
      </c>
      <c r="C177" s="9">
        <v>0.68125000000000002</v>
      </c>
      <c r="D177" s="8" t="s">
        <v>18</v>
      </c>
    </row>
    <row r="178" spans="1:4" x14ac:dyDescent="0.3">
      <c r="A178" s="4" t="s">
        <v>207</v>
      </c>
      <c r="B178" s="12">
        <v>43527</v>
      </c>
      <c r="C178" s="6">
        <v>0.70902777777777781</v>
      </c>
      <c r="D178" s="5" t="s">
        <v>28</v>
      </c>
    </row>
    <row r="179" spans="1:4" x14ac:dyDescent="0.3">
      <c r="A179" s="7" t="s">
        <v>208</v>
      </c>
      <c r="B179" s="13">
        <v>43509</v>
      </c>
      <c r="C179" s="9">
        <v>0.4513888888888889</v>
      </c>
      <c r="D179" s="8" t="s">
        <v>28</v>
      </c>
    </row>
    <row r="180" spans="1:4" x14ac:dyDescent="0.3">
      <c r="A180" s="4" t="s">
        <v>209</v>
      </c>
      <c r="B180" s="12">
        <v>43547</v>
      </c>
      <c r="C180" s="6">
        <v>0.80277777777777781</v>
      </c>
      <c r="D180" s="5" t="s">
        <v>18</v>
      </c>
    </row>
    <row r="181" spans="1:4" x14ac:dyDescent="0.3">
      <c r="A181" s="7" t="s">
        <v>210</v>
      </c>
      <c r="B181" s="13">
        <v>43493</v>
      </c>
      <c r="C181" s="9">
        <v>0.69930555555555551</v>
      </c>
      <c r="D181" s="8" t="s">
        <v>18</v>
      </c>
    </row>
    <row r="182" spans="1:4" x14ac:dyDescent="0.3">
      <c r="A182" s="4" t="s">
        <v>211</v>
      </c>
      <c r="B182" s="12">
        <v>43505</v>
      </c>
      <c r="C182" s="6">
        <v>0.41666666666666669</v>
      </c>
      <c r="D182" s="5" t="s">
        <v>24</v>
      </c>
    </row>
    <row r="183" spans="1:4" x14ac:dyDescent="0.3">
      <c r="A183" s="7" t="s">
        <v>212</v>
      </c>
      <c r="B183" s="13">
        <v>43488</v>
      </c>
      <c r="C183" s="9">
        <v>0.49375000000000002</v>
      </c>
      <c r="D183" s="8" t="s">
        <v>24</v>
      </c>
    </row>
    <row r="184" spans="1:4" x14ac:dyDescent="0.3">
      <c r="A184" s="4" t="s">
        <v>213</v>
      </c>
      <c r="B184" s="12">
        <v>43547</v>
      </c>
      <c r="C184" s="6">
        <v>0.4548611111111111</v>
      </c>
      <c r="D184" s="5" t="s">
        <v>18</v>
      </c>
    </row>
    <row r="185" spans="1:4" x14ac:dyDescent="0.3">
      <c r="A185" s="7" t="s">
        <v>214</v>
      </c>
      <c r="B185" s="13">
        <v>43490</v>
      </c>
      <c r="C185" s="9">
        <v>0.625</v>
      </c>
      <c r="D185" s="8" t="s">
        <v>18</v>
      </c>
    </row>
    <row r="186" spans="1:4" x14ac:dyDescent="0.3">
      <c r="A186" s="4" t="s">
        <v>215</v>
      </c>
      <c r="B186" s="12">
        <v>43528</v>
      </c>
      <c r="C186" s="6">
        <v>0.47152777777777777</v>
      </c>
      <c r="D186" s="5" t="s">
        <v>28</v>
      </c>
    </row>
    <row r="187" spans="1:4" x14ac:dyDescent="0.3">
      <c r="A187" s="7" t="s">
        <v>216</v>
      </c>
      <c r="B187" s="13">
        <v>43529</v>
      </c>
      <c r="C187" s="9">
        <v>0.82361111111111107</v>
      </c>
      <c r="D187" s="8" t="s">
        <v>18</v>
      </c>
    </row>
    <row r="188" spans="1:4" x14ac:dyDescent="0.3">
      <c r="A188" s="4" t="s">
        <v>217</v>
      </c>
      <c r="B188" s="12">
        <v>43527</v>
      </c>
      <c r="C188" s="6">
        <v>0.79166666666666663</v>
      </c>
      <c r="D188" s="5" t="s">
        <v>18</v>
      </c>
    </row>
    <row r="189" spans="1:4" x14ac:dyDescent="0.3">
      <c r="A189" s="7" t="s">
        <v>218</v>
      </c>
      <c r="B189" s="13">
        <v>43504</v>
      </c>
      <c r="C189" s="9">
        <v>0.45347222222222222</v>
      </c>
      <c r="D189" s="8" t="s">
        <v>24</v>
      </c>
    </row>
    <row r="190" spans="1:4" x14ac:dyDescent="0.3">
      <c r="A190" s="4" t="s">
        <v>219</v>
      </c>
      <c r="B190" s="12">
        <v>43506</v>
      </c>
      <c r="C190" s="6">
        <v>0.53472222222222221</v>
      </c>
      <c r="D190" s="5" t="s">
        <v>18</v>
      </c>
    </row>
    <row r="191" spans="1:4" x14ac:dyDescent="0.3">
      <c r="A191" s="7" t="s">
        <v>220</v>
      </c>
      <c r="B191" s="13">
        <v>43493</v>
      </c>
      <c r="C191" s="9">
        <v>0.86805555555555558</v>
      </c>
      <c r="D191" s="8" t="s">
        <v>28</v>
      </c>
    </row>
    <row r="192" spans="1:4" x14ac:dyDescent="0.3">
      <c r="A192" s="4" t="s">
        <v>221</v>
      </c>
      <c r="B192" s="12">
        <v>43507</v>
      </c>
      <c r="C192" s="6">
        <v>0.44374999999999998</v>
      </c>
      <c r="D192" s="5" t="s">
        <v>28</v>
      </c>
    </row>
    <row r="193" spans="1:4" x14ac:dyDescent="0.3">
      <c r="A193" s="7" t="s">
        <v>222</v>
      </c>
      <c r="B193" s="13">
        <v>43480</v>
      </c>
      <c r="C193" s="9">
        <v>0.57013888888888886</v>
      </c>
      <c r="D193" s="8" t="s">
        <v>18</v>
      </c>
    </row>
    <row r="194" spans="1:4" x14ac:dyDescent="0.3">
      <c r="A194" s="4" t="s">
        <v>223</v>
      </c>
      <c r="B194" s="12">
        <v>43540</v>
      </c>
      <c r="C194" s="6">
        <v>0.79722222222222228</v>
      </c>
      <c r="D194" s="5" t="s">
        <v>24</v>
      </c>
    </row>
    <row r="195" spans="1:4" x14ac:dyDescent="0.3">
      <c r="A195" s="7" t="s">
        <v>224</v>
      </c>
      <c r="B195" s="13">
        <v>43491</v>
      </c>
      <c r="C195" s="9">
        <v>0.84930555555555554</v>
      </c>
      <c r="D195" s="8" t="s">
        <v>18</v>
      </c>
    </row>
    <row r="196" spans="1:4" x14ac:dyDescent="0.3">
      <c r="A196" s="4" t="s">
        <v>225</v>
      </c>
      <c r="B196" s="12">
        <v>43543</v>
      </c>
      <c r="C196" s="6">
        <v>0.47916666666666669</v>
      </c>
      <c r="D196" s="5" t="s">
        <v>28</v>
      </c>
    </row>
    <row r="197" spans="1:4" x14ac:dyDescent="0.3">
      <c r="A197" s="7" t="s">
        <v>226</v>
      </c>
      <c r="B197" s="13">
        <v>43478</v>
      </c>
      <c r="C197" s="9">
        <v>0.8125</v>
      </c>
      <c r="D197" s="8" t="s">
        <v>24</v>
      </c>
    </row>
    <row r="198" spans="1:4" x14ac:dyDescent="0.3">
      <c r="A198" s="4" t="s">
        <v>227</v>
      </c>
      <c r="B198" s="12">
        <v>43550</v>
      </c>
      <c r="C198" s="6">
        <v>0.75208333333333333</v>
      </c>
      <c r="D198" s="5" t="s">
        <v>24</v>
      </c>
    </row>
    <row r="199" spans="1:4" x14ac:dyDescent="0.3">
      <c r="A199" s="7" t="s">
        <v>228</v>
      </c>
      <c r="B199" s="13">
        <v>43547</v>
      </c>
      <c r="C199" s="9">
        <v>0.42569444444444443</v>
      </c>
      <c r="D199" s="8" t="s">
        <v>18</v>
      </c>
    </row>
    <row r="200" spans="1:4" x14ac:dyDescent="0.3">
      <c r="A200" s="4" t="s">
        <v>229</v>
      </c>
      <c r="B200" s="12">
        <v>43536</v>
      </c>
      <c r="C200" s="6">
        <v>0.83194444444444449</v>
      </c>
      <c r="D200" s="5" t="s">
        <v>28</v>
      </c>
    </row>
    <row r="201" spans="1:4" x14ac:dyDescent="0.3">
      <c r="A201" s="7" t="s">
        <v>230</v>
      </c>
      <c r="B201" s="13">
        <v>43513</v>
      </c>
      <c r="C201" s="9">
        <v>0.83125000000000004</v>
      </c>
      <c r="D201" s="8" t="s">
        <v>28</v>
      </c>
    </row>
    <row r="202" spans="1:4" x14ac:dyDescent="0.3">
      <c r="A202" s="4" t="s">
        <v>231</v>
      </c>
      <c r="B202" s="12">
        <v>43494</v>
      </c>
      <c r="C202" s="6">
        <v>0.41736111111111113</v>
      </c>
      <c r="D202" s="5" t="s">
        <v>28</v>
      </c>
    </row>
    <row r="203" spans="1:4" x14ac:dyDescent="0.3">
      <c r="A203" s="7" t="s">
        <v>232</v>
      </c>
      <c r="B203" s="13">
        <v>43539</v>
      </c>
      <c r="C203" s="9">
        <v>0.49791666666666667</v>
      </c>
      <c r="D203" s="8" t="s">
        <v>24</v>
      </c>
    </row>
    <row r="204" spans="1:4" x14ac:dyDescent="0.3">
      <c r="A204" s="4" t="s">
        <v>233</v>
      </c>
      <c r="B204" s="12">
        <v>43479</v>
      </c>
      <c r="C204" s="6">
        <v>0.41805555555555557</v>
      </c>
      <c r="D204" s="5" t="s">
        <v>24</v>
      </c>
    </row>
    <row r="205" spans="1:4" x14ac:dyDescent="0.3">
      <c r="A205" s="7" t="s">
        <v>234</v>
      </c>
      <c r="B205" s="13">
        <v>43502</v>
      </c>
      <c r="C205" s="9">
        <v>0.61875000000000002</v>
      </c>
      <c r="D205" s="8" t="s">
        <v>18</v>
      </c>
    </row>
    <row r="206" spans="1:4" x14ac:dyDescent="0.3">
      <c r="A206" s="4" t="s">
        <v>235</v>
      </c>
      <c r="B206" s="12">
        <v>43511</v>
      </c>
      <c r="C206" s="6">
        <v>0.52916666666666667</v>
      </c>
      <c r="D206" s="5" t="s">
        <v>28</v>
      </c>
    </row>
    <row r="207" spans="1:4" x14ac:dyDescent="0.3">
      <c r="A207" s="7" t="s">
        <v>236</v>
      </c>
      <c r="B207" s="13">
        <v>43468</v>
      </c>
      <c r="C207" s="9">
        <v>0.50138888888888888</v>
      </c>
      <c r="D207" s="8" t="s">
        <v>18</v>
      </c>
    </row>
    <row r="208" spans="1:4" x14ac:dyDescent="0.3">
      <c r="A208" s="4" t="s">
        <v>237</v>
      </c>
      <c r="B208" s="12">
        <v>43469</v>
      </c>
      <c r="C208" s="6">
        <v>0.7631944444444444</v>
      </c>
      <c r="D208" s="5" t="s">
        <v>28</v>
      </c>
    </row>
    <row r="209" spans="1:4" x14ac:dyDescent="0.3">
      <c r="A209" s="7" t="s">
        <v>238</v>
      </c>
      <c r="B209" s="13">
        <v>43542</v>
      </c>
      <c r="C209" s="9">
        <v>0.73472222222222228</v>
      </c>
      <c r="D209" s="8" t="s">
        <v>18</v>
      </c>
    </row>
    <row r="210" spans="1:4" x14ac:dyDescent="0.3">
      <c r="A210" s="4" t="s">
        <v>239</v>
      </c>
      <c r="B210" s="12">
        <v>43552</v>
      </c>
      <c r="C210" s="6">
        <v>0.57013888888888886</v>
      </c>
      <c r="D210" s="5" t="s">
        <v>18</v>
      </c>
    </row>
    <row r="211" spans="1:4" x14ac:dyDescent="0.3">
      <c r="A211" s="7" t="s">
        <v>240</v>
      </c>
      <c r="B211" s="13">
        <v>43526</v>
      </c>
      <c r="C211" s="9">
        <v>0.8208333333333333</v>
      </c>
      <c r="D211" s="8" t="s">
        <v>28</v>
      </c>
    </row>
    <row r="212" spans="1:4" x14ac:dyDescent="0.3">
      <c r="A212" s="4" t="s">
        <v>241</v>
      </c>
      <c r="B212" s="12">
        <v>43490</v>
      </c>
      <c r="C212" s="6">
        <v>0.85</v>
      </c>
      <c r="D212" s="5" t="s">
        <v>18</v>
      </c>
    </row>
    <row r="213" spans="1:4" x14ac:dyDescent="0.3">
      <c r="A213" s="7" t="s">
        <v>242</v>
      </c>
      <c r="B213" s="13">
        <v>43481</v>
      </c>
      <c r="C213" s="9">
        <v>0.75555555555555554</v>
      </c>
      <c r="D213" s="8" t="s">
        <v>24</v>
      </c>
    </row>
    <row r="214" spans="1:4" x14ac:dyDescent="0.3">
      <c r="A214" s="4" t="s">
        <v>243</v>
      </c>
      <c r="B214" s="12">
        <v>43544</v>
      </c>
      <c r="C214" s="6">
        <v>0.80347222222222225</v>
      </c>
      <c r="D214" s="5" t="s">
        <v>18</v>
      </c>
    </row>
    <row r="215" spans="1:4" x14ac:dyDescent="0.3">
      <c r="A215" s="7" t="s">
        <v>244</v>
      </c>
      <c r="B215" s="13">
        <v>43469</v>
      </c>
      <c r="C215" s="9">
        <v>0.55833333333333335</v>
      </c>
      <c r="D215" s="8" t="s">
        <v>28</v>
      </c>
    </row>
    <row r="216" spans="1:4" x14ac:dyDescent="0.3">
      <c r="A216" s="4" t="s">
        <v>245</v>
      </c>
      <c r="B216" s="12">
        <v>43535</v>
      </c>
      <c r="C216" s="6">
        <v>0.66180555555555554</v>
      </c>
      <c r="D216" s="5" t="s">
        <v>24</v>
      </c>
    </row>
    <row r="217" spans="1:4" x14ac:dyDescent="0.3">
      <c r="A217" s="7" t="s">
        <v>246</v>
      </c>
      <c r="B217" s="13">
        <v>43546</v>
      </c>
      <c r="C217" s="9">
        <v>0.62847222222222221</v>
      </c>
      <c r="D217" s="8" t="s">
        <v>28</v>
      </c>
    </row>
    <row r="218" spans="1:4" x14ac:dyDescent="0.3">
      <c r="A218" s="4" t="s">
        <v>247</v>
      </c>
      <c r="B218" s="12">
        <v>43548</v>
      </c>
      <c r="C218" s="6">
        <v>0.76875000000000004</v>
      </c>
      <c r="D218" s="5" t="s">
        <v>24</v>
      </c>
    </row>
    <row r="219" spans="1:4" x14ac:dyDescent="0.3">
      <c r="A219" s="7" t="s">
        <v>248</v>
      </c>
      <c r="B219" s="13">
        <v>43517</v>
      </c>
      <c r="C219" s="9">
        <v>0.70486111111111116</v>
      </c>
      <c r="D219" s="8" t="s">
        <v>24</v>
      </c>
    </row>
    <row r="220" spans="1:4" x14ac:dyDescent="0.3">
      <c r="A220" s="4" t="s">
        <v>249</v>
      </c>
      <c r="B220" s="12">
        <v>43508</v>
      </c>
      <c r="C220" s="6">
        <v>0.54027777777777775</v>
      </c>
      <c r="D220" s="5" t="s">
        <v>18</v>
      </c>
    </row>
    <row r="221" spans="1:4" x14ac:dyDescent="0.3">
      <c r="A221" s="7" t="s">
        <v>250</v>
      </c>
      <c r="B221" s="13">
        <v>43534</v>
      </c>
      <c r="C221" s="9">
        <v>0.79097222222222219</v>
      </c>
      <c r="D221" s="8" t="s">
        <v>28</v>
      </c>
    </row>
    <row r="222" spans="1:4" x14ac:dyDescent="0.3">
      <c r="A222" s="4" t="s">
        <v>251</v>
      </c>
      <c r="B222" s="12">
        <v>43496</v>
      </c>
      <c r="C222" s="6">
        <v>0.57222222222222219</v>
      </c>
      <c r="D222" s="5" t="s">
        <v>18</v>
      </c>
    </row>
    <row r="223" spans="1:4" x14ac:dyDescent="0.3">
      <c r="A223" s="7" t="s">
        <v>252</v>
      </c>
      <c r="B223" s="13">
        <v>43530</v>
      </c>
      <c r="C223" s="9">
        <v>0.57361111111111107</v>
      </c>
      <c r="D223" s="8" t="s">
        <v>18</v>
      </c>
    </row>
    <row r="224" spans="1:4" x14ac:dyDescent="0.3">
      <c r="A224" s="4" t="s">
        <v>253</v>
      </c>
      <c r="B224" s="12">
        <v>43513</v>
      </c>
      <c r="C224" s="6">
        <v>0.75416666666666665</v>
      </c>
      <c r="D224" s="5" t="s">
        <v>24</v>
      </c>
    </row>
    <row r="225" spans="1:4" x14ac:dyDescent="0.3">
      <c r="A225" s="7" t="s">
        <v>254</v>
      </c>
      <c r="B225" s="13">
        <v>43517</v>
      </c>
      <c r="C225" s="9">
        <v>0.52638888888888891</v>
      </c>
      <c r="D225" s="8" t="s">
        <v>24</v>
      </c>
    </row>
    <row r="226" spans="1:4" x14ac:dyDescent="0.3">
      <c r="A226" s="4" t="s">
        <v>255</v>
      </c>
      <c r="B226" s="12">
        <v>43544</v>
      </c>
      <c r="C226" s="6">
        <v>0.66388888888888886</v>
      </c>
      <c r="D226" s="5" t="s">
        <v>24</v>
      </c>
    </row>
    <row r="227" spans="1:4" x14ac:dyDescent="0.3">
      <c r="A227" s="7" t="s">
        <v>256</v>
      </c>
      <c r="B227" s="13">
        <v>43476</v>
      </c>
      <c r="C227" s="9">
        <v>0.60347222222222219</v>
      </c>
      <c r="D227" s="8" t="s">
        <v>28</v>
      </c>
    </row>
    <row r="228" spans="1:4" x14ac:dyDescent="0.3">
      <c r="A228" s="4" t="s">
        <v>257</v>
      </c>
      <c r="B228" s="12">
        <v>43491</v>
      </c>
      <c r="C228" s="6">
        <v>0.80138888888888893</v>
      </c>
      <c r="D228" s="5" t="s">
        <v>18</v>
      </c>
    </row>
    <row r="229" spans="1:4" x14ac:dyDescent="0.3">
      <c r="A229" s="7" t="s">
        <v>258</v>
      </c>
      <c r="B229" s="13">
        <v>43496</v>
      </c>
      <c r="C229" s="9">
        <v>0.68333333333333335</v>
      </c>
      <c r="D229" s="8" t="s">
        <v>18</v>
      </c>
    </row>
    <row r="230" spans="1:4" x14ac:dyDescent="0.3">
      <c r="A230" s="4" t="s">
        <v>259</v>
      </c>
      <c r="B230" s="12">
        <v>43522</v>
      </c>
      <c r="C230" s="6">
        <v>0.45277777777777778</v>
      </c>
      <c r="D230" s="5" t="s">
        <v>24</v>
      </c>
    </row>
    <row r="231" spans="1:4" x14ac:dyDescent="0.3">
      <c r="A231" s="7" t="s">
        <v>260</v>
      </c>
      <c r="B231" s="13">
        <v>43535</v>
      </c>
      <c r="C231" s="9">
        <v>0.53819444444444442</v>
      </c>
      <c r="D231" s="8" t="s">
        <v>18</v>
      </c>
    </row>
    <row r="232" spans="1:4" x14ac:dyDescent="0.3">
      <c r="A232" s="4" t="s">
        <v>261</v>
      </c>
      <c r="B232" s="12">
        <v>43491</v>
      </c>
      <c r="C232" s="6">
        <v>0.81111111111111112</v>
      </c>
      <c r="D232" s="5" t="s">
        <v>24</v>
      </c>
    </row>
    <row r="233" spans="1:4" x14ac:dyDescent="0.3">
      <c r="A233" s="7" t="s">
        <v>262</v>
      </c>
      <c r="B233" s="13">
        <v>43536</v>
      </c>
      <c r="C233" s="9">
        <v>0.57777777777777772</v>
      </c>
      <c r="D233" s="8" t="s">
        <v>28</v>
      </c>
    </row>
    <row r="234" spans="1:4" x14ac:dyDescent="0.3">
      <c r="A234" s="4" t="s">
        <v>263</v>
      </c>
      <c r="B234" s="12">
        <v>43507</v>
      </c>
      <c r="C234" s="6">
        <v>0.45416666666666666</v>
      </c>
      <c r="D234" s="5" t="s">
        <v>24</v>
      </c>
    </row>
    <row r="235" spans="1:4" x14ac:dyDescent="0.3">
      <c r="A235" s="7" t="s">
        <v>264</v>
      </c>
      <c r="B235" s="13">
        <v>43517</v>
      </c>
      <c r="C235" s="9">
        <v>0.77152777777777781</v>
      </c>
      <c r="D235" s="8" t="s">
        <v>24</v>
      </c>
    </row>
    <row r="236" spans="1:4" x14ac:dyDescent="0.3">
      <c r="A236" s="4" t="s">
        <v>265</v>
      </c>
      <c r="B236" s="12">
        <v>43533</v>
      </c>
      <c r="C236" s="6">
        <v>0.76666666666666672</v>
      </c>
      <c r="D236" s="5" t="s">
        <v>18</v>
      </c>
    </row>
    <row r="237" spans="1:4" x14ac:dyDescent="0.3">
      <c r="A237" s="7" t="s">
        <v>266</v>
      </c>
      <c r="B237" s="13">
        <v>43485</v>
      </c>
      <c r="C237" s="9">
        <v>0.75624999999999998</v>
      </c>
      <c r="D237" s="8" t="s">
        <v>18</v>
      </c>
    </row>
    <row r="238" spans="1:4" x14ac:dyDescent="0.3">
      <c r="A238" s="4" t="s">
        <v>267</v>
      </c>
      <c r="B238" s="12">
        <v>43493</v>
      </c>
      <c r="C238" s="6">
        <v>0.63611111111111107</v>
      </c>
      <c r="D238" s="5" t="s">
        <v>28</v>
      </c>
    </row>
    <row r="239" spans="1:4" x14ac:dyDescent="0.3">
      <c r="A239" s="7" t="s">
        <v>268</v>
      </c>
      <c r="B239" s="13">
        <v>43529</v>
      </c>
      <c r="C239" s="9">
        <v>0.71319444444444446</v>
      </c>
      <c r="D239" s="8" t="s">
        <v>28</v>
      </c>
    </row>
    <row r="240" spans="1:4" x14ac:dyDescent="0.3">
      <c r="A240" s="4" t="s">
        <v>269</v>
      </c>
      <c r="B240" s="12">
        <v>43526</v>
      </c>
      <c r="C240" s="6">
        <v>0.80972222222222223</v>
      </c>
      <c r="D240" s="5" t="s">
        <v>24</v>
      </c>
    </row>
    <row r="241" spans="1:4" x14ac:dyDescent="0.3">
      <c r="A241" s="7" t="s">
        <v>270</v>
      </c>
      <c r="B241" s="13">
        <v>43476</v>
      </c>
      <c r="C241" s="9">
        <v>0.47222222222222221</v>
      </c>
      <c r="D241" s="8" t="s">
        <v>18</v>
      </c>
    </row>
    <row r="242" spans="1:4" x14ac:dyDescent="0.3">
      <c r="A242" s="4" t="s">
        <v>271</v>
      </c>
      <c r="B242" s="12">
        <v>43476</v>
      </c>
      <c r="C242" s="6">
        <v>0.7006944444444444</v>
      </c>
      <c r="D242" s="5" t="s">
        <v>28</v>
      </c>
    </row>
    <row r="243" spans="1:4" x14ac:dyDescent="0.3">
      <c r="A243" s="7" t="s">
        <v>272</v>
      </c>
      <c r="B243" s="13">
        <v>43535</v>
      </c>
      <c r="C243" s="9">
        <v>0.50069444444444444</v>
      </c>
      <c r="D243" s="8" t="s">
        <v>28</v>
      </c>
    </row>
    <row r="244" spans="1:4" x14ac:dyDescent="0.3">
      <c r="A244" s="4" t="s">
        <v>273</v>
      </c>
      <c r="B244" s="12">
        <v>43524</v>
      </c>
      <c r="C244" s="6">
        <v>0.77569444444444446</v>
      </c>
      <c r="D244" s="5" t="s">
        <v>28</v>
      </c>
    </row>
    <row r="245" spans="1:4" x14ac:dyDescent="0.3">
      <c r="A245" s="7" t="s">
        <v>274</v>
      </c>
      <c r="B245" s="13">
        <v>43470</v>
      </c>
      <c r="C245" s="9">
        <v>0.47569444444444442</v>
      </c>
      <c r="D245" s="8" t="s">
        <v>24</v>
      </c>
    </row>
    <row r="246" spans="1:4" x14ac:dyDescent="0.3">
      <c r="A246" s="4" t="s">
        <v>275</v>
      </c>
      <c r="B246" s="12">
        <v>43498</v>
      </c>
      <c r="C246" s="6">
        <v>0.77916666666666667</v>
      </c>
      <c r="D246" s="5" t="s">
        <v>28</v>
      </c>
    </row>
    <row r="247" spans="1:4" x14ac:dyDescent="0.3">
      <c r="A247" s="7" t="s">
        <v>276</v>
      </c>
      <c r="B247" s="13">
        <v>43466</v>
      </c>
      <c r="C247" s="9">
        <v>0.61597222222222225</v>
      </c>
      <c r="D247" s="8" t="s">
        <v>24</v>
      </c>
    </row>
    <row r="248" spans="1:4" x14ac:dyDescent="0.3">
      <c r="A248" s="4" t="s">
        <v>277</v>
      </c>
      <c r="B248" s="12">
        <v>43505</v>
      </c>
      <c r="C248" s="6">
        <v>0.82152777777777775</v>
      </c>
      <c r="D248" s="5" t="s">
        <v>24</v>
      </c>
    </row>
    <row r="249" spans="1:4" x14ac:dyDescent="0.3">
      <c r="A249" s="7" t="s">
        <v>278</v>
      </c>
      <c r="B249" s="13">
        <v>43488</v>
      </c>
      <c r="C249" s="9">
        <v>0.58611111111111114</v>
      </c>
      <c r="D249" s="8" t="s">
        <v>18</v>
      </c>
    </row>
    <row r="250" spans="1:4" x14ac:dyDescent="0.3">
      <c r="A250" s="4" t="s">
        <v>279</v>
      </c>
      <c r="B250" s="12">
        <v>43472</v>
      </c>
      <c r="C250" s="6">
        <v>0.6743055555555556</v>
      </c>
      <c r="D250" s="5" t="s">
        <v>28</v>
      </c>
    </row>
    <row r="251" spans="1:4" x14ac:dyDescent="0.3">
      <c r="A251" s="7" t="s">
        <v>280</v>
      </c>
      <c r="B251" s="13">
        <v>43479</v>
      </c>
      <c r="C251" s="9">
        <v>0.79583333333333328</v>
      </c>
      <c r="D251" s="8" t="s">
        <v>28</v>
      </c>
    </row>
    <row r="252" spans="1:4" x14ac:dyDescent="0.3">
      <c r="A252" s="4" t="s">
        <v>281</v>
      </c>
      <c r="B252" s="12">
        <v>43498</v>
      </c>
      <c r="C252" s="6">
        <v>0.64861111111111114</v>
      </c>
      <c r="D252" s="5" t="s">
        <v>18</v>
      </c>
    </row>
    <row r="253" spans="1:4" x14ac:dyDescent="0.3">
      <c r="A253" s="7" t="s">
        <v>282</v>
      </c>
      <c r="B253" s="13">
        <v>43541</v>
      </c>
      <c r="C253" s="9">
        <v>0.79583333333333328</v>
      </c>
      <c r="D253" s="8" t="s">
        <v>28</v>
      </c>
    </row>
    <row r="254" spans="1:4" x14ac:dyDescent="0.3">
      <c r="A254" s="4" t="s">
        <v>283</v>
      </c>
      <c r="B254" s="12">
        <v>43526</v>
      </c>
      <c r="C254" s="6">
        <v>0.82222222222222219</v>
      </c>
      <c r="D254" s="5" t="s">
        <v>28</v>
      </c>
    </row>
    <row r="255" spans="1:4" x14ac:dyDescent="0.3">
      <c r="A255" s="7" t="s">
        <v>284</v>
      </c>
      <c r="B255" s="13">
        <v>43540</v>
      </c>
      <c r="C255" s="9">
        <v>0.47361111111111109</v>
      </c>
      <c r="D255" s="8" t="s">
        <v>24</v>
      </c>
    </row>
    <row r="256" spans="1:4" x14ac:dyDescent="0.3">
      <c r="A256" s="4" t="s">
        <v>285</v>
      </c>
      <c r="B256" s="12">
        <v>43471</v>
      </c>
      <c r="C256" s="6">
        <v>0.47430555555555554</v>
      </c>
      <c r="D256" s="5" t="s">
        <v>24</v>
      </c>
    </row>
    <row r="257" spans="1:4" x14ac:dyDescent="0.3">
      <c r="A257" s="7" t="s">
        <v>286</v>
      </c>
      <c r="B257" s="13">
        <v>43494</v>
      </c>
      <c r="C257" s="9">
        <v>0.59166666666666667</v>
      </c>
      <c r="D257" s="8" t="s">
        <v>24</v>
      </c>
    </row>
    <row r="258" spans="1:4" x14ac:dyDescent="0.3">
      <c r="A258" s="4" t="s">
        <v>287</v>
      </c>
      <c r="B258" s="12">
        <v>43496</v>
      </c>
      <c r="C258" s="6">
        <v>0.44861111111111113</v>
      </c>
      <c r="D258" s="5" t="s">
        <v>28</v>
      </c>
    </row>
    <row r="259" spans="1:4" x14ac:dyDescent="0.3">
      <c r="A259" s="7" t="s">
        <v>288</v>
      </c>
      <c r="B259" s="13">
        <v>43501</v>
      </c>
      <c r="C259" s="9">
        <v>0.42777777777777776</v>
      </c>
      <c r="D259" s="8" t="s">
        <v>18</v>
      </c>
    </row>
    <row r="260" spans="1:4" x14ac:dyDescent="0.3">
      <c r="A260" s="4" t="s">
        <v>289</v>
      </c>
      <c r="B260" s="12">
        <v>43509</v>
      </c>
      <c r="C260" s="6">
        <v>0.52638888888888891</v>
      </c>
      <c r="D260" s="5" t="s">
        <v>18</v>
      </c>
    </row>
    <row r="261" spans="1:4" x14ac:dyDescent="0.3">
      <c r="A261" s="7" t="s">
        <v>290</v>
      </c>
      <c r="B261" s="13">
        <v>43503</v>
      </c>
      <c r="C261" s="9">
        <v>0.54513888888888884</v>
      </c>
      <c r="D261" s="8" t="s">
        <v>28</v>
      </c>
    </row>
    <row r="262" spans="1:4" x14ac:dyDescent="0.3">
      <c r="A262" s="4" t="s">
        <v>291</v>
      </c>
      <c r="B262" s="12">
        <v>43543</v>
      </c>
      <c r="C262" s="6">
        <v>0.55902777777777779</v>
      </c>
      <c r="D262" s="5" t="s">
        <v>18</v>
      </c>
    </row>
    <row r="263" spans="1:4" x14ac:dyDescent="0.3">
      <c r="A263" s="7" t="s">
        <v>292</v>
      </c>
      <c r="B263" s="13">
        <v>43531</v>
      </c>
      <c r="C263" s="9">
        <v>0.62013888888888891</v>
      </c>
      <c r="D263" s="8" t="s">
        <v>18</v>
      </c>
    </row>
    <row r="264" spans="1:4" x14ac:dyDescent="0.3">
      <c r="A264" s="4" t="s">
        <v>293</v>
      </c>
      <c r="B264" s="12">
        <v>43537</v>
      </c>
      <c r="C264" s="6">
        <v>0.80694444444444446</v>
      </c>
      <c r="D264" s="5" t="s">
        <v>24</v>
      </c>
    </row>
    <row r="265" spans="1:4" x14ac:dyDescent="0.3">
      <c r="A265" s="7" t="s">
        <v>294</v>
      </c>
      <c r="B265" s="13">
        <v>43505</v>
      </c>
      <c r="C265" s="9">
        <v>0.45833333333333331</v>
      </c>
      <c r="D265" s="8" t="s">
        <v>24</v>
      </c>
    </row>
    <row r="266" spans="1:4" x14ac:dyDescent="0.3">
      <c r="A266" s="4" t="s">
        <v>295</v>
      </c>
      <c r="B266" s="12">
        <v>43522</v>
      </c>
      <c r="C266" s="6">
        <v>0.80833333333333335</v>
      </c>
      <c r="D266" s="5" t="s">
        <v>18</v>
      </c>
    </row>
    <row r="267" spans="1:4" x14ac:dyDescent="0.3">
      <c r="A267" s="7" t="s">
        <v>296</v>
      </c>
      <c r="B267" s="13">
        <v>43536</v>
      </c>
      <c r="C267" s="9">
        <v>0.52986111111111112</v>
      </c>
      <c r="D267" s="8" t="s">
        <v>28</v>
      </c>
    </row>
    <row r="268" spans="1:4" x14ac:dyDescent="0.3">
      <c r="A268" s="4" t="s">
        <v>297</v>
      </c>
      <c r="B268" s="12">
        <v>43538</v>
      </c>
      <c r="C268" s="6">
        <v>0.72361111111111109</v>
      </c>
      <c r="D268" s="5" t="s">
        <v>28</v>
      </c>
    </row>
    <row r="269" spans="1:4" x14ac:dyDescent="0.3">
      <c r="A269" s="7" t="s">
        <v>298</v>
      </c>
      <c r="B269" s="13">
        <v>43473</v>
      </c>
      <c r="C269" s="9">
        <v>0.87152777777777779</v>
      </c>
      <c r="D269" s="8" t="s">
        <v>24</v>
      </c>
    </row>
    <row r="270" spans="1:4" x14ac:dyDescent="0.3">
      <c r="A270" s="4" t="s">
        <v>299</v>
      </c>
      <c r="B270" s="12">
        <v>43470</v>
      </c>
      <c r="C270" s="6">
        <v>0.67013888888888884</v>
      </c>
      <c r="D270" s="5" t="s">
        <v>28</v>
      </c>
    </row>
    <row r="271" spans="1:4" x14ac:dyDescent="0.3">
      <c r="A271" s="7" t="s">
        <v>300</v>
      </c>
      <c r="B271" s="13">
        <v>43469</v>
      </c>
      <c r="C271" s="9">
        <v>0.56527777777777777</v>
      </c>
      <c r="D271" s="8" t="s">
        <v>18</v>
      </c>
    </row>
    <row r="272" spans="1:4" x14ac:dyDescent="0.3">
      <c r="A272" s="4" t="s">
        <v>301</v>
      </c>
      <c r="B272" s="12">
        <v>43530</v>
      </c>
      <c r="C272" s="6">
        <v>0.75902777777777775</v>
      </c>
      <c r="D272" s="5" t="s">
        <v>18</v>
      </c>
    </row>
    <row r="273" spans="1:4" x14ac:dyDescent="0.3">
      <c r="A273" s="7" t="s">
        <v>302</v>
      </c>
      <c r="B273" s="13">
        <v>43468</v>
      </c>
      <c r="C273" s="9">
        <v>0.80347222222222225</v>
      </c>
      <c r="D273" s="8" t="s">
        <v>24</v>
      </c>
    </row>
    <row r="274" spans="1:4" x14ac:dyDescent="0.3">
      <c r="A274" s="4" t="s">
        <v>303</v>
      </c>
      <c r="B274" s="12">
        <v>43472</v>
      </c>
      <c r="C274" s="6">
        <v>0.48888888888888887</v>
      </c>
      <c r="D274" s="5" t="s">
        <v>28</v>
      </c>
    </row>
    <row r="275" spans="1:4" x14ac:dyDescent="0.3">
      <c r="A275" s="7" t="s">
        <v>304</v>
      </c>
      <c r="B275" s="13">
        <v>43492</v>
      </c>
      <c r="C275" s="9">
        <v>0.66041666666666665</v>
      </c>
      <c r="D275" s="8" t="s">
        <v>24</v>
      </c>
    </row>
    <row r="276" spans="1:4" x14ac:dyDescent="0.3">
      <c r="A276" s="4" t="s">
        <v>305</v>
      </c>
      <c r="B276" s="12">
        <v>43522</v>
      </c>
      <c r="C276" s="6">
        <v>0.70277777777777772</v>
      </c>
      <c r="D276" s="5" t="s">
        <v>18</v>
      </c>
    </row>
    <row r="277" spans="1:4" x14ac:dyDescent="0.3">
      <c r="A277" s="7" t="s">
        <v>306</v>
      </c>
      <c r="B277" s="13">
        <v>43472</v>
      </c>
      <c r="C277" s="9">
        <v>0.86944444444444446</v>
      </c>
      <c r="D277" s="8" t="s">
        <v>24</v>
      </c>
    </row>
    <row r="278" spans="1:4" x14ac:dyDescent="0.3">
      <c r="A278" s="4" t="s">
        <v>307</v>
      </c>
      <c r="B278" s="12">
        <v>43472</v>
      </c>
      <c r="C278" s="6">
        <v>0.73333333333333328</v>
      </c>
      <c r="D278" s="5" t="s">
        <v>24</v>
      </c>
    </row>
    <row r="279" spans="1:4" x14ac:dyDescent="0.3">
      <c r="A279" s="7" t="s">
        <v>308</v>
      </c>
      <c r="B279" s="13">
        <v>43498</v>
      </c>
      <c r="C279" s="9">
        <v>0.55763888888888891</v>
      </c>
      <c r="D279" s="8" t="s">
        <v>18</v>
      </c>
    </row>
    <row r="280" spans="1:4" x14ac:dyDescent="0.3">
      <c r="A280" s="4" t="s">
        <v>309</v>
      </c>
      <c r="B280" s="12">
        <v>43544</v>
      </c>
      <c r="C280" s="6">
        <v>0.68611111111111112</v>
      </c>
      <c r="D280" s="5" t="s">
        <v>24</v>
      </c>
    </row>
    <row r="281" spans="1:4" x14ac:dyDescent="0.3">
      <c r="A281" s="7" t="s">
        <v>310</v>
      </c>
      <c r="B281" s="13">
        <v>43544</v>
      </c>
      <c r="C281" s="9">
        <v>0.83125000000000004</v>
      </c>
      <c r="D281" s="8" t="s">
        <v>28</v>
      </c>
    </row>
    <row r="282" spans="1:4" x14ac:dyDescent="0.3">
      <c r="A282" s="4" t="s">
        <v>311</v>
      </c>
      <c r="B282" s="12">
        <v>43511</v>
      </c>
      <c r="C282" s="6">
        <v>0.70902777777777781</v>
      </c>
      <c r="D282" s="5" t="s">
        <v>28</v>
      </c>
    </row>
    <row r="283" spans="1:4" x14ac:dyDescent="0.3">
      <c r="A283" s="7" t="s">
        <v>312</v>
      </c>
      <c r="B283" s="13">
        <v>43530</v>
      </c>
      <c r="C283" s="9">
        <v>0.56180555555555556</v>
      </c>
      <c r="D283" s="8" t="s">
        <v>28</v>
      </c>
    </row>
    <row r="284" spans="1:4" x14ac:dyDescent="0.3">
      <c r="A284" s="4" t="s">
        <v>314</v>
      </c>
      <c r="B284" s="12">
        <v>43471</v>
      </c>
      <c r="C284" s="6">
        <v>0.46458333333333335</v>
      </c>
      <c r="D284" s="5" t="s">
        <v>24</v>
      </c>
    </row>
    <row r="285" spans="1:4" x14ac:dyDescent="0.3">
      <c r="A285" s="7" t="s">
        <v>315</v>
      </c>
      <c r="B285" s="13">
        <v>43528</v>
      </c>
      <c r="C285" s="9">
        <v>0.62638888888888888</v>
      </c>
      <c r="D285" s="8" t="s">
        <v>18</v>
      </c>
    </row>
    <row r="286" spans="1:4" x14ac:dyDescent="0.3">
      <c r="A286" s="4" t="s">
        <v>316</v>
      </c>
      <c r="B286" s="12">
        <v>43536</v>
      </c>
      <c r="C286" s="6">
        <v>0.59791666666666665</v>
      </c>
      <c r="D286" s="5" t="s">
        <v>24</v>
      </c>
    </row>
    <row r="287" spans="1:4" x14ac:dyDescent="0.3">
      <c r="A287" s="7" t="s">
        <v>317</v>
      </c>
      <c r="B287" s="13">
        <v>43516</v>
      </c>
      <c r="C287" s="9">
        <v>0.75069444444444444</v>
      </c>
      <c r="D287" s="8" t="s">
        <v>24</v>
      </c>
    </row>
    <row r="288" spans="1:4" x14ac:dyDescent="0.3">
      <c r="A288" s="4" t="s">
        <v>318</v>
      </c>
      <c r="B288" s="12">
        <v>43548</v>
      </c>
      <c r="C288" s="6">
        <v>0.61736111111111114</v>
      </c>
      <c r="D288" s="5" t="s">
        <v>24</v>
      </c>
    </row>
    <row r="289" spans="1:4" x14ac:dyDescent="0.3">
      <c r="A289" s="7" t="s">
        <v>319</v>
      </c>
      <c r="B289" s="13">
        <v>43496</v>
      </c>
      <c r="C289" s="9">
        <v>0.50138888888888888</v>
      </c>
      <c r="D289" s="8" t="s">
        <v>24</v>
      </c>
    </row>
    <row r="290" spans="1:4" x14ac:dyDescent="0.3">
      <c r="A290" s="4" t="s">
        <v>320</v>
      </c>
      <c r="B290" s="12">
        <v>43490</v>
      </c>
      <c r="C290" s="6">
        <v>0.5625</v>
      </c>
      <c r="D290" s="5" t="s">
        <v>28</v>
      </c>
    </row>
    <row r="291" spans="1:4" x14ac:dyDescent="0.3">
      <c r="A291" s="7" t="s">
        <v>321</v>
      </c>
      <c r="B291" s="13">
        <v>43499</v>
      </c>
      <c r="C291" s="9">
        <v>0.60972222222222228</v>
      </c>
      <c r="D291" s="8" t="s">
        <v>24</v>
      </c>
    </row>
    <row r="292" spans="1:4" x14ac:dyDescent="0.3">
      <c r="A292" s="4" t="s">
        <v>322</v>
      </c>
      <c r="B292" s="12">
        <v>43489</v>
      </c>
      <c r="C292" s="6">
        <v>0.73402777777777772</v>
      </c>
      <c r="D292" s="5" t="s">
        <v>28</v>
      </c>
    </row>
    <row r="293" spans="1:4" x14ac:dyDescent="0.3">
      <c r="A293" s="7" t="s">
        <v>323</v>
      </c>
      <c r="B293" s="13">
        <v>43538</v>
      </c>
      <c r="C293" s="9">
        <v>0.72222222222222221</v>
      </c>
      <c r="D293" s="8" t="s">
        <v>18</v>
      </c>
    </row>
    <row r="294" spans="1:4" x14ac:dyDescent="0.3">
      <c r="A294" s="4" t="s">
        <v>324</v>
      </c>
      <c r="B294" s="12">
        <v>43514</v>
      </c>
      <c r="C294" s="6">
        <v>0.85347222222222219</v>
      </c>
      <c r="D294" s="5" t="s">
        <v>24</v>
      </c>
    </row>
    <row r="295" spans="1:4" x14ac:dyDescent="0.3">
      <c r="A295" s="7" t="s">
        <v>325</v>
      </c>
      <c r="B295" s="13">
        <v>43486</v>
      </c>
      <c r="C295" s="9">
        <v>0.41666666666666669</v>
      </c>
      <c r="D295" s="8" t="s">
        <v>24</v>
      </c>
    </row>
    <row r="296" spans="1:4" x14ac:dyDescent="0.3">
      <c r="A296" s="4" t="s">
        <v>326</v>
      </c>
      <c r="B296" s="12">
        <v>43537</v>
      </c>
      <c r="C296" s="6">
        <v>0.49027777777777776</v>
      </c>
      <c r="D296" s="5" t="s">
        <v>18</v>
      </c>
    </row>
    <row r="297" spans="1:4" x14ac:dyDescent="0.3">
      <c r="A297" s="7" t="s">
        <v>327</v>
      </c>
      <c r="B297" s="13">
        <v>43527</v>
      </c>
      <c r="C297" s="9">
        <v>0.5708333333333333</v>
      </c>
      <c r="D297" s="8" t="s">
        <v>24</v>
      </c>
    </row>
    <row r="298" spans="1:4" x14ac:dyDescent="0.3">
      <c r="A298" s="4" t="s">
        <v>328</v>
      </c>
      <c r="B298" s="12">
        <v>43553</v>
      </c>
      <c r="C298" s="6">
        <v>0.61388888888888893</v>
      </c>
      <c r="D298" s="5" t="s">
        <v>24</v>
      </c>
    </row>
    <row r="299" spans="1:4" x14ac:dyDescent="0.3">
      <c r="A299" s="7" t="s">
        <v>329</v>
      </c>
      <c r="B299" s="13">
        <v>43475</v>
      </c>
      <c r="C299" s="9">
        <v>0.59444444444444444</v>
      </c>
      <c r="D299" s="8" t="s">
        <v>18</v>
      </c>
    </row>
    <row r="300" spans="1:4" x14ac:dyDescent="0.3">
      <c r="A300" s="4" t="s">
        <v>330</v>
      </c>
      <c r="B300" s="12">
        <v>43490</v>
      </c>
      <c r="C300" s="6">
        <v>0.66249999999999998</v>
      </c>
      <c r="D300" s="5" t="s">
        <v>24</v>
      </c>
    </row>
    <row r="301" spans="1:4" x14ac:dyDescent="0.3">
      <c r="A301" s="7" t="s">
        <v>331</v>
      </c>
      <c r="B301" s="13">
        <v>43484</v>
      </c>
      <c r="C301" s="9">
        <v>0.43125000000000002</v>
      </c>
      <c r="D301" s="8" t="s">
        <v>24</v>
      </c>
    </row>
    <row r="302" spans="1:4" x14ac:dyDescent="0.3">
      <c r="A302" s="4" t="s">
        <v>332</v>
      </c>
      <c r="B302" s="12">
        <v>43467</v>
      </c>
      <c r="C302" s="6">
        <v>0.75624999999999998</v>
      </c>
      <c r="D302" s="5" t="s">
        <v>28</v>
      </c>
    </row>
    <row r="303" spans="1:4" x14ac:dyDescent="0.3">
      <c r="A303" s="7" t="s">
        <v>333</v>
      </c>
      <c r="B303" s="13">
        <v>43536</v>
      </c>
      <c r="C303" s="9">
        <v>0.69861111111111107</v>
      </c>
      <c r="D303" s="8" t="s">
        <v>28</v>
      </c>
    </row>
    <row r="304" spans="1:4" x14ac:dyDescent="0.3">
      <c r="A304" s="4" t="s">
        <v>334</v>
      </c>
      <c r="B304" s="12">
        <v>43521</v>
      </c>
      <c r="C304" s="6">
        <v>0.64652777777777781</v>
      </c>
      <c r="D304" s="5" t="s">
        <v>24</v>
      </c>
    </row>
    <row r="305" spans="1:4" x14ac:dyDescent="0.3">
      <c r="A305" s="7" t="s">
        <v>335</v>
      </c>
      <c r="B305" s="13">
        <v>43542</v>
      </c>
      <c r="C305" s="9">
        <v>0.71875</v>
      </c>
      <c r="D305" s="8" t="s">
        <v>28</v>
      </c>
    </row>
    <row r="306" spans="1:4" x14ac:dyDescent="0.3">
      <c r="A306" s="4" t="s">
        <v>336</v>
      </c>
      <c r="B306" s="12">
        <v>43519</v>
      </c>
      <c r="C306" s="6">
        <v>0.52013888888888893</v>
      </c>
      <c r="D306" s="5" t="s">
        <v>24</v>
      </c>
    </row>
    <row r="307" spans="1:4" x14ac:dyDescent="0.3">
      <c r="A307" s="7" t="s">
        <v>337</v>
      </c>
      <c r="B307" s="13">
        <v>43550</v>
      </c>
      <c r="C307" s="9">
        <v>0.84305555555555556</v>
      </c>
      <c r="D307" s="8" t="s">
        <v>18</v>
      </c>
    </row>
    <row r="308" spans="1:4" x14ac:dyDescent="0.3">
      <c r="A308" s="4" t="s">
        <v>338</v>
      </c>
      <c r="B308" s="12">
        <v>43554</v>
      </c>
      <c r="C308" s="6">
        <v>0.55694444444444446</v>
      </c>
      <c r="D308" s="5" t="s">
        <v>24</v>
      </c>
    </row>
    <row r="309" spans="1:4" x14ac:dyDescent="0.3">
      <c r="A309" s="7" t="s">
        <v>339</v>
      </c>
      <c r="B309" s="13">
        <v>43513</v>
      </c>
      <c r="C309" s="9">
        <v>0.71458333333333335</v>
      </c>
      <c r="D309" s="8" t="s">
        <v>24</v>
      </c>
    </row>
    <row r="310" spans="1:4" x14ac:dyDescent="0.3">
      <c r="A310" s="4" t="s">
        <v>340</v>
      </c>
      <c r="B310" s="12">
        <v>43545</v>
      </c>
      <c r="C310" s="6">
        <v>0.44444444444444442</v>
      </c>
      <c r="D310" s="5" t="s">
        <v>18</v>
      </c>
    </row>
    <row r="311" spans="1:4" x14ac:dyDescent="0.3">
      <c r="A311" s="7" t="s">
        <v>341</v>
      </c>
      <c r="B311" s="13">
        <v>43529</v>
      </c>
      <c r="C311" s="9">
        <v>0.73819444444444449</v>
      </c>
      <c r="D311" s="8" t="s">
        <v>24</v>
      </c>
    </row>
    <row r="312" spans="1:4" x14ac:dyDescent="0.3">
      <c r="A312" s="4" t="s">
        <v>342</v>
      </c>
      <c r="B312" s="12">
        <v>43496</v>
      </c>
      <c r="C312" s="6">
        <v>0.58611111111111114</v>
      </c>
      <c r="D312" s="5" t="s">
        <v>24</v>
      </c>
    </row>
    <row r="313" spans="1:4" x14ac:dyDescent="0.3">
      <c r="A313" s="7" t="s">
        <v>343</v>
      </c>
      <c r="B313" s="13">
        <v>43501</v>
      </c>
      <c r="C313" s="9">
        <v>0.79513888888888884</v>
      </c>
      <c r="D313" s="8" t="s">
        <v>18</v>
      </c>
    </row>
    <row r="314" spans="1:4" x14ac:dyDescent="0.3">
      <c r="A314" s="4" t="s">
        <v>344</v>
      </c>
      <c r="B314" s="12">
        <v>43497</v>
      </c>
      <c r="C314" s="6">
        <v>0.42222222222222222</v>
      </c>
      <c r="D314" s="5" t="s">
        <v>28</v>
      </c>
    </row>
    <row r="315" spans="1:4" x14ac:dyDescent="0.3">
      <c r="A315" s="7" t="s">
        <v>345</v>
      </c>
      <c r="B315" s="13">
        <v>43531</v>
      </c>
      <c r="C315" s="9">
        <v>0.55000000000000004</v>
      </c>
      <c r="D315" s="8" t="s">
        <v>24</v>
      </c>
    </row>
    <row r="316" spans="1:4" x14ac:dyDescent="0.3">
      <c r="A316" s="4" t="s">
        <v>346</v>
      </c>
      <c r="B316" s="12">
        <v>43506</v>
      </c>
      <c r="C316" s="6">
        <v>0.86875000000000002</v>
      </c>
      <c r="D316" s="5" t="s">
        <v>24</v>
      </c>
    </row>
    <row r="317" spans="1:4" x14ac:dyDescent="0.3">
      <c r="A317" s="7" t="s">
        <v>347</v>
      </c>
      <c r="B317" s="13">
        <v>43510</v>
      </c>
      <c r="C317" s="9">
        <v>0.72847222222222219</v>
      </c>
      <c r="D317" s="8" t="s">
        <v>24</v>
      </c>
    </row>
    <row r="318" spans="1:4" x14ac:dyDescent="0.3">
      <c r="A318" s="4" t="s">
        <v>348</v>
      </c>
      <c r="B318" s="12">
        <v>43505</v>
      </c>
      <c r="C318" s="6">
        <v>0.43402777777777779</v>
      </c>
      <c r="D318" s="5" t="s">
        <v>24</v>
      </c>
    </row>
    <row r="319" spans="1:4" x14ac:dyDescent="0.3">
      <c r="A319" s="7" t="s">
        <v>349</v>
      </c>
      <c r="B319" s="13">
        <v>43475</v>
      </c>
      <c r="C319" s="9">
        <v>0.48194444444444445</v>
      </c>
      <c r="D319" s="8" t="s">
        <v>24</v>
      </c>
    </row>
    <row r="320" spans="1:4" x14ac:dyDescent="0.3">
      <c r="A320" s="4" t="s">
        <v>350</v>
      </c>
      <c r="B320" s="12">
        <v>43535</v>
      </c>
      <c r="C320" s="6">
        <v>0.79027777777777775</v>
      </c>
      <c r="D320" s="5" t="s">
        <v>28</v>
      </c>
    </row>
    <row r="321" spans="1:4" x14ac:dyDescent="0.3">
      <c r="A321" s="7" t="s">
        <v>351</v>
      </c>
      <c r="B321" s="13">
        <v>43514</v>
      </c>
      <c r="C321" s="9">
        <v>0.68611111111111112</v>
      </c>
      <c r="D321" s="8" t="s">
        <v>18</v>
      </c>
    </row>
    <row r="322" spans="1:4" x14ac:dyDescent="0.3">
      <c r="A322" s="4" t="s">
        <v>352</v>
      </c>
      <c r="B322" s="12">
        <v>43522</v>
      </c>
      <c r="C322" s="6">
        <v>0.85138888888888886</v>
      </c>
      <c r="D322" s="5" t="s">
        <v>24</v>
      </c>
    </row>
    <row r="323" spans="1:4" x14ac:dyDescent="0.3">
      <c r="A323" s="7" t="s">
        <v>353</v>
      </c>
      <c r="B323" s="13">
        <v>43483</v>
      </c>
      <c r="C323" s="9">
        <v>0.63055555555555554</v>
      </c>
      <c r="D323" s="8" t="s">
        <v>24</v>
      </c>
    </row>
    <row r="324" spans="1:4" x14ac:dyDescent="0.3">
      <c r="A324" s="4" t="s">
        <v>354</v>
      </c>
      <c r="B324" s="12">
        <v>43511</v>
      </c>
      <c r="C324" s="6">
        <v>0.75208333333333333</v>
      </c>
      <c r="D324" s="5" t="s">
        <v>18</v>
      </c>
    </row>
    <row r="325" spans="1:4" x14ac:dyDescent="0.3">
      <c r="A325" s="7" t="s">
        <v>355</v>
      </c>
      <c r="B325" s="13">
        <v>43532</v>
      </c>
      <c r="C325" s="9">
        <v>0.55625000000000002</v>
      </c>
      <c r="D325" s="8" t="s">
        <v>24</v>
      </c>
    </row>
    <row r="326" spans="1:4" x14ac:dyDescent="0.3">
      <c r="A326" s="4" t="s">
        <v>356</v>
      </c>
      <c r="B326" s="12">
        <v>43482</v>
      </c>
      <c r="C326" s="6">
        <v>0.53333333333333333</v>
      </c>
      <c r="D326" s="5" t="s">
        <v>28</v>
      </c>
    </row>
    <row r="327" spans="1:4" x14ac:dyDescent="0.3">
      <c r="A327" s="7" t="s">
        <v>357</v>
      </c>
      <c r="B327" s="13">
        <v>43536</v>
      </c>
      <c r="C327" s="9">
        <v>0.82847222222222228</v>
      </c>
      <c r="D327" s="8" t="s">
        <v>18</v>
      </c>
    </row>
    <row r="328" spans="1:4" x14ac:dyDescent="0.3">
      <c r="A328" s="4" t="s">
        <v>358</v>
      </c>
      <c r="B328" s="12">
        <v>43533</v>
      </c>
      <c r="C328" s="6">
        <v>0.79791666666666672</v>
      </c>
      <c r="D328" s="5" t="s">
        <v>24</v>
      </c>
    </row>
    <row r="329" spans="1:4" x14ac:dyDescent="0.3">
      <c r="A329" s="7" t="s">
        <v>359</v>
      </c>
      <c r="B329" s="13">
        <v>43536</v>
      </c>
      <c r="C329" s="9">
        <v>0.6875</v>
      </c>
      <c r="D329" s="8" t="s">
        <v>24</v>
      </c>
    </row>
    <row r="330" spans="1:4" x14ac:dyDescent="0.3">
      <c r="A330" s="4" t="s">
        <v>360</v>
      </c>
      <c r="B330" s="12">
        <v>43490</v>
      </c>
      <c r="C330" s="6">
        <v>0.42430555555555555</v>
      </c>
      <c r="D330" s="5" t="s">
        <v>28</v>
      </c>
    </row>
    <row r="331" spans="1:4" x14ac:dyDescent="0.3">
      <c r="A331" s="7" t="s">
        <v>361</v>
      </c>
      <c r="B331" s="13">
        <v>43549</v>
      </c>
      <c r="C331" s="9">
        <v>0.54652777777777772</v>
      </c>
      <c r="D331" s="8" t="s">
        <v>24</v>
      </c>
    </row>
    <row r="332" spans="1:4" x14ac:dyDescent="0.3">
      <c r="A332" s="4" t="s">
        <v>362</v>
      </c>
      <c r="B332" s="12">
        <v>43503</v>
      </c>
      <c r="C332" s="6">
        <v>0.78333333333333333</v>
      </c>
      <c r="D332" s="5" t="s">
        <v>24</v>
      </c>
    </row>
    <row r="333" spans="1:4" x14ac:dyDescent="0.3">
      <c r="A333" s="7" t="s">
        <v>363</v>
      </c>
      <c r="B333" s="13">
        <v>43513</v>
      </c>
      <c r="C333" s="9">
        <v>0.7270833333333333</v>
      </c>
      <c r="D333" s="8" t="s">
        <v>28</v>
      </c>
    </row>
    <row r="334" spans="1:4" x14ac:dyDescent="0.3">
      <c r="A334" s="4" t="s">
        <v>364</v>
      </c>
      <c r="B334" s="12">
        <v>43499</v>
      </c>
      <c r="C334" s="6">
        <v>0.66597222222222219</v>
      </c>
      <c r="D334" s="5" t="s">
        <v>24</v>
      </c>
    </row>
    <row r="335" spans="1:4" x14ac:dyDescent="0.3">
      <c r="A335" s="7" t="s">
        <v>365</v>
      </c>
      <c r="B335" s="13">
        <v>43538</v>
      </c>
      <c r="C335" s="9">
        <v>0.47291666666666665</v>
      </c>
      <c r="D335" s="8" t="s">
        <v>28</v>
      </c>
    </row>
    <row r="336" spans="1:4" x14ac:dyDescent="0.3">
      <c r="A336" s="4" t="s">
        <v>366</v>
      </c>
      <c r="B336" s="12">
        <v>43548</v>
      </c>
      <c r="C336" s="6">
        <v>0.57499999999999996</v>
      </c>
      <c r="D336" s="5" t="s">
        <v>18</v>
      </c>
    </row>
    <row r="337" spans="1:4" x14ac:dyDescent="0.3">
      <c r="A337" s="7" t="s">
        <v>367</v>
      </c>
      <c r="B337" s="13">
        <v>43545</v>
      </c>
      <c r="C337" s="9">
        <v>0.4284722222222222</v>
      </c>
      <c r="D337" s="8" t="s">
        <v>28</v>
      </c>
    </row>
    <row r="338" spans="1:4" x14ac:dyDescent="0.3">
      <c r="A338" s="4" t="s">
        <v>368</v>
      </c>
      <c r="B338" s="12">
        <v>43543</v>
      </c>
      <c r="C338" s="6">
        <v>0.65902777777777777</v>
      </c>
      <c r="D338" s="5" t="s">
        <v>18</v>
      </c>
    </row>
    <row r="339" spans="1:4" x14ac:dyDescent="0.3">
      <c r="A339" s="7" t="s">
        <v>369</v>
      </c>
      <c r="B339" s="13">
        <v>43520</v>
      </c>
      <c r="C339" s="9">
        <v>0.54305555555555551</v>
      </c>
      <c r="D339" s="8" t="s">
        <v>24</v>
      </c>
    </row>
    <row r="340" spans="1:4" x14ac:dyDescent="0.3">
      <c r="A340" s="4" t="s">
        <v>370</v>
      </c>
      <c r="B340" s="12">
        <v>43552</v>
      </c>
      <c r="C340" s="6">
        <v>0.54027777777777775</v>
      </c>
      <c r="D340" s="5" t="s">
        <v>28</v>
      </c>
    </row>
    <row r="341" spans="1:4" x14ac:dyDescent="0.3">
      <c r="A341" s="7" t="s">
        <v>371</v>
      </c>
      <c r="B341" s="13">
        <v>43501</v>
      </c>
      <c r="C341" s="9">
        <v>0.6430555555555556</v>
      </c>
      <c r="D341" s="8" t="s">
        <v>28</v>
      </c>
    </row>
    <row r="342" spans="1:4" x14ac:dyDescent="0.3">
      <c r="A342" s="4" t="s">
        <v>372</v>
      </c>
      <c r="B342" s="12">
        <v>43506</v>
      </c>
      <c r="C342" s="6">
        <v>0.76597222222222228</v>
      </c>
      <c r="D342" s="5" t="s">
        <v>28</v>
      </c>
    </row>
    <row r="343" spans="1:4" x14ac:dyDescent="0.3">
      <c r="A343" s="7" t="s">
        <v>373</v>
      </c>
      <c r="B343" s="13">
        <v>43529</v>
      </c>
      <c r="C343" s="9">
        <v>0.79583333333333328</v>
      </c>
      <c r="D343" s="8" t="s">
        <v>18</v>
      </c>
    </row>
    <row r="344" spans="1:4" x14ac:dyDescent="0.3">
      <c r="A344" s="4" t="s">
        <v>374</v>
      </c>
      <c r="B344" s="12">
        <v>43511</v>
      </c>
      <c r="C344" s="6">
        <v>0.84791666666666665</v>
      </c>
      <c r="D344" s="5" t="s">
        <v>24</v>
      </c>
    </row>
    <row r="345" spans="1:4" x14ac:dyDescent="0.3">
      <c r="A345" s="7" t="s">
        <v>375</v>
      </c>
      <c r="B345" s="13">
        <v>43495</v>
      </c>
      <c r="C345" s="9">
        <v>0.68333333333333335</v>
      </c>
      <c r="D345" s="8" t="s">
        <v>18</v>
      </c>
    </row>
    <row r="346" spans="1:4" x14ac:dyDescent="0.3">
      <c r="A346" s="4" t="s">
        <v>376</v>
      </c>
      <c r="B346" s="12">
        <v>43510</v>
      </c>
      <c r="C346" s="6">
        <v>0.62777777777777777</v>
      </c>
      <c r="D346" s="5" t="s">
        <v>24</v>
      </c>
    </row>
    <row r="347" spans="1:4" x14ac:dyDescent="0.3">
      <c r="A347" s="7" t="s">
        <v>377</v>
      </c>
      <c r="B347" s="13">
        <v>43523</v>
      </c>
      <c r="C347" s="9">
        <v>0.67361111111111116</v>
      </c>
      <c r="D347" s="8" t="s">
        <v>18</v>
      </c>
    </row>
    <row r="348" spans="1:4" x14ac:dyDescent="0.3">
      <c r="A348" s="4" t="s">
        <v>378</v>
      </c>
      <c r="B348" s="12">
        <v>43500</v>
      </c>
      <c r="C348" s="6">
        <v>0.50972222222222219</v>
      </c>
      <c r="D348" s="5" t="s">
        <v>24</v>
      </c>
    </row>
    <row r="349" spans="1:4" x14ac:dyDescent="0.3">
      <c r="A349" s="7" t="s">
        <v>379</v>
      </c>
      <c r="B349" s="13">
        <v>43485</v>
      </c>
      <c r="C349" s="9">
        <v>0.42569444444444443</v>
      </c>
      <c r="D349" s="8" t="s">
        <v>24</v>
      </c>
    </row>
    <row r="350" spans="1:4" x14ac:dyDescent="0.3">
      <c r="A350" s="4" t="s">
        <v>380</v>
      </c>
      <c r="B350" s="12">
        <v>43552</v>
      </c>
      <c r="C350" s="6">
        <v>0.73472222222222228</v>
      </c>
      <c r="D350" s="5" t="s">
        <v>24</v>
      </c>
    </row>
    <row r="351" spans="1:4" x14ac:dyDescent="0.3">
      <c r="A351" s="7" t="s">
        <v>381</v>
      </c>
      <c r="B351" s="13">
        <v>43523</v>
      </c>
      <c r="C351" s="9">
        <v>0.46250000000000002</v>
      </c>
      <c r="D351" s="8" t="s">
        <v>28</v>
      </c>
    </row>
    <row r="352" spans="1:4" x14ac:dyDescent="0.3">
      <c r="A352" s="4" t="s">
        <v>382</v>
      </c>
      <c r="B352" s="12">
        <v>43511</v>
      </c>
      <c r="C352" s="6">
        <v>0.62013888888888891</v>
      </c>
      <c r="D352" s="5" t="s">
        <v>28</v>
      </c>
    </row>
    <row r="353" spans="1:4" x14ac:dyDescent="0.3">
      <c r="A353" s="7" t="s">
        <v>383</v>
      </c>
      <c r="B353" s="13">
        <v>43491</v>
      </c>
      <c r="C353" s="9">
        <v>0.76527777777777772</v>
      </c>
      <c r="D353" s="8" t="s">
        <v>24</v>
      </c>
    </row>
    <row r="354" spans="1:4" x14ac:dyDescent="0.3">
      <c r="A354" s="4" t="s">
        <v>384</v>
      </c>
      <c r="B354" s="12">
        <v>43538</v>
      </c>
      <c r="C354" s="6">
        <v>0.79305555555555551</v>
      </c>
      <c r="D354" s="5" t="s">
        <v>28</v>
      </c>
    </row>
    <row r="355" spans="1:4" x14ac:dyDescent="0.3">
      <c r="A355" s="7" t="s">
        <v>385</v>
      </c>
      <c r="B355" s="13">
        <v>43526</v>
      </c>
      <c r="C355" s="9">
        <v>0.59444444444444444</v>
      </c>
      <c r="D355" s="8" t="s">
        <v>24</v>
      </c>
    </row>
    <row r="356" spans="1:4" x14ac:dyDescent="0.3">
      <c r="A356" s="4" t="s">
        <v>387</v>
      </c>
      <c r="B356" s="12">
        <v>43528</v>
      </c>
      <c r="C356" s="6">
        <v>0.65555555555555556</v>
      </c>
      <c r="D356" s="5" t="s">
        <v>24</v>
      </c>
    </row>
    <row r="357" spans="1:4" x14ac:dyDescent="0.3">
      <c r="A357" s="7" t="s">
        <v>388</v>
      </c>
      <c r="B357" s="13">
        <v>43472</v>
      </c>
      <c r="C357" s="9">
        <v>0.51388888888888884</v>
      </c>
      <c r="D357" s="8" t="s">
        <v>28</v>
      </c>
    </row>
    <row r="358" spans="1:4" x14ac:dyDescent="0.3">
      <c r="A358" s="4" t="s">
        <v>389</v>
      </c>
      <c r="B358" s="12">
        <v>43532</v>
      </c>
      <c r="C358" s="6">
        <v>0.83402777777777781</v>
      </c>
      <c r="D358" s="5" t="s">
        <v>28</v>
      </c>
    </row>
    <row r="359" spans="1:4" x14ac:dyDescent="0.3">
      <c r="A359" s="7" t="s">
        <v>390</v>
      </c>
      <c r="B359" s="13">
        <v>43474</v>
      </c>
      <c r="C359" s="9">
        <v>0.57291666666666663</v>
      </c>
      <c r="D359" s="8" t="s">
        <v>24</v>
      </c>
    </row>
    <row r="360" spans="1:4" x14ac:dyDescent="0.3">
      <c r="A360" s="4" t="s">
        <v>391</v>
      </c>
      <c r="B360" s="12">
        <v>43525</v>
      </c>
      <c r="C360" s="6">
        <v>0.65277777777777779</v>
      </c>
      <c r="D360" s="5" t="s">
        <v>18</v>
      </c>
    </row>
    <row r="361" spans="1:4" x14ac:dyDescent="0.3">
      <c r="A361" s="7" t="s">
        <v>392</v>
      </c>
      <c r="B361" s="13">
        <v>43540</v>
      </c>
      <c r="C361" s="9">
        <v>0.70694444444444449</v>
      </c>
      <c r="D361" s="8" t="s">
        <v>24</v>
      </c>
    </row>
    <row r="362" spans="1:4" x14ac:dyDescent="0.3">
      <c r="A362" s="4" t="s">
        <v>393</v>
      </c>
      <c r="B362" s="12">
        <v>43513</v>
      </c>
      <c r="C362" s="6">
        <v>0.46666666666666667</v>
      </c>
      <c r="D362" s="5" t="s">
        <v>28</v>
      </c>
    </row>
    <row r="363" spans="1:4" x14ac:dyDescent="0.3">
      <c r="A363" s="7" t="s">
        <v>394</v>
      </c>
      <c r="B363" s="13">
        <v>43523</v>
      </c>
      <c r="C363" s="9">
        <v>0.6333333333333333</v>
      </c>
      <c r="D363" s="8" t="s">
        <v>24</v>
      </c>
    </row>
    <row r="364" spans="1:4" x14ac:dyDescent="0.3">
      <c r="A364" s="4" t="s">
        <v>395</v>
      </c>
      <c r="B364" s="12">
        <v>43531</v>
      </c>
      <c r="C364" s="6">
        <v>0.85902777777777772</v>
      </c>
      <c r="D364" s="5" t="s">
        <v>18</v>
      </c>
    </row>
    <row r="365" spans="1:4" x14ac:dyDescent="0.3">
      <c r="A365" s="7" t="s">
        <v>396</v>
      </c>
      <c r="B365" s="13">
        <v>43486</v>
      </c>
      <c r="C365" s="9">
        <v>0.73888888888888893</v>
      </c>
      <c r="D365" s="8" t="s">
        <v>24</v>
      </c>
    </row>
    <row r="366" spans="1:4" x14ac:dyDescent="0.3">
      <c r="A366" s="4" t="s">
        <v>397</v>
      </c>
      <c r="B366" s="12">
        <v>43515</v>
      </c>
      <c r="C366" s="6">
        <v>0.68263888888888891</v>
      </c>
      <c r="D366" s="5" t="s">
        <v>24</v>
      </c>
    </row>
    <row r="367" spans="1:4" x14ac:dyDescent="0.3">
      <c r="A367" s="7" t="s">
        <v>398</v>
      </c>
      <c r="B367" s="13">
        <v>43471</v>
      </c>
      <c r="C367" s="9">
        <v>0.5083333333333333</v>
      </c>
      <c r="D367" s="8" t="s">
        <v>24</v>
      </c>
    </row>
    <row r="368" spans="1:4" x14ac:dyDescent="0.3">
      <c r="A368" s="4" t="s">
        <v>399</v>
      </c>
      <c r="B368" s="12">
        <v>43538</v>
      </c>
      <c r="C368" s="6">
        <v>0.81458333333333333</v>
      </c>
      <c r="D368" s="5" t="s">
        <v>24</v>
      </c>
    </row>
    <row r="369" spans="1:4" x14ac:dyDescent="0.3">
      <c r="A369" s="7" t="s">
        <v>400</v>
      </c>
      <c r="B369" s="13">
        <v>43548</v>
      </c>
      <c r="C369" s="9">
        <v>0.43680555555555556</v>
      </c>
      <c r="D369" s="8" t="s">
        <v>24</v>
      </c>
    </row>
    <row r="370" spans="1:4" x14ac:dyDescent="0.3">
      <c r="A370" s="4" t="s">
        <v>401</v>
      </c>
      <c r="B370" s="12">
        <v>43492</v>
      </c>
      <c r="C370" s="6">
        <v>0.60277777777777775</v>
      </c>
      <c r="D370" s="5" t="s">
        <v>24</v>
      </c>
    </row>
    <row r="371" spans="1:4" x14ac:dyDescent="0.3">
      <c r="A371" s="7" t="s">
        <v>402</v>
      </c>
      <c r="B371" s="13">
        <v>43530</v>
      </c>
      <c r="C371" s="9">
        <v>0.53194444444444444</v>
      </c>
      <c r="D371" s="8" t="s">
        <v>28</v>
      </c>
    </row>
    <row r="372" spans="1:4" x14ac:dyDescent="0.3">
      <c r="A372" s="4" t="s">
        <v>403</v>
      </c>
      <c r="B372" s="12">
        <v>43498</v>
      </c>
      <c r="C372" s="6">
        <v>0.81944444444444442</v>
      </c>
      <c r="D372" s="5" t="s">
        <v>24</v>
      </c>
    </row>
    <row r="373" spans="1:4" x14ac:dyDescent="0.3">
      <c r="A373" s="7" t="s">
        <v>404</v>
      </c>
      <c r="B373" s="13">
        <v>43490</v>
      </c>
      <c r="C373" s="9">
        <v>0.81874999999999998</v>
      </c>
      <c r="D373" s="8" t="s">
        <v>28</v>
      </c>
    </row>
    <row r="374" spans="1:4" x14ac:dyDescent="0.3">
      <c r="A374" s="4" t="s">
        <v>405</v>
      </c>
      <c r="B374" s="12">
        <v>43538</v>
      </c>
      <c r="C374" s="6">
        <v>0.74583333333333335</v>
      </c>
      <c r="D374" s="5" t="s">
        <v>18</v>
      </c>
    </row>
    <row r="375" spans="1:4" x14ac:dyDescent="0.3">
      <c r="A375" s="7" t="s">
        <v>406</v>
      </c>
      <c r="B375" s="13">
        <v>43494</v>
      </c>
      <c r="C375" s="9">
        <v>0.51736111111111116</v>
      </c>
      <c r="D375" s="8" t="s">
        <v>24</v>
      </c>
    </row>
    <row r="376" spans="1:4" x14ac:dyDescent="0.3">
      <c r="A376" s="4" t="s">
        <v>407</v>
      </c>
      <c r="B376" s="12">
        <v>43468</v>
      </c>
      <c r="C376" s="6">
        <v>0.69930555555555551</v>
      </c>
      <c r="D376" s="5" t="s">
        <v>28</v>
      </c>
    </row>
    <row r="377" spans="1:4" x14ac:dyDescent="0.3">
      <c r="A377" s="7" t="s">
        <v>408</v>
      </c>
      <c r="B377" s="13">
        <v>43479</v>
      </c>
      <c r="C377" s="9">
        <v>0.53611111111111109</v>
      </c>
      <c r="D377" s="8" t="s">
        <v>18</v>
      </c>
    </row>
    <row r="378" spans="1:4" x14ac:dyDescent="0.3">
      <c r="A378" s="4" t="s">
        <v>409</v>
      </c>
      <c r="B378" s="12">
        <v>43470</v>
      </c>
      <c r="C378" s="6">
        <v>0.82638888888888884</v>
      </c>
      <c r="D378" s="5" t="s">
        <v>28</v>
      </c>
    </row>
    <row r="379" spans="1:4" x14ac:dyDescent="0.3">
      <c r="A379" s="7" t="s">
        <v>410</v>
      </c>
      <c r="B379" s="13">
        <v>43518</v>
      </c>
      <c r="C379" s="9">
        <v>0.76180555555555551</v>
      </c>
      <c r="D379" s="8" t="s">
        <v>18</v>
      </c>
    </row>
    <row r="380" spans="1:4" x14ac:dyDescent="0.3">
      <c r="A380" s="4" t="s">
        <v>411</v>
      </c>
      <c r="B380" s="12">
        <v>43502</v>
      </c>
      <c r="C380" s="6">
        <v>0.72222222222222221</v>
      </c>
      <c r="D380" s="5" t="s">
        <v>18</v>
      </c>
    </row>
    <row r="381" spans="1:4" x14ac:dyDescent="0.3">
      <c r="A381" s="7" t="s">
        <v>412</v>
      </c>
      <c r="B381" s="13">
        <v>43495</v>
      </c>
      <c r="C381" s="9">
        <v>0.56388888888888888</v>
      </c>
      <c r="D381" s="8" t="s">
        <v>28</v>
      </c>
    </row>
    <row r="382" spans="1:4" x14ac:dyDescent="0.3">
      <c r="A382" s="4" t="s">
        <v>413</v>
      </c>
      <c r="B382" s="12">
        <v>43476</v>
      </c>
      <c r="C382" s="6">
        <v>0.44236111111111109</v>
      </c>
      <c r="D382" s="5" t="s">
        <v>28</v>
      </c>
    </row>
    <row r="383" spans="1:4" x14ac:dyDescent="0.3">
      <c r="A383" s="7" t="s">
        <v>414</v>
      </c>
      <c r="B383" s="13">
        <v>43543</v>
      </c>
      <c r="C383" s="9">
        <v>0.60763888888888884</v>
      </c>
      <c r="D383" s="8" t="s">
        <v>24</v>
      </c>
    </row>
    <row r="384" spans="1:4" x14ac:dyDescent="0.3">
      <c r="A384" s="4" t="s">
        <v>415</v>
      </c>
      <c r="B384" s="12">
        <v>43479</v>
      </c>
      <c r="C384" s="6">
        <v>0.50624999999999998</v>
      </c>
      <c r="D384" s="5" t="s">
        <v>24</v>
      </c>
    </row>
    <row r="385" spans="1:4" x14ac:dyDescent="0.3">
      <c r="A385" s="7" t="s">
        <v>416</v>
      </c>
      <c r="B385" s="13">
        <v>43525</v>
      </c>
      <c r="C385" s="9">
        <v>0.64722222222222225</v>
      </c>
      <c r="D385" s="8" t="s">
        <v>18</v>
      </c>
    </row>
    <row r="386" spans="1:4" x14ac:dyDescent="0.3">
      <c r="A386" s="4" t="s">
        <v>417</v>
      </c>
      <c r="B386" s="12">
        <v>43471</v>
      </c>
      <c r="C386" s="6">
        <v>0.58194444444444449</v>
      </c>
      <c r="D386" s="5" t="s">
        <v>18</v>
      </c>
    </row>
    <row r="387" spans="1:4" x14ac:dyDescent="0.3">
      <c r="A387" s="7" t="s">
        <v>418</v>
      </c>
      <c r="B387" s="13">
        <v>43496</v>
      </c>
      <c r="C387" s="9">
        <v>0.55486111111111114</v>
      </c>
      <c r="D387" s="8" t="s">
        <v>24</v>
      </c>
    </row>
    <row r="388" spans="1:4" x14ac:dyDescent="0.3">
      <c r="A388" s="4" t="s">
        <v>419</v>
      </c>
      <c r="B388" s="12">
        <v>43535</v>
      </c>
      <c r="C388" s="6">
        <v>0.56736111111111109</v>
      </c>
      <c r="D388" s="5" t="s">
        <v>24</v>
      </c>
    </row>
    <row r="389" spans="1:4" x14ac:dyDescent="0.3">
      <c r="A389" s="7" t="s">
        <v>420</v>
      </c>
      <c r="B389" s="13">
        <v>43516</v>
      </c>
      <c r="C389" s="9">
        <v>0.7006944444444444</v>
      </c>
      <c r="D389" s="8" t="s">
        <v>28</v>
      </c>
    </row>
    <row r="390" spans="1:4" x14ac:dyDescent="0.3">
      <c r="A390" s="4" t="s">
        <v>421</v>
      </c>
      <c r="B390" s="12">
        <v>43492</v>
      </c>
      <c r="C390" s="6">
        <v>0.62152777777777779</v>
      </c>
      <c r="D390" s="5" t="s">
        <v>18</v>
      </c>
    </row>
    <row r="391" spans="1:4" x14ac:dyDescent="0.3">
      <c r="A391" s="7" t="s">
        <v>422</v>
      </c>
      <c r="B391" s="13">
        <v>43534</v>
      </c>
      <c r="C391" s="9">
        <v>0.58611111111111114</v>
      </c>
      <c r="D391" s="8" t="s">
        <v>28</v>
      </c>
    </row>
    <row r="392" spans="1:4" x14ac:dyDescent="0.3">
      <c r="A392" s="4" t="s">
        <v>423</v>
      </c>
      <c r="B392" s="12">
        <v>43511</v>
      </c>
      <c r="C392" s="6">
        <v>0.52152777777777781</v>
      </c>
      <c r="D392" s="5" t="s">
        <v>24</v>
      </c>
    </row>
    <row r="393" spans="1:4" x14ac:dyDescent="0.3">
      <c r="A393" s="7" t="s">
        <v>424</v>
      </c>
      <c r="B393" s="13">
        <v>43491</v>
      </c>
      <c r="C393" s="9">
        <v>0.61875000000000002</v>
      </c>
      <c r="D393" s="8" t="s">
        <v>24</v>
      </c>
    </row>
    <row r="394" spans="1:4" x14ac:dyDescent="0.3">
      <c r="A394" s="4" t="s">
        <v>425</v>
      </c>
      <c r="B394" s="12">
        <v>43509</v>
      </c>
      <c r="C394" s="6">
        <v>0.76875000000000004</v>
      </c>
      <c r="D394" s="5" t="s">
        <v>18</v>
      </c>
    </row>
    <row r="395" spans="1:4" x14ac:dyDescent="0.3">
      <c r="A395" s="7" t="s">
        <v>426</v>
      </c>
      <c r="B395" s="13">
        <v>43533</v>
      </c>
      <c r="C395" s="9">
        <v>0.53125</v>
      </c>
      <c r="D395" s="8" t="s">
        <v>28</v>
      </c>
    </row>
    <row r="396" spans="1:4" x14ac:dyDescent="0.3">
      <c r="A396" s="4" t="s">
        <v>427</v>
      </c>
      <c r="B396" s="12">
        <v>43530</v>
      </c>
      <c r="C396" s="6">
        <v>0.44166666666666665</v>
      </c>
      <c r="D396" s="5" t="s">
        <v>18</v>
      </c>
    </row>
    <row r="397" spans="1:4" x14ac:dyDescent="0.3">
      <c r="A397" s="7" t="s">
        <v>428</v>
      </c>
      <c r="B397" s="13">
        <v>43489</v>
      </c>
      <c r="C397" s="9">
        <v>0.85833333333333328</v>
      </c>
      <c r="D397" s="8" t="s">
        <v>18</v>
      </c>
    </row>
    <row r="398" spans="1:4" x14ac:dyDescent="0.3">
      <c r="A398" s="4" t="s">
        <v>429</v>
      </c>
      <c r="B398" s="12">
        <v>43537</v>
      </c>
      <c r="C398" s="6">
        <v>0.59444444444444444</v>
      </c>
      <c r="D398" s="5" t="s">
        <v>18</v>
      </c>
    </row>
    <row r="399" spans="1:4" x14ac:dyDescent="0.3">
      <c r="A399" s="7" t="s">
        <v>430</v>
      </c>
      <c r="B399" s="13">
        <v>43539</v>
      </c>
      <c r="C399" s="9">
        <v>0.43472222222222223</v>
      </c>
      <c r="D399" s="8" t="s">
        <v>24</v>
      </c>
    </row>
    <row r="400" spans="1:4" x14ac:dyDescent="0.3">
      <c r="A400" s="4" t="s">
        <v>431</v>
      </c>
      <c r="B400" s="12">
        <v>43529</v>
      </c>
      <c r="C400" s="6">
        <v>0.5625</v>
      </c>
      <c r="D400" s="5" t="s">
        <v>28</v>
      </c>
    </row>
    <row r="401" spans="1:4" x14ac:dyDescent="0.3">
      <c r="A401" s="7" t="s">
        <v>432</v>
      </c>
      <c r="B401" s="13">
        <v>43528</v>
      </c>
      <c r="C401" s="9">
        <v>0.68611111111111112</v>
      </c>
      <c r="D401" s="8" t="s">
        <v>24</v>
      </c>
    </row>
    <row r="402" spans="1:4" x14ac:dyDescent="0.3">
      <c r="A402" s="4" t="s">
        <v>433</v>
      </c>
      <c r="B402" s="12">
        <v>43549</v>
      </c>
      <c r="C402" s="6">
        <v>0.84583333333333333</v>
      </c>
      <c r="D402" s="5" t="s">
        <v>28</v>
      </c>
    </row>
    <row r="403" spans="1:4" x14ac:dyDescent="0.3">
      <c r="A403" s="7" t="s">
        <v>434</v>
      </c>
      <c r="B403" s="13">
        <v>43536</v>
      </c>
      <c r="C403" s="9">
        <v>0.83611111111111114</v>
      </c>
      <c r="D403" s="8" t="s">
        <v>28</v>
      </c>
    </row>
    <row r="404" spans="1:4" x14ac:dyDescent="0.3">
      <c r="A404" s="4" t="s">
        <v>435</v>
      </c>
      <c r="B404" s="12">
        <v>43500</v>
      </c>
      <c r="C404" s="6">
        <v>0.56805555555555554</v>
      </c>
      <c r="D404" s="5" t="s">
        <v>18</v>
      </c>
    </row>
    <row r="405" spans="1:4" x14ac:dyDescent="0.3">
      <c r="A405" s="7" t="s">
        <v>436</v>
      </c>
      <c r="B405" s="13">
        <v>43518</v>
      </c>
      <c r="C405" s="9">
        <v>0.4465277777777778</v>
      </c>
      <c r="D405" s="8" t="s">
        <v>18</v>
      </c>
    </row>
    <row r="406" spans="1:4" x14ac:dyDescent="0.3">
      <c r="A406" s="4" t="s">
        <v>437</v>
      </c>
      <c r="B406" s="12">
        <v>43512</v>
      </c>
      <c r="C406" s="6">
        <v>0.72916666666666663</v>
      </c>
      <c r="D406" s="5" t="s">
        <v>18</v>
      </c>
    </row>
    <row r="407" spans="1:4" x14ac:dyDescent="0.3">
      <c r="A407" s="7" t="s">
        <v>438</v>
      </c>
      <c r="B407" s="13">
        <v>43484</v>
      </c>
      <c r="C407" s="9">
        <v>0.64444444444444449</v>
      </c>
      <c r="D407" s="8" t="s">
        <v>28</v>
      </c>
    </row>
    <row r="408" spans="1:4" x14ac:dyDescent="0.3">
      <c r="A408" s="4" t="s">
        <v>439</v>
      </c>
      <c r="B408" s="12">
        <v>43476</v>
      </c>
      <c r="C408" s="6">
        <v>0.79652777777777772</v>
      </c>
      <c r="D408" s="5" t="s">
        <v>28</v>
      </c>
    </row>
    <row r="409" spans="1:4" x14ac:dyDescent="0.3">
      <c r="A409" s="7" t="s">
        <v>440</v>
      </c>
      <c r="B409" s="13">
        <v>43469</v>
      </c>
      <c r="C409" s="9">
        <v>0.79236111111111107</v>
      </c>
      <c r="D409" s="8" t="s">
        <v>24</v>
      </c>
    </row>
    <row r="410" spans="1:4" x14ac:dyDescent="0.3">
      <c r="A410" s="4" t="s">
        <v>441</v>
      </c>
      <c r="B410" s="12">
        <v>43528</v>
      </c>
      <c r="C410" s="6">
        <v>0.82499999999999996</v>
      </c>
      <c r="D410" s="5" t="s">
        <v>18</v>
      </c>
    </row>
    <row r="411" spans="1:4" x14ac:dyDescent="0.3">
      <c r="A411" s="7" t="s">
        <v>442</v>
      </c>
      <c r="B411" s="13">
        <v>43493</v>
      </c>
      <c r="C411" s="9">
        <v>0.80833333333333335</v>
      </c>
      <c r="D411" s="8" t="s">
        <v>18</v>
      </c>
    </row>
    <row r="412" spans="1:4" x14ac:dyDescent="0.3">
      <c r="A412" s="4" t="s">
        <v>443</v>
      </c>
      <c r="B412" s="12">
        <v>43467</v>
      </c>
      <c r="C412" s="6">
        <v>0.54166666666666663</v>
      </c>
      <c r="D412" s="5" t="s">
        <v>24</v>
      </c>
    </row>
    <row r="413" spans="1:4" x14ac:dyDescent="0.3">
      <c r="A413" s="7" t="s">
        <v>444</v>
      </c>
      <c r="B413" s="13">
        <v>43490</v>
      </c>
      <c r="C413" s="9">
        <v>0.60347222222222219</v>
      </c>
      <c r="D413" s="8" t="s">
        <v>18</v>
      </c>
    </row>
    <row r="414" spans="1:4" x14ac:dyDescent="0.3">
      <c r="A414" s="4" t="s">
        <v>445</v>
      </c>
      <c r="B414" s="12">
        <v>43469</v>
      </c>
      <c r="C414" s="6">
        <v>0.55625000000000002</v>
      </c>
      <c r="D414" s="5" t="s">
        <v>24</v>
      </c>
    </row>
    <row r="415" spans="1:4" x14ac:dyDescent="0.3">
      <c r="A415" s="7" t="s">
        <v>446</v>
      </c>
      <c r="B415" s="13">
        <v>43534</v>
      </c>
      <c r="C415" s="9">
        <v>0.78819444444444442</v>
      </c>
      <c r="D415" s="8" t="s">
        <v>18</v>
      </c>
    </row>
    <row r="416" spans="1:4" x14ac:dyDescent="0.3">
      <c r="A416" s="4" t="s">
        <v>447</v>
      </c>
      <c r="B416" s="12">
        <v>43546</v>
      </c>
      <c r="C416" s="6">
        <v>0.81666666666666665</v>
      </c>
      <c r="D416" s="5" t="s">
        <v>18</v>
      </c>
    </row>
    <row r="417" spans="1:4" x14ac:dyDescent="0.3">
      <c r="A417" s="7" t="s">
        <v>448</v>
      </c>
      <c r="B417" s="13">
        <v>43490</v>
      </c>
      <c r="C417" s="9">
        <v>0.68611111111111112</v>
      </c>
      <c r="D417" s="8" t="s">
        <v>18</v>
      </c>
    </row>
    <row r="418" spans="1:4" x14ac:dyDescent="0.3">
      <c r="A418" s="4" t="s">
        <v>449</v>
      </c>
      <c r="B418" s="12">
        <v>43473</v>
      </c>
      <c r="C418" s="6">
        <v>0.57499999999999996</v>
      </c>
      <c r="D418" s="5" t="s">
        <v>28</v>
      </c>
    </row>
    <row r="419" spans="1:4" x14ac:dyDescent="0.3">
      <c r="A419" s="7" t="s">
        <v>450</v>
      </c>
      <c r="B419" s="13">
        <v>43487</v>
      </c>
      <c r="C419" s="9">
        <v>0.45624999999999999</v>
      </c>
      <c r="D419" s="8" t="s">
        <v>18</v>
      </c>
    </row>
    <row r="420" spans="1:4" x14ac:dyDescent="0.3">
      <c r="A420" s="4" t="s">
        <v>451</v>
      </c>
      <c r="B420" s="12">
        <v>43477</v>
      </c>
      <c r="C420" s="6">
        <v>0.71736111111111112</v>
      </c>
      <c r="D420" s="5" t="s">
        <v>18</v>
      </c>
    </row>
    <row r="421" spans="1:4" x14ac:dyDescent="0.3">
      <c r="A421" s="7" t="s">
        <v>452</v>
      </c>
      <c r="B421" s="13">
        <v>43500</v>
      </c>
      <c r="C421" s="9">
        <v>0.43263888888888891</v>
      </c>
      <c r="D421" s="8" t="s">
        <v>24</v>
      </c>
    </row>
    <row r="422" spans="1:4" x14ac:dyDescent="0.3">
      <c r="A422" s="4" t="s">
        <v>453</v>
      </c>
      <c r="B422" s="12">
        <v>43552</v>
      </c>
      <c r="C422" s="6">
        <v>0.58125000000000004</v>
      </c>
      <c r="D422" s="5" t="s">
        <v>18</v>
      </c>
    </row>
    <row r="423" spans="1:4" x14ac:dyDescent="0.3">
      <c r="A423" s="7" t="s">
        <v>454</v>
      </c>
      <c r="B423" s="13">
        <v>43488</v>
      </c>
      <c r="C423" s="9">
        <v>0.56180555555555556</v>
      </c>
      <c r="D423" s="8" t="s">
        <v>24</v>
      </c>
    </row>
    <row r="424" spans="1:4" x14ac:dyDescent="0.3">
      <c r="A424" s="4" t="s">
        <v>455</v>
      </c>
      <c r="B424" s="12">
        <v>43504</v>
      </c>
      <c r="C424" s="6">
        <v>0.54166666666666663</v>
      </c>
      <c r="D424" s="5" t="s">
        <v>28</v>
      </c>
    </row>
    <row r="425" spans="1:4" x14ac:dyDescent="0.3">
      <c r="A425" s="7" t="s">
        <v>456</v>
      </c>
      <c r="B425" s="13">
        <v>43543</v>
      </c>
      <c r="C425" s="9">
        <v>0.8208333333333333</v>
      </c>
      <c r="D425" s="8" t="s">
        <v>28</v>
      </c>
    </row>
    <row r="426" spans="1:4" x14ac:dyDescent="0.3">
      <c r="A426" s="4" t="s">
        <v>457</v>
      </c>
      <c r="B426" s="12">
        <v>43533</v>
      </c>
      <c r="C426" s="6">
        <v>0.65</v>
      </c>
      <c r="D426" s="5" t="s">
        <v>24</v>
      </c>
    </row>
    <row r="427" spans="1:4" x14ac:dyDescent="0.3">
      <c r="A427" s="7" t="s">
        <v>458</v>
      </c>
      <c r="B427" s="13">
        <v>43467</v>
      </c>
      <c r="C427" s="9">
        <v>0.56944444444444442</v>
      </c>
      <c r="D427" s="8" t="s">
        <v>24</v>
      </c>
    </row>
    <row r="428" spans="1:4" x14ac:dyDescent="0.3">
      <c r="A428" s="4" t="s">
        <v>459</v>
      </c>
      <c r="B428" s="12">
        <v>43486</v>
      </c>
      <c r="C428" s="6">
        <v>0.75069444444444444</v>
      </c>
      <c r="D428" s="5" t="s">
        <v>24</v>
      </c>
    </row>
    <row r="429" spans="1:4" x14ac:dyDescent="0.3">
      <c r="A429" s="7" t="s">
        <v>460</v>
      </c>
      <c r="B429" s="13">
        <v>43544</v>
      </c>
      <c r="C429" s="9">
        <v>0.57847222222222228</v>
      </c>
      <c r="D429" s="8" t="s">
        <v>28</v>
      </c>
    </row>
    <row r="430" spans="1:4" x14ac:dyDescent="0.3">
      <c r="A430" s="4" t="s">
        <v>461</v>
      </c>
      <c r="B430" s="12">
        <v>43523</v>
      </c>
      <c r="C430" s="6">
        <v>0.7270833333333333</v>
      </c>
      <c r="D430" s="5" t="s">
        <v>24</v>
      </c>
    </row>
    <row r="431" spans="1:4" x14ac:dyDescent="0.3">
      <c r="A431" s="7" t="s">
        <v>462</v>
      </c>
      <c r="B431" s="13">
        <v>43532</v>
      </c>
      <c r="C431" s="9">
        <v>0.45347222222222222</v>
      </c>
      <c r="D431" s="8" t="s">
        <v>18</v>
      </c>
    </row>
    <row r="432" spans="1:4" x14ac:dyDescent="0.3">
      <c r="A432" s="4" t="s">
        <v>463</v>
      </c>
      <c r="B432" s="12">
        <v>43496</v>
      </c>
      <c r="C432" s="6">
        <v>0.82499999999999996</v>
      </c>
      <c r="D432" s="5" t="s">
        <v>28</v>
      </c>
    </row>
    <row r="433" spans="1:4" x14ac:dyDescent="0.3">
      <c r="A433" s="7" t="s">
        <v>464</v>
      </c>
      <c r="B433" s="13">
        <v>43532</v>
      </c>
      <c r="C433" s="9">
        <v>0.70347222222222228</v>
      </c>
      <c r="D433" s="8" t="s">
        <v>18</v>
      </c>
    </row>
    <row r="434" spans="1:4" x14ac:dyDescent="0.3">
      <c r="A434" s="4" t="s">
        <v>465</v>
      </c>
      <c r="B434" s="12">
        <v>43478</v>
      </c>
      <c r="C434" s="6">
        <v>0.80138888888888893</v>
      </c>
      <c r="D434" s="5" t="s">
        <v>18</v>
      </c>
    </row>
    <row r="435" spans="1:4" x14ac:dyDescent="0.3">
      <c r="A435" s="7" t="s">
        <v>466</v>
      </c>
      <c r="B435" s="13">
        <v>43533</v>
      </c>
      <c r="C435" s="9">
        <v>0.60833333333333328</v>
      </c>
      <c r="D435" s="8" t="s">
        <v>28</v>
      </c>
    </row>
    <row r="436" spans="1:4" x14ac:dyDescent="0.3">
      <c r="A436" s="4" t="s">
        <v>467</v>
      </c>
      <c r="B436" s="12">
        <v>43518</v>
      </c>
      <c r="C436" s="6">
        <v>0.7631944444444444</v>
      </c>
      <c r="D436" s="5" t="s">
        <v>28</v>
      </c>
    </row>
    <row r="437" spans="1:4" x14ac:dyDescent="0.3">
      <c r="A437" s="7" t="s">
        <v>468</v>
      </c>
      <c r="B437" s="13">
        <v>43543</v>
      </c>
      <c r="C437" s="9">
        <v>0.79791666666666672</v>
      </c>
      <c r="D437" s="8" t="s">
        <v>18</v>
      </c>
    </row>
    <row r="438" spans="1:4" x14ac:dyDescent="0.3">
      <c r="A438" s="4" t="s">
        <v>469</v>
      </c>
      <c r="B438" s="12">
        <v>43485</v>
      </c>
      <c r="C438" s="6">
        <v>0.70208333333333328</v>
      </c>
      <c r="D438" s="5" t="s">
        <v>18</v>
      </c>
    </row>
    <row r="439" spans="1:4" x14ac:dyDescent="0.3">
      <c r="A439" s="7" t="s">
        <v>470</v>
      </c>
      <c r="B439" s="13">
        <v>43532</v>
      </c>
      <c r="C439" s="9">
        <v>0.65069444444444446</v>
      </c>
      <c r="D439" s="8" t="s">
        <v>28</v>
      </c>
    </row>
    <row r="440" spans="1:4" x14ac:dyDescent="0.3">
      <c r="A440" s="4" t="s">
        <v>471</v>
      </c>
      <c r="B440" s="12">
        <v>43532</v>
      </c>
      <c r="C440" s="6">
        <v>0.84375</v>
      </c>
      <c r="D440" s="5" t="s">
        <v>18</v>
      </c>
    </row>
    <row r="441" spans="1:4" x14ac:dyDescent="0.3">
      <c r="A441" s="7" t="s">
        <v>472</v>
      </c>
      <c r="B441" s="13">
        <v>43503</v>
      </c>
      <c r="C441" s="9">
        <v>0.60972222222222228</v>
      </c>
      <c r="D441" s="8" t="s">
        <v>28</v>
      </c>
    </row>
    <row r="442" spans="1:4" x14ac:dyDescent="0.3">
      <c r="A442" s="4" t="s">
        <v>473</v>
      </c>
      <c r="B442" s="12">
        <v>43480</v>
      </c>
      <c r="C442" s="6">
        <v>0.80902777777777779</v>
      </c>
      <c r="D442" s="5" t="s">
        <v>24</v>
      </c>
    </row>
    <row r="443" spans="1:4" x14ac:dyDescent="0.3">
      <c r="A443" s="7" t="s">
        <v>474</v>
      </c>
      <c r="B443" s="13">
        <v>43546</v>
      </c>
      <c r="C443" s="9">
        <v>0.81597222222222221</v>
      </c>
      <c r="D443" s="8" t="s">
        <v>28</v>
      </c>
    </row>
    <row r="444" spans="1:4" x14ac:dyDescent="0.3">
      <c r="A444" s="4" t="s">
        <v>475</v>
      </c>
      <c r="B444" s="12">
        <v>43480</v>
      </c>
      <c r="C444" s="6">
        <v>0.65416666666666667</v>
      </c>
      <c r="D444" s="5" t="s">
        <v>28</v>
      </c>
    </row>
    <row r="445" spans="1:4" x14ac:dyDescent="0.3">
      <c r="A445" s="7" t="s">
        <v>476</v>
      </c>
      <c r="B445" s="13">
        <v>43473</v>
      </c>
      <c r="C445" s="9">
        <v>0.59097222222222223</v>
      </c>
      <c r="D445" s="8" t="s">
        <v>18</v>
      </c>
    </row>
    <row r="446" spans="1:4" x14ac:dyDescent="0.3">
      <c r="A446" s="4" t="s">
        <v>477</v>
      </c>
      <c r="B446" s="12">
        <v>43480</v>
      </c>
      <c r="C446" s="6">
        <v>0.4465277777777778</v>
      </c>
      <c r="D446" s="5" t="s">
        <v>24</v>
      </c>
    </row>
    <row r="447" spans="1:4" x14ac:dyDescent="0.3">
      <c r="A447" s="7" t="s">
        <v>478</v>
      </c>
      <c r="B447" s="13">
        <v>43493</v>
      </c>
      <c r="C447" s="9">
        <v>0.74861111111111112</v>
      </c>
      <c r="D447" s="8" t="s">
        <v>28</v>
      </c>
    </row>
    <row r="448" spans="1:4" x14ac:dyDescent="0.3">
      <c r="A448" s="4" t="s">
        <v>479</v>
      </c>
      <c r="B448" s="12">
        <v>43510</v>
      </c>
      <c r="C448" s="6">
        <v>0.47638888888888886</v>
      </c>
      <c r="D448" s="5" t="s">
        <v>28</v>
      </c>
    </row>
    <row r="449" spans="1:4" x14ac:dyDescent="0.3">
      <c r="A449" s="7" t="s">
        <v>480</v>
      </c>
      <c r="B449" s="13">
        <v>43534</v>
      </c>
      <c r="C449" s="9">
        <v>0.73472222222222228</v>
      </c>
      <c r="D449" s="8" t="s">
        <v>28</v>
      </c>
    </row>
    <row r="450" spans="1:4" x14ac:dyDescent="0.3">
      <c r="A450" s="4" t="s">
        <v>481</v>
      </c>
      <c r="B450" s="12">
        <v>43477</v>
      </c>
      <c r="C450" s="6">
        <v>0.83819444444444446</v>
      </c>
      <c r="D450" s="5" t="s">
        <v>28</v>
      </c>
    </row>
    <row r="451" spans="1:4" x14ac:dyDescent="0.3">
      <c r="A451" s="7" t="s">
        <v>482</v>
      </c>
      <c r="B451" s="13">
        <v>43550</v>
      </c>
      <c r="C451" s="9">
        <v>0.4597222222222222</v>
      </c>
      <c r="D451" s="8" t="s">
        <v>28</v>
      </c>
    </row>
    <row r="452" spans="1:4" x14ac:dyDescent="0.3">
      <c r="A452" s="4" t="s">
        <v>483</v>
      </c>
      <c r="B452" s="12">
        <v>43466</v>
      </c>
      <c r="C452" s="6">
        <v>0.79652777777777772</v>
      </c>
      <c r="D452" s="5" t="s">
        <v>24</v>
      </c>
    </row>
    <row r="453" spans="1:4" x14ac:dyDescent="0.3">
      <c r="A453" s="7" t="s">
        <v>484</v>
      </c>
      <c r="B453" s="13">
        <v>43467</v>
      </c>
      <c r="C453" s="9">
        <v>0.78472222222222221</v>
      </c>
      <c r="D453" s="8" t="s">
        <v>24</v>
      </c>
    </row>
    <row r="454" spans="1:4" x14ac:dyDescent="0.3">
      <c r="A454" s="4" t="s">
        <v>485</v>
      </c>
      <c r="B454" s="12">
        <v>43540</v>
      </c>
      <c r="C454" s="6">
        <v>0.52986111111111112</v>
      </c>
      <c r="D454" s="5" t="s">
        <v>18</v>
      </c>
    </row>
    <row r="455" spans="1:4" x14ac:dyDescent="0.3">
      <c r="A455" s="7" t="s">
        <v>486</v>
      </c>
      <c r="B455" s="13">
        <v>43527</v>
      </c>
      <c r="C455" s="9">
        <v>0.63124999999999998</v>
      </c>
      <c r="D455" s="8" t="s">
        <v>18</v>
      </c>
    </row>
    <row r="456" spans="1:4" x14ac:dyDescent="0.3">
      <c r="A456" s="4" t="s">
        <v>488</v>
      </c>
      <c r="B456" s="12">
        <v>43496</v>
      </c>
      <c r="C456" s="6">
        <v>0.57430555555555551</v>
      </c>
      <c r="D456" s="5" t="s">
        <v>24</v>
      </c>
    </row>
    <row r="457" spans="1:4" x14ac:dyDescent="0.3">
      <c r="A457" s="7" t="s">
        <v>489</v>
      </c>
      <c r="B457" s="13">
        <v>43509</v>
      </c>
      <c r="C457" s="9">
        <v>0.70763888888888893</v>
      </c>
      <c r="D457" s="8" t="s">
        <v>24</v>
      </c>
    </row>
    <row r="458" spans="1:4" x14ac:dyDescent="0.3">
      <c r="A458" s="4" t="s">
        <v>490</v>
      </c>
      <c r="B458" s="12">
        <v>43511</v>
      </c>
      <c r="C458" s="6">
        <v>0.59375</v>
      </c>
      <c r="D458" s="5" t="s">
        <v>28</v>
      </c>
    </row>
    <row r="459" spans="1:4" x14ac:dyDescent="0.3">
      <c r="A459" s="7" t="s">
        <v>491</v>
      </c>
      <c r="B459" s="13">
        <v>43503</v>
      </c>
      <c r="C459" s="9">
        <v>0.85</v>
      </c>
      <c r="D459" s="8" t="s">
        <v>24</v>
      </c>
    </row>
    <row r="460" spans="1:4" x14ac:dyDescent="0.3">
      <c r="A460" s="4" t="s">
        <v>492</v>
      </c>
      <c r="B460" s="12">
        <v>43492</v>
      </c>
      <c r="C460" s="6">
        <v>0.58194444444444449</v>
      </c>
      <c r="D460" s="5" t="s">
        <v>24</v>
      </c>
    </row>
    <row r="461" spans="1:4" x14ac:dyDescent="0.3">
      <c r="A461" s="7" t="s">
        <v>493</v>
      </c>
      <c r="B461" s="13">
        <v>43519</v>
      </c>
      <c r="C461" s="9">
        <v>0.70277777777777772</v>
      </c>
      <c r="D461" s="8" t="s">
        <v>28</v>
      </c>
    </row>
    <row r="462" spans="1:4" x14ac:dyDescent="0.3">
      <c r="A462" s="4" t="s">
        <v>494</v>
      </c>
      <c r="B462" s="12">
        <v>43499</v>
      </c>
      <c r="C462" s="6">
        <v>0.6381944444444444</v>
      </c>
      <c r="D462" s="5" t="s">
        <v>24</v>
      </c>
    </row>
    <row r="463" spans="1:4" x14ac:dyDescent="0.3">
      <c r="A463" s="7" t="s">
        <v>495</v>
      </c>
      <c r="B463" s="13">
        <v>43527</v>
      </c>
      <c r="C463" s="9">
        <v>0.51736111111111116</v>
      </c>
      <c r="D463" s="8" t="s">
        <v>28</v>
      </c>
    </row>
    <row r="464" spans="1:4" x14ac:dyDescent="0.3">
      <c r="A464" s="4" t="s">
        <v>496</v>
      </c>
      <c r="B464" s="12">
        <v>43499</v>
      </c>
      <c r="C464" s="6">
        <v>0.41805555555555557</v>
      </c>
      <c r="D464" s="5" t="s">
        <v>24</v>
      </c>
    </row>
    <row r="465" spans="1:4" x14ac:dyDescent="0.3">
      <c r="A465" s="7" t="s">
        <v>497</v>
      </c>
      <c r="B465" s="13">
        <v>43541</v>
      </c>
      <c r="C465" s="9">
        <v>0.79027777777777775</v>
      </c>
      <c r="D465" s="8" t="s">
        <v>24</v>
      </c>
    </row>
    <row r="466" spans="1:4" x14ac:dyDescent="0.3">
      <c r="A466" s="4" t="s">
        <v>498</v>
      </c>
      <c r="B466" s="12">
        <v>43552</v>
      </c>
      <c r="C466" s="6">
        <v>0.64652777777777781</v>
      </c>
      <c r="D466" s="5" t="s">
        <v>28</v>
      </c>
    </row>
    <row r="467" spans="1:4" x14ac:dyDescent="0.3">
      <c r="A467" s="7" t="s">
        <v>499</v>
      </c>
      <c r="B467" s="13">
        <v>43526</v>
      </c>
      <c r="C467" s="9">
        <v>0.47361111111111109</v>
      </c>
      <c r="D467" s="8" t="s">
        <v>28</v>
      </c>
    </row>
    <row r="468" spans="1:4" x14ac:dyDescent="0.3">
      <c r="A468" s="4" t="s">
        <v>500</v>
      </c>
      <c r="B468" s="12">
        <v>43504</v>
      </c>
      <c r="C468" s="6">
        <v>0.55000000000000004</v>
      </c>
      <c r="D468" s="5" t="s">
        <v>28</v>
      </c>
    </row>
    <row r="469" spans="1:4" x14ac:dyDescent="0.3">
      <c r="A469" s="7" t="s">
        <v>501</v>
      </c>
      <c r="B469" s="13">
        <v>43546</v>
      </c>
      <c r="C469" s="9">
        <v>0.7729166666666667</v>
      </c>
      <c r="D469" s="8" t="s">
        <v>24</v>
      </c>
    </row>
    <row r="470" spans="1:4" x14ac:dyDescent="0.3">
      <c r="A470" s="4" t="s">
        <v>502</v>
      </c>
      <c r="B470" s="12">
        <v>43505</v>
      </c>
      <c r="C470" s="6">
        <v>0.41805555555555557</v>
      </c>
      <c r="D470" s="5" t="s">
        <v>18</v>
      </c>
    </row>
    <row r="471" spans="1:4" x14ac:dyDescent="0.3">
      <c r="A471" s="7" t="s">
        <v>503</v>
      </c>
      <c r="B471" s="13">
        <v>43511</v>
      </c>
      <c r="C471" s="9">
        <v>0.47291666666666665</v>
      </c>
      <c r="D471" s="8" t="s">
        <v>24</v>
      </c>
    </row>
    <row r="472" spans="1:4" x14ac:dyDescent="0.3">
      <c r="A472" s="4" t="s">
        <v>504</v>
      </c>
      <c r="B472" s="12">
        <v>43488</v>
      </c>
      <c r="C472" s="6">
        <v>0.50694444444444442</v>
      </c>
      <c r="D472" s="5" t="s">
        <v>18</v>
      </c>
    </row>
    <row r="473" spans="1:4" x14ac:dyDescent="0.3">
      <c r="A473" s="7" t="s">
        <v>505</v>
      </c>
      <c r="B473" s="13">
        <v>43490</v>
      </c>
      <c r="C473" s="9">
        <v>0.4861111111111111</v>
      </c>
      <c r="D473" s="8" t="s">
        <v>24</v>
      </c>
    </row>
    <row r="474" spans="1:4" x14ac:dyDescent="0.3">
      <c r="A474" s="4" t="s">
        <v>506</v>
      </c>
      <c r="B474" s="12">
        <v>43498</v>
      </c>
      <c r="C474" s="6">
        <v>0.77152777777777781</v>
      </c>
      <c r="D474" s="5" t="s">
        <v>28</v>
      </c>
    </row>
    <row r="475" spans="1:4" x14ac:dyDescent="0.3">
      <c r="A475" s="7" t="s">
        <v>507</v>
      </c>
      <c r="B475" s="13">
        <v>43554</v>
      </c>
      <c r="C475" s="9">
        <v>0.74861111111111112</v>
      </c>
      <c r="D475" s="8" t="s">
        <v>24</v>
      </c>
    </row>
    <row r="476" spans="1:4" x14ac:dyDescent="0.3">
      <c r="A476" s="4" t="s">
        <v>508</v>
      </c>
      <c r="B476" s="12">
        <v>43554</v>
      </c>
      <c r="C476" s="6">
        <v>0.71111111111111114</v>
      </c>
      <c r="D476" s="5" t="s">
        <v>24</v>
      </c>
    </row>
    <row r="477" spans="1:4" x14ac:dyDescent="0.3">
      <c r="A477" s="7" t="s">
        <v>509</v>
      </c>
      <c r="B477" s="13">
        <v>43521</v>
      </c>
      <c r="C477" s="9">
        <v>0.85763888888888884</v>
      </c>
      <c r="D477" s="8" t="s">
        <v>28</v>
      </c>
    </row>
    <row r="478" spans="1:4" x14ac:dyDescent="0.3">
      <c r="A478" s="4" t="s">
        <v>510</v>
      </c>
      <c r="B478" s="12">
        <v>43542</v>
      </c>
      <c r="C478" s="6">
        <v>0.67361111111111116</v>
      </c>
      <c r="D478" s="5" t="s">
        <v>28</v>
      </c>
    </row>
    <row r="479" spans="1:4" x14ac:dyDescent="0.3">
      <c r="A479" s="7" t="s">
        <v>511</v>
      </c>
      <c r="B479" s="13">
        <v>43531</v>
      </c>
      <c r="C479" s="9">
        <v>0.70416666666666672</v>
      </c>
      <c r="D479" s="8" t="s">
        <v>18</v>
      </c>
    </row>
    <row r="480" spans="1:4" x14ac:dyDescent="0.3">
      <c r="A480" s="4" t="s">
        <v>512</v>
      </c>
      <c r="B480" s="12">
        <v>43540</v>
      </c>
      <c r="C480" s="6">
        <v>0.42430555555555555</v>
      </c>
      <c r="D480" s="5" t="s">
        <v>18</v>
      </c>
    </row>
    <row r="481" spans="1:4" x14ac:dyDescent="0.3">
      <c r="A481" s="7" t="s">
        <v>513</v>
      </c>
      <c r="B481" s="13">
        <v>43494</v>
      </c>
      <c r="C481" s="9">
        <v>0.47638888888888886</v>
      </c>
      <c r="D481" s="8" t="s">
        <v>18</v>
      </c>
    </row>
    <row r="482" spans="1:4" x14ac:dyDescent="0.3">
      <c r="A482" s="4" t="s">
        <v>514</v>
      </c>
      <c r="B482" s="12">
        <v>43498</v>
      </c>
      <c r="C482" s="6">
        <v>0.85347222222222219</v>
      </c>
      <c r="D482" s="5" t="s">
        <v>24</v>
      </c>
    </row>
    <row r="483" spans="1:4" x14ac:dyDescent="0.3">
      <c r="A483" s="7" t="s">
        <v>515</v>
      </c>
      <c r="B483" s="13">
        <v>43511</v>
      </c>
      <c r="C483" s="9">
        <v>0.5083333333333333</v>
      </c>
      <c r="D483" s="8" t="s">
        <v>24</v>
      </c>
    </row>
    <row r="484" spans="1:4" x14ac:dyDescent="0.3">
      <c r="A484" s="4" t="s">
        <v>516</v>
      </c>
      <c r="B484" s="12">
        <v>43473</v>
      </c>
      <c r="C484" s="6">
        <v>0.54513888888888884</v>
      </c>
      <c r="D484" s="5" t="s">
        <v>18</v>
      </c>
    </row>
    <row r="485" spans="1:4" x14ac:dyDescent="0.3">
      <c r="A485" s="7" t="s">
        <v>517</v>
      </c>
      <c r="B485" s="13">
        <v>43508</v>
      </c>
      <c r="C485" s="9">
        <v>0.67986111111111114</v>
      </c>
      <c r="D485" s="8" t="s">
        <v>24</v>
      </c>
    </row>
    <row r="486" spans="1:4" x14ac:dyDescent="0.3">
      <c r="A486" s="4" t="s">
        <v>518</v>
      </c>
      <c r="B486" s="12">
        <v>43466</v>
      </c>
      <c r="C486" s="6">
        <v>0.82499999999999996</v>
      </c>
      <c r="D486" s="5" t="s">
        <v>28</v>
      </c>
    </row>
    <row r="487" spans="1:4" x14ac:dyDescent="0.3">
      <c r="A487" s="7" t="s">
        <v>519</v>
      </c>
      <c r="B487" s="13">
        <v>43545</v>
      </c>
      <c r="C487" s="9">
        <v>0.64236111111111116</v>
      </c>
      <c r="D487" s="8" t="s">
        <v>18</v>
      </c>
    </row>
    <row r="488" spans="1:4" x14ac:dyDescent="0.3">
      <c r="A488" s="4" t="s">
        <v>520</v>
      </c>
      <c r="B488" s="12">
        <v>43524</v>
      </c>
      <c r="C488" s="6">
        <v>0.61250000000000004</v>
      </c>
      <c r="D488" s="5" t="s">
        <v>24</v>
      </c>
    </row>
    <row r="489" spans="1:4" x14ac:dyDescent="0.3">
      <c r="A489" s="7" t="s">
        <v>521</v>
      </c>
      <c r="B489" s="13">
        <v>43547</v>
      </c>
      <c r="C489" s="9">
        <v>0.79097222222222219</v>
      </c>
      <c r="D489" s="8" t="s">
        <v>18</v>
      </c>
    </row>
    <row r="490" spans="1:4" x14ac:dyDescent="0.3">
      <c r="A490" s="4" t="s">
        <v>522</v>
      </c>
      <c r="B490" s="12">
        <v>43495</v>
      </c>
      <c r="C490" s="6">
        <v>0.86597222222222225</v>
      </c>
      <c r="D490" s="5" t="s">
        <v>24</v>
      </c>
    </row>
    <row r="491" spans="1:4" x14ac:dyDescent="0.3">
      <c r="A491" s="7" t="s">
        <v>523</v>
      </c>
      <c r="B491" s="13">
        <v>43500</v>
      </c>
      <c r="C491" s="9">
        <v>0.55625000000000002</v>
      </c>
      <c r="D491" s="8" t="s">
        <v>18</v>
      </c>
    </row>
    <row r="492" spans="1:4" x14ac:dyDescent="0.3">
      <c r="A492" s="4" t="s">
        <v>524</v>
      </c>
      <c r="B492" s="12">
        <v>43537</v>
      </c>
      <c r="C492" s="6">
        <v>0.82499999999999996</v>
      </c>
      <c r="D492" s="5" t="s">
        <v>18</v>
      </c>
    </row>
    <row r="493" spans="1:4" x14ac:dyDescent="0.3">
      <c r="A493" s="7" t="s">
        <v>525</v>
      </c>
      <c r="B493" s="13">
        <v>43539</v>
      </c>
      <c r="C493" s="9">
        <v>0.76388888888888884</v>
      </c>
      <c r="D493" s="8" t="s">
        <v>28</v>
      </c>
    </row>
    <row r="494" spans="1:4" x14ac:dyDescent="0.3">
      <c r="A494" s="4" t="s">
        <v>526</v>
      </c>
      <c r="B494" s="12">
        <v>43529</v>
      </c>
      <c r="C494" s="6">
        <v>0.85</v>
      </c>
      <c r="D494" s="5" t="s">
        <v>18</v>
      </c>
    </row>
    <row r="495" spans="1:4" x14ac:dyDescent="0.3">
      <c r="A495" s="7" t="s">
        <v>527</v>
      </c>
      <c r="B495" s="13">
        <v>43529</v>
      </c>
      <c r="C495" s="9">
        <v>0.57222222222222219</v>
      </c>
      <c r="D495" s="8" t="s">
        <v>28</v>
      </c>
    </row>
    <row r="496" spans="1:4" x14ac:dyDescent="0.3">
      <c r="A496" s="4" t="s">
        <v>528</v>
      </c>
      <c r="B496" s="12">
        <v>43522</v>
      </c>
      <c r="C496" s="6">
        <v>0.49166666666666664</v>
      </c>
      <c r="D496" s="5" t="s">
        <v>18</v>
      </c>
    </row>
    <row r="497" spans="1:4" x14ac:dyDescent="0.3">
      <c r="A497" s="7" t="s">
        <v>529</v>
      </c>
      <c r="B497" s="13">
        <v>43544</v>
      </c>
      <c r="C497" s="9">
        <v>0.59305555555555556</v>
      </c>
      <c r="D497" s="8" t="s">
        <v>24</v>
      </c>
    </row>
    <row r="498" spans="1:4" x14ac:dyDescent="0.3">
      <c r="A498" s="4" t="s">
        <v>530</v>
      </c>
      <c r="B498" s="12">
        <v>43466</v>
      </c>
      <c r="C498" s="6">
        <v>0.66041666666666665</v>
      </c>
      <c r="D498" s="5" t="s">
        <v>24</v>
      </c>
    </row>
    <row r="499" spans="1:4" x14ac:dyDescent="0.3">
      <c r="A499" s="7" t="s">
        <v>531</v>
      </c>
      <c r="B499" s="13">
        <v>43492</v>
      </c>
      <c r="C499" s="9">
        <v>0.47013888888888888</v>
      </c>
      <c r="D499" s="8" t="s">
        <v>24</v>
      </c>
    </row>
    <row r="500" spans="1:4" x14ac:dyDescent="0.3">
      <c r="A500" s="4" t="s">
        <v>532</v>
      </c>
      <c r="B500" s="12">
        <v>43486</v>
      </c>
      <c r="C500" s="6">
        <v>0.73333333333333328</v>
      </c>
      <c r="D500" s="5" t="s">
        <v>24</v>
      </c>
    </row>
    <row r="501" spans="1:4" x14ac:dyDescent="0.3">
      <c r="A501" s="7" t="s">
        <v>533</v>
      </c>
      <c r="B501" s="13">
        <v>43498</v>
      </c>
      <c r="C501" s="9">
        <v>0.65763888888888888</v>
      </c>
      <c r="D501" s="8" t="s">
        <v>24</v>
      </c>
    </row>
    <row r="502" spans="1:4" x14ac:dyDescent="0.3">
      <c r="A502" s="4" t="s">
        <v>534</v>
      </c>
      <c r="B502" s="12">
        <v>43499</v>
      </c>
      <c r="C502" s="6">
        <v>0.66180555555555554</v>
      </c>
      <c r="D502" s="5" t="s">
        <v>28</v>
      </c>
    </row>
    <row r="503" spans="1:4" x14ac:dyDescent="0.3">
      <c r="A503" s="7" t="s">
        <v>535</v>
      </c>
      <c r="B503" s="13">
        <v>43470</v>
      </c>
      <c r="C503" s="9">
        <v>0.52777777777777779</v>
      </c>
      <c r="D503" s="8" t="s">
        <v>18</v>
      </c>
    </row>
    <row r="504" spans="1:4" x14ac:dyDescent="0.3">
      <c r="A504" s="4" t="s">
        <v>536</v>
      </c>
      <c r="B504" s="12">
        <v>43492</v>
      </c>
      <c r="C504" s="6">
        <v>0.82499999999999996</v>
      </c>
      <c r="D504" s="5" t="s">
        <v>18</v>
      </c>
    </row>
    <row r="505" spans="1:4" x14ac:dyDescent="0.3">
      <c r="A505" s="7" t="s">
        <v>537</v>
      </c>
      <c r="B505" s="13">
        <v>43549</v>
      </c>
      <c r="C505" s="9">
        <v>0.74513888888888891</v>
      </c>
      <c r="D505" s="8" t="s">
        <v>24</v>
      </c>
    </row>
    <row r="506" spans="1:4" x14ac:dyDescent="0.3">
      <c r="A506" s="4" t="s">
        <v>538</v>
      </c>
      <c r="B506" s="12">
        <v>43521</v>
      </c>
      <c r="C506" s="6">
        <v>0.69166666666666665</v>
      </c>
      <c r="D506" s="5" t="s">
        <v>28</v>
      </c>
    </row>
    <row r="507" spans="1:4" x14ac:dyDescent="0.3">
      <c r="A507" s="7" t="s">
        <v>539</v>
      </c>
      <c r="B507" s="13">
        <v>43493</v>
      </c>
      <c r="C507" s="9">
        <v>0.87083333333333335</v>
      </c>
      <c r="D507" s="8" t="s">
        <v>18</v>
      </c>
    </row>
    <row r="508" spans="1:4" x14ac:dyDescent="0.3">
      <c r="A508" s="4" t="s">
        <v>540</v>
      </c>
      <c r="B508" s="12">
        <v>43473</v>
      </c>
      <c r="C508" s="6">
        <v>0.53472222222222221</v>
      </c>
      <c r="D508" s="5" t="s">
        <v>24</v>
      </c>
    </row>
    <row r="509" spans="1:4" x14ac:dyDescent="0.3">
      <c r="A509" s="7" t="s">
        <v>541</v>
      </c>
      <c r="B509" s="13">
        <v>43494</v>
      </c>
      <c r="C509" s="9">
        <v>0.45</v>
      </c>
      <c r="D509" s="8" t="s">
        <v>28</v>
      </c>
    </row>
    <row r="510" spans="1:4" x14ac:dyDescent="0.3">
      <c r="A510" s="4" t="s">
        <v>542</v>
      </c>
      <c r="B510" s="12">
        <v>43553</v>
      </c>
      <c r="C510" s="6">
        <v>0.60277777777777775</v>
      </c>
      <c r="D510" s="5" t="s">
        <v>24</v>
      </c>
    </row>
    <row r="511" spans="1:4" x14ac:dyDescent="0.3">
      <c r="A511" s="7" t="s">
        <v>543</v>
      </c>
      <c r="B511" s="13">
        <v>43505</v>
      </c>
      <c r="C511" s="9">
        <v>0.71875</v>
      </c>
      <c r="D511" s="8" t="s">
        <v>28</v>
      </c>
    </row>
    <row r="512" spans="1:4" x14ac:dyDescent="0.3">
      <c r="A512" s="4" t="s">
        <v>544</v>
      </c>
      <c r="B512" s="12">
        <v>43481</v>
      </c>
      <c r="C512" s="6">
        <v>0.75208333333333333</v>
      </c>
      <c r="D512" s="5" t="s">
        <v>28</v>
      </c>
    </row>
    <row r="513" spans="1:4" x14ac:dyDescent="0.3">
      <c r="A513" s="7" t="s">
        <v>545</v>
      </c>
      <c r="B513" s="13">
        <v>43470</v>
      </c>
      <c r="C513" s="9">
        <v>0.72847222222222219</v>
      </c>
      <c r="D513" s="8" t="s">
        <v>18</v>
      </c>
    </row>
    <row r="514" spans="1:4" x14ac:dyDescent="0.3">
      <c r="A514" s="4" t="s">
        <v>546</v>
      </c>
      <c r="B514" s="12">
        <v>43492</v>
      </c>
      <c r="C514" s="6">
        <v>0.75347222222222221</v>
      </c>
      <c r="D514" s="5" t="s">
        <v>18</v>
      </c>
    </row>
    <row r="515" spans="1:4" x14ac:dyDescent="0.3">
      <c r="A515" s="7" t="s">
        <v>547</v>
      </c>
      <c r="B515" s="13">
        <v>43538</v>
      </c>
      <c r="C515" s="9">
        <v>0.50486111111111109</v>
      </c>
      <c r="D515" s="8" t="s">
        <v>24</v>
      </c>
    </row>
    <row r="516" spans="1:4" x14ac:dyDescent="0.3">
      <c r="A516" s="4" t="s">
        <v>548</v>
      </c>
      <c r="B516" s="12">
        <v>43519</v>
      </c>
      <c r="C516" s="6">
        <v>0.8256944444444444</v>
      </c>
      <c r="D516" s="5" t="s">
        <v>28</v>
      </c>
    </row>
    <row r="517" spans="1:4" x14ac:dyDescent="0.3">
      <c r="A517" s="7" t="s">
        <v>549</v>
      </c>
      <c r="B517" s="13">
        <v>43542</v>
      </c>
      <c r="C517" s="9">
        <v>0.66111111111111109</v>
      </c>
      <c r="D517" s="8" t="s">
        <v>18</v>
      </c>
    </row>
    <row r="518" spans="1:4" x14ac:dyDescent="0.3">
      <c r="A518" s="4" t="s">
        <v>550</v>
      </c>
      <c r="B518" s="12">
        <v>43553</v>
      </c>
      <c r="C518" s="6">
        <v>0.7</v>
      </c>
      <c r="D518" s="5" t="s">
        <v>18</v>
      </c>
    </row>
    <row r="519" spans="1:4" x14ac:dyDescent="0.3">
      <c r="A519" s="7" t="s">
        <v>551</v>
      </c>
      <c r="B519" s="13">
        <v>43487</v>
      </c>
      <c r="C519" s="9">
        <v>0.86527777777777781</v>
      </c>
      <c r="D519" s="8" t="s">
        <v>28</v>
      </c>
    </row>
    <row r="520" spans="1:4" x14ac:dyDescent="0.3">
      <c r="A520" s="4" t="s">
        <v>552</v>
      </c>
      <c r="B520" s="12">
        <v>43525</v>
      </c>
      <c r="C520" s="6">
        <v>0.75972222222222219</v>
      </c>
      <c r="D520" s="5" t="s">
        <v>18</v>
      </c>
    </row>
    <row r="521" spans="1:4" x14ac:dyDescent="0.3">
      <c r="A521" s="7" t="s">
        <v>553</v>
      </c>
      <c r="B521" s="13">
        <v>43482</v>
      </c>
      <c r="C521" s="9">
        <v>0.62847222222222221</v>
      </c>
      <c r="D521" s="8" t="s">
        <v>28</v>
      </c>
    </row>
    <row r="522" spans="1:4" x14ac:dyDescent="0.3">
      <c r="A522" s="4" t="s">
        <v>554</v>
      </c>
      <c r="B522" s="12">
        <v>43550</v>
      </c>
      <c r="C522" s="6">
        <v>0.44027777777777777</v>
      </c>
      <c r="D522" s="5" t="s">
        <v>28</v>
      </c>
    </row>
    <row r="523" spans="1:4" x14ac:dyDescent="0.3">
      <c r="A523" s="7" t="s">
        <v>555</v>
      </c>
      <c r="B523" s="13">
        <v>43544</v>
      </c>
      <c r="C523" s="9">
        <v>0.47430555555555554</v>
      </c>
      <c r="D523" s="8" t="s">
        <v>24</v>
      </c>
    </row>
    <row r="524" spans="1:4" x14ac:dyDescent="0.3">
      <c r="A524" s="4" t="s">
        <v>556</v>
      </c>
      <c r="B524" s="12">
        <v>43502</v>
      </c>
      <c r="C524" s="6">
        <v>0.57986111111111116</v>
      </c>
      <c r="D524" s="5" t="s">
        <v>28</v>
      </c>
    </row>
    <row r="525" spans="1:4" x14ac:dyDescent="0.3">
      <c r="A525" s="7" t="s">
        <v>557</v>
      </c>
      <c r="B525" s="13">
        <v>43466</v>
      </c>
      <c r="C525" s="9">
        <v>0.48819444444444443</v>
      </c>
      <c r="D525" s="8" t="s">
        <v>24</v>
      </c>
    </row>
    <row r="526" spans="1:4" x14ac:dyDescent="0.3">
      <c r="A526" s="4" t="s">
        <v>558</v>
      </c>
      <c r="B526" s="12">
        <v>43492</v>
      </c>
      <c r="C526" s="6">
        <v>0.60833333333333328</v>
      </c>
      <c r="D526" s="5" t="s">
        <v>28</v>
      </c>
    </row>
    <row r="527" spans="1:4" x14ac:dyDescent="0.3">
      <c r="A527" s="7" t="s">
        <v>559</v>
      </c>
      <c r="B527" s="13">
        <v>43521</v>
      </c>
      <c r="C527" s="9">
        <v>0.66874999999999996</v>
      </c>
      <c r="D527" s="8" t="s">
        <v>18</v>
      </c>
    </row>
    <row r="528" spans="1:4" x14ac:dyDescent="0.3">
      <c r="A528" s="4" t="s">
        <v>560</v>
      </c>
      <c r="B528" s="12">
        <v>43481</v>
      </c>
      <c r="C528" s="6">
        <v>0.8354166666666667</v>
      </c>
      <c r="D528" s="5" t="s">
        <v>28</v>
      </c>
    </row>
    <row r="529" spans="1:4" x14ac:dyDescent="0.3">
      <c r="A529" s="7" t="s">
        <v>561</v>
      </c>
      <c r="B529" s="13">
        <v>43478</v>
      </c>
      <c r="C529" s="9">
        <v>0.62152777777777779</v>
      </c>
      <c r="D529" s="8" t="s">
        <v>18</v>
      </c>
    </row>
    <row r="530" spans="1:4" x14ac:dyDescent="0.3">
      <c r="A530" s="4" t="s">
        <v>562</v>
      </c>
      <c r="B530" s="12">
        <v>43503</v>
      </c>
      <c r="C530" s="6">
        <v>0.4777777777777778</v>
      </c>
      <c r="D530" s="5" t="s">
        <v>28</v>
      </c>
    </row>
    <row r="531" spans="1:4" x14ac:dyDescent="0.3">
      <c r="A531" s="7" t="s">
        <v>563</v>
      </c>
      <c r="B531" s="13">
        <v>43513</v>
      </c>
      <c r="C531" s="9">
        <v>0.82013888888888886</v>
      </c>
      <c r="D531" s="8" t="s">
        <v>24</v>
      </c>
    </row>
    <row r="532" spans="1:4" x14ac:dyDescent="0.3">
      <c r="A532" s="4" t="s">
        <v>564</v>
      </c>
      <c r="B532" s="12">
        <v>43508</v>
      </c>
      <c r="C532" s="6">
        <v>0.79236111111111107</v>
      </c>
      <c r="D532" s="5" t="s">
        <v>18</v>
      </c>
    </row>
    <row r="533" spans="1:4" x14ac:dyDescent="0.3">
      <c r="A533" s="7" t="s">
        <v>565</v>
      </c>
      <c r="B533" s="13">
        <v>43489</v>
      </c>
      <c r="C533" s="9">
        <v>0.75277777777777777</v>
      </c>
      <c r="D533" s="8" t="s">
        <v>28</v>
      </c>
    </row>
    <row r="534" spans="1:4" x14ac:dyDescent="0.3">
      <c r="A534" s="4" t="s">
        <v>566</v>
      </c>
      <c r="B534" s="12">
        <v>43502</v>
      </c>
      <c r="C534" s="6">
        <v>0.80555555555555558</v>
      </c>
      <c r="D534" s="5" t="s">
        <v>18</v>
      </c>
    </row>
    <row r="535" spans="1:4" x14ac:dyDescent="0.3">
      <c r="A535" s="7" t="s">
        <v>567</v>
      </c>
      <c r="B535" s="13">
        <v>43550</v>
      </c>
      <c r="C535" s="9">
        <v>0.43819444444444444</v>
      </c>
      <c r="D535" s="8" t="s">
        <v>18</v>
      </c>
    </row>
    <row r="536" spans="1:4" x14ac:dyDescent="0.3">
      <c r="A536" s="4" t="s">
        <v>568</v>
      </c>
      <c r="B536" s="12">
        <v>43535</v>
      </c>
      <c r="C536" s="6">
        <v>0.56111111111111112</v>
      </c>
      <c r="D536" s="5" t="s">
        <v>18</v>
      </c>
    </row>
    <row r="537" spans="1:4" x14ac:dyDescent="0.3">
      <c r="A537" s="7" t="s">
        <v>569</v>
      </c>
      <c r="B537" s="13">
        <v>43503</v>
      </c>
      <c r="C537" s="9">
        <v>0.48333333333333334</v>
      </c>
      <c r="D537" s="8" t="s">
        <v>18</v>
      </c>
    </row>
    <row r="538" spans="1:4" x14ac:dyDescent="0.3">
      <c r="A538" s="4" t="s">
        <v>570</v>
      </c>
      <c r="B538" s="12">
        <v>43470</v>
      </c>
      <c r="C538" s="6">
        <v>0.48055555555555557</v>
      </c>
      <c r="D538" s="5" t="s">
        <v>28</v>
      </c>
    </row>
    <row r="539" spans="1:4" x14ac:dyDescent="0.3">
      <c r="A539" s="7" t="s">
        <v>571</v>
      </c>
      <c r="B539" s="13">
        <v>43531</v>
      </c>
      <c r="C539" s="9">
        <v>0.48888888888888887</v>
      </c>
      <c r="D539" s="8" t="s">
        <v>18</v>
      </c>
    </row>
    <row r="540" spans="1:4" x14ac:dyDescent="0.3">
      <c r="A540" s="4" t="s">
        <v>572</v>
      </c>
      <c r="B540" s="12">
        <v>43521</v>
      </c>
      <c r="C540" s="6">
        <v>0.71944444444444444</v>
      </c>
      <c r="D540" s="5" t="s">
        <v>28</v>
      </c>
    </row>
    <row r="541" spans="1:4" x14ac:dyDescent="0.3">
      <c r="A541" s="7" t="s">
        <v>573</v>
      </c>
      <c r="B541" s="13">
        <v>43497</v>
      </c>
      <c r="C541" s="9">
        <v>0.77986111111111112</v>
      </c>
      <c r="D541" s="8" t="s">
        <v>18</v>
      </c>
    </row>
    <row r="542" spans="1:4" x14ac:dyDescent="0.3">
      <c r="A542" s="4" t="s">
        <v>574</v>
      </c>
      <c r="B542" s="12">
        <v>43487</v>
      </c>
      <c r="C542" s="6">
        <v>0.45833333333333331</v>
      </c>
      <c r="D542" s="5" t="s">
        <v>18</v>
      </c>
    </row>
    <row r="543" spans="1:4" x14ac:dyDescent="0.3">
      <c r="A543" s="7" t="s">
        <v>575</v>
      </c>
      <c r="B543" s="13">
        <v>43468</v>
      </c>
      <c r="C543" s="9">
        <v>0.4375</v>
      </c>
      <c r="D543" s="8" t="s">
        <v>28</v>
      </c>
    </row>
    <row r="544" spans="1:4" x14ac:dyDescent="0.3">
      <c r="A544" s="4" t="s">
        <v>576</v>
      </c>
      <c r="B544" s="12">
        <v>43509</v>
      </c>
      <c r="C544" s="6">
        <v>0.50972222222222219</v>
      </c>
      <c r="D544" s="5" t="s">
        <v>28</v>
      </c>
    </row>
    <row r="545" spans="1:4" x14ac:dyDescent="0.3">
      <c r="A545" s="7" t="s">
        <v>577</v>
      </c>
      <c r="B545" s="13">
        <v>43493</v>
      </c>
      <c r="C545" s="9">
        <v>0.69652777777777775</v>
      </c>
      <c r="D545" s="8" t="s">
        <v>28</v>
      </c>
    </row>
    <row r="546" spans="1:4" x14ac:dyDescent="0.3">
      <c r="A546" s="4" t="s">
        <v>578</v>
      </c>
      <c r="B546" s="12">
        <v>43470</v>
      </c>
      <c r="C546" s="6">
        <v>0.86111111111111116</v>
      </c>
      <c r="D546" s="5" t="s">
        <v>28</v>
      </c>
    </row>
    <row r="547" spans="1:4" x14ac:dyDescent="0.3">
      <c r="A547" s="7" t="s">
        <v>579</v>
      </c>
      <c r="B547" s="13">
        <v>43543</v>
      </c>
      <c r="C547" s="9">
        <v>0.56944444444444442</v>
      </c>
      <c r="D547" s="8" t="s">
        <v>18</v>
      </c>
    </row>
    <row r="548" spans="1:4" x14ac:dyDescent="0.3">
      <c r="A548" s="4" t="s">
        <v>580</v>
      </c>
      <c r="B548" s="12">
        <v>43477</v>
      </c>
      <c r="C548" s="6">
        <v>0.68263888888888891</v>
      </c>
      <c r="D548" s="5" t="s">
        <v>18</v>
      </c>
    </row>
    <row r="549" spans="1:4" x14ac:dyDescent="0.3">
      <c r="A549" s="7" t="s">
        <v>581</v>
      </c>
      <c r="B549" s="13">
        <v>43472</v>
      </c>
      <c r="C549" s="9">
        <v>0.50555555555555554</v>
      </c>
      <c r="D549" s="8" t="s">
        <v>28</v>
      </c>
    </row>
    <row r="550" spans="1:4" x14ac:dyDescent="0.3">
      <c r="A550" s="4" t="s">
        <v>582</v>
      </c>
      <c r="B550" s="12">
        <v>43491</v>
      </c>
      <c r="C550" s="6">
        <v>0.73958333333333337</v>
      </c>
      <c r="D550" s="5" t="s">
        <v>24</v>
      </c>
    </row>
    <row r="551" spans="1:4" x14ac:dyDescent="0.3">
      <c r="A551" s="7" t="s">
        <v>583</v>
      </c>
      <c r="B551" s="13">
        <v>43488</v>
      </c>
      <c r="C551" s="9">
        <v>0.43611111111111112</v>
      </c>
      <c r="D551" s="8" t="s">
        <v>24</v>
      </c>
    </row>
    <row r="552" spans="1:4" x14ac:dyDescent="0.3">
      <c r="A552" s="4" t="s">
        <v>584</v>
      </c>
      <c r="B552" s="12">
        <v>43505</v>
      </c>
      <c r="C552" s="6">
        <v>0.85486111111111107</v>
      </c>
      <c r="D552" s="5" t="s">
        <v>18</v>
      </c>
    </row>
    <row r="553" spans="1:4" x14ac:dyDescent="0.3">
      <c r="A553" s="7" t="s">
        <v>585</v>
      </c>
      <c r="B553" s="13">
        <v>43518</v>
      </c>
      <c r="C553" s="9">
        <v>0.45069444444444445</v>
      </c>
      <c r="D553" s="8" t="s">
        <v>24</v>
      </c>
    </row>
    <row r="554" spans="1:4" x14ac:dyDescent="0.3">
      <c r="A554" s="4" t="s">
        <v>586</v>
      </c>
      <c r="B554" s="12">
        <v>43501</v>
      </c>
      <c r="C554" s="6">
        <v>0.52361111111111114</v>
      </c>
      <c r="D554" s="5" t="s">
        <v>24</v>
      </c>
    </row>
    <row r="555" spans="1:4" x14ac:dyDescent="0.3">
      <c r="A555" s="7" t="s">
        <v>587</v>
      </c>
      <c r="B555" s="13">
        <v>43531</v>
      </c>
      <c r="C555" s="9">
        <v>0.43263888888888891</v>
      </c>
      <c r="D555" s="8" t="s">
        <v>28</v>
      </c>
    </row>
    <row r="556" spans="1:4" x14ac:dyDescent="0.3">
      <c r="A556" s="4" t="s">
        <v>588</v>
      </c>
      <c r="B556" s="12">
        <v>43549</v>
      </c>
      <c r="C556" s="6">
        <v>0.78541666666666665</v>
      </c>
      <c r="D556" s="5" t="s">
        <v>24</v>
      </c>
    </row>
    <row r="557" spans="1:4" x14ac:dyDescent="0.3">
      <c r="A557" s="7" t="s">
        <v>589</v>
      </c>
      <c r="B557" s="13">
        <v>43485</v>
      </c>
      <c r="C557" s="9">
        <v>0.57291666666666663</v>
      </c>
      <c r="D557" s="8" t="s">
        <v>28</v>
      </c>
    </row>
    <row r="558" spans="1:4" x14ac:dyDescent="0.3">
      <c r="A558" s="4" t="s">
        <v>590</v>
      </c>
      <c r="B558" s="12">
        <v>43500</v>
      </c>
      <c r="C558" s="6">
        <v>0.81805555555555554</v>
      </c>
      <c r="D558" s="5" t="s">
        <v>24</v>
      </c>
    </row>
    <row r="559" spans="1:4" x14ac:dyDescent="0.3">
      <c r="A559" s="7" t="s">
        <v>591</v>
      </c>
      <c r="B559" s="13">
        <v>43495</v>
      </c>
      <c r="C559" s="9">
        <v>0.84930555555555554</v>
      </c>
      <c r="D559" s="8" t="s">
        <v>18</v>
      </c>
    </row>
    <row r="560" spans="1:4" x14ac:dyDescent="0.3">
      <c r="A560" s="4" t="s">
        <v>592</v>
      </c>
      <c r="B560" s="12">
        <v>43467</v>
      </c>
      <c r="C560" s="6">
        <v>0.64166666666666672</v>
      </c>
      <c r="D560" s="5" t="s">
        <v>18</v>
      </c>
    </row>
    <row r="561" spans="1:4" x14ac:dyDescent="0.3">
      <c r="A561" s="7" t="s">
        <v>593</v>
      </c>
      <c r="B561" s="13">
        <v>43553</v>
      </c>
      <c r="C561" s="9">
        <v>0.70416666666666672</v>
      </c>
      <c r="D561" s="8" t="s">
        <v>18</v>
      </c>
    </row>
    <row r="562" spans="1:4" x14ac:dyDescent="0.3">
      <c r="A562" s="4" t="s">
        <v>594</v>
      </c>
      <c r="B562" s="12">
        <v>43538</v>
      </c>
      <c r="C562" s="6">
        <v>0.52222222222222225</v>
      </c>
      <c r="D562" s="5" t="s">
        <v>24</v>
      </c>
    </row>
    <row r="563" spans="1:4" x14ac:dyDescent="0.3">
      <c r="A563" s="7" t="s">
        <v>595</v>
      </c>
      <c r="B563" s="13">
        <v>43507</v>
      </c>
      <c r="C563" s="9">
        <v>0.65416666666666667</v>
      </c>
      <c r="D563" s="8" t="s">
        <v>28</v>
      </c>
    </row>
    <row r="564" spans="1:4" x14ac:dyDescent="0.3">
      <c r="A564" s="4" t="s">
        <v>596</v>
      </c>
      <c r="B564" s="12">
        <v>43495</v>
      </c>
      <c r="C564" s="6">
        <v>0.58194444444444449</v>
      </c>
      <c r="D564" s="5" t="s">
        <v>18</v>
      </c>
    </row>
    <row r="565" spans="1:4" x14ac:dyDescent="0.3">
      <c r="A565" s="7" t="s">
        <v>597</v>
      </c>
      <c r="B565" s="13">
        <v>43544</v>
      </c>
      <c r="C565" s="9">
        <v>0.63055555555555554</v>
      </c>
      <c r="D565" s="8" t="s">
        <v>18</v>
      </c>
    </row>
    <row r="566" spans="1:4" x14ac:dyDescent="0.3">
      <c r="A566" s="4" t="s">
        <v>598</v>
      </c>
      <c r="B566" s="12">
        <v>43544</v>
      </c>
      <c r="C566" s="6">
        <v>0.54305555555555551</v>
      </c>
      <c r="D566" s="5" t="s">
        <v>24</v>
      </c>
    </row>
    <row r="567" spans="1:4" x14ac:dyDescent="0.3">
      <c r="A567" s="7" t="s">
        <v>599</v>
      </c>
      <c r="B567" s="13">
        <v>43482</v>
      </c>
      <c r="C567" s="9">
        <v>0.54236111111111107</v>
      </c>
      <c r="D567" s="8" t="s">
        <v>28</v>
      </c>
    </row>
    <row r="568" spans="1:4" x14ac:dyDescent="0.3">
      <c r="A568" s="4" t="s">
        <v>600</v>
      </c>
      <c r="B568" s="12">
        <v>43499</v>
      </c>
      <c r="C568" s="6">
        <v>0.69444444444444442</v>
      </c>
      <c r="D568" s="5" t="s">
        <v>28</v>
      </c>
    </row>
    <row r="569" spans="1:4" x14ac:dyDescent="0.3">
      <c r="A569" s="7" t="s">
        <v>601</v>
      </c>
      <c r="B569" s="13">
        <v>43466</v>
      </c>
      <c r="C569" s="9">
        <v>0.57986111111111116</v>
      </c>
      <c r="D569" s="8" t="s">
        <v>24</v>
      </c>
    </row>
    <row r="570" spans="1:4" x14ac:dyDescent="0.3">
      <c r="A570" s="4" t="s">
        <v>602</v>
      </c>
      <c r="B570" s="12">
        <v>43475</v>
      </c>
      <c r="C570" s="6">
        <v>0.43958333333333333</v>
      </c>
      <c r="D570" s="5" t="s">
        <v>28</v>
      </c>
    </row>
    <row r="571" spans="1:4" x14ac:dyDescent="0.3">
      <c r="A571" s="7" t="s">
        <v>603</v>
      </c>
      <c r="B571" s="13">
        <v>43526</v>
      </c>
      <c r="C571" s="9">
        <v>0.6958333333333333</v>
      </c>
      <c r="D571" s="8" t="s">
        <v>18</v>
      </c>
    </row>
    <row r="572" spans="1:4" x14ac:dyDescent="0.3">
      <c r="A572" s="4" t="s">
        <v>604</v>
      </c>
      <c r="B572" s="12">
        <v>43521</v>
      </c>
      <c r="C572" s="6">
        <v>0.71944444444444444</v>
      </c>
      <c r="D572" s="5" t="s">
        <v>28</v>
      </c>
    </row>
    <row r="573" spans="1:4" x14ac:dyDescent="0.3">
      <c r="A573" s="7" t="s">
        <v>605</v>
      </c>
      <c r="B573" s="13">
        <v>43494</v>
      </c>
      <c r="C573" s="9">
        <v>0.49166666666666664</v>
      </c>
      <c r="D573" s="8" t="s">
        <v>24</v>
      </c>
    </row>
    <row r="574" spans="1:4" x14ac:dyDescent="0.3">
      <c r="A574" s="4" t="s">
        <v>606</v>
      </c>
      <c r="B574" s="12">
        <v>43534</v>
      </c>
      <c r="C574" s="6">
        <v>0.81597222222222221</v>
      </c>
      <c r="D574" s="5" t="s">
        <v>18</v>
      </c>
    </row>
    <row r="575" spans="1:4" x14ac:dyDescent="0.3">
      <c r="A575" s="7" t="s">
        <v>607</v>
      </c>
      <c r="B575" s="13">
        <v>43478</v>
      </c>
      <c r="C575" s="9">
        <v>0.82986111111111116</v>
      </c>
      <c r="D575" s="8" t="s">
        <v>28</v>
      </c>
    </row>
    <row r="576" spans="1:4" x14ac:dyDescent="0.3">
      <c r="A576" s="4" t="s">
        <v>608</v>
      </c>
      <c r="B576" s="12">
        <v>43546</v>
      </c>
      <c r="C576" s="6">
        <v>0.60624999999999996</v>
      </c>
      <c r="D576" s="5" t="s">
        <v>28</v>
      </c>
    </row>
    <row r="577" spans="1:4" x14ac:dyDescent="0.3">
      <c r="A577" s="7" t="s">
        <v>609</v>
      </c>
      <c r="B577" s="13">
        <v>43525</v>
      </c>
      <c r="C577" s="9">
        <v>0.8256944444444444</v>
      </c>
      <c r="D577" s="8" t="s">
        <v>18</v>
      </c>
    </row>
    <row r="578" spans="1:4" x14ac:dyDescent="0.3">
      <c r="A578" s="4" t="s">
        <v>610</v>
      </c>
      <c r="B578" s="12">
        <v>43516</v>
      </c>
      <c r="C578" s="6">
        <v>0.77986111111111112</v>
      </c>
      <c r="D578" s="5" t="s">
        <v>24</v>
      </c>
    </row>
    <row r="579" spans="1:4" x14ac:dyDescent="0.3">
      <c r="A579" s="7" t="s">
        <v>611</v>
      </c>
      <c r="B579" s="13">
        <v>43479</v>
      </c>
      <c r="C579" s="9">
        <v>0.61319444444444449</v>
      </c>
      <c r="D579" s="8" t="s">
        <v>18</v>
      </c>
    </row>
    <row r="580" spans="1:4" x14ac:dyDescent="0.3">
      <c r="A580" s="4" t="s">
        <v>612</v>
      </c>
      <c r="B580" s="12">
        <v>43550</v>
      </c>
      <c r="C580" s="6">
        <v>0.57916666666666672</v>
      </c>
      <c r="D580" s="5" t="s">
        <v>24</v>
      </c>
    </row>
    <row r="581" spans="1:4" x14ac:dyDescent="0.3">
      <c r="A581" s="7" t="s">
        <v>613</v>
      </c>
      <c r="B581" s="13">
        <v>43525</v>
      </c>
      <c r="C581" s="9">
        <v>0.51041666666666663</v>
      </c>
      <c r="D581" s="8" t="s">
        <v>18</v>
      </c>
    </row>
    <row r="582" spans="1:4" x14ac:dyDescent="0.3">
      <c r="A582" s="4" t="s">
        <v>614</v>
      </c>
      <c r="B582" s="12">
        <v>43472</v>
      </c>
      <c r="C582" s="6">
        <v>0.52569444444444446</v>
      </c>
      <c r="D582" s="5" t="s">
        <v>24</v>
      </c>
    </row>
    <row r="583" spans="1:4" x14ac:dyDescent="0.3">
      <c r="A583" s="7" t="s">
        <v>615</v>
      </c>
      <c r="B583" s="13">
        <v>43497</v>
      </c>
      <c r="C583" s="9">
        <v>0.82916666666666672</v>
      </c>
      <c r="D583" s="8" t="s">
        <v>24</v>
      </c>
    </row>
    <row r="584" spans="1:4" x14ac:dyDescent="0.3">
      <c r="A584" s="4" t="s">
        <v>616</v>
      </c>
      <c r="B584" s="12">
        <v>43509</v>
      </c>
      <c r="C584" s="6">
        <v>0.62916666666666665</v>
      </c>
      <c r="D584" s="5" t="s">
        <v>28</v>
      </c>
    </row>
    <row r="585" spans="1:4" x14ac:dyDescent="0.3">
      <c r="A585" s="7" t="s">
        <v>617</v>
      </c>
      <c r="B585" s="13">
        <v>43479</v>
      </c>
      <c r="C585" s="9">
        <v>0.75208333333333333</v>
      </c>
      <c r="D585" s="8" t="s">
        <v>28</v>
      </c>
    </row>
    <row r="586" spans="1:4" x14ac:dyDescent="0.3">
      <c r="A586" s="4" t="s">
        <v>618</v>
      </c>
      <c r="B586" s="12">
        <v>43484</v>
      </c>
      <c r="C586" s="6">
        <v>0.66527777777777775</v>
      </c>
      <c r="D586" s="5" t="s">
        <v>18</v>
      </c>
    </row>
    <row r="587" spans="1:4" x14ac:dyDescent="0.3">
      <c r="A587" s="7" t="s">
        <v>619</v>
      </c>
      <c r="B587" s="13">
        <v>43533</v>
      </c>
      <c r="C587" s="9">
        <v>0.57847222222222228</v>
      </c>
      <c r="D587" s="8" t="s">
        <v>28</v>
      </c>
    </row>
    <row r="588" spans="1:4" x14ac:dyDescent="0.3">
      <c r="A588" s="4" t="s">
        <v>620</v>
      </c>
      <c r="B588" s="12">
        <v>43551</v>
      </c>
      <c r="C588" s="6">
        <v>0.5854166666666667</v>
      </c>
      <c r="D588" s="5" t="s">
        <v>24</v>
      </c>
    </row>
    <row r="589" spans="1:4" x14ac:dyDescent="0.3">
      <c r="A589" s="7" t="s">
        <v>621</v>
      </c>
      <c r="B589" s="13">
        <v>43500</v>
      </c>
      <c r="C589" s="9">
        <v>0.69305555555555554</v>
      </c>
      <c r="D589" s="8" t="s">
        <v>18</v>
      </c>
    </row>
    <row r="590" spans="1:4" x14ac:dyDescent="0.3">
      <c r="A590" s="4" t="s">
        <v>622</v>
      </c>
      <c r="B590" s="12">
        <v>43538</v>
      </c>
      <c r="C590" s="6">
        <v>0.46319444444444446</v>
      </c>
      <c r="D590" s="5" t="s">
        <v>24</v>
      </c>
    </row>
    <row r="591" spans="1:4" x14ac:dyDescent="0.3">
      <c r="A591" s="7" t="s">
        <v>623</v>
      </c>
      <c r="B591" s="13">
        <v>43528</v>
      </c>
      <c r="C591" s="9">
        <v>0.51597222222222228</v>
      </c>
      <c r="D591" s="8" t="s">
        <v>24</v>
      </c>
    </row>
    <row r="592" spans="1:4" x14ac:dyDescent="0.3">
      <c r="A592" s="4" t="s">
        <v>624</v>
      </c>
      <c r="B592" s="12">
        <v>43527</v>
      </c>
      <c r="C592" s="6">
        <v>0.45416666666666666</v>
      </c>
      <c r="D592" s="5" t="s">
        <v>28</v>
      </c>
    </row>
    <row r="593" spans="1:4" x14ac:dyDescent="0.3">
      <c r="A593" s="7" t="s">
        <v>625</v>
      </c>
      <c r="B593" s="13">
        <v>43492</v>
      </c>
      <c r="C593" s="9">
        <v>0.73472222222222228</v>
      </c>
      <c r="D593" s="8" t="s">
        <v>18</v>
      </c>
    </row>
    <row r="594" spans="1:4" x14ac:dyDescent="0.3">
      <c r="A594" s="4" t="s">
        <v>626</v>
      </c>
      <c r="B594" s="12">
        <v>43503</v>
      </c>
      <c r="C594" s="6">
        <v>0.59236111111111112</v>
      </c>
      <c r="D594" s="5" t="s">
        <v>24</v>
      </c>
    </row>
    <row r="595" spans="1:4" x14ac:dyDescent="0.3">
      <c r="A595" s="7" t="s">
        <v>627</v>
      </c>
      <c r="B595" s="13">
        <v>43501</v>
      </c>
      <c r="C595" s="9">
        <v>0.49375000000000002</v>
      </c>
      <c r="D595" s="8" t="s">
        <v>18</v>
      </c>
    </row>
    <row r="596" spans="1:4" x14ac:dyDescent="0.3">
      <c r="A596" s="4" t="s">
        <v>628</v>
      </c>
      <c r="B596" s="12">
        <v>43539</v>
      </c>
      <c r="C596" s="6">
        <v>0.54513888888888884</v>
      </c>
      <c r="D596" s="5" t="s">
        <v>24</v>
      </c>
    </row>
    <row r="597" spans="1:4" x14ac:dyDescent="0.3">
      <c r="A597" s="7" t="s">
        <v>629</v>
      </c>
      <c r="B597" s="13">
        <v>43525</v>
      </c>
      <c r="C597" s="9">
        <v>0.47916666666666669</v>
      </c>
      <c r="D597" s="8" t="s">
        <v>28</v>
      </c>
    </row>
    <row r="598" spans="1:4" x14ac:dyDescent="0.3">
      <c r="A598" s="4" t="s">
        <v>630</v>
      </c>
      <c r="B598" s="12">
        <v>43511</v>
      </c>
      <c r="C598" s="6">
        <v>0.5625</v>
      </c>
      <c r="D598" s="5" t="s">
        <v>28</v>
      </c>
    </row>
    <row r="599" spans="1:4" x14ac:dyDescent="0.3">
      <c r="A599" s="7" t="s">
        <v>631</v>
      </c>
      <c r="B599" s="13">
        <v>43513</v>
      </c>
      <c r="C599" s="9">
        <v>0.7993055555555556</v>
      </c>
      <c r="D599" s="8" t="s">
        <v>18</v>
      </c>
    </row>
    <row r="600" spans="1:4" x14ac:dyDescent="0.3">
      <c r="A600" s="4" t="s">
        <v>632</v>
      </c>
      <c r="B600" s="12">
        <v>43491</v>
      </c>
      <c r="C600" s="6">
        <v>0.78680555555555554</v>
      </c>
      <c r="D600" s="5" t="s">
        <v>24</v>
      </c>
    </row>
    <row r="601" spans="1:4" x14ac:dyDescent="0.3">
      <c r="A601" s="7" t="s">
        <v>633</v>
      </c>
      <c r="B601" s="13">
        <v>43548</v>
      </c>
      <c r="C601" s="9">
        <v>0.59861111111111109</v>
      </c>
      <c r="D601" s="8" t="s">
        <v>18</v>
      </c>
    </row>
    <row r="602" spans="1:4" x14ac:dyDescent="0.3">
      <c r="A602" s="4" t="s">
        <v>634</v>
      </c>
      <c r="B602" s="12">
        <v>43488</v>
      </c>
      <c r="C602" s="6">
        <v>0.71944444444444444</v>
      </c>
      <c r="D602" s="5" t="s">
        <v>18</v>
      </c>
    </row>
    <row r="603" spans="1:4" x14ac:dyDescent="0.3">
      <c r="A603" s="7" t="s">
        <v>635</v>
      </c>
      <c r="B603" s="13">
        <v>43491</v>
      </c>
      <c r="C603" s="9">
        <v>0.42083333333333334</v>
      </c>
      <c r="D603" s="8" t="s">
        <v>28</v>
      </c>
    </row>
    <row r="604" spans="1:4" x14ac:dyDescent="0.3">
      <c r="A604" s="4" t="s">
        <v>636</v>
      </c>
      <c r="B604" s="12">
        <v>43538</v>
      </c>
      <c r="C604" s="6">
        <v>0.85763888888888884</v>
      </c>
      <c r="D604" s="5" t="s">
        <v>18</v>
      </c>
    </row>
    <row r="605" spans="1:4" x14ac:dyDescent="0.3">
      <c r="A605" s="7" t="s">
        <v>637</v>
      </c>
      <c r="B605" s="13">
        <v>43541</v>
      </c>
      <c r="C605" s="9">
        <v>0.57916666666666672</v>
      </c>
      <c r="D605" s="8" t="s">
        <v>18</v>
      </c>
    </row>
    <row r="606" spans="1:4" x14ac:dyDescent="0.3">
      <c r="A606" s="4" t="s">
        <v>638</v>
      </c>
      <c r="B606" s="12">
        <v>43473</v>
      </c>
      <c r="C606" s="6">
        <v>0.83888888888888891</v>
      </c>
      <c r="D606" s="5" t="s">
        <v>24</v>
      </c>
    </row>
    <row r="607" spans="1:4" x14ac:dyDescent="0.3">
      <c r="A607" s="7" t="s">
        <v>639</v>
      </c>
      <c r="B607" s="13">
        <v>43504</v>
      </c>
      <c r="C607" s="9">
        <v>0.6430555555555556</v>
      </c>
      <c r="D607" s="8" t="s">
        <v>24</v>
      </c>
    </row>
    <row r="608" spans="1:4" x14ac:dyDescent="0.3">
      <c r="A608" s="4" t="s">
        <v>640</v>
      </c>
      <c r="B608" s="12">
        <v>43506</v>
      </c>
      <c r="C608" s="6">
        <v>0.53888888888888886</v>
      </c>
      <c r="D608" s="5" t="s">
        <v>18</v>
      </c>
    </row>
    <row r="609" spans="1:4" x14ac:dyDescent="0.3">
      <c r="A609" s="7" t="s">
        <v>641</v>
      </c>
      <c r="B609" s="13">
        <v>43552</v>
      </c>
      <c r="C609" s="9">
        <v>0.80277777777777781</v>
      </c>
      <c r="D609" s="8" t="s">
        <v>28</v>
      </c>
    </row>
    <row r="610" spans="1:4" x14ac:dyDescent="0.3">
      <c r="A610" s="4" t="s">
        <v>642</v>
      </c>
      <c r="B610" s="12">
        <v>43488</v>
      </c>
      <c r="C610" s="6">
        <v>0.51388888888888884</v>
      </c>
      <c r="D610" s="5" t="s">
        <v>18</v>
      </c>
    </row>
    <row r="611" spans="1:4" x14ac:dyDescent="0.3">
      <c r="A611" s="7" t="s">
        <v>643</v>
      </c>
      <c r="B611" s="13">
        <v>43482</v>
      </c>
      <c r="C611" s="9">
        <v>0.44236111111111109</v>
      </c>
      <c r="D611" s="8" t="s">
        <v>18</v>
      </c>
    </row>
    <row r="612" spans="1:4" x14ac:dyDescent="0.3">
      <c r="A612" s="4" t="s">
        <v>644</v>
      </c>
      <c r="B612" s="12">
        <v>43503</v>
      </c>
      <c r="C612" s="6">
        <v>0.42916666666666664</v>
      </c>
      <c r="D612" s="5" t="s">
        <v>28</v>
      </c>
    </row>
    <row r="613" spans="1:4" x14ac:dyDescent="0.3">
      <c r="A613" s="7" t="s">
        <v>645</v>
      </c>
      <c r="B613" s="13">
        <v>43533</v>
      </c>
      <c r="C613" s="9">
        <v>0.47430555555555554</v>
      </c>
      <c r="D613" s="8" t="s">
        <v>24</v>
      </c>
    </row>
    <row r="614" spans="1:4" x14ac:dyDescent="0.3">
      <c r="A614" s="4" t="s">
        <v>646</v>
      </c>
      <c r="B614" s="12">
        <v>43489</v>
      </c>
      <c r="C614" s="6">
        <v>0.48958333333333331</v>
      </c>
      <c r="D614" s="5" t="s">
        <v>24</v>
      </c>
    </row>
    <row r="615" spans="1:4" x14ac:dyDescent="0.3">
      <c r="A615" s="7" t="s">
        <v>647</v>
      </c>
      <c r="B615" s="13">
        <v>43484</v>
      </c>
      <c r="C615" s="9">
        <v>0.67222222222222228</v>
      </c>
      <c r="D615" s="8" t="s">
        <v>28</v>
      </c>
    </row>
    <row r="616" spans="1:4" x14ac:dyDescent="0.3">
      <c r="A616" s="4" t="s">
        <v>648</v>
      </c>
      <c r="B616" s="12">
        <v>43499</v>
      </c>
      <c r="C616" s="6">
        <v>0.47569444444444442</v>
      </c>
      <c r="D616" s="5" t="s">
        <v>18</v>
      </c>
    </row>
    <row r="617" spans="1:4" x14ac:dyDescent="0.3">
      <c r="A617" s="7" t="s">
        <v>649</v>
      </c>
      <c r="B617" s="13">
        <v>43544</v>
      </c>
      <c r="C617" s="9">
        <v>0.51666666666666672</v>
      </c>
      <c r="D617" s="8" t="s">
        <v>18</v>
      </c>
    </row>
    <row r="618" spans="1:4" x14ac:dyDescent="0.3">
      <c r="A618" s="4" t="s">
        <v>650</v>
      </c>
      <c r="B618" s="12">
        <v>43478</v>
      </c>
      <c r="C618" s="6">
        <v>0.82708333333333328</v>
      </c>
      <c r="D618" s="5" t="s">
        <v>24</v>
      </c>
    </row>
    <row r="619" spans="1:4" x14ac:dyDescent="0.3">
      <c r="A619" s="7" t="s">
        <v>651</v>
      </c>
      <c r="B619" s="13">
        <v>43538</v>
      </c>
      <c r="C619" s="9">
        <v>0.75694444444444442</v>
      </c>
      <c r="D619" s="8" t="s">
        <v>18</v>
      </c>
    </row>
    <row r="620" spans="1:4" x14ac:dyDescent="0.3">
      <c r="A620" s="4" t="s">
        <v>652</v>
      </c>
      <c r="B620" s="12">
        <v>43488</v>
      </c>
      <c r="C620" s="6">
        <v>0.47361111111111109</v>
      </c>
      <c r="D620" s="5" t="s">
        <v>28</v>
      </c>
    </row>
    <row r="621" spans="1:4" x14ac:dyDescent="0.3">
      <c r="A621" s="7" t="s">
        <v>653</v>
      </c>
      <c r="B621" s="13">
        <v>43503</v>
      </c>
      <c r="C621" s="9">
        <v>0.74652777777777779</v>
      </c>
      <c r="D621" s="8" t="s">
        <v>18</v>
      </c>
    </row>
    <row r="622" spans="1:4" x14ac:dyDescent="0.3">
      <c r="A622" s="4" t="s">
        <v>654</v>
      </c>
      <c r="B622" s="12">
        <v>43552</v>
      </c>
      <c r="C622" s="6">
        <v>0.64583333333333337</v>
      </c>
      <c r="D622" s="5" t="s">
        <v>28</v>
      </c>
    </row>
    <row r="623" spans="1:4" x14ac:dyDescent="0.3">
      <c r="A623" s="7" t="s">
        <v>655</v>
      </c>
      <c r="B623" s="13">
        <v>43544</v>
      </c>
      <c r="C623" s="9">
        <v>0.82222222222222219</v>
      </c>
      <c r="D623" s="8" t="s">
        <v>24</v>
      </c>
    </row>
    <row r="624" spans="1:4" x14ac:dyDescent="0.3">
      <c r="A624" s="4" t="s">
        <v>656</v>
      </c>
      <c r="B624" s="12">
        <v>43482</v>
      </c>
      <c r="C624" s="6">
        <v>0.64375000000000004</v>
      </c>
      <c r="D624" s="5" t="s">
        <v>28</v>
      </c>
    </row>
    <row r="625" spans="1:4" x14ac:dyDescent="0.3">
      <c r="A625" s="7" t="s">
        <v>657</v>
      </c>
      <c r="B625" s="13">
        <v>43477</v>
      </c>
      <c r="C625" s="9">
        <v>0.47569444444444442</v>
      </c>
      <c r="D625" s="8" t="s">
        <v>28</v>
      </c>
    </row>
    <row r="626" spans="1:4" x14ac:dyDescent="0.3">
      <c r="A626" s="4" t="s">
        <v>658</v>
      </c>
      <c r="B626" s="12">
        <v>43512</v>
      </c>
      <c r="C626" s="6">
        <v>0.65416666666666667</v>
      </c>
      <c r="D626" s="5" t="s">
        <v>24</v>
      </c>
    </row>
    <row r="627" spans="1:4" x14ac:dyDescent="0.3">
      <c r="A627" s="7" t="s">
        <v>659</v>
      </c>
      <c r="B627" s="13">
        <v>43491</v>
      </c>
      <c r="C627" s="9">
        <v>0.6694444444444444</v>
      </c>
      <c r="D627" s="8" t="s">
        <v>24</v>
      </c>
    </row>
    <row r="628" spans="1:4" x14ac:dyDescent="0.3">
      <c r="A628" s="4" t="s">
        <v>660</v>
      </c>
      <c r="B628" s="12">
        <v>43533</v>
      </c>
      <c r="C628" s="6">
        <v>0.52569444444444446</v>
      </c>
      <c r="D628" s="5" t="s">
        <v>18</v>
      </c>
    </row>
    <row r="629" spans="1:4" x14ac:dyDescent="0.3">
      <c r="A629" s="7" t="s">
        <v>661</v>
      </c>
      <c r="B629" s="13">
        <v>43538</v>
      </c>
      <c r="C629" s="9">
        <v>0.6118055555555556</v>
      </c>
      <c r="D629" s="8" t="s">
        <v>24</v>
      </c>
    </row>
    <row r="630" spans="1:4" x14ac:dyDescent="0.3">
      <c r="A630" s="4" t="s">
        <v>662</v>
      </c>
      <c r="B630" s="12">
        <v>43490</v>
      </c>
      <c r="C630" s="6">
        <v>0.59652777777777777</v>
      </c>
      <c r="D630" s="5" t="s">
        <v>18</v>
      </c>
    </row>
    <row r="631" spans="1:4" x14ac:dyDescent="0.3">
      <c r="A631" s="7" t="s">
        <v>663</v>
      </c>
      <c r="B631" s="13">
        <v>43491</v>
      </c>
      <c r="C631" s="9">
        <v>0.7631944444444444</v>
      </c>
      <c r="D631" s="8" t="s">
        <v>28</v>
      </c>
    </row>
    <row r="632" spans="1:4" x14ac:dyDescent="0.3">
      <c r="A632" s="4" t="s">
        <v>664</v>
      </c>
      <c r="B632" s="12">
        <v>43484</v>
      </c>
      <c r="C632" s="6">
        <v>0.58888888888888891</v>
      </c>
      <c r="D632" s="5" t="s">
        <v>28</v>
      </c>
    </row>
    <row r="633" spans="1:4" x14ac:dyDescent="0.3">
      <c r="A633" s="7" t="s">
        <v>665</v>
      </c>
      <c r="B633" s="13">
        <v>43529</v>
      </c>
      <c r="C633" s="9">
        <v>0.69305555555555554</v>
      </c>
      <c r="D633" s="8" t="s">
        <v>18</v>
      </c>
    </row>
    <row r="634" spans="1:4" x14ac:dyDescent="0.3">
      <c r="A634" s="4" t="s">
        <v>666</v>
      </c>
      <c r="B634" s="12">
        <v>43480</v>
      </c>
      <c r="C634" s="6">
        <v>0.45416666666666666</v>
      </c>
      <c r="D634" s="5" t="s">
        <v>28</v>
      </c>
    </row>
    <row r="635" spans="1:4" x14ac:dyDescent="0.3">
      <c r="A635" s="7" t="s">
        <v>667</v>
      </c>
      <c r="B635" s="13">
        <v>43542</v>
      </c>
      <c r="C635" s="9">
        <v>0.47847222222222224</v>
      </c>
      <c r="D635" s="8" t="s">
        <v>18</v>
      </c>
    </row>
    <row r="636" spans="1:4" x14ac:dyDescent="0.3">
      <c r="A636" s="4" t="s">
        <v>668</v>
      </c>
      <c r="B636" s="12">
        <v>43544</v>
      </c>
      <c r="C636" s="6">
        <v>0.81111111111111112</v>
      </c>
      <c r="D636" s="5" t="s">
        <v>28</v>
      </c>
    </row>
    <row r="637" spans="1:4" x14ac:dyDescent="0.3">
      <c r="A637" s="7" t="s">
        <v>669</v>
      </c>
      <c r="B637" s="13">
        <v>43480</v>
      </c>
      <c r="C637" s="9">
        <v>0.62569444444444444</v>
      </c>
      <c r="D637" s="8" t="s">
        <v>28</v>
      </c>
    </row>
    <row r="638" spans="1:4" x14ac:dyDescent="0.3">
      <c r="A638" s="4" t="s">
        <v>670</v>
      </c>
      <c r="B638" s="12">
        <v>43527</v>
      </c>
      <c r="C638" s="6">
        <v>0.85486111111111107</v>
      </c>
      <c r="D638" s="5" t="s">
        <v>28</v>
      </c>
    </row>
    <row r="639" spans="1:4" x14ac:dyDescent="0.3">
      <c r="A639" s="7" t="s">
        <v>671</v>
      </c>
      <c r="B639" s="13">
        <v>43543</v>
      </c>
      <c r="C639" s="9">
        <v>0.51111111111111107</v>
      </c>
      <c r="D639" s="8" t="s">
        <v>24</v>
      </c>
    </row>
    <row r="640" spans="1:4" x14ac:dyDescent="0.3">
      <c r="A640" s="4" t="s">
        <v>672</v>
      </c>
      <c r="B640" s="12">
        <v>43532</v>
      </c>
      <c r="C640" s="6">
        <v>0.64375000000000004</v>
      </c>
      <c r="D640" s="5" t="s">
        <v>24</v>
      </c>
    </row>
    <row r="641" spans="1:4" x14ac:dyDescent="0.3">
      <c r="A641" s="7" t="s">
        <v>673</v>
      </c>
      <c r="B641" s="13">
        <v>43523</v>
      </c>
      <c r="C641" s="9">
        <v>0.73333333333333328</v>
      </c>
      <c r="D641" s="8" t="s">
        <v>18</v>
      </c>
    </row>
    <row r="642" spans="1:4" x14ac:dyDescent="0.3">
      <c r="A642" s="4" t="s">
        <v>674</v>
      </c>
      <c r="B642" s="12">
        <v>43519</v>
      </c>
      <c r="C642" s="6">
        <v>0.83333333333333337</v>
      </c>
      <c r="D642" s="5" t="s">
        <v>18</v>
      </c>
    </row>
    <row r="643" spans="1:4" x14ac:dyDescent="0.3">
      <c r="A643" s="7" t="s">
        <v>675</v>
      </c>
      <c r="B643" s="13">
        <v>43543</v>
      </c>
      <c r="C643" s="9">
        <v>0.64513888888888893</v>
      </c>
      <c r="D643" s="8" t="s">
        <v>18</v>
      </c>
    </row>
    <row r="644" spans="1:4" x14ac:dyDescent="0.3">
      <c r="A644" s="4" t="s">
        <v>676</v>
      </c>
      <c r="B644" s="12">
        <v>43551</v>
      </c>
      <c r="C644" s="6">
        <v>0.63055555555555554</v>
      </c>
      <c r="D644" s="5" t="s">
        <v>18</v>
      </c>
    </row>
    <row r="645" spans="1:4" x14ac:dyDescent="0.3">
      <c r="A645" s="7" t="s">
        <v>677</v>
      </c>
      <c r="B645" s="13">
        <v>43554</v>
      </c>
      <c r="C645" s="9">
        <v>0.80972222222222223</v>
      </c>
      <c r="D645" s="8" t="s">
        <v>28</v>
      </c>
    </row>
    <row r="646" spans="1:4" x14ac:dyDescent="0.3">
      <c r="A646" s="4" t="s">
        <v>678</v>
      </c>
      <c r="B646" s="12">
        <v>43512</v>
      </c>
      <c r="C646" s="6">
        <v>0.66180555555555554</v>
      </c>
      <c r="D646" s="5" t="s">
        <v>18</v>
      </c>
    </row>
    <row r="647" spans="1:4" x14ac:dyDescent="0.3">
      <c r="A647" s="7" t="s">
        <v>679</v>
      </c>
      <c r="B647" s="13">
        <v>43483</v>
      </c>
      <c r="C647" s="9">
        <v>0.77986111111111112</v>
      </c>
      <c r="D647" s="8" t="s">
        <v>18</v>
      </c>
    </row>
    <row r="648" spans="1:4" x14ac:dyDescent="0.3">
      <c r="A648" s="4" t="s">
        <v>680</v>
      </c>
      <c r="B648" s="12">
        <v>43554</v>
      </c>
      <c r="C648" s="6">
        <v>0.62361111111111112</v>
      </c>
      <c r="D648" s="5" t="s">
        <v>24</v>
      </c>
    </row>
    <row r="649" spans="1:4" x14ac:dyDescent="0.3">
      <c r="A649" s="7" t="s">
        <v>681</v>
      </c>
      <c r="B649" s="13">
        <v>43544</v>
      </c>
      <c r="C649" s="9">
        <v>0.82986111111111116</v>
      </c>
      <c r="D649" s="8" t="s">
        <v>24</v>
      </c>
    </row>
    <row r="650" spans="1:4" x14ac:dyDescent="0.3">
      <c r="A650" s="4" t="s">
        <v>682</v>
      </c>
      <c r="B650" s="12">
        <v>43481</v>
      </c>
      <c r="C650" s="6">
        <v>0.63194444444444442</v>
      </c>
      <c r="D650" s="5" t="s">
        <v>24</v>
      </c>
    </row>
    <row r="651" spans="1:4" x14ac:dyDescent="0.3">
      <c r="A651" s="7" t="s">
        <v>683</v>
      </c>
      <c r="B651" s="13">
        <v>43520</v>
      </c>
      <c r="C651" s="9">
        <v>0.69722222222222219</v>
      </c>
      <c r="D651" s="8" t="s">
        <v>24</v>
      </c>
    </row>
    <row r="652" spans="1:4" x14ac:dyDescent="0.3">
      <c r="A652" s="4" t="s">
        <v>684</v>
      </c>
      <c r="B652" s="12">
        <v>43480</v>
      </c>
      <c r="C652" s="6">
        <v>0.76527777777777772</v>
      </c>
      <c r="D652" s="5" t="s">
        <v>18</v>
      </c>
    </row>
    <row r="653" spans="1:4" x14ac:dyDescent="0.3">
      <c r="A653" s="7" t="s">
        <v>685</v>
      </c>
      <c r="B653" s="13">
        <v>43487</v>
      </c>
      <c r="C653" s="9">
        <v>0.49444444444444446</v>
      </c>
      <c r="D653" s="8" t="s">
        <v>24</v>
      </c>
    </row>
    <row r="654" spans="1:4" x14ac:dyDescent="0.3">
      <c r="A654" s="4" t="s">
        <v>686</v>
      </c>
      <c r="B654" s="12">
        <v>43499</v>
      </c>
      <c r="C654" s="6">
        <v>0.72499999999999998</v>
      </c>
      <c r="D654" s="5" t="s">
        <v>24</v>
      </c>
    </row>
    <row r="655" spans="1:4" x14ac:dyDescent="0.3">
      <c r="A655" s="7" t="s">
        <v>687</v>
      </c>
      <c r="B655" s="13">
        <v>43530</v>
      </c>
      <c r="C655" s="9">
        <v>0.64652777777777781</v>
      </c>
      <c r="D655" s="8" t="s">
        <v>18</v>
      </c>
    </row>
    <row r="656" spans="1:4" x14ac:dyDescent="0.3">
      <c r="A656" s="4" t="s">
        <v>688</v>
      </c>
      <c r="B656" s="12">
        <v>43512</v>
      </c>
      <c r="C656" s="6">
        <v>0.75277777777777777</v>
      </c>
      <c r="D656" s="5" t="s">
        <v>28</v>
      </c>
    </row>
    <row r="657" spans="1:4" x14ac:dyDescent="0.3">
      <c r="A657" s="7" t="s">
        <v>689</v>
      </c>
      <c r="B657" s="13">
        <v>43538</v>
      </c>
      <c r="C657" s="9">
        <v>0.59236111111111112</v>
      </c>
      <c r="D657" s="8" t="s">
        <v>28</v>
      </c>
    </row>
    <row r="658" spans="1:4" x14ac:dyDescent="0.3">
      <c r="A658" s="4" t="s">
        <v>690</v>
      </c>
      <c r="B658" s="12">
        <v>43523</v>
      </c>
      <c r="C658" s="6">
        <v>0.43263888888888891</v>
      </c>
      <c r="D658" s="5" t="s">
        <v>28</v>
      </c>
    </row>
    <row r="659" spans="1:4" x14ac:dyDescent="0.3">
      <c r="A659" s="7" t="s">
        <v>691</v>
      </c>
      <c r="B659" s="13">
        <v>43483</v>
      </c>
      <c r="C659" s="9">
        <v>0.42430555555555555</v>
      </c>
      <c r="D659" s="8" t="s">
        <v>18</v>
      </c>
    </row>
    <row r="660" spans="1:4" x14ac:dyDescent="0.3">
      <c r="A660" s="4" t="s">
        <v>692</v>
      </c>
      <c r="B660" s="12">
        <v>43494</v>
      </c>
      <c r="C660" s="6">
        <v>0.65833333333333333</v>
      </c>
      <c r="D660" s="5" t="s">
        <v>24</v>
      </c>
    </row>
    <row r="661" spans="1:4" x14ac:dyDescent="0.3">
      <c r="A661" s="7" t="s">
        <v>693</v>
      </c>
      <c r="B661" s="13">
        <v>43522</v>
      </c>
      <c r="C661" s="9">
        <v>0.74027777777777781</v>
      </c>
      <c r="D661" s="8" t="s">
        <v>28</v>
      </c>
    </row>
    <row r="662" spans="1:4" x14ac:dyDescent="0.3">
      <c r="A662" s="4" t="s">
        <v>694</v>
      </c>
      <c r="B662" s="12">
        <v>43499</v>
      </c>
      <c r="C662" s="6">
        <v>0.49027777777777776</v>
      </c>
      <c r="D662" s="5" t="s">
        <v>24</v>
      </c>
    </row>
    <row r="663" spans="1:4" x14ac:dyDescent="0.3">
      <c r="A663" s="7" t="s">
        <v>695</v>
      </c>
      <c r="B663" s="13">
        <v>43481</v>
      </c>
      <c r="C663" s="9">
        <v>0.50486111111111109</v>
      </c>
      <c r="D663" s="8" t="s">
        <v>28</v>
      </c>
    </row>
    <row r="664" spans="1:4" x14ac:dyDescent="0.3">
      <c r="A664" s="4" t="s">
        <v>696</v>
      </c>
      <c r="B664" s="12">
        <v>43548</v>
      </c>
      <c r="C664" s="6">
        <v>0.75972222222222219</v>
      </c>
      <c r="D664" s="5" t="s">
        <v>28</v>
      </c>
    </row>
    <row r="665" spans="1:4" x14ac:dyDescent="0.3">
      <c r="A665" s="7" t="s">
        <v>697</v>
      </c>
      <c r="B665" s="13">
        <v>43508</v>
      </c>
      <c r="C665" s="9">
        <v>0.61458333333333337</v>
      </c>
      <c r="D665" s="8" t="s">
        <v>28</v>
      </c>
    </row>
    <row r="666" spans="1:4" x14ac:dyDescent="0.3">
      <c r="A666" s="4" t="s">
        <v>698</v>
      </c>
      <c r="B666" s="12">
        <v>43517</v>
      </c>
      <c r="C666" s="6">
        <v>0.48541666666666666</v>
      </c>
      <c r="D666" s="5" t="s">
        <v>24</v>
      </c>
    </row>
    <row r="667" spans="1:4" x14ac:dyDescent="0.3">
      <c r="A667" s="7" t="s">
        <v>699</v>
      </c>
      <c r="B667" s="13">
        <v>43500</v>
      </c>
      <c r="C667" s="9">
        <v>0.65555555555555556</v>
      </c>
      <c r="D667" s="8" t="s">
        <v>18</v>
      </c>
    </row>
    <row r="668" spans="1:4" x14ac:dyDescent="0.3">
      <c r="A668" s="4" t="s">
        <v>700</v>
      </c>
      <c r="B668" s="12">
        <v>43516</v>
      </c>
      <c r="C668" s="6">
        <v>0.54583333333333328</v>
      </c>
      <c r="D668" s="5" t="s">
        <v>18</v>
      </c>
    </row>
    <row r="669" spans="1:4" x14ac:dyDescent="0.3">
      <c r="A669" s="7" t="s">
        <v>701</v>
      </c>
      <c r="B669" s="13">
        <v>43519</v>
      </c>
      <c r="C669" s="9">
        <v>0.86319444444444449</v>
      </c>
      <c r="D669" s="8" t="s">
        <v>18</v>
      </c>
    </row>
    <row r="670" spans="1:4" x14ac:dyDescent="0.3">
      <c r="A670" s="4" t="s">
        <v>702</v>
      </c>
      <c r="B670" s="12">
        <v>43512</v>
      </c>
      <c r="C670" s="6">
        <v>0.59652777777777777</v>
      </c>
      <c r="D670" s="5" t="s">
        <v>18</v>
      </c>
    </row>
    <row r="671" spans="1:4" x14ac:dyDescent="0.3">
      <c r="A671" s="7" t="s">
        <v>703</v>
      </c>
      <c r="B671" s="13">
        <v>43482</v>
      </c>
      <c r="C671" s="9">
        <v>0.41736111111111113</v>
      </c>
      <c r="D671" s="8" t="s">
        <v>28</v>
      </c>
    </row>
    <row r="672" spans="1:4" x14ac:dyDescent="0.3">
      <c r="A672" s="4" t="s">
        <v>704</v>
      </c>
      <c r="B672" s="12">
        <v>43479</v>
      </c>
      <c r="C672" s="6">
        <v>0.8125</v>
      </c>
      <c r="D672" s="5" t="s">
        <v>18</v>
      </c>
    </row>
    <row r="673" spans="1:4" x14ac:dyDescent="0.3">
      <c r="A673" s="7" t="s">
        <v>705</v>
      </c>
      <c r="B673" s="13">
        <v>43554</v>
      </c>
      <c r="C673" s="9">
        <v>0.69027777777777777</v>
      </c>
      <c r="D673" s="8" t="s">
        <v>24</v>
      </c>
    </row>
    <row r="674" spans="1:4" x14ac:dyDescent="0.3">
      <c r="A674" s="4" t="s">
        <v>706</v>
      </c>
      <c r="B674" s="12">
        <v>43526</v>
      </c>
      <c r="C674" s="6">
        <v>0.54861111111111116</v>
      </c>
      <c r="D674" s="5" t="s">
        <v>18</v>
      </c>
    </row>
    <row r="675" spans="1:4" x14ac:dyDescent="0.3">
      <c r="A675" s="7" t="s">
        <v>707</v>
      </c>
      <c r="B675" s="13">
        <v>43511</v>
      </c>
      <c r="C675" s="9">
        <v>0.71527777777777779</v>
      </c>
      <c r="D675" s="8" t="s">
        <v>28</v>
      </c>
    </row>
    <row r="676" spans="1:4" x14ac:dyDescent="0.3">
      <c r="A676" s="4" t="s">
        <v>708</v>
      </c>
      <c r="B676" s="12">
        <v>43525</v>
      </c>
      <c r="C676" s="6">
        <v>0.43194444444444446</v>
      </c>
      <c r="D676" s="5" t="s">
        <v>28</v>
      </c>
    </row>
    <row r="677" spans="1:4" x14ac:dyDescent="0.3">
      <c r="A677" s="7" t="s">
        <v>709</v>
      </c>
      <c r="B677" s="13">
        <v>43520</v>
      </c>
      <c r="C677" s="9">
        <v>0.83125000000000004</v>
      </c>
      <c r="D677" s="8" t="s">
        <v>24</v>
      </c>
    </row>
    <row r="678" spans="1:4" x14ac:dyDescent="0.3">
      <c r="A678" s="4" t="s">
        <v>710</v>
      </c>
      <c r="B678" s="12">
        <v>43515</v>
      </c>
      <c r="C678" s="6">
        <v>0.81180555555555556</v>
      </c>
      <c r="D678" s="5" t="s">
        <v>28</v>
      </c>
    </row>
    <row r="679" spans="1:4" x14ac:dyDescent="0.3">
      <c r="A679" s="7" t="s">
        <v>711</v>
      </c>
      <c r="B679" s="13">
        <v>43519</v>
      </c>
      <c r="C679" s="9">
        <v>0.77083333333333337</v>
      </c>
      <c r="D679" s="8" t="s">
        <v>24</v>
      </c>
    </row>
    <row r="680" spans="1:4" x14ac:dyDescent="0.3">
      <c r="A680" s="4" t="s">
        <v>712</v>
      </c>
      <c r="B680" s="12">
        <v>43503</v>
      </c>
      <c r="C680" s="6">
        <v>0.6020833333333333</v>
      </c>
      <c r="D680" s="5" t="s">
        <v>18</v>
      </c>
    </row>
    <row r="681" spans="1:4" x14ac:dyDescent="0.3">
      <c r="A681" s="7" t="s">
        <v>713</v>
      </c>
      <c r="B681" s="13">
        <v>43476</v>
      </c>
      <c r="C681" s="9">
        <v>0.58125000000000004</v>
      </c>
      <c r="D681" s="8" t="s">
        <v>18</v>
      </c>
    </row>
    <row r="682" spans="1:4" x14ac:dyDescent="0.3">
      <c r="A682" s="4" t="s">
        <v>714</v>
      </c>
      <c r="B682" s="12">
        <v>43508</v>
      </c>
      <c r="C682" s="6">
        <v>0.82152777777777775</v>
      </c>
      <c r="D682" s="5" t="s">
        <v>24</v>
      </c>
    </row>
    <row r="683" spans="1:4" x14ac:dyDescent="0.3">
      <c r="A683" s="7" t="s">
        <v>715</v>
      </c>
      <c r="B683" s="13">
        <v>43479</v>
      </c>
      <c r="C683" s="9">
        <v>0.42430555555555555</v>
      </c>
      <c r="D683" s="8" t="s">
        <v>28</v>
      </c>
    </row>
    <row r="684" spans="1:4" x14ac:dyDescent="0.3">
      <c r="A684" s="4" t="s">
        <v>716</v>
      </c>
      <c r="B684" s="12">
        <v>43474</v>
      </c>
      <c r="C684" s="6">
        <v>0.57361111111111107</v>
      </c>
      <c r="D684" s="5" t="s">
        <v>18</v>
      </c>
    </row>
    <row r="685" spans="1:4" x14ac:dyDescent="0.3">
      <c r="A685" s="7" t="s">
        <v>717</v>
      </c>
      <c r="B685" s="13">
        <v>43523</v>
      </c>
      <c r="C685" s="9">
        <v>0.51527777777777772</v>
      </c>
      <c r="D685" s="8" t="s">
        <v>18</v>
      </c>
    </row>
    <row r="686" spans="1:4" x14ac:dyDescent="0.3">
      <c r="A686" s="4" t="s">
        <v>718</v>
      </c>
      <c r="B686" s="12">
        <v>43489</v>
      </c>
      <c r="C686" s="6">
        <v>0.80555555555555558</v>
      </c>
      <c r="D686" s="5" t="s">
        <v>18</v>
      </c>
    </row>
    <row r="687" spans="1:4" x14ac:dyDescent="0.3">
      <c r="A687" s="7" t="s">
        <v>719</v>
      </c>
      <c r="B687" s="13">
        <v>43473</v>
      </c>
      <c r="C687" s="9">
        <v>0.54027777777777775</v>
      </c>
      <c r="D687" s="8" t="s">
        <v>28</v>
      </c>
    </row>
    <row r="688" spans="1:4" x14ac:dyDescent="0.3">
      <c r="A688" s="4" t="s">
        <v>720</v>
      </c>
      <c r="B688" s="12">
        <v>43473</v>
      </c>
      <c r="C688" s="6">
        <v>0.49930555555555556</v>
      </c>
      <c r="D688" s="5" t="s">
        <v>28</v>
      </c>
    </row>
    <row r="689" spans="1:4" x14ac:dyDescent="0.3">
      <c r="A689" s="7" t="s">
        <v>721</v>
      </c>
      <c r="B689" s="13">
        <v>43481</v>
      </c>
      <c r="C689" s="9">
        <v>0.74930555555555556</v>
      </c>
      <c r="D689" s="8" t="s">
        <v>24</v>
      </c>
    </row>
    <row r="690" spans="1:4" x14ac:dyDescent="0.3">
      <c r="A690" s="4" t="s">
        <v>722</v>
      </c>
      <c r="B690" s="12">
        <v>43537</v>
      </c>
      <c r="C690" s="6">
        <v>0.53541666666666665</v>
      </c>
      <c r="D690" s="5" t="s">
        <v>24</v>
      </c>
    </row>
    <row r="691" spans="1:4" x14ac:dyDescent="0.3">
      <c r="A691" s="7" t="s">
        <v>723</v>
      </c>
      <c r="B691" s="13">
        <v>43511</v>
      </c>
      <c r="C691" s="9">
        <v>0.44166666666666665</v>
      </c>
      <c r="D691" s="8" t="s">
        <v>24</v>
      </c>
    </row>
    <row r="692" spans="1:4" x14ac:dyDescent="0.3">
      <c r="A692" s="4" t="s">
        <v>724</v>
      </c>
      <c r="B692" s="12">
        <v>43490</v>
      </c>
      <c r="C692" s="6">
        <v>0.56805555555555554</v>
      </c>
      <c r="D692" s="5" t="s">
        <v>24</v>
      </c>
    </row>
    <row r="693" spans="1:4" x14ac:dyDescent="0.3">
      <c r="A693" s="7" t="s">
        <v>725</v>
      </c>
      <c r="B693" s="13">
        <v>43536</v>
      </c>
      <c r="C693" s="9">
        <v>0.81874999999999998</v>
      </c>
      <c r="D693" s="8" t="s">
        <v>18</v>
      </c>
    </row>
    <row r="694" spans="1:4" x14ac:dyDescent="0.3">
      <c r="A694" s="4" t="s">
        <v>726</v>
      </c>
      <c r="B694" s="12">
        <v>43528</v>
      </c>
      <c r="C694" s="6">
        <v>0.53055555555555556</v>
      </c>
      <c r="D694" s="5" t="s">
        <v>24</v>
      </c>
    </row>
    <row r="695" spans="1:4" x14ac:dyDescent="0.3">
      <c r="A695" s="7" t="s">
        <v>727</v>
      </c>
      <c r="B695" s="13">
        <v>43506</v>
      </c>
      <c r="C695" s="9">
        <v>0.5805555555555556</v>
      </c>
      <c r="D695" s="8" t="s">
        <v>24</v>
      </c>
    </row>
    <row r="696" spans="1:4" x14ac:dyDescent="0.3">
      <c r="A696" s="4" t="s">
        <v>728</v>
      </c>
      <c r="B696" s="12">
        <v>43481</v>
      </c>
      <c r="C696" s="6">
        <v>0.61250000000000004</v>
      </c>
      <c r="D696" s="5" t="s">
        <v>24</v>
      </c>
    </row>
    <row r="697" spans="1:4" x14ac:dyDescent="0.3">
      <c r="A697" s="7" t="s">
        <v>729</v>
      </c>
      <c r="B697" s="13">
        <v>43494</v>
      </c>
      <c r="C697" s="9">
        <v>0.82291666666666663</v>
      </c>
      <c r="D697" s="8" t="s">
        <v>24</v>
      </c>
    </row>
    <row r="698" spans="1:4" x14ac:dyDescent="0.3">
      <c r="A698" s="4" t="s">
        <v>730</v>
      </c>
      <c r="B698" s="12">
        <v>43466</v>
      </c>
      <c r="C698" s="6">
        <v>0.85138888888888886</v>
      </c>
      <c r="D698" s="5" t="s">
        <v>18</v>
      </c>
    </row>
    <row r="699" spans="1:4" x14ac:dyDescent="0.3">
      <c r="A699" s="7" t="s">
        <v>731</v>
      </c>
      <c r="B699" s="13">
        <v>43471</v>
      </c>
      <c r="C699" s="9">
        <v>0.82361111111111107</v>
      </c>
      <c r="D699" s="8" t="s">
        <v>18</v>
      </c>
    </row>
    <row r="700" spans="1:4" x14ac:dyDescent="0.3">
      <c r="A700" s="4" t="s">
        <v>732</v>
      </c>
      <c r="B700" s="12">
        <v>43515</v>
      </c>
      <c r="C700" s="6">
        <v>0.81805555555555554</v>
      </c>
      <c r="D700" s="5" t="s">
        <v>28</v>
      </c>
    </row>
    <row r="701" spans="1:4" x14ac:dyDescent="0.3">
      <c r="A701" s="7" t="s">
        <v>733</v>
      </c>
      <c r="B701" s="13">
        <v>43477</v>
      </c>
      <c r="C701" s="9">
        <v>0.6791666666666667</v>
      </c>
      <c r="D701" s="8" t="s">
        <v>18</v>
      </c>
    </row>
    <row r="702" spans="1:4" x14ac:dyDescent="0.3">
      <c r="A702" s="4" t="s">
        <v>734</v>
      </c>
      <c r="B702" s="12">
        <v>43503</v>
      </c>
      <c r="C702" s="6">
        <v>0.51597222222222228</v>
      </c>
      <c r="D702" s="5" t="s">
        <v>18</v>
      </c>
    </row>
    <row r="703" spans="1:4" x14ac:dyDescent="0.3">
      <c r="A703" s="7" t="s">
        <v>735</v>
      </c>
      <c r="B703" s="13">
        <v>43551</v>
      </c>
      <c r="C703" s="9">
        <v>0.7993055555555556</v>
      </c>
      <c r="D703" s="8" t="s">
        <v>28</v>
      </c>
    </row>
    <row r="704" spans="1:4" x14ac:dyDescent="0.3">
      <c r="A704" s="4" t="s">
        <v>736</v>
      </c>
      <c r="B704" s="12">
        <v>43523</v>
      </c>
      <c r="C704" s="6">
        <v>0.7895833333333333</v>
      </c>
      <c r="D704" s="5" t="s">
        <v>28</v>
      </c>
    </row>
    <row r="705" spans="1:4" x14ac:dyDescent="0.3">
      <c r="A705" s="7" t="s">
        <v>737</v>
      </c>
      <c r="B705" s="13">
        <v>43471</v>
      </c>
      <c r="C705" s="9">
        <v>0.47083333333333333</v>
      </c>
      <c r="D705" s="8" t="s">
        <v>24</v>
      </c>
    </row>
    <row r="706" spans="1:4" x14ac:dyDescent="0.3">
      <c r="A706" s="4" t="s">
        <v>738</v>
      </c>
      <c r="B706" s="12">
        <v>43526</v>
      </c>
      <c r="C706" s="6">
        <v>0.52777777777777779</v>
      </c>
      <c r="D706" s="5" t="s">
        <v>24</v>
      </c>
    </row>
    <row r="707" spans="1:4" x14ac:dyDescent="0.3">
      <c r="A707" s="7" t="s">
        <v>739</v>
      </c>
      <c r="B707" s="13">
        <v>43553</v>
      </c>
      <c r="C707" s="9">
        <v>0.58750000000000002</v>
      </c>
      <c r="D707" s="8" t="s">
        <v>24</v>
      </c>
    </row>
    <row r="708" spans="1:4" x14ac:dyDescent="0.3">
      <c r="A708" s="4" t="s">
        <v>740</v>
      </c>
      <c r="B708" s="12">
        <v>43496</v>
      </c>
      <c r="C708" s="6">
        <v>0.8666666666666667</v>
      </c>
      <c r="D708" s="5" t="s">
        <v>18</v>
      </c>
    </row>
    <row r="709" spans="1:4" x14ac:dyDescent="0.3">
      <c r="A709" s="7" t="s">
        <v>742</v>
      </c>
      <c r="B709" s="13">
        <v>43486</v>
      </c>
      <c r="C709" s="9">
        <v>0.84236111111111112</v>
      </c>
      <c r="D709" s="8" t="s">
        <v>24</v>
      </c>
    </row>
    <row r="710" spans="1:4" x14ac:dyDescent="0.3">
      <c r="A710" s="4" t="s">
        <v>743</v>
      </c>
      <c r="B710" s="12">
        <v>43485</v>
      </c>
      <c r="C710" s="6">
        <v>0.85902777777777772</v>
      </c>
      <c r="D710" s="5" t="s">
        <v>18</v>
      </c>
    </row>
    <row r="711" spans="1:4" x14ac:dyDescent="0.3">
      <c r="A711" s="7" t="s">
        <v>744</v>
      </c>
      <c r="B711" s="13">
        <v>43482</v>
      </c>
      <c r="C711" s="9">
        <v>0.74930555555555556</v>
      </c>
      <c r="D711" s="8" t="s">
        <v>18</v>
      </c>
    </row>
    <row r="712" spans="1:4" x14ac:dyDescent="0.3">
      <c r="A712" s="4" t="s">
        <v>745</v>
      </c>
      <c r="B712" s="12">
        <v>43524</v>
      </c>
      <c r="C712" s="6">
        <v>0.84583333333333333</v>
      </c>
      <c r="D712" s="5" t="s">
        <v>24</v>
      </c>
    </row>
    <row r="713" spans="1:4" x14ac:dyDescent="0.3">
      <c r="A713" s="7" t="s">
        <v>746</v>
      </c>
      <c r="B713" s="13">
        <v>43543</v>
      </c>
      <c r="C713" s="9">
        <v>0.66111111111111109</v>
      </c>
      <c r="D713" s="8" t="s">
        <v>18</v>
      </c>
    </row>
    <row r="714" spans="1:4" x14ac:dyDescent="0.3">
      <c r="A714" s="4" t="s">
        <v>747</v>
      </c>
      <c r="B714" s="12">
        <v>43515</v>
      </c>
      <c r="C714" s="6">
        <v>0.63472222222222219</v>
      </c>
      <c r="D714" s="5" t="s">
        <v>18</v>
      </c>
    </row>
    <row r="715" spans="1:4" x14ac:dyDescent="0.3">
      <c r="A715" s="7" t="s">
        <v>748</v>
      </c>
      <c r="B715" s="13">
        <v>43500</v>
      </c>
      <c r="C715" s="9">
        <v>0.53472222222222221</v>
      </c>
      <c r="D715" s="8" t="s">
        <v>18</v>
      </c>
    </row>
    <row r="716" spans="1:4" x14ac:dyDescent="0.3">
      <c r="A716" s="4" t="s">
        <v>749</v>
      </c>
      <c r="B716" s="12">
        <v>43496</v>
      </c>
      <c r="C716" s="6">
        <v>0.44166666666666665</v>
      </c>
      <c r="D716" s="5" t="s">
        <v>18</v>
      </c>
    </row>
    <row r="717" spans="1:4" x14ac:dyDescent="0.3">
      <c r="A717" s="7" t="s">
        <v>750</v>
      </c>
      <c r="B717" s="13">
        <v>43502</v>
      </c>
      <c r="C717" s="9">
        <v>0.7729166666666667</v>
      </c>
      <c r="D717" s="8" t="s">
        <v>28</v>
      </c>
    </row>
    <row r="718" spans="1:4" x14ac:dyDescent="0.3">
      <c r="A718" s="4" t="s">
        <v>751</v>
      </c>
      <c r="B718" s="12">
        <v>43552</v>
      </c>
      <c r="C718" s="6">
        <v>0.67083333333333328</v>
      </c>
      <c r="D718" s="5" t="s">
        <v>18</v>
      </c>
    </row>
    <row r="719" spans="1:4" x14ac:dyDescent="0.3">
      <c r="A719" s="7" t="s">
        <v>752</v>
      </c>
      <c r="B719" s="13">
        <v>43484</v>
      </c>
      <c r="C719" s="9">
        <v>0.53263888888888888</v>
      </c>
      <c r="D719" s="8" t="s">
        <v>28</v>
      </c>
    </row>
    <row r="720" spans="1:4" x14ac:dyDescent="0.3">
      <c r="A720" s="4" t="s">
        <v>753</v>
      </c>
      <c r="B720" s="12">
        <v>43513</v>
      </c>
      <c r="C720" s="6">
        <v>0.56527777777777777</v>
      </c>
      <c r="D720" s="5" t="s">
        <v>28</v>
      </c>
    </row>
    <row r="721" spans="1:4" x14ac:dyDescent="0.3">
      <c r="A721" s="7" t="s">
        <v>754</v>
      </c>
      <c r="B721" s="13">
        <v>43483</v>
      </c>
      <c r="C721" s="9">
        <v>0.62777777777777777</v>
      </c>
      <c r="D721" s="8" t="s">
        <v>28</v>
      </c>
    </row>
    <row r="722" spans="1:4" x14ac:dyDescent="0.3">
      <c r="A722" s="4" t="s">
        <v>755</v>
      </c>
      <c r="B722" s="12">
        <v>43498</v>
      </c>
      <c r="C722" s="6">
        <v>0.86250000000000004</v>
      </c>
      <c r="D722" s="5" t="s">
        <v>24</v>
      </c>
    </row>
    <row r="723" spans="1:4" x14ac:dyDescent="0.3">
      <c r="A723" s="7" t="s">
        <v>756</v>
      </c>
      <c r="B723" s="13">
        <v>43483</v>
      </c>
      <c r="C723" s="9">
        <v>0.64444444444444449</v>
      </c>
      <c r="D723" s="8" t="s">
        <v>24</v>
      </c>
    </row>
    <row r="724" spans="1:4" x14ac:dyDescent="0.3">
      <c r="A724" s="4" t="s">
        <v>757</v>
      </c>
      <c r="B724" s="12">
        <v>43542</v>
      </c>
      <c r="C724" s="6">
        <v>0.57291666666666663</v>
      </c>
      <c r="D724" s="5" t="s">
        <v>28</v>
      </c>
    </row>
    <row r="725" spans="1:4" x14ac:dyDescent="0.3">
      <c r="A725" s="7" t="s">
        <v>758</v>
      </c>
      <c r="B725" s="13">
        <v>43476</v>
      </c>
      <c r="C725" s="9">
        <v>0.84027777777777779</v>
      </c>
      <c r="D725" s="8" t="s">
        <v>24</v>
      </c>
    </row>
    <row r="726" spans="1:4" x14ac:dyDescent="0.3">
      <c r="A726" s="4" t="s">
        <v>759</v>
      </c>
      <c r="B726" s="12">
        <v>43500</v>
      </c>
      <c r="C726" s="6">
        <v>0.78680555555555554</v>
      </c>
      <c r="D726" s="5" t="s">
        <v>18</v>
      </c>
    </row>
    <row r="727" spans="1:4" x14ac:dyDescent="0.3">
      <c r="A727" s="7" t="s">
        <v>760</v>
      </c>
      <c r="B727" s="13">
        <v>43502</v>
      </c>
      <c r="C727" s="9">
        <v>0.6</v>
      </c>
      <c r="D727" s="8" t="s">
        <v>24</v>
      </c>
    </row>
    <row r="728" spans="1:4" x14ac:dyDescent="0.3">
      <c r="A728" s="4" t="s">
        <v>761</v>
      </c>
      <c r="B728" s="12">
        <v>43473</v>
      </c>
      <c r="C728" s="6">
        <v>0.48749999999999999</v>
      </c>
      <c r="D728" s="5" t="s">
        <v>28</v>
      </c>
    </row>
    <row r="729" spans="1:4" x14ac:dyDescent="0.3">
      <c r="A729" s="7" t="s">
        <v>762</v>
      </c>
      <c r="B729" s="13">
        <v>43529</v>
      </c>
      <c r="C729" s="9">
        <v>0.74236111111111114</v>
      </c>
      <c r="D729" s="8" t="s">
        <v>28</v>
      </c>
    </row>
    <row r="730" spans="1:4" x14ac:dyDescent="0.3">
      <c r="A730" s="4" t="s">
        <v>763</v>
      </c>
      <c r="B730" s="12">
        <v>43540</v>
      </c>
      <c r="C730" s="6">
        <v>0.6479166666666667</v>
      </c>
      <c r="D730" s="5" t="s">
        <v>18</v>
      </c>
    </row>
    <row r="731" spans="1:4" x14ac:dyDescent="0.3">
      <c r="A731" s="7" t="s">
        <v>764</v>
      </c>
      <c r="B731" s="13">
        <v>43533</v>
      </c>
      <c r="C731" s="9">
        <v>0.45416666666666666</v>
      </c>
      <c r="D731" s="8" t="s">
        <v>24</v>
      </c>
    </row>
    <row r="732" spans="1:4" x14ac:dyDescent="0.3">
      <c r="A732" s="4" t="s">
        <v>765</v>
      </c>
      <c r="B732" s="12">
        <v>43525</v>
      </c>
      <c r="C732" s="6">
        <v>0.68263888888888891</v>
      </c>
      <c r="D732" s="5" t="s">
        <v>28</v>
      </c>
    </row>
    <row r="733" spans="1:4" x14ac:dyDescent="0.3">
      <c r="A733" s="7" t="s">
        <v>766</v>
      </c>
      <c r="B733" s="13">
        <v>43524</v>
      </c>
      <c r="C733" s="9">
        <v>0.81458333333333333</v>
      </c>
      <c r="D733" s="8" t="s">
        <v>18</v>
      </c>
    </row>
    <row r="734" spans="1:4" x14ac:dyDescent="0.3">
      <c r="A734" s="4" t="s">
        <v>768</v>
      </c>
      <c r="B734" s="12">
        <v>43504</v>
      </c>
      <c r="C734" s="6">
        <v>0.48541666666666666</v>
      </c>
      <c r="D734" s="5" t="s">
        <v>18</v>
      </c>
    </row>
    <row r="735" spans="1:4" x14ac:dyDescent="0.3">
      <c r="A735" s="7" t="s">
        <v>769</v>
      </c>
      <c r="B735" s="13">
        <v>43489</v>
      </c>
      <c r="C735" s="9">
        <v>0.44305555555555554</v>
      </c>
      <c r="D735" s="8" t="s">
        <v>18</v>
      </c>
    </row>
    <row r="736" spans="1:4" x14ac:dyDescent="0.3">
      <c r="A736" s="4" t="s">
        <v>770</v>
      </c>
      <c r="B736" s="12">
        <v>43525</v>
      </c>
      <c r="C736" s="6">
        <v>0.8354166666666667</v>
      </c>
      <c r="D736" s="5" t="s">
        <v>18</v>
      </c>
    </row>
    <row r="737" spans="1:4" x14ac:dyDescent="0.3">
      <c r="A737" s="7" t="s">
        <v>771</v>
      </c>
      <c r="B737" s="13">
        <v>43534</v>
      </c>
      <c r="C737" s="9">
        <v>0.52708333333333335</v>
      </c>
      <c r="D737" s="8" t="s">
        <v>28</v>
      </c>
    </row>
    <row r="738" spans="1:4" x14ac:dyDescent="0.3">
      <c r="A738" s="4" t="s">
        <v>772</v>
      </c>
      <c r="B738" s="12">
        <v>43547</v>
      </c>
      <c r="C738" s="6">
        <v>0.66597222222222219</v>
      </c>
      <c r="D738" s="5" t="s">
        <v>28</v>
      </c>
    </row>
    <row r="739" spans="1:4" x14ac:dyDescent="0.3">
      <c r="A739" s="7" t="s">
        <v>773</v>
      </c>
      <c r="B739" s="13">
        <v>43494</v>
      </c>
      <c r="C739" s="9">
        <v>0.60138888888888886</v>
      </c>
      <c r="D739" s="8" t="s">
        <v>18</v>
      </c>
    </row>
    <row r="740" spans="1:4" x14ac:dyDescent="0.3">
      <c r="A740" s="4" t="s">
        <v>774</v>
      </c>
      <c r="B740" s="12">
        <v>43477</v>
      </c>
      <c r="C740" s="6">
        <v>0.76527777777777772</v>
      </c>
      <c r="D740" s="5" t="s">
        <v>18</v>
      </c>
    </row>
    <row r="741" spans="1:4" x14ac:dyDescent="0.3">
      <c r="A741" s="7" t="s">
        <v>775</v>
      </c>
      <c r="B741" s="13">
        <v>43544</v>
      </c>
      <c r="C741" s="9">
        <v>0.48055555555555557</v>
      </c>
      <c r="D741" s="8" t="s">
        <v>24</v>
      </c>
    </row>
    <row r="742" spans="1:4" x14ac:dyDescent="0.3">
      <c r="A742" s="4" t="s">
        <v>776</v>
      </c>
      <c r="B742" s="12">
        <v>43547</v>
      </c>
      <c r="C742" s="6">
        <v>0.52847222222222223</v>
      </c>
      <c r="D742" s="5" t="s">
        <v>24</v>
      </c>
    </row>
    <row r="743" spans="1:4" x14ac:dyDescent="0.3">
      <c r="A743" s="7" t="s">
        <v>777</v>
      </c>
      <c r="B743" s="13">
        <v>43479</v>
      </c>
      <c r="C743" s="9">
        <v>0.63888888888888884</v>
      </c>
      <c r="D743" s="8" t="s">
        <v>18</v>
      </c>
    </row>
    <row r="744" spans="1:4" x14ac:dyDescent="0.3">
      <c r="A744" s="4" t="s">
        <v>778</v>
      </c>
      <c r="B744" s="12">
        <v>43508</v>
      </c>
      <c r="C744" s="6">
        <v>0.60624999999999996</v>
      </c>
      <c r="D744" s="5" t="s">
        <v>18</v>
      </c>
    </row>
    <row r="745" spans="1:4" x14ac:dyDescent="0.3">
      <c r="A745" s="7" t="s">
        <v>779</v>
      </c>
      <c r="B745" s="13">
        <v>43516</v>
      </c>
      <c r="C745" s="9">
        <v>0.64513888888888893</v>
      </c>
      <c r="D745" s="8" t="s">
        <v>18</v>
      </c>
    </row>
    <row r="746" spans="1:4" x14ac:dyDescent="0.3">
      <c r="A746" s="4" t="s">
        <v>780</v>
      </c>
      <c r="B746" s="12">
        <v>43467</v>
      </c>
      <c r="C746" s="6">
        <v>0.67986111111111114</v>
      </c>
      <c r="D746" s="5" t="s">
        <v>28</v>
      </c>
    </row>
    <row r="747" spans="1:4" x14ac:dyDescent="0.3">
      <c r="A747" s="7" t="s">
        <v>781</v>
      </c>
      <c r="B747" s="13">
        <v>43498</v>
      </c>
      <c r="C747" s="9">
        <v>0.68958333333333333</v>
      </c>
      <c r="D747" s="8" t="s">
        <v>24</v>
      </c>
    </row>
    <row r="748" spans="1:4" x14ac:dyDescent="0.3">
      <c r="A748" s="4" t="s">
        <v>782</v>
      </c>
      <c r="B748" s="12">
        <v>43473</v>
      </c>
      <c r="C748" s="6">
        <v>0.79652777777777772</v>
      </c>
      <c r="D748" s="5" t="s">
        <v>28</v>
      </c>
    </row>
    <row r="749" spans="1:4" x14ac:dyDescent="0.3">
      <c r="A749" s="7" t="s">
        <v>783</v>
      </c>
      <c r="B749" s="13">
        <v>43495</v>
      </c>
      <c r="C749" s="9">
        <v>0.61319444444444449</v>
      </c>
      <c r="D749" s="8" t="s">
        <v>28</v>
      </c>
    </row>
    <row r="750" spans="1:4" x14ac:dyDescent="0.3">
      <c r="A750" s="4" t="s">
        <v>784</v>
      </c>
      <c r="B750" s="12">
        <v>43550</v>
      </c>
      <c r="C750" s="6">
        <v>0.81111111111111112</v>
      </c>
      <c r="D750" s="5" t="s">
        <v>28</v>
      </c>
    </row>
    <row r="751" spans="1:4" x14ac:dyDescent="0.3">
      <c r="A751" s="7" t="s">
        <v>785</v>
      </c>
      <c r="B751" s="13">
        <v>43480</v>
      </c>
      <c r="C751" s="9">
        <v>0.86388888888888893</v>
      </c>
      <c r="D751" s="8" t="s">
        <v>24</v>
      </c>
    </row>
    <row r="752" spans="1:4" x14ac:dyDescent="0.3">
      <c r="A752" s="4" t="s">
        <v>786</v>
      </c>
      <c r="B752" s="12">
        <v>43538</v>
      </c>
      <c r="C752" s="6">
        <v>0.46944444444444444</v>
      </c>
      <c r="D752" s="5" t="s">
        <v>18</v>
      </c>
    </row>
    <row r="753" spans="1:4" x14ac:dyDescent="0.3">
      <c r="A753" s="7" t="s">
        <v>787</v>
      </c>
      <c r="B753" s="13">
        <v>43499</v>
      </c>
      <c r="C753" s="9">
        <v>0.43819444444444444</v>
      </c>
      <c r="D753" s="8" t="s">
        <v>28</v>
      </c>
    </row>
    <row r="754" spans="1:4" x14ac:dyDescent="0.3">
      <c r="A754" s="4" t="s">
        <v>788</v>
      </c>
      <c r="B754" s="12">
        <v>43518</v>
      </c>
      <c r="C754" s="6">
        <v>0.52083333333333337</v>
      </c>
      <c r="D754" s="5" t="s">
        <v>18</v>
      </c>
    </row>
    <row r="755" spans="1:4" x14ac:dyDescent="0.3">
      <c r="A755" s="7" t="s">
        <v>789</v>
      </c>
      <c r="B755" s="13">
        <v>43489</v>
      </c>
      <c r="C755" s="9">
        <v>0.62847222222222221</v>
      </c>
      <c r="D755" s="8" t="s">
        <v>18</v>
      </c>
    </row>
    <row r="756" spans="1:4" x14ac:dyDescent="0.3">
      <c r="A756" s="4" t="s">
        <v>790</v>
      </c>
      <c r="B756" s="12">
        <v>43490</v>
      </c>
      <c r="C756" s="6">
        <v>0.77083333333333337</v>
      </c>
      <c r="D756" s="5" t="s">
        <v>18</v>
      </c>
    </row>
    <row r="757" spans="1:4" x14ac:dyDescent="0.3">
      <c r="A757" s="7" t="s">
        <v>791</v>
      </c>
      <c r="B757" s="13">
        <v>43533</v>
      </c>
      <c r="C757" s="9">
        <v>0.5541666666666667</v>
      </c>
      <c r="D757" s="8" t="s">
        <v>28</v>
      </c>
    </row>
    <row r="758" spans="1:4" x14ac:dyDescent="0.3">
      <c r="A758" s="4" t="s">
        <v>792</v>
      </c>
      <c r="B758" s="12">
        <v>43513</v>
      </c>
      <c r="C758" s="6">
        <v>0.64444444444444449</v>
      </c>
      <c r="D758" s="5" t="s">
        <v>18</v>
      </c>
    </row>
    <row r="759" spans="1:4" x14ac:dyDescent="0.3">
      <c r="A759" s="7" t="s">
        <v>793</v>
      </c>
      <c r="B759" s="13">
        <v>43476</v>
      </c>
      <c r="C759" s="9">
        <v>0.49444444444444446</v>
      </c>
      <c r="D759" s="8" t="s">
        <v>24</v>
      </c>
    </row>
    <row r="760" spans="1:4" x14ac:dyDescent="0.3">
      <c r="A760" s="4" t="s">
        <v>794</v>
      </c>
      <c r="B760" s="12">
        <v>43523</v>
      </c>
      <c r="C760" s="6">
        <v>0.76666666666666672</v>
      </c>
      <c r="D760" s="5" t="s">
        <v>18</v>
      </c>
    </row>
    <row r="761" spans="1:4" x14ac:dyDescent="0.3">
      <c r="A761" s="7" t="s">
        <v>795</v>
      </c>
      <c r="B761" s="13">
        <v>43549</v>
      </c>
      <c r="C761" s="9">
        <v>0.6381944444444444</v>
      </c>
      <c r="D761" s="8" t="s">
        <v>18</v>
      </c>
    </row>
    <row r="762" spans="1:4" x14ac:dyDescent="0.3">
      <c r="A762" s="4" t="s">
        <v>796</v>
      </c>
      <c r="B762" s="12">
        <v>43507</v>
      </c>
      <c r="C762" s="6">
        <v>0.44305555555555554</v>
      </c>
      <c r="D762" s="5" t="s">
        <v>28</v>
      </c>
    </row>
    <row r="763" spans="1:4" x14ac:dyDescent="0.3">
      <c r="A763" s="7" t="s">
        <v>797</v>
      </c>
      <c r="B763" s="13">
        <v>43496</v>
      </c>
      <c r="C763" s="9">
        <v>0.6333333333333333</v>
      </c>
      <c r="D763" s="8" t="s">
        <v>28</v>
      </c>
    </row>
    <row r="764" spans="1:4" x14ac:dyDescent="0.3">
      <c r="A764" s="4" t="s">
        <v>798</v>
      </c>
      <c r="B764" s="12">
        <v>43485</v>
      </c>
      <c r="C764" s="6">
        <v>0.7416666666666667</v>
      </c>
      <c r="D764" s="5" t="s">
        <v>18</v>
      </c>
    </row>
    <row r="765" spans="1:4" x14ac:dyDescent="0.3">
      <c r="A765" s="7" t="s">
        <v>799</v>
      </c>
      <c r="B765" s="13">
        <v>43550</v>
      </c>
      <c r="C765" s="9">
        <v>0.46319444444444446</v>
      </c>
      <c r="D765" s="8" t="s">
        <v>18</v>
      </c>
    </row>
    <row r="766" spans="1:4" x14ac:dyDescent="0.3">
      <c r="A766" s="4" t="s">
        <v>800</v>
      </c>
      <c r="B766" s="12">
        <v>43485</v>
      </c>
      <c r="C766" s="6">
        <v>0.65833333333333333</v>
      </c>
      <c r="D766" s="5" t="s">
        <v>28</v>
      </c>
    </row>
    <row r="767" spans="1:4" x14ac:dyDescent="0.3">
      <c r="A767" s="7" t="s">
        <v>801</v>
      </c>
      <c r="B767" s="13">
        <v>43529</v>
      </c>
      <c r="C767" s="9">
        <v>0.81944444444444442</v>
      </c>
      <c r="D767" s="8" t="s">
        <v>18</v>
      </c>
    </row>
    <row r="768" spans="1:4" x14ac:dyDescent="0.3">
      <c r="A768" s="4" t="s">
        <v>802</v>
      </c>
      <c r="B768" s="12">
        <v>43470</v>
      </c>
      <c r="C768" s="6">
        <v>0.85416666666666663</v>
      </c>
      <c r="D768" s="5" t="s">
        <v>28</v>
      </c>
    </row>
    <row r="769" spans="1:4" x14ac:dyDescent="0.3">
      <c r="A769" s="7" t="s">
        <v>803</v>
      </c>
      <c r="B769" s="13">
        <v>43509</v>
      </c>
      <c r="C769" s="9">
        <v>0.58263888888888893</v>
      </c>
      <c r="D769" s="8" t="s">
        <v>24</v>
      </c>
    </row>
    <row r="770" spans="1:4" x14ac:dyDescent="0.3">
      <c r="A770" s="4" t="s">
        <v>804</v>
      </c>
      <c r="B770" s="12">
        <v>43540</v>
      </c>
      <c r="C770" s="6">
        <v>0.78541666666666665</v>
      </c>
      <c r="D770" s="5" t="s">
        <v>24</v>
      </c>
    </row>
    <row r="771" spans="1:4" x14ac:dyDescent="0.3">
      <c r="A771" s="7" t="s">
        <v>805</v>
      </c>
      <c r="B771" s="13">
        <v>43480</v>
      </c>
      <c r="C771" s="9">
        <v>0.72499999999999998</v>
      </c>
      <c r="D771" s="8" t="s">
        <v>24</v>
      </c>
    </row>
    <row r="772" spans="1:4" x14ac:dyDescent="0.3">
      <c r="A772" s="4" t="s">
        <v>806</v>
      </c>
      <c r="B772" s="12">
        <v>43522</v>
      </c>
      <c r="C772" s="6">
        <v>0.49861111111111112</v>
      </c>
      <c r="D772" s="5" t="s">
        <v>18</v>
      </c>
    </row>
    <row r="773" spans="1:4" x14ac:dyDescent="0.3">
      <c r="A773" s="7" t="s">
        <v>807</v>
      </c>
      <c r="B773" s="13">
        <v>43523</v>
      </c>
      <c r="C773" s="9">
        <v>0.79236111111111107</v>
      </c>
      <c r="D773" s="8" t="s">
        <v>28</v>
      </c>
    </row>
    <row r="774" spans="1:4" x14ac:dyDescent="0.3">
      <c r="A774" s="4" t="s">
        <v>808</v>
      </c>
      <c r="B774" s="12">
        <v>43513</v>
      </c>
      <c r="C774" s="6">
        <v>0.70138888888888884</v>
      </c>
      <c r="D774" s="5" t="s">
        <v>18</v>
      </c>
    </row>
    <row r="775" spans="1:4" x14ac:dyDescent="0.3">
      <c r="A775" s="7" t="s">
        <v>809</v>
      </c>
      <c r="B775" s="13">
        <v>43502</v>
      </c>
      <c r="C775" s="9">
        <v>0.43194444444444446</v>
      </c>
      <c r="D775" s="8" t="s">
        <v>28</v>
      </c>
    </row>
    <row r="776" spans="1:4" x14ac:dyDescent="0.3">
      <c r="A776" s="4" t="s">
        <v>810</v>
      </c>
      <c r="B776" s="12">
        <v>43482</v>
      </c>
      <c r="C776" s="6">
        <v>0.69861111111111107</v>
      </c>
      <c r="D776" s="5" t="s">
        <v>24</v>
      </c>
    </row>
    <row r="777" spans="1:4" x14ac:dyDescent="0.3">
      <c r="A777" s="7" t="s">
        <v>811</v>
      </c>
      <c r="B777" s="13">
        <v>43487</v>
      </c>
      <c r="C777" s="9">
        <v>0.75555555555555554</v>
      </c>
      <c r="D777" s="8" t="s">
        <v>28</v>
      </c>
    </row>
    <row r="778" spans="1:4" x14ac:dyDescent="0.3">
      <c r="A778" s="4" t="s">
        <v>812</v>
      </c>
      <c r="B778" s="12">
        <v>43529</v>
      </c>
      <c r="C778" s="6">
        <v>0.75138888888888888</v>
      </c>
      <c r="D778" s="5" t="s">
        <v>28</v>
      </c>
    </row>
    <row r="779" spans="1:4" x14ac:dyDescent="0.3">
      <c r="A779" s="7" t="s">
        <v>813</v>
      </c>
      <c r="B779" s="13">
        <v>43468</v>
      </c>
      <c r="C779" s="9">
        <v>0.54652777777777772</v>
      </c>
      <c r="D779" s="8" t="s">
        <v>24</v>
      </c>
    </row>
    <row r="780" spans="1:4" x14ac:dyDescent="0.3">
      <c r="A780" s="4" t="s">
        <v>814</v>
      </c>
      <c r="B780" s="12">
        <v>43544</v>
      </c>
      <c r="C780" s="6">
        <v>0.74444444444444446</v>
      </c>
      <c r="D780" s="5" t="s">
        <v>24</v>
      </c>
    </row>
    <row r="781" spans="1:4" x14ac:dyDescent="0.3">
      <c r="A781" s="7" t="s">
        <v>815</v>
      </c>
      <c r="B781" s="13">
        <v>43496</v>
      </c>
      <c r="C781" s="9">
        <v>0.85555555555555551</v>
      </c>
      <c r="D781" s="8" t="s">
        <v>18</v>
      </c>
    </row>
    <row r="782" spans="1:4" x14ac:dyDescent="0.3">
      <c r="A782" s="4" t="s">
        <v>816</v>
      </c>
      <c r="B782" s="12">
        <v>43515</v>
      </c>
      <c r="C782" s="6">
        <v>0.80833333333333335</v>
      </c>
      <c r="D782" s="5" t="s">
        <v>24</v>
      </c>
    </row>
    <row r="783" spans="1:4" x14ac:dyDescent="0.3">
      <c r="A783" s="7" t="s">
        <v>817</v>
      </c>
      <c r="B783" s="13">
        <v>43507</v>
      </c>
      <c r="C783" s="9">
        <v>0.67083333333333328</v>
      </c>
      <c r="D783" s="8" t="s">
        <v>18</v>
      </c>
    </row>
    <row r="784" spans="1:4" x14ac:dyDescent="0.3">
      <c r="A784" s="4" t="s">
        <v>818</v>
      </c>
      <c r="B784" s="12">
        <v>43501</v>
      </c>
      <c r="C784" s="6">
        <v>0.59305555555555556</v>
      </c>
      <c r="D784" s="5" t="s">
        <v>28</v>
      </c>
    </row>
    <row r="785" spans="1:4" x14ac:dyDescent="0.3">
      <c r="A785" s="7" t="s">
        <v>819</v>
      </c>
      <c r="B785" s="13">
        <v>43527</v>
      </c>
      <c r="C785" s="9">
        <v>0.73333333333333328</v>
      </c>
      <c r="D785" s="8" t="s">
        <v>24</v>
      </c>
    </row>
    <row r="786" spans="1:4" x14ac:dyDescent="0.3">
      <c r="A786" s="4" t="s">
        <v>820</v>
      </c>
      <c r="B786" s="12">
        <v>43520</v>
      </c>
      <c r="C786" s="6">
        <v>0.54722222222222228</v>
      </c>
      <c r="D786" s="5" t="s">
        <v>18</v>
      </c>
    </row>
    <row r="787" spans="1:4" x14ac:dyDescent="0.3">
      <c r="A787" s="7" t="s">
        <v>821</v>
      </c>
      <c r="B787" s="13">
        <v>43500</v>
      </c>
      <c r="C787" s="9">
        <v>0.67291666666666672</v>
      </c>
      <c r="D787" s="8" t="s">
        <v>28</v>
      </c>
    </row>
    <row r="788" spans="1:4" x14ac:dyDescent="0.3">
      <c r="A788" s="4" t="s">
        <v>822</v>
      </c>
      <c r="B788" s="12">
        <v>43515</v>
      </c>
      <c r="C788" s="6">
        <v>0.48125000000000001</v>
      </c>
      <c r="D788" s="5" t="s">
        <v>18</v>
      </c>
    </row>
    <row r="789" spans="1:4" x14ac:dyDescent="0.3">
      <c r="A789" s="7" t="s">
        <v>823</v>
      </c>
      <c r="B789" s="13">
        <v>43488</v>
      </c>
      <c r="C789" s="9">
        <v>0.42916666666666664</v>
      </c>
      <c r="D789" s="8" t="s">
        <v>28</v>
      </c>
    </row>
    <row r="790" spans="1:4" x14ac:dyDescent="0.3">
      <c r="A790" s="4" t="s">
        <v>824</v>
      </c>
      <c r="B790" s="12">
        <v>43479</v>
      </c>
      <c r="C790" s="6">
        <v>0.4548611111111111</v>
      </c>
      <c r="D790" s="5" t="s">
        <v>28</v>
      </c>
    </row>
    <row r="791" spans="1:4" x14ac:dyDescent="0.3">
      <c r="A791" s="7" t="s">
        <v>825</v>
      </c>
      <c r="B791" s="13">
        <v>43482</v>
      </c>
      <c r="C791" s="9">
        <v>0.63541666666666663</v>
      </c>
      <c r="D791" s="8" t="s">
        <v>18</v>
      </c>
    </row>
    <row r="792" spans="1:4" x14ac:dyDescent="0.3">
      <c r="A792" s="4" t="s">
        <v>826</v>
      </c>
      <c r="B792" s="12">
        <v>43527</v>
      </c>
      <c r="C792" s="6">
        <v>0.83750000000000002</v>
      </c>
      <c r="D792" s="5" t="s">
        <v>28</v>
      </c>
    </row>
    <row r="793" spans="1:4" x14ac:dyDescent="0.3">
      <c r="A793" s="7" t="s">
        <v>827</v>
      </c>
      <c r="B793" s="13">
        <v>43511</v>
      </c>
      <c r="C793" s="9">
        <v>0.84791666666666665</v>
      </c>
      <c r="D793" s="8" t="s">
        <v>28</v>
      </c>
    </row>
    <row r="794" spans="1:4" x14ac:dyDescent="0.3">
      <c r="A794" s="4" t="s">
        <v>828</v>
      </c>
      <c r="B794" s="12">
        <v>43480</v>
      </c>
      <c r="C794" s="6">
        <v>0.57499999999999996</v>
      </c>
      <c r="D794" s="5" t="s">
        <v>28</v>
      </c>
    </row>
    <row r="795" spans="1:4" x14ac:dyDescent="0.3">
      <c r="A795" s="7" t="s">
        <v>829</v>
      </c>
      <c r="B795" s="13">
        <v>43523</v>
      </c>
      <c r="C795" s="9">
        <v>0.53611111111111109</v>
      </c>
      <c r="D795" s="8" t="s">
        <v>28</v>
      </c>
    </row>
    <row r="796" spans="1:4" x14ac:dyDescent="0.3">
      <c r="A796" s="4" t="s">
        <v>830</v>
      </c>
      <c r="B796" s="12">
        <v>43522</v>
      </c>
      <c r="C796" s="6">
        <v>0.51944444444444449</v>
      </c>
      <c r="D796" s="5" t="s">
        <v>28</v>
      </c>
    </row>
    <row r="797" spans="1:4" x14ac:dyDescent="0.3">
      <c r="A797" s="7" t="s">
        <v>831</v>
      </c>
      <c r="B797" s="13">
        <v>43539</v>
      </c>
      <c r="C797" s="9">
        <v>0.68472222222222223</v>
      </c>
      <c r="D797" s="8" t="s">
        <v>18</v>
      </c>
    </row>
    <row r="798" spans="1:4" x14ac:dyDescent="0.3">
      <c r="A798" s="4" t="s">
        <v>832</v>
      </c>
      <c r="B798" s="12">
        <v>43489</v>
      </c>
      <c r="C798" s="6">
        <v>0.55833333333333335</v>
      </c>
      <c r="D798" s="5" t="s">
        <v>24</v>
      </c>
    </row>
    <row r="799" spans="1:4" x14ac:dyDescent="0.3">
      <c r="A799" s="7" t="s">
        <v>833</v>
      </c>
      <c r="B799" s="13">
        <v>43518</v>
      </c>
      <c r="C799" s="9">
        <v>0.63541666666666663</v>
      </c>
      <c r="D799" s="8" t="s">
        <v>24</v>
      </c>
    </row>
    <row r="800" spans="1:4" x14ac:dyDescent="0.3">
      <c r="A800" s="4" t="s">
        <v>834</v>
      </c>
      <c r="B800" s="12">
        <v>43539</v>
      </c>
      <c r="C800" s="6">
        <v>0.4513888888888889</v>
      </c>
      <c r="D800" s="5" t="s">
        <v>28</v>
      </c>
    </row>
    <row r="801" spans="1:4" x14ac:dyDescent="0.3">
      <c r="A801" s="7" t="s">
        <v>835</v>
      </c>
      <c r="B801" s="13">
        <v>43507</v>
      </c>
      <c r="C801" s="9">
        <v>0.77638888888888891</v>
      </c>
      <c r="D801" s="8" t="s">
        <v>18</v>
      </c>
    </row>
    <row r="802" spans="1:4" x14ac:dyDescent="0.3">
      <c r="A802" s="4" t="s">
        <v>836</v>
      </c>
      <c r="B802" s="12">
        <v>43477</v>
      </c>
      <c r="C802" s="6">
        <v>0.69791666666666663</v>
      </c>
      <c r="D802" s="5" t="s">
        <v>18</v>
      </c>
    </row>
    <row r="803" spans="1:4" x14ac:dyDescent="0.3">
      <c r="A803" s="7" t="s">
        <v>837</v>
      </c>
      <c r="B803" s="13">
        <v>43527</v>
      </c>
      <c r="C803" s="9">
        <v>0.8125</v>
      </c>
      <c r="D803" s="8" t="s">
        <v>18</v>
      </c>
    </row>
    <row r="804" spans="1:4" x14ac:dyDescent="0.3">
      <c r="A804" s="4" t="s">
        <v>838</v>
      </c>
      <c r="B804" s="12">
        <v>43547</v>
      </c>
      <c r="C804" s="6">
        <v>0.55763888888888891</v>
      </c>
      <c r="D804" s="5" t="s">
        <v>18</v>
      </c>
    </row>
    <row r="805" spans="1:4" x14ac:dyDescent="0.3">
      <c r="A805" s="7" t="s">
        <v>839</v>
      </c>
      <c r="B805" s="13">
        <v>43528</v>
      </c>
      <c r="C805" s="9">
        <v>0.47708333333333336</v>
      </c>
      <c r="D805" s="8" t="s">
        <v>24</v>
      </c>
    </row>
    <row r="806" spans="1:4" x14ac:dyDescent="0.3">
      <c r="A806" s="4" t="s">
        <v>840</v>
      </c>
      <c r="B806" s="12">
        <v>43519</v>
      </c>
      <c r="C806" s="6">
        <v>0.46666666666666667</v>
      </c>
      <c r="D806" s="5" t="s">
        <v>24</v>
      </c>
    </row>
    <row r="807" spans="1:4" x14ac:dyDescent="0.3">
      <c r="A807" s="7" t="s">
        <v>841</v>
      </c>
      <c r="B807" s="13">
        <v>43541</v>
      </c>
      <c r="C807" s="9">
        <v>0.69166666666666665</v>
      </c>
      <c r="D807" s="8" t="s">
        <v>24</v>
      </c>
    </row>
    <row r="808" spans="1:4" x14ac:dyDescent="0.3">
      <c r="A808" s="4" t="s">
        <v>842</v>
      </c>
      <c r="B808" s="12">
        <v>43481</v>
      </c>
      <c r="C808" s="6">
        <v>0.77847222222222223</v>
      </c>
      <c r="D808" s="5" t="s">
        <v>28</v>
      </c>
    </row>
    <row r="809" spans="1:4" x14ac:dyDescent="0.3">
      <c r="A809" s="7" t="s">
        <v>843</v>
      </c>
      <c r="B809" s="13">
        <v>43473</v>
      </c>
      <c r="C809" s="9">
        <v>0.71666666666666667</v>
      </c>
      <c r="D809" s="8" t="s">
        <v>24</v>
      </c>
    </row>
    <row r="810" spans="1:4" x14ac:dyDescent="0.3">
      <c r="A810" s="4" t="s">
        <v>844</v>
      </c>
      <c r="B810" s="12">
        <v>43479</v>
      </c>
      <c r="C810" s="6">
        <v>0.44305555555555554</v>
      </c>
      <c r="D810" s="5" t="s">
        <v>24</v>
      </c>
    </row>
    <row r="811" spans="1:4" x14ac:dyDescent="0.3">
      <c r="A811" s="7" t="s">
        <v>845</v>
      </c>
      <c r="B811" s="13">
        <v>43496</v>
      </c>
      <c r="C811" s="9">
        <v>0.43958333333333333</v>
      </c>
      <c r="D811" s="8" t="s">
        <v>18</v>
      </c>
    </row>
    <row r="812" spans="1:4" x14ac:dyDescent="0.3">
      <c r="A812" s="4" t="s">
        <v>846</v>
      </c>
      <c r="B812" s="12">
        <v>43539</v>
      </c>
      <c r="C812" s="6">
        <v>0.60972222222222228</v>
      </c>
      <c r="D812" s="5" t="s">
        <v>18</v>
      </c>
    </row>
    <row r="813" spans="1:4" x14ac:dyDescent="0.3">
      <c r="A813" s="7" t="s">
        <v>847</v>
      </c>
      <c r="B813" s="13">
        <v>43520</v>
      </c>
      <c r="C813" s="9">
        <v>0.75416666666666665</v>
      </c>
      <c r="D813" s="8" t="s">
        <v>28</v>
      </c>
    </row>
    <row r="814" spans="1:4" x14ac:dyDescent="0.3">
      <c r="A814" s="4" t="s">
        <v>848</v>
      </c>
      <c r="B814" s="12">
        <v>43504</v>
      </c>
      <c r="C814" s="6">
        <v>0.53611111111111109</v>
      </c>
      <c r="D814" s="5" t="s">
        <v>28</v>
      </c>
    </row>
    <row r="815" spans="1:4" x14ac:dyDescent="0.3">
      <c r="A815" s="7" t="s">
        <v>849</v>
      </c>
      <c r="B815" s="13">
        <v>43546</v>
      </c>
      <c r="C815" s="9">
        <v>0.58333333333333337</v>
      </c>
      <c r="D815" s="8" t="s">
        <v>24</v>
      </c>
    </row>
    <row r="816" spans="1:4" x14ac:dyDescent="0.3">
      <c r="A816" s="4" t="s">
        <v>850</v>
      </c>
      <c r="B816" s="12">
        <v>43489</v>
      </c>
      <c r="C816" s="6">
        <v>0.45624999999999999</v>
      </c>
      <c r="D816" s="5" t="s">
        <v>24</v>
      </c>
    </row>
    <row r="817" spans="1:4" x14ac:dyDescent="0.3">
      <c r="A817" s="7" t="s">
        <v>851</v>
      </c>
      <c r="B817" s="13">
        <v>43538</v>
      </c>
      <c r="C817" s="9">
        <v>0.69791666666666663</v>
      </c>
      <c r="D817" s="8" t="s">
        <v>18</v>
      </c>
    </row>
    <row r="818" spans="1:4" x14ac:dyDescent="0.3">
      <c r="A818" s="4" t="s">
        <v>852</v>
      </c>
      <c r="B818" s="12">
        <v>43488</v>
      </c>
      <c r="C818" s="6">
        <v>0.46875</v>
      </c>
      <c r="D818" s="5" t="s">
        <v>24</v>
      </c>
    </row>
    <row r="819" spans="1:4" x14ac:dyDescent="0.3">
      <c r="A819" s="7" t="s">
        <v>853</v>
      </c>
      <c r="B819" s="13">
        <v>43484</v>
      </c>
      <c r="C819" s="9">
        <v>0.85347222222222219</v>
      </c>
      <c r="D819" s="8" t="s">
        <v>18</v>
      </c>
    </row>
    <row r="820" spans="1:4" x14ac:dyDescent="0.3">
      <c r="A820" s="4" t="s">
        <v>854</v>
      </c>
      <c r="B820" s="12">
        <v>43492</v>
      </c>
      <c r="C820" s="6">
        <v>0.8354166666666667</v>
      </c>
      <c r="D820" s="5" t="s">
        <v>28</v>
      </c>
    </row>
    <row r="821" spans="1:4" x14ac:dyDescent="0.3">
      <c r="A821" s="7" t="s">
        <v>855</v>
      </c>
      <c r="B821" s="13">
        <v>43499</v>
      </c>
      <c r="C821" s="9">
        <v>0.60763888888888884</v>
      </c>
      <c r="D821" s="8" t="s">
        <v>28</v>
      </c>
    </row>
    <row r="822" spans="1:4" x14ac:dyDescent="0.3">
      <c r="A822" s="4" t="s">
        <v>856</v>
      </c>
      <c r="B822" s="12">
        <v>43549</v>
      </c>
      <c r="C822" s="6">
        <v>0.68888888888888888</v>
      </c>
      <c r="D822" s="5" t="s">
        <v>18</v>
      </c>
    </row>
    <row r="823" spans="1:4" x14ac:dyDescent="0.3">
      <c r="A823" s="7" t="s">
        <v>857</v>
      </c>
      <c r="B823" s="13">
        <v>43520</v>
      </c>
      <c r="C823" s="9">
        <v>0.4236111111111111</v>
      </c>
      <c r="D823" s="8" t="s">
        <v>28</v>
      </c>
    </row>
    <row r="824" spans="1:4" x14ac:dyDescent="0.3">
      <c r="A824" s="4" t="s">
        <v>858</v>
      </c>
      <c r="B824" s="12">
        <v>43503</v>
      </c>
      <c r="C824" s="6">
        <v>0.59375</v>
      </c>
      <c r="D824" s="5" t="s">
        <v>24</v>
      </c>
    </row>
    <row r="825" spans="1:4" x14ac:dyDescent="0.3">
      <c r="A825" s="7" t="s">
        <v>859</v>
      </c>
      <c r="B825" s="13">
        <v>43528</v>
      </c>
      <c r="C825" s="9">
        <v>0.4201388888888889</v>
      </c>
      <c r="D825" s="8" t="s">
        <v>24</v>
      </c>
    </row>
    <row r="826" spans="1:4" x14ac:dyDescent="0.3">
      <c r="A826" s="4" t="s">
        <v>860</v>
      </c>
      <c r="B826" s="12">
        <v>43510</v>
      </c>
      <c r="C826" s="6">
        <v>0.48333333333333334</v>
      </c>
      <c r="D826" s="5" t="s">
        <v>28</v>
      </c>
    </row>
    <row r="827" spans="1:4" x14ac:dyDescent="0.3">
      <c r="A827" s="7" t="s">
        <v>861</v>
      </c>
      <c r="B827" s="13">
        <v>43494</v>
      </c>
      <c r="C827" s="9">
        <v>0.76041666666666663</v>
      </c>
      <c r="D827" s="8" t="s">
        <v>28</v>
      </c>
    </row>
    <row r="828" spans="1:4" x14ac:dyDescent="0.3">
      <c r="A828" s="4" t="s">
        <v>862</v>
      </c>
      <c r="B828" s="12">
        <v>43493</v>
      </c>
      <c r="C828" s="6">
        <v>0.57847222222222228</v>
      </c>
      <c r="D828" s="5" t="s">
        <v>28</v>
      </c>
    </row>
    <row r="829" spans="1:4" x14ac:dyDescent="0.3">
      <c r="A829" s="7" t="s">
        <v>863</v>
      </c>
      <c r="B829" s="13">
        <v>43550</v>
      </c>
      <c r="C829" s="9">
        <v>0.77569444444444446</v>
      </c>
      <c r="D829" s="8" t="s">
        <v>28</v>
      </c>
    </row>
    <row r="830" spans="1:4" x14ac:dyDescent="0.3">
      <c r="A830" s="4" t="s">
        <v>864</v>
      </c>
      <c r="B830" s="12">
        <v>43548</v>
      </c>
      <c r="C830" s="6">
        <v>0.76875000000000004</v>
      </c>
      <c r="D830" s="5" t="s">
        <v>24</v>
      </c>
    </row>
    <row r="831" spans="1:4" x14ac:dyDescent="0.3">
      <c r="A831" s="7" t="s">
        <v>865</v>
      </c>
      <c r="B831" s="13">
        <v>43466</v>
      </c>
      <c r="C831" s="9">
        <v>0.61250000000000004</v>
      </c>
      <c r="D831" s="8" t="s">
        <v>28</v>
      </c>
    </row>
    <row r="832" spans="1:4" x14ac:dyDescent="0.3">
      <c r="A832" s="4" t="s">
        <v>866</v>
      </c>
      <c r="B832" s="12">
        <v>43489</v>
      </c>
      <c r="C832" s="6">
        <v>0.73819444444444449</v>
      </c>
      <c r="D832" s="5" t="s">
        <v>24</v>
      </c>
    </row>
    <row r="833" spans="1:4" x14ac:dyDescent="0.3">
      <c r="A833" s="7" t="s">
        <v>867</v>
      </c>
      <c r="B833" s="13">
        <v>43521</v>
      </c>
      <c r="C833" s="9">
        <v>0.77569444444444446</v>
      </c>
      <c r="D833" s="8" t="s">
        <v>24</v>
      </c>
    </row>
    <row r="834" spans="1:4" x14ac:dyDescent="0.3">
      <c r="A834" s="4" t="s">
        <v>868</v>
      </c>
      <c r="B834" s="12">
        <v>43474</v>
      </c>
      <c r="C834" s="6">
        <v>0.69027777777777777</v>
      </c>
      <c r="D834" s="5" t="s">
        <v>24</v>
      </c>
    </row>
    <row r="835" spans="1:4" x14ac:dyDescent="0.3">
      <c r="A835" s="7" t="s">
        <v>869</v>
      </c>
      <c r="B835" s="13">
        <v>43510</v>
      </c>
      <c r="C835" s="9">
        <v>0.61250000000000004</v>
      </c>
      <c r="D835" s="8" t="s">
        <v>18</v>
      </c>
    </row>
    <row r="836" spans="1:4" x14ac:dyDescent="0.3">
      <c r="A836" s="4" t="s">
        <v>870</v>
      </c>
      <c r="B836" s="12">
        <v>43536</v>
      </c>
      <c r="C836" s="6">
        <v>0.45902777777777776</v>
      </c>
      <c r="D836" s="5" t="s">
        <v>18</v>
      </c>
    </row>
    <row r="837" spans="1:4" x14ac:dyDescent="0.3">
      <c r="A837" s="7" t="s">
        <v>871</v>
      </c>
      <c r="B837" s="13">
        <v>43550</v>
      </c>
      <c r="C837" s="9">
        <v>0.82222222222222219</v>
      </c>
      <c r="D837" s="8" t="s">
        <v>24</v>
      </c>
    </row>
    <row r="838" spans="1:4" x14ac:dyDescent="0.3">
      <c r="A838" s="4" t="s">
        <v>872</v>
      </c>
      <c r="B838" s="12">
        <v>43474</v>
      </c>
      <c r="C838" s="6">
        <v>0.56527777777777777</v>
      </c>
      <c r="D838" s="5" t="s">
        <v>18</v>
      </c>
    </row>
    <row r="839" spans="1:4" x14ac:dyDescent="0.3">
      <c r="A839" s="7" t="s">
        <v>873</v>
      </c>
      <c r="B839" s="13">
        <v>43467</v>
      </c>
      <c r="C839" s="9">
        <v>0.83888888888888891</v>
      </c>
      <c r="D839" s="8" t="s">
        <v>28</v>
      </c>
    </row>
    <row r="840" spans="1:4" x14ac:dyDescent="0.3">
      <c r="A840" s="4" t="s">
        <v>874</v>
      </c>
      <c r="B840" s="12">
        <v>43480</v>
      </c>
      <c r="C840" s="6">
        <v>0.62569444444444444</v>
      </c>
      <c r="D840" s="5" t="s">
        <v>24</v>
      </c>
    </row>
    <row r="841" spans="1:4" x14ac:dyDescent="0.3">
      <c r="A841" s="7" t="s">
        <v>875</v>
      </c>
      <c r="B841" s="13">
        <v>43466</v>
      </c>
      <c r="C841" s="9">
        <v>0.4861111111111111</v>
      </c>
      <c r="D841" s="8" t="s">
        <v>18</v>
      </c>
    </row>
    <row r="842" spans="1:4" x14ac:dyDescent="0.3">
      <c r="A842" s="4" t="s">
        <v>876</v>
      </c>
      <c r="B842" s="12">
        <v>43511</v>
      </c>
      <c r="C842" s="6">
        <v>0.63958333333333328</v>
      </c>
      <c r="D842" s="5" t="s">
        <v>24</v>
      </c>
    </row>
    <row r="843" spans="1:4" x14ac:dyDescent="0.3">
      <c r="A843" s="7" t="s">
        <v>877</v>
      </c>
      <c r="B843" s="13">
        <v>43524</v>
      </c>
      <c r="C843" s="9">
        <v>0.73472222222222228</v>
      </c>
      <c r="D843" s="8" t="s">
        <v>24</v>
      </c>
    </row>
    <row r="844" spans="1:4" x14ac:dyDescent="0.3">
      <c r="A844" s="4" t="s">
        <v>878</v>
      </c>
      <c r="B844" s="12">
        <v>43526</v>
      </c>
      <c r="C844" s="6">
        <v>0.67777777777777781</v>
      </c>
      <c r="D844" s="5" t="s">
        <v>28</v>
      </c>
    </row>
    <row r="845" spans="1:4" x14ac:dyDescent="0.3">
      <c r="A845" s="7" t="s">
        <v>879</v>
      </c>
      <c r="B845" s="13">
        <v>43509</v>
      </c>
      <c r="C845" s="9">
        <v>0.76041666666666663</v>
      </c>
      <c r="D845" s="8" t="s">
        <v>28</v>
      </c>
    </row>
    <row r="846" spans="1:4" x14ac:dyDescent="0.3">
      <c r="A846" s="4" t="s">
        <v>880</v>
      </c>
      <c r="B846" s="12">
        <v>43491</v>
      </c>
      <c r="C846" s="6">
        <v>0.52986111111111112</v>
      </c>
      <c r="D846" s="5" t="s">
        <v>24</v>
      </c>
    </row>
    <row r="847" spans="1:4" x14ac:dyDescent="0.3">
      <c r="A847" s="7" t="s">
        <v>881</v>
      </c>
      <c r="B847" s="13">
        <v>43495</v>
      </c>
      <c r="C847" s="9">
        <v>0.48055555555555557</v>
      </c>
      <c r="D847" s="8" t="s">
        <v>28</v>
      </c>
    </row>
    <row r="848" spans="1:4" x14ac:dyDescent="0.3">
      <c r="A848" s="4" t="s">
        <v>882</v>
      </c>
      <c r="B848" s="12">
        <v>43492</v>
      </c>
      <c r="C848" s="6">
        <v>0.75555555555555554</v>
      </c>
      <c r="D848" s="5" t="s">
        <v>18</v>
      </c>
    </row>
    <row r="849" spans="1:4" x14ac:dyDescent="0.3">
      <c r="A849" s="7" t="s">
        <v>883</v>
      </c>
      <c r="B849" s="13">
        <v>43495</v>
      </c>
      <c r="C849" s="9">
        <v>0.71388888888888891</v>
      </c>
      <c r="D849" s="8" t="s">
        <v>28</v>
      </c>
    </row>
    <row r="850" spans="1:4" x14ac:dyDescent="0.3">
      <c r="A850" s="4" t="s">
        <v>884</v>
      </c>
      <c r="B850" s="12">
        <v>43473</v>
      </c>
      <c r="C850" s="6">
        <v>0.81805555555555554</v>
      </c>
      <c r="D850" s="5" t="s">
        <v>24</v>
      </c>
    </row>
    <row r="851" spans="1:4" x14ac:dyDescent="0.3">
      <c r="A851" s="7" t="s">
        <v>885</v>
      </c>
      <c r="B851" s="13">
        <v>43484</v>
      </c>
      <c r="C851" s="9">
        <v>0.5493055555555556</v>
      </c>
      <c r="D851" s="8" t="s">
        <v>24</v>
      </c>
    </row>
    <row r="852" spans="1:4" x14ac:dyDescent="0.3">
      <c r="A852" s="4" t="s">
        <v>886</v>
      </c>
      <c r="B852" s="12">
        <v>43490</v>
      </c>
      <c r="C852" s="6">
        <v>0.46180555555555558</v>
      </c>
      <c r="D852" s="5" t="s">
        <v>24</v>
      </c>
    </row>
    <row r="853" spans="1:4" x14ac:dyDescent="0.3">
      <c r="A853" s="7" t="s">
        <v>887</v>
      </c>
      <c r="B853" s="13">
        <v>43515</v>
      </c>
      <c r="C853" s="9">
        <v>0.42499999999999999</v>
      </c>
      <c r="D853" s="8" t="s">
        <v>18</v>
      </c>
    </row>
    <row r="854" spans="1:4" x14ac:dyDescent="0.3">
      <c r="A854" s="4" t="s">
        <v>888</v>
      </c>
      <c r="B854" s="12">
        <v>43479</v>
      </c>
      <c r="C854" s="6">
        <v>0.65416666666666667</v>
      </c>
      <c r="D854" s="5" t="s">
        <v>18</v>
      </c>
    </row>
    <row r="855" spans="1:4" x14ac:dyDescent="0.3">
      <c r="A855" s="7" t="s">
        <v>889</v>
      </c>
      <c r="B855" s="13">
        <v>43521</v>
      </c>
      <c r="C855" s="9">
        <v>0.49861111111111112</v>
      </c>
      <c r="D855" s="8" t="s">
        <v>18</v>
      </c>
    </row>
    <row r="856" spans="1:4" x14ac:dyDescent="0.3">
      <c r="A856" s="4" t="s">
        <v>890</v>
      </c>
      <c r="B856" s="12">
        <v>43488</v>
      </c>
      <c r="C856" s="6">
        <v>0.59791666666666665</v>
      </c>
      <c r="D856" s="5" t="s">
        <v>18</v>
      </c>
    </row>
    <row r="857" spans="1:4" x14ac:dyDescent="0.3">
      <c r="A857" s="7" t="s">
        <v>891</v>
      </c>
      <c r="B857" s="13">
        <v>43512</v>
      </c>
      <c r="C857" s="9">
        <v>0.45277777777777778</v>
      </c>
      <c r="D857" s="8" t="s">
        <v>24</v>
      </c>
    </row>
    <row r="858" spans="1:4" x14ac:dyDescent="0.3">
      <c r="A858" s="4" t="s">
        <v>892</v>
      </c>
      <c r="B858" s="12">
        <v>43466</v>
      </c>
      <c r="C858" s="6">
        <v>0.81319444444444444</v>
      </c>
      <c r="D858" s="5" t="s">
        <v>24</v>
      </c>
    </row>
    <row r="859" spans="1:4" x14ac:dyDescent="0.3">
      <c r="A859" s="7" t="s">
        <v>893</v>
      </c>
      <c r="B859" s="13">
        <v>43531</v>
      </c>
      <c r="C859" s="9">
        <v>0.77430555555555558</v>
      </c>
      <c r="D859" s="8" t="s">
        <v>24</v>
      </c>
    </row>
    <row r="860" spans="1:4" x14ac:dyDescent="0.3">
      <c r="A860" s="4" t="s">
        <v>894</v>
      </c>
      <c r="B860" s="12">
        <v>43511</v>
      </c>
      <c r="C860" s="6">
        <v>0.57708333333333328</v>
      </c>
      <c r="D860" s="5" t="s">
        <v>24</v>
      </c>
    </row>
    <row r="861" spans="1:4" x14ac:dyDescent="0.3">
      <c r="A861" s="7" t="s">
        <v>895</v>
      </c>
      <c r="B861" s="13">
        <v>43488</v>
      </c>
      <c r="C861" s="9">
        <v>0.52430555555555558</v>
      </c>
      <c r="D861" s="8" t="s">
        <v>24</v>
      </c>
    </row>
    <row r="862" spans="1:4" x14ac:dyDescent="0.3">
      <c r="A862" s="4" t="s">
        <v>896</v>
      </c>
      <c r="B862" s="12">
        <v>43516</v>
      </c>
      <c r="C862" s="6">
        <v>0.55833333333333335</v>
      </c>
      <c r="D862" s="5" t="s">
        <v>18</v>
      </c>
    </row>
    <row r="863" spans="1:4" x14ac:dyDescent="0.3">
      <c r="A863" s="7" t="s">
        <v>897</v>
      </c>
      <c r="B863" s="13">
        <v>43473</v>
      </c>
      <c r="C863" s="9">
        <v>0.75416666666666665</v>
      </c>
      <c r="D863" s="8" t="s">
        <v>18</v>
      </c>
    </row>
    <row r="864" spans="1:4" x14ac:dyDescent="0.3">
      <c r="A864" s="4" t="s">
        <v>898</v>
      </c>
      <c r="B864" s="12">
        <v>43541</v>
      </c>
      <c r="C864" s="6">
        <v>0.49652777777777779</v>
      </c>
      <c r="D864" s="5" t="s">
        <v>28</v>
      </c>
    </row>
    <row r="865" spans="1:4" x14ac:dyDescent="0.3">
      <c r="A865" s="7" t="s">
        <v>899</v>
      </c>
      <c r="B865" s="13">
        <v>43477</v>
      </c>
      <c r="C865" s="9">
        <v>0.48749999999999999</v>
      </c>
      <c r="D865" s="8" t="s">
        <v>24</v>
      </c>
    </row>
    <row r="866" spans="1:4" x14ac:dyDescent="0.3">
      <c r="A866" s="4" t="s">
        <v>900</v>
      </c>
      <c r="B866" s="12">
        <v>43473</v>
      </c>
      <c r="C866" s="6">
        <v>0.60416666666666663</v>
      </c>
      <c r="D866" s="5" t="s">
        <v>24</v>
      </c>
    </row>
    <row r="867" spans="1:4" x14ac:dyDescent="0.3">
      <c r="A867" s="7" t="s">
        <v>901</v>
      </c>
      <c r="B867" s="13">
        <v>43491</v>
      </c>
      <c r="C867" s="9">
        <v>0.63263888888888886</v>
      </c>
      <c r="D867" s="8" t="s">
        <v>18</v>
      </c>
    </row>
    <row r="868" spans="1:4" x14ac:dyDescent="0.3">
      <c r="A868" s="4" t="s">
        <v>902</v>
      </c>
      <c r="B868" s="12">
        <v>43539</v>
      </c>
      <c r="C868" s="6">
        <v>0.6166666666666667</v>
      </c>
      <c r="D868" s="5" t="s">
        <v>28</v>
      </c>
    </row>
    <row r="869" spans="1:4" x14ac:dyDescent="0.3">
      <c r="A869" s="7" t="s">
        <v>903</v>
      </c>
      <c r="B869" s="13">
        <v>43482</v>
      </c>
      <c r="C869" s="9">
        <v>0.52500000000000002</v>
      </c>
      <c r="D869" s="8" t="s">
        <v>18</v>
      </c>
    </row>
    <row r="870" spans="1:4" x14ac:dyDescent="0.3">
      <c r="A870" s="4" t="s">
        <v>904</v>
      </c>
      <c r="B870" s="12">
        <v>43473</v>
      </c>
      <c r="C870" s="6">
        <v>0.79791666666666672</v>
      </c>
      <c r="D870" s="5" t="s">
        <v>28</v>
      </c>
    </row>
    <row r="871" spans="1:4" x14ac:dyDescent="0.3">
      <c r="A871" s="7" t="s">
        <v>905</v>
      </c>
      <c r="B871" s="13">
        <v>43471</v>
      </c>
      <c r="C871" s="9">
        <v>0.56597222222222221</v>
      </c>
      <c r="D871" s="8" t="s">
        <v>18</v>
      </c>
    </row>
    <row r="872" spans="1:4" x14ac:dyDescent="0.3">
      <c r="A872" s="4" t="s">
        <v>906</v>
      </c>
      <c r="B872" s="12">
        <v>43512</v>
      </c>
      <c r="C872" s="6">
        <v>0.43958333333333333</v>
      </c>
      <c r="D872" s="5" t="s">
        <v>28</v>
      </c>
    </row>
    <row r="873" spans="1:4" x14ac:dyDescent="0.3">
      <c r="A873" s="7" t="s">
        <v>907</v>
      </c>
      <c r="B873" s="13">
        <v>43537</v>
      </c>
      <c r="C873" s="9">
        <v>0.65625</v>
      </c>
      <c r="D873" s="8" t="s">
        <v>18</v>
      </c>
    </row>
    <row r="874" spans="1:4" x14ac:dyDescent="0.3">
      <c r="A874" s="4" t="s">
        <v>908</v>
      </c>
      <c r="B874" s="12">
        <v>43493</v>
      </c>
      <c r="C874" s="6">
        <v>0.49375000000000002</v>
      </c>
      <c r="D874" s="5" t="s">
        <v>24</v>
      </c>
    </row>
    <row r="875" spans="1:4" x14ac:dyDescent="0.3">
      <c r="A875" s="7" t="s">
        <v>909</v>
      </c>
      <c r="B875" s="13">
        <v>43483</v>
      </c>
      <c r="C875" s="9">
        <v>0.72638888888888886</v>
      </c>
      <c r="D875" s="8" t="s">
        <v>24</v>
      </c>
    </row>
    <row r="876" spans="1:4" x14ac:dyDescent="0.3">
      <c r="A876" s="4" t="s">
        <v>910</v>
      </c>
      <c r="B876" s="12">
        <v>43543</v>
      </c>
      <c r="C876" s="6">
        <v>0.49444444444444446</v>
      </c>
      <c r="D876" s="5" t="s">
        <v>28</v>
      </c>
    </row>
    <row r="877" spans="1:4" x14ac:dyDescent="0.3">
      <c r="A877" s="7" t="s">
        <v>911</v>
      </c>
      <c r="B877" s="13">
        <v>43539</v>
      </c>
      <c r="C877" s="9">
        <v>0.58611111111111114</v>
      </c>
      <c r="D877" s="8" t="s">
        <v>18</v>
      </c>
    </row>
    <row r="878" spans="1:4" x14ac:dyDescent="0.3">
      <c r="A878" s="4" t="s">
        <v>912</v>
      </c>
      <c r="B878" s="12">
        <v>43508</v>
      </c>
      <c r="C878" s="6">
        <v>0.74236111111111114</v>
      </c>
      <c r="D878" s="5" t="s">
        <v>24</v>
      </c>
    </row>
    <row r="879" spans="1:4" x14ac:dyDescent="0.3">
      <c r="A879" s="7" t="s">
        <v>913</v>
      </c>
      <c r="B879" s="13">
        <v>43521</v>
      </c>
      <c r="C879" s="9">
        <v>0.84652777777777777</v>
      </c>
      <c r="D879" s="8" t="s">
        <v>24</v>
      </c>
    </row>
    <row r="880" spans="1:4" x14ac:dyDescent="0.3">
      <c r="A880" s="4" t="s">
        <v>914</v>
      </c>
      <c r="B880" s="12">
        <v>43545</v>
      </c>
      <c r="C880" s="6">
        <v>0.67222222222222228</v>
      </c>
      <c r="D880" s="5" t="s">
        <v>28</v>
      </c>
    </row>
    <row r="881" spans="1:4" x14ac:dyDescent="0.3">
      <c r="A881" s="7" t="s">
        <v>915</v>
      </c>
      <c r="B881" s="13">
        <v>43484</v>
      </c>
      <c r="C881" s="9">
        <v>0.4284722222222222</v>
      </c>
      <c r="D881" s="8" t="s">
        <v>18</v>
      </c>
    </row>
    <row r="882" spans="1:4" x14ac:dyDescent="0.3">
      <c r="A882" s="4" t="s">
        <v>916</v>
      </c>
      <c r="B882" s="12">
        <v>43473</v>
      </c>
      <c r="C882" s="6">
        <v>0.60069444444444442</v>
      </c>
      <c r="D882" s="5" t="s">
        <v>18</v>
      </c>
    </row>
    <row r="883" spans="1:4" x14ac:dyDescent="0.3">
      <c r="A883" s="7" t="s">
        <v>917</v>
      </c>
      <c r="B883" s="13">
        <v>43554</v>
      </c>
      <c r="C883" s="9">
        <v>0.53541666666666665</v>
      </c>
      <c r="D883" s="8" t="s">
        <v>28</v>
      </c>
    </row>
    <row r="884" spans="1:4" x14ac:dyDescent="0.3">
      <c r="A884" s="4" t="s">
        <v>918</v>
      </c>
      <c r="B884" s="12">
        <v>43516</v>
      </c>
      <c r="C884" s="6">
        <v>0.63749999999999996</v>
      </c>
      <c r="D884" s="5" t="s">
        <v>28</v>
      </c>
    </row>
    <row r="885" spans="1:4" x14ac:dyDescent="0.3">
      <c r="A885" s="7" t="s">
        <v>919</v>
      </c>
      <c r="B885" s="13">
        <v>43554</v>
      </c>
      <c r="C885" s="9">
        <v>0.53125</v>
      </c>
      <c r="D885" s="8" t="s">
        <v>18</v>
      </c>
    </row>
    <row r="886" spans="1:4" x14ac:dyDescent="0.3">
      <c r="A886" s="4" t="s">
        <v>920</v>
      </c>
      <c r="B886" s="12">
        <v>43543</v>
      </c>
      <c r="C886" s="6">
        <v>0.56736111111111109</v>
      </c>
      <c r="D886" s="5" t="s">
        <v>24</v>
      </c>
    </row>
    <row r="887" spans="1:4" x14ac:dyDescent="0.3">
      <c r="A887" s="7" t="s">
        <v>921</v>
      </c>
      <c r="B887" s="13">
        <v>43478</v>
      </c>
      <c r="C887" s="9">
        <v>0.41875000000000001</v>
      </c>
      <c r="D887" s="8" t="s">
        <v>24</v>
      </c>
    </row>
    <row r="888" spans="1:4" x14ac:dyDescent="0.3">
      <c r="A888" s="4" t="s">
        <v>922</v>
      </c>
      <c r="B888" s="12">
        <v>43501</v>
      </c>
      <c r="C888" s="6">
        <v>0.8208333333333333</v>
      </c>
      <c r="D888" s="5" t="s">
        <v>18</v>
      </c>
    </row>
    <row r="889" spans="1:4" x14ac:dyDescent="0.3">
      <c r="A889" s="7" t="s">
        <v>923</v>
      </c>
      <c r="B889" s="13">
        <v>43547</v>
      </c>
      <c r="C889" s="9">
        <v>0.55138888888888893</v>
      </c>
      <c r="D889" s="8" t="s">
        <v>18</v>
      </c>
    </row>
    <row r="890" spans="1:4" x14ac:dyDescent="0.3">
      <c r="A890" s="4" t="s">
        <v>924</v>
      </c>
      <c r="B890" s="12">
        <v>43537</v>
      </c>
      <c r="C890" s="6">
        <v>0.53263888888888888</v>
      </c>
      <c r="D890" s="5" t="s">
        <v>18</v>
      </c>
    </row>
    <row r="891" spans="1:4" x14ac:dyDescent="0.3">
      <c r="A891" s="7" t="s">
        <v>925</v>
      </c>
      <c r="B891" s="13">
        <v>43541</v>
      </c>
      <c r="C891" s="9">
        <v>0.82847222222222228</v>
      </c>
      <c r="D891" s="8" t="s">
        <v>18</v>
      </c>
    </row>
    <row r="892" spans="1:4" x14ac:dyDescent="0.3">
      <c r="A892" s="4" t="s">
        <v>926</v>
      </c>
      <c r="B892" s="12">
        <v>43517</v>
      </c>
      <c r="C892" s="6">
        <v>0.43472222222222223</v>
      </c>
      <c r="D892" s="5" t="s">
        <v>24</v>
      </c>
    </row>
    <row r="893" spans="1:4" x14ac:dyDescent="0.3">
      <c r="A893" s="7" t="s">
        <v>927</v>
      </c>
      <c r="B893" s="13">
        <v>43503</v>
      </c>
      <c r="C893" s="9">
        <v>0.62916666666666665</v>
      </c>
      <c r="D893" s="8" t="s">
        <v>24</v>
      </c>
    </row>
    <row r="894" spans="1:4" x14ac:dyDescent="0.3">
      <c r="A894" s="4" t="s">
        <v>928</v>
      </c>
      <c r="B894" s="12">
        <v>43526</v>
      </c>
      <c r="C894" s="6">
        <v>0.69097222222222221</v>
      </c>
      <c r="D894" s="5" t="s">
        <v>28</v>
      </c>
    </row>
    <row r="895" spans="1:4" x14ac:dyDescent="0.3">
      <c r="A895" s="7" t="s">
        <v>929</v>
      </c>
      <c r="B895" s="13">
        <v>43530</v>
      </c>
      <c r="C895" s="9">
        <v>0.87291666666666667</v>
      </c>
      <c r="D895" s="8" t="s">
        <v>24</v>
      </c>
    </row>
    <row r="896" spans="1:4" x14ac:dyDescent="0.3">
      <c r="A896" s="4" t="s">
        <v>930</v>
      </c>
      <c r="B896" s="12">
        <v>43502</v>
      </c>
      <c r="C896" s="6">
        <v>0.63611111111111107</v>
      </c>
      <c r="D896" s="5" t="s">
        <v>28</v>
      </c>
    </row>
    <row r="897" spans="1:4" x14ac:dyDescent="0.3">
      <c r="A897" s="7" t="s">
        <v>931</v>
      </c>
      <c r="B897" s="13">
        <v>43493</v>
      </c>
      <c r="C897" s="9">
        <v>0.74097222222222225</v>
      </c>
      <c r="D897" s="8" t="s">
        <v>28</v>
      </c>
    </row>
    <row r="898" spans="1:4" x14ac:dyDescent="0.3">
      <c r="A898" s="4" t="s">
        <v>932</v>
      </c>
      <c r="B898" s="12">
        <v>43483</v>
      </c>
      <c r="C898" s="6">
        <v>0.68263888888888891</v>
      </c>
      <c r="D898" s="5" t="s">
        <v>18</v>
      </c>
    </row>
    <row r="899" spans="1:4" x14ac:dyDescent="0.3">
      <c r="A899" s="7" t="s">
        <v>933</v>
      </c>
      <c r="B899" s="13">
        <v>43501</v>
      </c>
      <c r="C899" s="9">
        <v>0.4284722222222222</v>
      </c>
      <c r="D899" s="8" t="s">
        <v>24</v>
      </c>
    </row>
    <row r="900" spans="1:4" x14ac:dyDescent="0.3">
      <c r="A900" s="4" t="s">
        <v>934</v>
      </c>
      <c r="B900" s="12">
        <v>43526</v>
      </c>
      <c r="C900" s="6">
        <v>0.57638888888888884</v>
      </c>
      <c r="D900" s="5" t="s">
        <v>24</v>
      </c>
    </row>
    <row r="901" spans="1:4" x14ac:dyDescent="0.3">
      <c r="A901" s="7" t="s">
        <v>935</v>
      </c>
      <c r="B901" s="13">
        <v>43505</v>
      </c>
      <c r="C901" s="9">
        <v>0.80347222222222225</v>
      </c>
      <c r="D901" s="8" t="s">
        <v>18</v>
      </c>
    </row>
    <row r="902" spans="1:4" x14ac:dyDescent="0.3">
      <c r="A902" s="4" t="s">
        <v>936</v>
      </c>
      <c r="B902" s="12">
        <v>43479</v>
      </c>
      <c r="C902" s="6">
        <v>0.58333333333333337</v>
      </c>
      <c r="D902" s="5" t="s">
        <v>28</v>
      </c>
    </row>
    <row r="903" spans="1:4" x14ac:dyDescent="0.3">
      <c r="A903" s="7" t="s">
        <v>937</v>
      </c>
      <c r="B903" s="13">
        <v>43505</v>
      </c>
      <c r="C903" s="9">
        <v>0.50138888888888888</v>
      </c>
      <c r="D903" s="8" t="s">
        <v>18</v>
      </c>
    </row>
    <row r="904" spans="1:4" x14ac:dyDescent="0.3">
      <c r="A904" s="4" t="s">
        <v>938</v>
      </c>
      <c r="B904" s="12">
        <v>43550</v>
      </c>
      <c r="C904" s="6">
        <v>0.84791666666666665</v>
      </c>
      <c r="D904" s="5" t="s">
        <v>28</v>
      </c>
    </row>
    <row r="905" spans="1:4" x14ac:dyDescent="0.3">
      <c r="A905" s="7" t="s">
        <v>939</v>
      </c>
      <c r="B905" s="13">
        <v>43493</v>
      </c>
      <c r="C905" s="9">
        <v>0.73263888888888884</v>
      </c>
      <c r="D905" s="8" t="s">
        <v>24</v>
      </c>
    </row>
    <row r="906" spans="1:4" x14ac:dyDescent="0.3">
      <c r="A906" s="4" t="s">
        <v>940</v>
      </c>
      <c r="B906" s="12">
        <v>43510</v>
      </c>
      <c r="C906" s="6">
        <v>0.52916666666666667</v>
      </c>
      <c r="D906" s="5" t="s">
        <v>18</v>
      </c>
    </row>
    <row r="907" spans="1:4" x14ac:dyDescent="0.3">
      <c r="A907" s="7" t="s">
        <v>941</v>
      </c>
      <c r="B907" s="13">
        <v>43548</v>
      </c>
      <c r="C907" s="9">
        <v>0.74722222222222223</v>
      </c>
      <c r="D907" s="8" t="s">
        <v>24</v>
      </c>
    </row>
    <row r="908" spans="1:4" x14ac:dyDescent="0.3">
      <c r="A908" s="4" t="s">
        <v>942</v>
      </c>
      <c r="B908" s="12">
        <v>43505</v>
      </c>
      <c r="C908" s="6">
        <v>0.79027777777777775</v>
      </c>
      <c r="D908" s="5" t="s">
        <v>28</v>
      </c>
    </row>
    <row r="909" spans="1:4" x14ac:dyDescent="0.3">
      <c r="A909" s="7" t="s">
        <v>943</v>
      </c>
      <c r="B909" s="13">
        <v>43548</v>
      </c>
      <c r="C909" s="9">
        <v>0.58888888888888891</v>
      </c>
      <c r="D909" s="8" t="s">
        <v>28</v>
      </c>
    </row>
    <row r="910" spans="1:4" x14ac:dyDescent="0.3">
      <c r="A910" s="4" t="s">
        <v>944</v>
      </c>
      <c r="B910" s="12">
        <v>43551</v>
      </c>
      <c r="C910" s="6">
        <v>0.6875</v>
      </c>
      <c r="D910" s="5" t="s">
        <v>18</v>
      </c>
    </row>
    <row r="911" spans="1:4" x14ac:dyDescent="0.3">
      <c r="A911" s="7" t="s">
        <v>945</v>
      </c>
      <c r="B911" s="13">
        <v>43492</v>
      </c>
      <c r="C911" s="9">
        <v>0.44722222222222224</v>
      </c>
      <c r="D911" s="8" t="s">
        <v>28</v>
      </c>
    </row>
    <row r="912" spans="1:4" x14ac:dyDescent="0.3">
      <c r="A912" s="4" t="s">
        <v>946</v>
      </c>
      <c r="B912" s="12">
        <v>43551</v>
      </c>
      <c r="C912" s="6">
        <v>0.85347222222222219</v>
      </c>
      <c r="D912" s="5" t="s">
        <v>28</v>
      </c>
    </row>
    <row r="913" spans="1:4" x14ac:dyDescent="0.3">
      <c r="A913" s="7" t="s">
        <v>947</v>
      </c>
      <c r="B913" s="13">
        <v>43484</v>
      </c>
      <c r="C913" s="9">
        <v>0.48819444444444443</v>
      </c>
      <c r="D913" s="8" t="s">
        <v>18</v>
      </c>
    </row>
    <row r="914" spans="1:4" x14ac:dyDescent="0.3">
      <c r="A914" s="4" t="s">
        <v>948</v>
      </c>
      <c r="B914" s="12">
        <v>43503</v>
      </c>
      <c r="C914" s="6">
        <v>0.42291666666666666</v>
      </c>
      <c r="D914" s="5" t="s">
        <v>24</v>
      </c>
    </row>
    <row r="915" spans="1:4" x14ac:dyDescent="0.3">
      <c r="A915" s="7" t="s">
        <v>949</v>
      </c>
      <c r="B915" s="13">
        <v>43496</v>
      </c>
      <c r="C915" s="9">
        <v>0.41666666666666669</v>
      </c>
      <c r="D915" s="8" t="s">
        <v>18</v>
      </c>
    </row>
    <row r="916" spans="1:4" x14ac:dyDescent="0.3">
      <c r="A916" s="4" t="s">
        <v>950</v>
      </c>
      <c r="B916" s="12">
        <v>43521</v>
      </c>
      <c r="C916" s="6">
        <v>0.78125</v>
      </c>
      <c r="D916" s="5" t="s">
        <v>24</v>
      </c>
    </row>
    <row r="917" spans="1:4" x14ac:dyDescent="0.3">
      <c r="A917" s="7" t="s">
        <v>951</v>
      </c>
      <c r="B917" s="13">
        <v>43498</v>
      </c>
      <c r="C917" s="9">
        <v>0.52777777777777779</v>
      </c>
      <c r="D917" s="8" t="s">
        <v>24</v>
      </c>
    </row>
    <row r="918" spans="1:4" x14ac:dyDescent="0.3">
      <c r="A918" s="4" t="s">
        <v>952</v>
      </c>
      <c r="B918" s="12">
        <v>43538</v>
      </c>
      <c r="C918" s="6">
        <v>0.65</v>
      </c>
      <c r="D918" s="5" t="s">
        <v>28</v>
      </c>
    </row>
    <row r="919" spans="1:4" x14ac:dyDescent="0.3">
      <c r="A919" s="7" t="s">
        <v>953</v>
      </c>
      <c r="B919" s="13">
        <v>43535</v>
      </c>
      <c r="C919" s="9">
        <v>0.50277777777777777</v>
      </c>
      <c r="D919" s="8" t="s">
        <v>24</v>
      </c>
    </row>
    <row r="920" spans="1:4" x14ac:dyDescent="0.3">
      <c r="A920" s="4" t="s">
        <v>954</v>
      </c>
      <c r="B920" s="12">
        <v>43518</v>
      </c>
      <c r="C920" s="6">
        <v>0.47638888888888886</v>
      </c>
      <c r="D920" s="5" t="s">
        <v>18</v>
      </c>
    </row>
    <row r="921" spans="1:4" x14ac:dyDescent="0.3">
      <c r="A921" s="7" t="s">
        <v>955</v>
      </c>
      <c r="B921" s="13">
        <v>43526</v>
      </c>
      <c r="C921" s="9">
        <v>0.52500000000000002</v>
      </c>
      <c r="D921" s="8" t="s">
        <v>18</v>
      </c>
    </row>
    <row r="922" spans="1:4" x14ac:dyDescent="0.3">
      <c r="A922" s="4" t="s">
        <v>956</v>
      </c>
      <c r="B922" s="12">
        <v>43534</v>
      </c>
      <c r="C922" s="6">
        <v>0.62916666666666665</v>
      </c>
      <c r="D922" s="5" t="s">
        <v>28</v>
      </c>
    </row>
    <row r="923" spans="1:4" x14ac:dyDescent="0.3">
      <c r="A923" s="7" t="s">
        <v>957</v>
      </c>
      <c r="B923" s="13">
        <v>43504</v>
      </c>
      <c r="C923" s="9">
        <v>0.45694444444444443</v>
      </c>
      <c r="D923" s="8" t="s">
        <v>24</v>
      </c>
    </row>
    <row r="924" spans="1:4" x14ac:dyDescent="0.3">
      <c r="A924" s="4" t="s">
        <v>958</v>
      </c>
      <c r="B924" s="12">
        <v>43518</v>
      </c>
      <c r="C924" s="6">
        <v>0.50694444444444442</v>
      </c>
      <c r="D924" s="5" t="s">
        <v>28</v>
      </c>
    </row>
    <row r="925" spans="1:4" x14ac:dyDescent="0.3">
      <c r="A925" s="7" t="s">
        <v>959</v>
      </c>
      <c r="B925" s="13">
        <v>43475</v>
      </c>
      <c r="C925" s="9">
        <v>0.43819444444444444</v>
      </c>
      <c r="D925" s="8" t="s">
        <v>28</v>
      </c>
    </row>
    <row r="926" spans="1:4" x14ac:dyDescent="0.3">
      <c r="A926" s="4" t="s">
        <v>960</v>
      </c>
      <c r="B926" s="12">
        <v>43538</v>
      </c>
      <c r="C926" s="6">
        <v>0.5756944444444444</v>
      </c>
      <c r="D926" s="5" t="s">
        <v>18</v>
      </c>
    </row>
    <row r="927" spans="1:4" x14ac:dyDescent="0.3">
      <c r="A927" s="7" t="s">
        <v>961</v>
      </c>
      <c r="B927" s="13">
        <v>43475</v>
      </c>
      <c r="C927" s="9">
        <v>0.46527777777777779</v>
      </c>
      <c r="D927" s="8" t="s">
        <v>18</v>
      </c>
    </row>
    <row r="928" spans="1:4" x14ac:dyDescent="0.3">
      <c r="A928" s="4" t="s">
        <v>962</v>
      </c>
      <c r="B928" s="12">
        <v>43511</v>
      </c>
      <c r="C928" s="6">
        <v>0.73472222222222228</v>
      </c>
      <c r="D928" s="5" t="s">
        <v>28</v>
      </c>
    </row>
    <row r="929" spans="1:4" x14ac:dyDescent="0.3">
      <c r="A929" s="7" t="s">
        <v>963</v>
      </c>
      <c r="B929" s="13">
        <v>43478</v>
      </c>
      <c r="C929" s="9">
        <v>0.74583333333333335</v>
      </c>
      <c r="D929" s="8" t="s">
        <v>28</v>
      </c>
    </row>
    <row r="930" spans="1:4" x14ac:dyDescent="0.3">
      <c r="A930" s="4" t="s">
        <v>964</v>
      </c>
      <c r="B930" s="12">
        <v>43511</v>
      </c>
      <c r="C930" s="6">
        <v>0.86875000000000002</v>
      </c>
      <c r="D930" s="5" t="s">
        <v>28</v>
      </c>
    </row>
    <row r="931" spans="1:4" x14ac:dyDescent="0.3">
      <c r="A931" s="7" t="s">
        <v>965</v>
      </c>
      <c r="B931" s="13">
        <v>43526</v>
      </c>
      <c r="C931" s="9">
        <v>0.80972222222222223</v>
      </c>
      <c r="D931" s="8" t="s">
        <v>18</v>
      </c>
    </row>
    <row r="932" spans="1:4" x14ac:dyDescent="0.3">
      <c r="A932" s="4" t="s">
        <v>966</v>
      </c>
      <c r="B932" s="12">
        <v>43548</v>
      </c>
      <c r="C932" s="6">
        <v>0.56458333333333333</v>
      </c>
      <c r="D932" s="5" t="s">
        <v>18</v>
      </c>
    </row>
    <row r="933" spans="1:4" x14ac:dyDescent="0.3">
      <c r="A933" s="7" t="s">
        <v>967</v>
      </c>
      <c r="B933" s="13">
        <v>43498</v>
      </c>
      <c r="C933" s="9">
        <v>0.58680555555555558</v>
      </c>
      <c r="D933" s="8" t="s">
        <v>28</v>
      </c>
    </row>
    <row r="934" spans="1:4" x14ac:dyDescent="0.3">
      <c r="A934" s="4" t="s">
        <v>968</v>
      </c>
      <c r="B934" s="12">
        <v>43523</v>
      </c>
      <c r="C934" s="6">
        <v>0.4861111111111111</v>
      </c>
      <c r="D934" s="5" t="s">
        <v>18</v>
      </c>
    </row>
    <row r="935" spans="1:4" x14ac:dyDescent="0.3">
      <c r="A935" s="7" t="s">
        <v>969</v>
      </c>
      <c r="B935" s="13">
        <v>43485</v>
      </c>
      <c r="C935" s="9">
        <v>0.51875000000000004</v>
      </c>
      <c r="D935" s="8" t="s">
        <v>18</v>
      </c>
    </row>
    <row r="936" spans="1:4" x14ac:dyDescent="0.3">
      <c r="A936" s="4" t="s">
        <v>970</v>
      </c>
      <c r="B936" s="12">
        <v>43468</v>
      </c>
      <c r="C936" s="6">
        <v>0.85</v>
      </c>
      <c r="D936" s="5" t="s">
        <v>18</v>
      </c>
    </row>
    <row r="937" spans="1:4" x14ac:dyDescent="0.3">
      <c r="A937" s="7" t="s">
        <v>971</v>
      </c>
      <c r="B937" s="13">
        <v>43489</v>
      </c>
      <c r="C937" s="9">
        <v>0.87430555555555556</v>
      </c>
      <c r="D937" s="8" t="s">
        <v>18</v>
      </c>
    </row>
    <row r="938" spans="1:4" x14ac:dyDescent="0.3">
      <c r="A938" s="4" t="s">
        <v>972</v>
      </c>
      <c r="B938" s="12">
        <v>43470</v>
      </c>
      <c r="C938" s="6">
        <v>0.82499999999999996</v>
      </c>
      <c r="D938" s="5" t="s">
        <v>18</v>
      </c>
    </row>
    <row r="939" spans="1:4" x14ac:dyDescent="0.3">
      <c r="A939" s="7" t="s">
        <v>973</v>
      </c>
      <c r="B939" s="13">
        <v>43554</v>
      </c>
      <c r="C939" s="9">
        <v>0.42916666666666664</v>
      </c>
      <c r="D939" s="8" t="s">
        <v>24</v>
      </c>
    </row>
    <row r="940" spans="1:4" x14ac:dyDescent="0.3">
      <c r="A940" s="4" t="s">
        <v>974</v>
      </c>
      <c r="B940" s="12">
        <v>43513</v>
      </c>
      <c r="C940" s="6">
        <v>0.68541666666666667</v>
      </c>
      <c r="D940" s="5" t="s">
        <v>24</v>
      </c>
    </row>
    <row r="941" spans="1:4" x14ac:dyDescent="0.3">
      <c r="A941" s="7" t="s">
        <v>975</v>
      </c>
      <c r="B941" s="13">
        <v>43545</v>
      </c>
      <c r="C941" s="9">
        <v>0.71111111111111114</v>
      </c>
      <c r="D941" s="8" t="s">
        <v>18</v>
      </c>
    </row>
    <row r="942" spans="1:4" x14ac:dyDescent="0.3">
      <c r="A942" s="4" t="s">
        <v>976</v>
      </c>
      <c r="B942" s="12">
        <v>43526</v>
      </c>
      <c r="C942" s="6">
        <v>0.75972222222222219</v>
      </c>
      <c r="D942" s="5" t="s">
        <v>18</v>
      </c>
    </row>
    <row r="943" spans="1:4" x14ac:dyDescent="0.3">
      <c r="A943" s="7" t="s">
        <v>977</v>
      </c>
      <c r="B943" s="13">
        <v>43551</v>
      </c>
      <c r="C943" s="9">
        <v>0.4465277777777778</v>
      </c>
      <c r="D943" s="8" t="s">
        <v>24</v>
      </c>
    </row>
    <row r="944" spans="1:4" x14ac:dyDescent="0.3">
      <c r="A944" s="4" t="s">
        <v>978</v>
      </c>
      <c r="B944" s="12">
        <v>43484</v>
      </c>
      <c r="C944" s="6">
        <v>0.8125</v>
      </c>
      <c r="D944" s="5" t="s">
        <v>18</v>
      </c>
    </row>
    <row r="945" spans="1:4" x14ac:dyDescent="0.3">
      <c r="A945" s="7" t="s">
        <v>979</v>
      </c>
      <c r="B945" s="13">
        <v>43515</v>
      </c>
      <c r="C945" s="9">
        <v>0.62013888888888891</v>
      </c>
      <c r="D945" s="8" t="s">
        <v>28</v>
      </c>
    </row>
    <row r="946" spans="1:4" x14ac:dyDescent="0.3">
      <c r="A946" s="4" t="s">
        <v>980</v>
      </c>
      <c r="B946" s="12">
        <v>43552</v>
      </c>
      <c r="C946" s="6">
        <v>0.84305555555555556</v>
      </c>
      <c r="D946" s="5" t="s">
        <v>24</v>
      </c>
    </row>
    <row r="947" spans="1:4" x14ac:dyDescent="0.3">
      <c r="A947" s="7" t="s">
        <v>981</v>
      </c>
      <c r="B947" s="13">
        <v>43470</v>
      </c>
      <c r="C947" s="9">
        <v>0.49375000000000002</v>
      </c>
      <c r="D947" s="8" t="s">
        <v>28</v>
      </c>
    </row>
    <row r="948" spans="1:4" x14ac:dyDescent="0.3">
      <c r="A948" s="4" t="s">
        <v>982</v>
      </c>
      <c r="B948" s="12">
        <v>43550</v>
      </c>
      <c r="C948" s="6">
        <v>0.59236111111111112</v>
      </c>
      <c r="D948" s="5" t="s">
        <v>28</v>
      </c>
    </row>
    <row r="949" spans="1:4" x14ac:dyDescent="0.3">
      <c r="A949" s="7" t="s">
        <v>983</v>
      </c>
      <c r="B949" s="13">
        <v>43499</v>
      </c>
      <c r="C949" s="9">
        <v>0.84236111111111112</v>
      </c>
      <c r="D949" s="8" t="s">
        <v>18</v>
      </c>
    </row>
    <row r="950" spans="1:4" x14ac:dyDescent="0.3">
      <c r="A950" s="4" t="s">
        <v>984</v>
      </c>
      <c r="B950" s="12">
        <v>43502</v>
      </c>
      <c r="C950" s="6">
        <v>0.78055555555555556</v>
      </c>
      <c r="D950" s="5" t="s">
        <v>18</v>
      </c>
    </row>
    <row r="951" spans="1:4" x14ac:dyDescent="0.3">
      <c r="A951" s="7" t="s">
        <v>985</v>
      </c>
      <c r="B951" s="13">
        <v>43520</v>
      </c>
      <c r="C951" s="9">
        <v>0.60138888888888886</v>
      </c>
      <c r="D951" s="8" t="s">
        <v>18</v>
      </c>
    </row>
    <row r="952" spans="1:4" x14ac:dyDescent="0.3">
      <c r="A952" s="4" t="s">
        <v>986</v>
      </c>
      <c r="B952" s="12">
        <v>43517</v>
      </c>
      <c r="C952" s="6">
        <v>0.52777777777777779</v>
      </c>
      <c r="D952" s="5" t="s">
        <v>18</v>
      </c>
    </row>
    <row r="953" spans="1:4" x14ac:dyDescent="0.3">
      <c r="A953" s="7" t="s">
        <v>987</v>
      </c>
      <c r="B953" s="13">
        <v>43474</v>
      </c>
      <c r="C953" s="9">
        <v>0.77986111111111112</v>
      </c>
      <c r="D953" s="8" t="s">
        <v>18</v>
      </c>
    </row>
    <row r="954" spans="1:4" x14ac:dyDescent="0.3">
      <c r="A954" s="4" t="s">
        <v>988</v>
      </c>
      <c r="B954" s="12">
        <v>43521</v>
      </c>
      <c r="C954" s="6">
        <v>0.55694444444444446</v>
      </c>
      <c r="D954" s="5" t="s">
        <v>18</v>
      </c>
    </row>
    <row r="955" spans="1:4" x14ac:dyDescent="0.3">
      <c r="A955" s="7" t="s">
        <v>989</v>
      </c>
      <c r="B955" s="13">
        <v>43478</v>
      </c>
      <c r="C955" s="9">
        <v>0.58194444444444449</v>
      </c>
      <c r="D955" s="8" t="s">
        <v>24</v>
      </c>
    </row>
    <row r="956" spans="1:4" x14ac:dyDescent="0.3">
      <c r="A956" s="4" t="s">
        <v>990</v>
      </c>
      <c r="B956" s="12">
        <v>43505</v>
      </c>
      <c r="C956" s="6">
        <v>0.48958333333333331</v>
      </c>
      <c r="D956" s="5" t="s">
        <v>24</v>
      </c>
    </row>
    <row r="957" spans="1:4" x14ac:dyDescent="0.3">
      <c r="A957" s="7" t="s">
        <v>991</v>
      </c>
      <c r="B957" s="13">
        <v>43471</v>
      </c>
      <c r="C957" s="9">
        <v>0.49375000000000002</v>
      </c>
      <c r="D957" s="8" t="s">
        <v>24</v>
      </c>
    </row>
    <row r="958" spans="1:4" x14ac:dyDescent="0.3">
      <c r="A958" s="4" t="s">
        <v>992</v>
      </c>
      <c r="B958" s="12">
        <v>43475</v>
      </c>
      <c r="C958" s="6">
        <v>0.71944444444444444</v>
      </c>
      <c r="D958" s="5" t="s">
        <v>24</v>
      </c>
    </row>
    <row r="959" spans="1:4" x14ac:dyDescent="0.3">
      <c r="A959" s="7" t="s">
        <v>993</v>
      </c>
      <c r="B959" s="13">
        <v>43503</v>
      </c>
      <c r="C959" s="9">
        <v>0.66319444444444442</v>
      </c>
      <c r="D959" s="8" t="s">
        <v>24</v>
      </c>
    </row>
    <row r="960" spans="1:4" x14ac:dyDescent="0.3">
      <c r="A960" s="4" t="s">
        <v>994</v>
      </c>
      <c r="B960" s="12">
        <v>43474</v>
      </c>
      <c r="C960" s="6">
        <v>0.50486111111111109</v>
      </c>
      <c r="D960" s="5" t="s">
        <v>24</v>
      </c>
    </row>
    <row r="961" spans="1:4" x14ac:dyDescent="0.3">
      <c r="A961" s="7" t="s">
        <v>995</v>
      </c>
      <c r="B961" s="13">
        <v>43515</v>
      </c>
      <c r="C961" s="9">
        <v>0.62986111111111109</v>
      </c>
      <c r="D961" s="8" t="s">
        <v>24</v>
      </c>
    </row>
    <row r="962" spans="1:4" x14ac:dyDescent="0.3">
      <c r="A962" s="4" t="s">
        <v>996</v>
      </c>
      <c r="B962" s="12">
        <v>43542</v>
      </c>
      <c r="C962" s="6">
        <v>0.64513888888888893</v>
      </c>
      <c r="D962" s="5" t="s">
        <v>24</v>
      </c>
    </row>
    <row r="963" spans="1:4" x14ac:dyDescent="0.3">
      <c r="A963" s="7" t="s">
        <v>997</v>
      </c>
      <c r="B963" s="13">
        <v>43501</v>
      </c>
      <c r="C963" s="9">
        <v>0.78125</v>
      </c>
      <c r="D963" s="8" t="s">
        <v>24</v>
      </c>
    </row>
    <row r="964" spans="1:4" x14ac:dyDescent="0.3">
      <c r="A964" s="4" t="s">
        <v>998</v>
      </c>
      <c r="B964" s="12">
        <v>43543</v>
      </c>
      <c r="C964" s="6">
        <v>0.64097222222222228</v>
      </c>
      <c r="D964" s="5" t="s">
        <v>28</v>
      </c>
    </row>
    <row r="965" spans="1:4" x14ac:dyDescent="0.3">
      <c r="A965" s="7" t="s">
        <v>999</v>
      </c>
      <c r="B965" s="13">
        <v>43554</v>
      </c>
      <c r="C965" s="9">
        <v>0.85902777777777772</v>
      </c>
      <c r="D965" s="8" t="s">
        <v>24</v>
      </c>
    </row>
    <row r="966" spans="1:4" x14ac:dyDescent="0.3">
      <c r="A966" s="4" t="s">
        <v>1000</v>
      </c>
      <c r="B966" s="12">
        <v>43491</v>
      </c>
      <c r="C966" s="6">
        <v>0.6118055555555556</v>
      </c>
      <c r="D966" s="5" t="s">
        <v>28</v>
      </c>
    </row>
    <row r="967" spans="1:4" x14ac:dyDescent="0.3">
      <c r="A967" s="7" t="s">
        <v>1001</v>
      </c>
      <c r="B967" s="13">
        <v>43526</v>
      </c>
      <c r="C967" s="9">
        <v>0.76249999999999996</v>
      </c>
      <c r="D967" s="8" t="s">
        <v>28</v>
      </c>
    </row>
    <row r="968" spans="1:4" x14ac:dyDescent="0.3">
      <c r="A968" s="4" t="s">
        <v>1002</v>
      </c>
      <c r="B968" s="12">
        <v>43528</v>
      </c>
      <c r="C968" s="6">
        <v>0.64375000000000004</v>
      </c>
      <c r="D968" s="5" t="s">
        <v>18</v>
      </c>
    </row>
    <row r="969" spans="1:4" x14ac:dyDescent="0.3">
      <c r="A969" s="7" t="s">
        <v>1003</v>
      </c>
      <c r="B969" s="13">
        <v>43478</v>
      </c>
      <c r="C969" s="9">
        <v>0.53819444444444442</v>
      </c>
      <c r="D969" s="8" t="s">
        <v>28</v>
      </c>
    </row>
    <row r="970" spans="1:4" x14ac:dyDescent="0.3">
      <c r="A970" s="4" t="s">
        <v>1004</v>
      </c>
      <c r="B970" s="12">
        <v>43549</v>
      </c>
      <c r="C970" s="6">
        <v>0.75138888888888888</v>
      </c>
      <c r="D970" s="5" t="s">
        <v>24</v>
      </c>
    </row>
    <row r="971" spans="1:4" x14ac:dyDescent="0.3">
      <c r="A971" s="7" t="s">
        <v>1005</v>
      </c>
      <c r="B971" s="13">
        <v>43535</v>
      </c>
      <c r="C971" s="9">
        <v>0.82222222222222219</v>
      </c>
      <c r="D971" s="8" t="s">
        <v>28</v>
      </c>
    </row>
    <row r="972" spans="1:4" x14ac:dyDescent="0.3">
      <c r="A972" s="4" t="s">
        <v>1006</v>
      </c>
      <c r="B972" s="12">
        <v>43466</v>
      </c>
      <c r="C972" s="6">
        <v>0.48333333333333334</v>
      </c>
      <c r="D972" s="5" t="s">
        <v>28</v>
      </c>
    </row>
    <row r="973" spans="1:4" x14ac:dyDescent="0.3">
      <c r="A973" s="7" t="s">
        <v>1007</v>
      </c>
      <c r="B973" s="13">
        <v>43506</v>
      </c>
      <c r="C973" s="9">
        <v>0.57708333333333328</v>
      </c>
      <c r="D973" s="8" t="s">
        <v>18</v>
      </c>
    </row>
    <row r="974" spans="1:4" x14ac:dyDescent="0.3">
      <c r="A974" s="4" t="s">
        <v>1008</v>
      </c>
      <c r="B974" s="12">
        <v>43491</v>
      </c>
      <c r="C974" s="6">
        <v>0.63680555555555551</v>
      </c>
      <c r="D974" s="5" t="s">
        <v>24</v>
      </c>
    </row>
    <row r="975" spans="1:4" x14ac:dyDescent="0.3">
      <c r="A975" s="7" t="s">
        <v>1009</v>
      </c>
      <c r="B975" s="13">
        <v>43507</v>
      </c>
      <c r="C975" s="9">
        <v>0.64513888888888893</v>
      </c>
      <c r="D975" s="8" t="s">
        <v>24</v>
      </c>
    </row>
    <row r="976" spans="1:4" x14ac:dyDescent="0.3">
      <c r="A976" s="4" t="s">
        <v>1010</v>
      </c>
      <c r="B976" s="12">
        <v>43503</v>
      </c>
      <c r="C976" s="6">
        <v>0.74930555555555556</v>
      </c>
      <c r="D976" s="5" t="s">
        <v>24</v>
      </c>
    </row>
    <row r="977" spans="1:4" x14ac:dyDescent="0.3">
      <c r="A977" s="7" t="s">
        <v>1011</v>
      </c>
      <c r="B977" s="13">
        <v>43530</v>
      </c>
      <c r="C977" s="9">
        <v>0.49652777777777779</v>
      </c>
      <c r="D977" s="8" t="s">
        <v>28</v>
      </c>
    </row>
    <row r="978" spans="1:4" x14ac:dyDescent="0.3">
      <c r="A978" s="4" t="s">
        <v>1012</v>
      </c>
      <c r="B978" s="12">
        <v>43528</v>
      </c>
      <c r="C978" s="6">
        <v>0.44374999999999998</v>
      </c>
      <c r="D978" s="5" t="s">
        <v>24</v>
      </c>
    </row>
    <row r="979" spans="1:4" x14ac:dyDescent="0.3">
      <c r="A979" s="7" t="s">
        <v>1013</v>
      </c>
      <c r="B979" s="13">
        <v>43522</v>
      </c>
      <c r="C979" s="9">
        <v>0.63194444444444442</v>
      </c>
      <c r="D979" s="8" t="s">
        <v>18</v>
      </c>
    </row>
    <row r="980" spans="1:4" x14ac:dyDescent="0.3">
      <c r="A980" s="4" t="s">
        <v>1014</v>
      </c>
      <c r="B980" s="12">
        <v>43534</v>
      </c>
      <c r="C980" s="6">
        <v>0.75694444444444442</v>
      </c>
      <c r="D980" s="5" t="s">
        <v>28</v>
      </c>
    </row>
    <row r="981" spans="1:4" x14ac:dyDescent="0.3">
      <c r="A981" s="7" t="s">
        <v>1015</v>
      </c>
      <c r="B981" s="13">
        <v>43500</v>
      </c>
      <c r="C981" s="9">
        <v>0.86319444444444449</v>
      </c>
      <c r="D981" s="8" t="s">
        <v>28</v>
      </c>
    </row>
    <row r="982" spans="1:4" x14ac:dyDescent="0.3">
      <c r="A982" s="4" t="s">
        <v>1016</v>
      </c>
      <c r="B982" s="12">
        <v>43484</v>
      </c>
      <c r="C982" s="6">
        <v>0.53194444444444444</v>
      </c>
      <c r="D982" s="5" t="s">
        <v>24</v>
      </c>
    </row>
    <row r="983" spans="1:4" x14ac:dyDescent="0.3">
      <c r="A983" s="7" t="s">
        <v>1017</v>
      </c>
      <c r="B983" s="13">
        <v>43488</v>
      </c>
      <c r="C983" s="9">
        <v>0.73888888888888893</v>
      </c>
      <c r="D983" s="8" t="s">
        <v>24</v>
      </c>
    </row>
    <row r="984" spans="1:4" x14ac:dyDescent="0.3">
      <c r="A984" s="4" t="s">
        <v>1018</v>
      </c>
      <c r="B984" s="12">
        <v>43538</v>
      </c>
      <c r="C984" s="6">
        <v>0.59652777777777777</v>
      </c>
      <c r="D984" s="5" t="s">
        <v>18</v>
      </c>
    </row>
    <row r="985" spans="1:4" x14ac:dyDescent="0.3">
      <c r="A985" s="7" t="s">
        <v>1019</v>
      </c>
      <c r="B985" s="13">
        <v>43488</v>
      </c>
      <c r="C985" s="9">
        <v>0.43958333333333333</v>
      </c>
      <c r="D985" s="8" t="s">
        <v>24</v>
      </c>
    </row>
    <row r="986" spans="1:4" x14ac:dyDescent="0.3">
      <c r="A986" s="4" t="s">
        <v>1020</v>
      </c>
      <c r="B986" s="12">
        <v>43474</v>
      </c>
      <c r="C986" s="6">
        <v>0.4861111111111111</v>
      </c>
      <c r="D986" s="5" t="s">
        <v>24</v>
      </c>
    </row>
    <row r="987" spans="1:4" x14ac:dyDescent="0.3">
      <c r="A987" s="7" t="s">
        <v>1021</v>
      </c>
      <c r="B987" s="13">
        <v>43503</v>
      </c>
      <c r="C987" s="9">
        <v>0.8125</v>
      </c>
      <c r="D987" s="8" t="s">
        <v>18</v>
      </c>
    </row>
    <row r="988" spans="1:4" x14ac:dyDescent="0.3">
      <c r="A988" s="4" t="s">
        <v>1022</v>
      </c>
      <c r="B988" s="12">
        <v>43514</v>
      </c>
      <c r="C988" s="6">
        <v>0.61250000000000004</v>
      </c>
      <c r="D988" s="5" t="s">
        <v>18</v>
      </c>
    </row>
    <row r="989" spans="1:4" x14ac:dyDescent="0.3">
      <c r="A989" s="7" t="s">
        <v>1023</v>
      </c>
      <c r="B989" s="13">
        <v>43468</v>
      </c>
      <c r="C989" s="9">
        <v>0.79722222222222228</v>
      </c>
      <c r="D989" s="8" t="s">
        <v>28</v>
      </c>
    </row>
    <row r="990" spans="1:4" x14ac:dyDescent="0.3">
      <c r="A990" s="4" t="s">
        <v>1025</v>
      </c>
      <c r="B990" s="12">
        <v>43553</v>
      </c>
      <c r="C990" s="6">
        <v>0.8</v>
      </c>
      <c r="D990" s="5" t="s">
        <v>18</v>
      </c>
    </row>
    <row r="991" spans="1:4" x14ac:dyDescent="0.3">
      <c r="A991" s="7" t="s">
        <v>1026</v>
      </c>
      <c r="B991" s="13">
        <v>43493</v>
      </c>
      <c r="C991" s="9">
        <v>0.65694444444444444</v>
      </c>
      <c r="D991" s="8" t="s">
        <v>28</v>
      </c>
    </row>
    <row r="992" spans="1:4" x14ac:dyDescent="0.3">
      <c r="A992" s="4" t="s">
        <v>1027</v>
      </c>
      <c r="B992" s="12">
        <v>43546</v>
      </c>
      <c r="C992" s="6">
        <v>0.79583333333333328</v>
      </c>
      <c r="D992" s="5" t="s">
        <v>28</v>
      </c>
    </row>
    <row r="993" spans="1:4" x14ac:dyDescent="0.3">
      <c r="A993" s="7" t="s">
        <v>1028</v>
      </c>
      <c r="B993" s="13">
        <v>43489</v>
      </c>
      <c r="C993" s="9">
        <v>0.75694444444444442</v>
      </c>
      <c r="D993" s="8" t="s">
        <v>18</v>
      </c>
    </row>
    <row r="994" spans="1:4" x14ac:dyDescent="0.3">
      <c r="A994" s="4" t="s">
        <v>1029</v>
      </c>
      <c r="B994" s="12">
        <v>43534</v>
      </c>
      <c r="C994" s="6">
        <v>0.86527777777777781</v>
      </c>
      <c r="D994" s="5" t="s">
        <v>18</v>
      </c>
    </row>
    <row r="995" spans="1:4" x14ac:dyDescent="0.3">
      <c r="A995" s="7" t="s">
        <v>1030</v>
      </c>
      <c r="B995" s="13">
        <v>43518</v>
      </c>
      <c r="C995" s="9">
        <v>0.77430555555555558</v>
      </c>
      <c r="D995" s="8" t="s">
        <v>18</v>
      </c>
    </row>
    <row r="996" spans="1:4" x14ac:dyDescent="0.3">
      <c r="A996" s="4" t="s">
        <v>1031</v>
      </c>
      <c r="B996" s="12">
        <v>43514</v>
      </c>
      <c r="C996" s="6">
        <v>0.4861111111111111</v>
      </c>
      <c r="D996" s="5" t="s">
        <v>18</v>
      </c>
    </row>
    <row r="997" spans="1:4" x14ac:dyDescent="0.3">
      <c r="A997" s="7" t="s">
        <v>1032</v>
      </c>
      <c r="B997" s="13">
        <v>43494</v>
      </c>
      <c r="C997" s="9">
        <v>0.57361111111111107</v>
      </c>
      <c r="D997" s="8" t="s">
        <v>18</v>
      </c>
    </row>
    <row r="998" spans="1:4" x14ac:dyDescent="0.3">
      <c r="A998" s="4" t="s">
        <v>1033</v>
      </c>
      <c r="B998" s="12">
        <v>43526</v>
      </c>
      <c r="C998" s="6">
        <v>0.71944444444444444</v>
      </c>
      <c r="D998" s="5" t="s">
        <v>18</v>
      </c>
    </row>
    <row r="999" spans="1:4" x14ac:dyDescent="0.3">
      <c r="A999" s="7" t="s">
        <v>1034</v>
      </c>
      <c r="B999" s="13">
        <v>43505</v>
      </c>
      <c r="C999" s="9">
        <v>0.55694444444444446</v>
      </c>
      <c r="D999" s="8" t="s">
        <v>24</v>
      </c>
    </row>
    <row r="1000" spans="1:4" x14ac:dyDescent="0.3">
      <c r="A1000" s="4" t="s">
        <v>1035</v>
      </c>
      <c r="B1000" s="12">
        <v>43518</v>
      </c>
      <c r="C1000" s="6">
        <v>0.6479166666666667</v>
      </c>
      <c r="D1000" s="5" t="s">
        <v>24</v>
      </c>
    </row>
    <row r="1001" spans="1:4" x14ac:dyDescent="0.3">
      <c r="A1001" s="10" t="s">
        <v>1036</v>
      </c>
      <c r="B1001" s="14">
        <v>43514</v>
      </c>
      <c r="C1001" s="11">
        <v>0.56111111111111112</v>
      </c>
      <c r="D1001" s="1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F A A B Q S w M E F A A C A A g A 2 q B u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2 q B u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q g b l n w T / + T C Q I A A M U F A A A T A B w A R m 9 y b X V s Y X M v U 2 V j d G l v b j E u b S C i G A A o o B Q A A A A A A A A A A A A A A A A A A A A A A A A A A A D l U 8 t u 0 0 A U 3 U f K P 4 x c I S W S i Z q o D w T y A h y g k a o + S M q C B k W D f X F G H c + 1 Z q 6 T u l E 3 / a W u k L q r 8 l / c x E C D h k c 3 r P B i P H P u 8 8 y c 6 y A h h U Y M 6 3 / 3 R b P R b L i p t J C K I W p p 5 C S V S l e 8 k p z 0 t r v P e O n t i E h o o G Z D 8 L f 8 Y u 9 v 0 + U N M h i 7 W a e P S Z m D o d Y b p a E T o y E + u F Y Q P x + f O b B u L F O r 5 P j Y Q N + q G Y x P S l 0 o G v + h W i d x s 6 A d n v d B q 1 w R 2 C g I g 1 D E q M v c u G g v F K 9 N g q k y W d T t 7 W 6 H 4 r R E g i F V G q K H b e c I D X x s h 3 X X W 8 G R z J Y 3 9 7 f z C y V Q F J j O q + W d u 0 J T 5 X y 6 U p g r C J j S S H 7 i 2 B O L O S c 6 A J k y h d Y P z q E 4 / 2 Z 6 q f U w k V p a F 5 E t N w t 9 4 E y G L x c F V c V D y p G V x n 1 G m 9 c 8 R l U B r v W 4 t s L F I i C V 8 2 a V E g R f F 1 y H Y h E c F 2 C + g w S X t A Y P V D b 1 w E O c e 1 i s 0 Y G H v l + 1 9 z N 8 3 W 4 2 l P k 1 v 0 0 F b Q W u L M D m 0 l 4 A T Z z U 4 M R T M Z w C U D f 4 B x r 6 f b W / S K i 7 / 1 9 q a G B m q B I Q g 7 7 3 6 q 8 4 c + L L J l Z U + W D p C H O w a 9 i z v g X D f D 2 Y K a d l Q k I r 4 8 e c G U W i s N y b Z z o t p a G 6 i 4 G h v Z 3 O i v T a M p K X Y v e J F z B C k t p D + z w y v u v G T K 3 m q 2 5 U V i s p e s 4 J Z s 4 D M 4 v O C Z Z g p o x g M S Y c K T O / U u 2 n W H K 5 b 3 w n i X X 4 + I n 7 C l B L A Q I t A B Q A A g A I A N q g b l k Q D 8 r g p A A A A P Y A A A A S A A A A A A A A A A A A A A A A A A A A A A B D b 2 5 m a W c v U G F j a 2 F n Z S 5 4 b W x Q S w E C L Q A U A A I A C A D a o G 5 Z D 8 r p q 6 Q A A A D p A A A A E w A A A A A A A A A A A A A A A A D w A A A A W 0 N v b n R l b n R f V H l w Z X N d L n h t b F B L A Q I t A B Q A A g A I A N q g b l n w T / + T C Q I A A M U F A A A T A A A A A A A A A A A A A A A A A O E B A A B G b 3 J t d W x h c y 9 T Z W N 0 a W 9 u M S 5 t U E s F B g A A A A A D A A M A w g A A A D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I f A A A A A A A A w B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h b m F f Z G F p b H l f Z G F 0 Y V 8 y M D E 4 X z I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N v d W 5 0 I i B W Y W x 1 Z T 0 i b D E z N j g i I C 8 + P E V u d H J 5 I F R 5 c G U 9 I l F 1 Z X J 5 S U Q i I F Z h b H V l P S J z M j R m Y z g 0 N 2 U t Z T E w Z C 0 0 N T I 2 L T h k Z D U t Y j Z h N T c 0 Y m Q 0 N 2 J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R p b W U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Q 2 9 s d W 1 u V H l w Z X M i I F Z h b H V l P S J z Q 1 F Z R 0 J n W U c i I C 8 + P E V u d H J 5 I F R 5 c G U 9 I k Z p b G x M Y X N 0 V X B k Y X R l Z C I g V m F s d W U 9 I m Q y M D I 0 L T E x L T E 0 V D E 5 O j A 2 O j U y L j U 3 M D E 5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Y W 5 h X 2 R h a W x 5 X 2 R h d G F f M j A x O F 8 y M D I 0 L 0 F 1 d G 9 S Z W 1 v d m V k Q 2 9 s d W 1 u c z E u e 3 R p b W U s M H 0 m c X V v d D s s J n F 1 b 3 Q 7 U 2 V j d G l v b j E v U 2 9 s Y W 5 h X 2 R h a W x 5 X 2 R h d G F f M j A x O F 8 y M D I 0 L 0 F 1 d G 9 S Z W 1 v d m V k Q 2 9 s d W 1 u c z E u e 0 9 w Z W 4 s M X 0 m c X V v d D s s J n F 1 b 3 Q 7 U 2 V j d G l v b j E v U 2 9 s Y W 5 h X 2 R h a W x 5 X 2 R h d G F f M j A x O F 8 y M D I 0 L 0 F 1 d G 9 S Z W 1 v d m V k Q 2 9 s d W 1 u c z E u e 0 h p Z 2 g s M n 0 m c X V v d D s s J n F 1 b 3 Q 7 U 2 V j d G l v b j E v U 2 9 s Y W 5 h X 2 R h a W x 5 X 2 R h d G F f M j A x O F 8 y M D I 0 L 0 F 1 d G 9 S Z W 1 v d m V k Q 2 9 s d W 1 u c z E u e 0 x v d y w z f S Z x d W 9 0 O y w m c X V v d D t T Z W N 0 a W 9 u M S 9 T b 2 x h b m F f Z G F p b H l f Z G F 0 Y V 8 y M D E 4 X z I w M j Q v Q X V 0 b 1 J l b W 9 2 Z W R D b 2 x 1 b W 5 z M S 5 7 Q 2 x v c 2 U s N H 0 m c X V v d D s s J n F 1 b 3 Q 7 U 2 V j d G l v b j E v U 2 9 s Y W 5 h X 2 R h a W x 5 X 2 R h d G F f M j A x O F 8 y M D I 0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b 2 x h b m F f Z G F p b H l f Z G F 0 Y V 8 y M D E 4 X z I w M j Q v Q X V 0 b 1 J l b W 9 2 Z W R D b 2 x 1 b W 5 z M S 5 7 d G l t Z S w w f S Z x d W 9 0 O y w m c X V v d D t T Z W N 0 a W 9 u M S 9 T b 2 x h b m F f Z G F p b H l f Z G F 0 Y V 8 y M D E 4 X z I w M j Q v Q X V 0 b 1 J l b W 9 2 Z W R D b 2 x 1 b W 5 z M S 5 7 T 3 B l b i w x f S Z x d W 9 0 O y w m c X V v d D t T Z W N 0 a W 9 u M S 9 T b 2 x h b m F f Z G F p b H l f Z G F 0 Y V 8 y M D E 4 X z I w M j Q v Q X V 0 b 1 J l b W 9 2 Z W R D b 2 x 1 b W 5 z M S 5 7 S G l n a C w y f S Z x d W 9 0 O y w m c X V v d D t T Z W N 0 a W 9 u M S 9 T b 2 x h b m F f Z G F p b H l f Z G F 0 Y V 8 y M D E 4 X z I w M j Q v Q X V 0 b 1 J l b W 9 2 Z W R D b 2 x 1 b W 5 z M S 5 7 T G 9 3 L D N 9 J n F 1 b 3 Q 7 L C Z x d W 9 0 O 1 N l Y 3 R p b 2 4 x L 1 N v b G F u Y V 9 k Y W l s e V 9 k Y X R h X z I w M T h f M j A y N C 9 B d X R v U m V t b 3 Z l Z E N v b H V t b n M x L n t D b G 9 z Z S w 0 f S Z x d W 9 0 O y w m c X V v d D t T Z W N 0 a W 9 u M S 9 T b 2 x h b m F f Z G F p b H l f Z G F 0 Y V 8 y M D E 4 X z I w M j Q v Q X V 0 b 1 J l b W 9 2 Z W R D b 2 x 1 b W 5 z M S 5 7 V m 9 s d W 1 l L D V 9 J n F 1 b 3 Q 7 X S w m c X V v d D t S Z W x h d G l v b n N o a X B J b m Z v J n F 1 b 3 Q 7 O l t d f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T b 2 x h b m F f Z G F p b H l f Z G F 0 Y V 8 y M D E 4 X z I w M j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Y W 5 h X 2 R h a W x 5 X 2 R h d G F f M j A x O F 8 y M D I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Y W 5 h X 2 R h a W x 5 X 2 R h d G F f M j A x O F 8 y M D I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Q 2 9 1 b n Q i I F Z h b H V l P S J s M T A w M C I g L z 4 8 R W 5 0 c n k g V H l w Z T 0 i U X V l c n l J R C I g V m F s d W U 9 I n N i M T E z Y T R j M S 0 x N D A 2 L T Q x O D U t Y j U 5 M i 0 5 N T Y x N T Q 5 O G Q 0 M j c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n Z v a W N l I E l E J n F 1 b 3 Q 7 L C Z x d W 9 0 O 0 J y Y W 5 j a C Z x d W 9 0 O y w m c X V v d D t D a X R 5 J n F 1 b 3 Q 7 L C Z x d W 9 0 O 0 N 1 c 3 R v b W V y I H R 5 c G U m c X V v d D s s J n F 1 b 3 Q 7 R 2 V u Z G V y J n F 1 b 3 Q 7 L C Z x d W 9 0 O 1 B y b 2 R 1 Y 3 Q g b G l u Z S Z x d W 9 0 O y w m c X V v d D t V b m l 0 I H B y a W N l J n F 1 b 3 Q 7 L C Z x d W 9 0 O 1 F 1 Y W 5 0 a X R 5 J n F 1 b 3 Q 7 L C Z x d W 9 0 O 1 R h e C A 1 J S Z x d W 9 0 O y w m c X V v d D t U b 3 R h b C Z x d W 9 0 O y w m c X V v d D t E Y X R l J n F 1 b 3 Q 7 L C Z x d W 9 0 O 1 R p b W U m c X V v d D s s J n F 1 b 3 Q 7 U G F 5 b W V u d C Z x d W 9 0 O y w m c X V v d D t j b 2 d z J n F 1 b 3 Q 7 L C Z x d W 9 0 O 2 d y b 3 N z I G 1 h c m d p b i B w Z X J j Z W 5 0 Y W d l J n F 1 b 3 Q 7 L C Z x d W 9 0 O 2 d y b 3 N z I G l u Y 2 9 t Z S Z x d W 9 0 O y w m c X V v d D t S Y X R p b m c m c X V v d D t d I i A v P j x F b n R y e S B U e X B l P S J G a W x s Q 2 9 s d W 1 u V H l w Z X M i I F Z h b H V l P S J z Q m d Z R 0 J n W U d C Z 0 1 H Q m d Z S 0 J n W U d C Z 1 k 9 I i A v P j x F b n R y e S B U e X B l P S J G a W x s T G F z d F V w Z G F 0 Z W Q i I F Z h b H V l P S J k M j A y N C 0 x M S 0 x N F Q x O T o w N j o 1 M i 4 1 O D I 1 M D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B l c m 1 h c m t l d F 9 z Y W x l c y A t I F N o Z W V 0 M S 9 B d X R v U m V t b 3 Z l Z E N v b H V t b n M x L n t J b n Z v a W N l I E l E L D B 9 J n F 1 b 3 Q 7 L C Z x d W 9 0 O 1 N l Y 3 R p b 2 4 x L 3 N 1 c G V y b W F y a 2 V 0 X 3 N h b G V z I C 0 g U 2 h l Z X Q x L 0 F 1 d G 9 S Z W 1 v d m V k Q 2 9 s d W 1 u c z E u e 0 J y Y W 5 j a C w x f S Z x d W 9 0 O y w m c X V v d D t T Z W N 0 a W 9 u M S 9 z d X B l c m 1 h c m t l d F 9 z Y W x l c y A t I F N o Z W V 0 M S 9 B d X R v U m V t b 3 Z l Z E N v b H V t b n M x L n t D a X R 5 L D J 9 J n F 1 b 3 Q 7 L C Z x d W 9 0 O 1 N l Y 3 R p b 2 4 x L 3 N 1 c G V y b W F y a 2 V 0 X 3 N h b G V z I C 0 g U 2 h l Z X Q x L 0 F 1 d G 9 S Z W 1 v d m V k Q 2 9 s d W 1 u c z E u e 0 N 1 c 3 R v b W V y I H R 5 c G U s M 3 0 m c X V v d D s s J n F 1 b 3 Q 7 U 2 V j d G l v b j E v c 3 V w Z X J t Y X J r Z X R f c 2 F s Z X M g L S B T a G V l d D E v Q X V 0 b 1 J l b W 9 2 Z W R D b 2 x 1 b W 5 z M S 5 7 R 2 V u Z G V y L D R 9 J n F 1 b 3 Q 7 L C Z x d W 9 0 O 1 N l Y 3 R p b 2 4 x L 3 N 1 c G V y b W F y a 2 V 0 X 3 N h b G V z I C 0 g U 2 h l Z X Q x L 0 F 1 d G 9 S Z W 1 v d m V k Q 2 9 s d W 1 u c z E u e 1 B y b 2 R 1 Y 3 Q g b G l u Z S w 1 f S Z x d W 9 0 O y w m c X V v d D t T Z W N 0 a W 9 u M S 9 z d X B l c m 1 h c m t l d F 9 z Y W x l c y A t I F N o Z W V 0 M S 9 B d X R v U m V t b 3 Z l Z E N v b H V t b n M x L n t V b m l 0 I H B y a W N l L D Z 9 J n F 1 b 3 Q 7 L C Z x d W 9 0 O 1 N l Y 3 R p b 2 4 x L 3 N 1 c G V y b W F y a 2 V 0 X 3 N h b G V z I C 0 g U 2 h l Z X Q x L 0 F 1 d G 9 S Z W 1 v d m V k Q 2 9 s d W 1 u c z E u e 1 F 1 Y W 5 0 a X R 5 L D d 9 J n F 1 b 3 Q 7 L C Z x d W 9 0 O 1 N l Y 3 R p b 2 4 x L 3 N 1 c G V y b W F y a 2 V 0 X 3 N h b G V z I C 0 g U 2 h l Z X Q x L 0 F 1 d G 9 S Z W 1 v d m V k Q 2 9 s d W 1 u c z E u e 1 R h e C A 1 J S w 4 f S Z x d W 9 0 O y w m c X V v d D t T Z W N 0 a W 9 u M S 9 z d X B l c m 1 h c m t l d F 9 z Y W x l c y A t I F N o Z W V 0 M S 9 B d X R v U m V t b 3 Z l Z E N v b H V t b n M x L n t U b 3 R h b C w 5 f S Z x d W 9 0 O y w m c X V v d D t T Z W N 0 a W 9 u M S 9 z d X B l c m 1 h c m t l d F 9 z Y W x l c y A t I F N o Z W V 0 M S 9 B d X R v U m V t b 3 Z l Z E N v b H V t b n M x L n t E Y X R l L D E w f S Z x d W 9 0 O y w m c X V v d D t T Z W N 0 a W 9 u M S 9 z d X B l c m 1 h c m t l d F 9 z Y W x l c y A t I F N o Z W V 0 M S 9 B d X R v U m V t b 3 Z l Z E N v b H V t b n M x L n t U a W 1 l L D E x f S Z x d W 9 0 O y w m c X V v d D t T Z W N 0 a W 9 u M S 9 z d X B l c m 1 h c m t l d F 9 z Y W x l c y A t I F N o Z W V 0 M S 9 B d X R v U m V t b 3 Z l Z E N v b H V t b n M x L n t Q Y X l t Z W 5 0 L D E y f S Z x d W 9 0 O y w m c X V v d D t T Z W N 0 a W 9 u M S 9 z d X B l c m 1 h c m t l d F 9 z Y W x l c y A t I F N o Z W V 0 M S 9 B d X R v U m V t b 3 Z l Z E N v b H V t b n M x L n t j b 2 d z L D E z f S Z x d W 9 0 O y w m c X V v d D t T Z W N 0 a W 9 u M S 9 z d X B l c m 1 h c m t l d F 9 z Y W x l c y A t I F N o Z W V 0 M S 9 B d X R v U m V t b 3 Z l Z E N v b H V t b n M x L n t n c m 9 z c y B t Y X J n a W 4 g c G V y Y 2 V u d G F n Z S w x N H 0 m c X V v d D s s J n F 1 b 3 Q 7 U 2 V j d G l v b j E v c 3 V w Z X J t Y X J r Z X R f c 2 F s Z X M g L S B T a G V l d D E v Q X V 0 b 1 J l b W 9 2 Z W R D b 2 x 1 b W 5 z M S 5 7 Z 3 J v c 3 M g a W 5 j b 2 1 l L D E 1 f S Z x d W 9 0 O y w m c X V v d D t T Z W N 0 a W 9 u M S 9 z d X B l c m 1 h c m t l d F 9 z Y W x l c y A t I F N o Z W V 0 M S 9 B d X R v U m V t b 3 Z l Z E N v b H V t b n M x L n t S Y X R p b m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z d X B l c m 1 h c m t l d F 9 z Y W x l c y A t I F N o Z W V 0 M S 9 B d X R v U m V t b 3 Z l Z E N v b H V t b n M x L n t J b n Z v a W N l I E l E L D B 9 J n F 1 b 3 Q 7 L C Z x d W 9 0 O 1 N l Y 3 R p b 2 4 x L 3 N 1 c G V y b W F y a 2 V 0 X 3 N h b G V z I C 0 g U 2 h l Z X Q x L 0 F 1 d G 9 S Z W 1 v d m V k Q 2 9 s d W 1 u c z E u e 0 J y Y W 5 j a C w x f S Z x d W 9 0 O y w m c X V v d D t T Z W N 0 a W 9 u M S 9 z d X B l c m 1 h c m t l d F 9 z Y W x l c y A t I F N o Z W V 0 M S 9 B d X R v U m V t b 3 Z l Z E N v b H V t b n M x L n t D a X R 5 L D J 9 J n F 1 b 3 Q 7 L C Z x d W 9 0 O 1 N l Y 3 R p b 2 4 x L 3 N 1 c G V y b W F y a 2 V 0 X 3 N h b G V z I C 0 g U 2 h l Z X Q x L 0 F 1 d G 9 S Z W 1 v d m V k Q 2 9 s d W 1 u c z E u e 0 N 1 c 3 R v b W V y I H R 5 c G U s M 3 0 m c X V v d D s s J n F 1 b 3 Q 7 U 2 V j d G l v b j E v c 3 V w Z X J t Y X J r Z X R f c 2 F s Z X M g L S B T a G V l d D E v Q X V 0 b 1 J l b W 9 2 Z W R D b 2 x 1 b W 5 z M S 5 7 R 2 V u Z G V y L D R 9 J n F 1 b 3 Q 7 L C Z x d W 9 0 O 1 N l Y 3 R p b 2 4 x L 3 N 1 c G V y b W F y a 2 V 0 X 3 N h b G V z I C 0 g U 2 h l Z X Q x L 0 F 1 d G 9 S Z W 1 v d m V k Q 2 9 s d W 1 u c z E u e 1 B y b 2 R 1 Y 3 Q g b G l u Z S w 1 f S Z x d W 9 0 O y w m c X V v d D t T Z W N 0 a W 9 u M S 9 z d X B l c m 1 h c m t l d F 9 z Y W x l c y A t I F N o Z W V 0 M S 9 B d X R v U m V t b 3 Z l Z E N v b H V t b n M x L n t V b m l 0 I H B y a W N l L D Z 9 J n F 1 b 3 Q 7 L C Z x d W 9 0 O 1 N l Y 3 R p b 2 4 x L 3 N 1 c G V y b W F y a 2 V 0 X 3 N h b G V z I C 0 g U 2 h l Z X Q x L 0 F 1 d G 9 S Z W 1 v d m V k Q 2 9 s d W 1 u c z E u e 1 F 1 Y W 5 0 a X R 5 L D d 9 J n F 1 b 3 Q 7 L C Z x d W 9 0 O 1 N l Y 3 R p b 2 4 x L 3 N 1 c G V y b W F y a 2 V 0 X 3 N h b G V z I C 0 g U 2 h l Z X Q x L 0 F 1 d G 9 S Z W 1 v d m V k Q 2 9 s d W 1 u c z E u e 1 R h e C A 1 J S w 4 f S Z x d W 9 0 O y w m c X V v d D t T Z W N 0 a W 9 u M S 9 z d X B l c m 1 h c m t l d F 9 z Y W x l c y A t I F N o Z W V 0 M S 9 B d X R v U m V t b 3 Z l Z E N v b H V t b n M x L n t U b 3 R h b C w 5 f S Z x d W 9 0 O y w m c X V v d D t T Z W N 0 a W 9 u M S 9 z d X B l c m 1 h c m t l d F 9 z Y W x l c y A t I F N o Z W V 0 M S 9 B d X R v U m V t b 3 Z l Z E N v b H V t b n M x L n t E Y X R l L D E w f S Z x d W 9 0 O y w m c X V v d D t T Z W N 0 a W 9 u M S 9 z d X B l c m 1 h c m t l d F 9 z Y W x l c y A t I F N o Z W V 0 M S 9 B d X R v U m V t b 3 Z l Z E N v b H V t b n M x L n t U a W 1 l L D E x f S Z x d W 9 0 O y w m c X V v d D t T Z W N 0 a W 9 u M S 9 z d X B l c m 1 h c m t l d F 9 z Y W x l c y A t I F N o Z W V 0 M S 9 B d X R v U m V t b 3 Z l Z E N v b H V t b n M x L n t Q Y X l t Z W 5 0 L D E y f S Z x d W 9 0 O y w m c X V v d D t T Z W N 0 a W 9 u M S 9 z d X B l c m 1 h c m t l d F 9 z Y W x l c y A t I F N o Z W V 0 M S 9 B d X R v U m V t b 3 Z l Z E N v b H V t b n M x L n t j b 2 d z L D E z f S Z x d W 9 0 O y w m c X V v d D t T Z W N 0 a W 9 u M S 9 z d X B l c m 1 h c m t l d F 9 z Y W x l c y A t I F N o Z W V 0 M S 9 B d X R v U m V t b 3 Z l Z E N v b H V t b n M x L n t n c m 9 z c y B t Y X J n a W 4 g c G V y Y 2 V u d G F n Z S w x N H 0 m c X V v d D s s J n F 1 b 3 Q 7 U 2 V j d G l v b j E v c 3 V w Z X J t Y X J r Z X R f c 2 F s Z X M g L S B T a G V l d D E v Q X V 0 b 1 J l b W 9 2 Z W R D b 2 x 1 b W 5 z M S 5 7 Z 3 J v c 3 M g a W 5 j b 2 1 l L D E 1 f S Z x d W 9 0 O y w m c X V v d D t T Z W N 0 a W 9 u M S 9 z d X B l c m 1 h c m t l d F 9 z Y W x l c y A t I F N o Z W V 0 M S 9 B d X R v U m V t b 3 Z l Z E N v b H V t b n M x L n t S Y X R p b m c s M T Z 9 J n F 1 b 3 Q 7 X S w m c X V v d D t S Z W x h d G l v b n N o a X B J b m Z v J n F 1 b 3 Q 7 O l t d f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e i r P W e N i T 5 v L C g w n d u M r A A A A A A I A A A A A A B B m A A A A A Q A A I A A A A L z 9 R 4 D d + w 3 B J f b O M r F B c a B s D o a P g r H 8 s 2 5 1 C x w V W j m v A A A A A A 6 A A A A A A g A A I A A A A I O J E M b 8 k S i i U A N z o / y w g W P g I T R E I N Q 6 W e J 4 K e R 4 z t 6 D U A A A A O O C K V g J L Z R u f t b B R B f G n e X H q O 3 9 b w 1 Y f R B m o 2 7 v G O d c V G f s 5 Q Z A 5 e g P 2 8 x k R h D j S N G e 8 C A B u h b l q B 3 8 O C Z N 3 K O S g w 8 U S g H T 9 b d a B p Z 8 5 9 L X Q A A A A H l l v Z S l 2 Y c + q w 8 X H r h o D v l 5 8 X o 1 m 4 u v Y 5 P f f 6 O Z j j t H 5 S 4 A a + t v h P p v b x S A 9 4 g Z z + C x m 4 v w z W C + t N q L U 3 F y 2 8 c = < / D a t a M a s h u p > 
</file>

<file path=customXml/itemProps1.xml><?xml version="1.0" encoding="utf-8"?>
<ds:datastoreItem xmlns:ds="http://schemas.openxmlformats.org/officeDocument/2006/customXml" ds:itemID="{FADAFFDA-5BBA-4064-B91A-1B11A07B0B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Dashboard</vt:lpstr>
      <vt:lpstr>MonthGross</vt:lpstr>
      <vt:lpstr>TotalSales</vt:lpstr>
      <vt:lpstr>Orders</vt:lpstr>
      <vt:lpstr>price</vt:lpstr>
      <vt:lpstr>detalis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Stoszek</dc:creator>
  <cp:lastModifiedBy>Adrian Stoszek</cp:lastModifiedBy>
  <dcterms:created xsi:type="dcterms:W3CDTF">2015-06-05T18:19:34Z</dcterms:created>
  <dcterms:modified xsi:type="dcterms:W3CDTF">2024-11-14T19:59:25Z</dcterms:modified>
</cp:coreProperties>
</file>