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O_Projetos\Excel\"/>
    </mc:Choice>
  </mc:AlternateContent>
  <xr:revisionPtr revIDLastSave="0" documentId="13_ncr:1_{4B62DCBB-2CFE-493F-84BB-FC14CAAF8C5D}" xr6:coauthVersionLast="47" xr6:coauthVersionMax="47" xr10:uidLastSave="{00000000-0000-0000-0000-000000000000}"/>
  <bookViews>
    <workbookView xWindow="-108" yWindow="-108" windowWidth="23256" windowHeight="12576" xr2:uid="{587FF0C8-C4E8-4E93-B970-54207E9426C1}"/>
  </bookViews>
  <sheets>
    <sheet name="APP" sheetId="1" r:id="rId1"/>
    <sheet name="PERFIL" sheetId="2" r:id="rId2"/>
    <sheet name="Como usar" sheetId="4" r:id="rId3"/>
  </sheets>
  <definedNames>
    <definedName name="ano_10">APP!$D$29</definedName>
    <definedName name="ano_15">APP!$D$30</definedName>
    <definedName name="ano_20">APP!$D$31</definedName>
    <definedName name="ano_5">APP!$D$28</definedName>
    <definedName name="aporte">APP!$F$18</definedName>
    <definedName name="investir">APP!$F$12</definedName>
    <definedName name="investir_porcentagem">APP!$F$12</definedName>
    <definedName name="patrimônio">APP!$F$23</definedName>
    <definedName name="patrimonio_10">APP!$B$29</definedName>
    <definedName name="patrimonio_15">APP!$B$30</definedName>
    <definedName name="patrimonio_20">APP!$B$31</definedName>
    <definedName name="patrimonio_5">APP!$B$28</definedName>
    <definedName name="perfil">APP!$F$15</definedName>
    <definedName name="período">APP!$F$19</definedName>
    <definedName name="salário">APP!$F$11</definedName>
    <definedName name="taxa_mensal">APP!$F$20</definedName>
    <definedName name="valor_mensal">APP!$F$13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E31" i="1" s="1"/>
  <c r="B30" i="1"/>
  <c r="E30" i="1" s="1"/>
  <c r="B29" i="1"/>
  <c r="E29" i="1" s="1"/>
  <c r="B28" i="1"/>
  <c r="E28" i="1" s="1"/>
  <c r="F23" i="1"/>
  <c r="F24" i="1" s="1"/>
  <c r="F13" i="1"/>
  <c r="H4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<sst xmlns="http://schemas.openxmlformats.org/spreadsheetml/2006/main" count="81" uniqueCount="50">
  <si>
    <t>SALÁRIO</t>
  </si>
  <si>
    <t>VALOR MENSAL</t>
  </si>
  <si>
    <t>PERFIL</t>
  </si>
  <si>
    <t>SIMULAÇÃO</t>
  </si>
  <si>
    <t>APORTE MENSAL</t>
  </si>
  <si>
    <t>PERÍODO (ANOS)</t>
  </si>
  <si>
    <t>TAXA MENSAL</t>
  </si>
  <si>
    <t>RESULTADOS</t>
  </si>
  <si>
    <t>PATRIMÔNIO</t>
  </si>
  <si>
    <t>DIVIDENDOS/MÊS</t>
  </si>
  <si>
    <t>ANOS</t>
  </si>
  <si>
    <t>% PARA INVESTIR</t>
  </si>
  <si>
    <t>CHAVE</t>
  </si>
  <si>
    <t>TIPO DE FII</t>
  </si>
  <si>
    <t>%</t>
  </si>
  <si>
    <t>Conservador</t>
  </si>
  <si>
    <t>PAPEL</t>
  </si>
  <si>
    <t>TIJOLO</t>
  </si>
  <si>
    <t>Moderado-TIJOLO</t>
  </si>
  <si>
    <t>HÍBRIDOS</t>
  </si>
  <si>
    <t>FOFs</t>
  </si>
  <si>
    <t>DESENVOLVIMENTO</t>
  </si>
  <si>
    <t>HOTELARIAS</t>
  </si>
  <si>
    <t>Moderado</t>
  </si>
  <si>
    <t>Agressivo</t>
  </si>
  <si>
    <t>CENÁRIO</t>
  </si>
  <si>
    <t>DIVIDENDOS(mês)</t>
  </si>
  <si>
    <t>Ferramenta completa para simulação de investimentos em Fundos Imobiliários com projeções realistas.</t>
  </si>
  <si>
    <t>1. **Configuração Inicial**</t>
  </si>
  <si>
    <t>2. **Personalize sua simulação**</t>
  </si>
  <si>
    <t>3. **Analise os resultados**</t>
  </si>
  <si>
    <t>## ? Funcionalidades</t>
  </si>
  <si>
    <t>## ??? Como Usar</t>
  </si>
  <si>
    <t>## ?? Métodos de Cálculo</t>
  </si>
  <si>
    <t>Dividendos: Patrimônio × 0,6% (rendimento médio)</t>
  </si>
  <si>
    <t>Patrimônio:  "vf"(taxa_mensal, períodos, -aporte)</t>
  </si>
  <si>
    <t>**Projeção de dividendos** mensais</t>
  </si>
  <si>
    <t>**Simulação personalizada** por perfil (Conservador, Moderado, Agressivo)</t>
  </si>
  <si>
    <t>**Comparativo de cenários** (5, 10, 15, 20 anos)</t>
  </si>
  <si>
    <t>**Alocação inteligente** por tipo de FII</t>
  </si>
  <si>
    <t xml:space="preserve">    Selecione seu perfil no dropdown</t>
  </si>
  <si>
    <t xml:space="preserve">   O sistema calcula automaticamente a sugestão de investimento (30%)</t>
  </si>
  <si>
    <t xml:space="preserve">   Patrimônio total projetado em D12</t>
  </si>
  <si>
    <t xml:space="preserve">   Dividendos mensais em D13</t>
  </si>
  <si>
    <t xml:space="preserve">   Comparativo entre cenários na tabela inferior</t>
  </si>
  <si>
    <t>**Cálculo automático** de patrimônio acumulado "vf"</t>
  </si>
  <si>
    <t xml:space="preserve">    Insira seu salário na célula C11</t>
  </si>
  <si>
    <t xml:space="preserve">   Ajuste o aporte mensal em F18</t>
  </si>
  <si>
    <t xml:space="preserve">   Defina o período em anos em F19</t>
  </si>
  <si>
    <t xml:space="preserve">   Insira a taxa esperada em F20 (ex: 0,85% para 10%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</si>
</sst>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499984740745262"/>
      </bottom>
      <diagonal/>
    </border>
    <border>
      <left/>
      <right/>
      <top style="medium">
        <color indexed="64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/>
      <top style="medium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1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499984740745262"/>
      </right>
      <top style="medium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64"/>
      </right>
      <top style="medium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2"/>
    <xf numFmtId="9" fontId="2" fillId="2" borderId="0" xfId="1" applyFont="1" applyFill="1"/>
    <xf numFmtId="9" fontId="0" fillId="0" borderId="1" xfId="0" applyNumberForma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" xfId="0" applyBorder="1" applyAlignment="1">
      <alignment horizontal="left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left"/>
    </xf>
    <xf numFmtId="8" fontId="0" fillId="0" borderId="21" xfId="0" applyNumberFormat="1" applyBorder="1" applyAlignment="1">
      <alignment horizontal="center"/>
    </xf>
    <xf numFmtId="8" fontId="0" fillId="0" borderId="28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25923-green-dollar-symbol-free-download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49</xdr:row>
      <xdr:rowOff>7620</xdr:rowOff>
    </xdr:from>
    <xdr:ext cx="7703516" cy="233205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16A372D-4A3B-80C1-43DE-2BB9DDFDB888}"/>
            </a:ext>
          </a:extLst>
        </xdr:cNvPr>
        <xdr:cNvSpPr txBox="1"/>
      </xdr:nvSpPr>
      <xdr:spPr>
        <a:xfrm>
          <a:off x="5189220" y="10096500"/>
          <a:ext cx="7703516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900"/>
        </a:p>
      </xdr:txBody>
    </xdr:sp>
    <xdr:clientData/>
  </xdr:oneCellAnchor>
  <xdr:twoCellAnchor>
    <xdr:from>
      <xdr:col>0</xdr:col>
      <xdr:colOff>579120</xdr:colOff>
      <xdr:row>1</xdr:row>
      <xdr:rowOff>0</xdr:rowOff>
    </xdr:from>
    <xdr:to>
      <xdr:col>7</xdr:col>
      <xdr:colOff>53340</xdr:colOff>
      <xdr:row>9</xdr:row>
      <xdr:rowOff>76200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60F800D-FAD2-4DD9-9E34-4F9419271364}"/>
            </a:ext>
          </a:extLst>
        </xdr:cNvPr>
        <xdr:cNvSpPr/>
      </xdr:nvSpPr>
      <xdr:spPr>
        <a:xfrm>
          <a:off x="579120" y="182880"/>
          <a:ext cx="4953000" cy="1539240"/>
        </a:xfrm>
        <a:prstGeom prst="round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3200"/>
            <a:t>SIMULADOR DE INVESTIMENTOS</a:t>
          </a:r>
        </a:p>
      </xdr:txBody>
    </xdr:sp>
    <xdr:clientData/>
  </xdr:twoCellAnchor>
  <xdr:oneCellAnchor>
    <xdr:from>
      <xdr:col>1</xdr:col>
      <xdr:colOff>337824</xdr:colOff>
      <xdr:row>1</xdr:row>
      <xdr:rowOff>30019</xdr:rowOff>
    </xdr:from>
    <xdr:ext cx="1399535" cy="1326341"/>
    <xdr:pic>
      <xdr:nvPicPr>
        <xdr:cNvPr id="8" name="Imagem 7">
          <a:extLst>
            <a:ext uri="{FF2B5EF4-FFF2-40B4-BE49-F238E27FC236}">
              <a16:creationId xmlns:a16="http://schemas.microsoft.com/office/drawing/2014/main" id="{394A1125-FDC7-43E8-AEDE-89BBF5C1A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947424" y="212899"/>
          <a:ext cx="1399535" cy="13263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620B-8F05-4BD7-8C54-7B1CAE864843}">
  <dimension ref="B10:I31"/>
  <sheetViews>
    <sheetView showGridLines="0" tabSelected="1" workbookViewId="0">
      <selection activeCell="F23" sqref="F23:G23"/>
    </sheetView>
  </sheetViews>
  <sheetFormatPr defaultRowHeight="14.4" x14ac:dyDescent="0.3"/>
  <cols>
    <col min="2" max="2" width="16.44140625" bestFit="1" customWidth="1"/>
    <col min="4" max="4" width="12" bestFit="1" customWidth="1"/>
    <col min="5" max="5" width="15.88671875" bestFit="1" customWidth="1"/>
  </cols>
  <sheetData>
    <row r="10" spans="2:7" ht="15" thickBot="1" x14ac:dyDescent="0.35"/>
    <row r="11" spans="2:7" ht="15" thickBot="1" x14ac:dyDescent="0.35">
      <c r="B11" s="28" t="s">
        <v>0</v>
      </c>
      <c r="C11" s="29"/>
      <c r="D11" s="29"/>
      <c r="E11" s="30"/>
      <c r="F11" s="19">
        <v>0</v>
      </c>
      <c r="G11" s="20"/>
    </row>
    <row r="12" spans="2:7" ht="15" thickBot="1" x14ac:dyDescent="0.35">
      <c r="B12" s="31" t="s">
        <v>11</v>
      </c>
      <c r="C12" s="32"/>
      <c r="D12" s="32"/>
      <c r="E12" s="33"/>
      <c r="F12" s="52">
        <v>0</v>
      </c>
      <c r="G12" s="53"/>
    </row>
    <row r="13" spans="2:7" ht="15" thickBot="1" x14ac:dyDescent="0.35">
      <c r="B13" s="34" t="s">
        <v>1</v>
      </c>
      <c r="C13" s="35"/>
      <c r="D13" s="35"/>
      <c r="E13" s="35"/>
      <c r="F13" s="57">
        <f>F11*F12</f>
        <v>0</v>
      </c>
      <c r="G13" s="58"/>
    </row>
    <row r="14" spans="2:7" ht="15" thickBot="1" x14ac:dyDescent="0.35">
      <c r="B14" s="42"/>
      <c r="C14" s="43"/>
      <c r="D14" s="43"/>
      <c r="E14" s="43"/>
      <c r="F14" s="55"/>
      <c r="G14" s="55"/>
    </row>
    <row r="15" spans="2:7" ht="15" thickBot="1" x14ac:dyDescent="0.35">
      <c r="B15" s="17" t="s">
        <v>2</v>
      </c>
      <c r="C15" s="18"/>
      <c r="D15" s="18"/>
      <c r="E15" s="18"/>
      <c r="F15" s="59" t="s">
        <v>15</v>
      </c>
      <c r="G15" s="56"/>
    </row>
    <row r="16" spans="2:7" ht="15" thickBot="1" x14ac:dyDescent="0.35">
      <c r="B16" s="4"/>
      <c r="C16" s="5"/>
      <c r="D16" s="5"/>
      <c r="E16" s="5"/>
      <c r="F16" s="6"/>
      <c r="G16" s="7"/>
    </row>
    <row r="17" spans="2:9" ht="15" thickBot="1" x14ac:dyDescent="0.35">
      <c r="B17" s="25" t="s">
        <v>3</v>
      </c>
      <c r="C17" s="26"/>
      <c r="D17" s="26"/>
      <c r="E17" s="26"/>
      <c r="F17" s="26"/>
      <c r="G17" s="27"/>
    </row>
    <row r="18" spans="2:9" ht="15" thickBot="1" x14ac:dyDescent="0.35">
      <c r="B18" s="28" t="s">
        <v>4</v>
      </c>
      <c r="C18" s="29"/>
      <c r="D18" s="29"/>
      <c r="E18" s="30"/>
      <c r="F18" s="19"/>
      <c r="G18" s="20"/>
    </row>
    <row r="19" spans="2:9" ht="15" thickBot="1" x14ac:dyDescent="0.35">
      <c r="B19" s="31" t="s">
        <v>5</v>
      </c>
      <c r="C19" s="32"/>
      <c r="D19" s="32"/>
      <c r="E19" s="33"/>
      <c r="F19" s="23"/>
      <c r="G19" s="24"/>
    </row>
    <row r="20" spans="2:9" ht="15" thickBot="1" x14ac:dyDescent="0.35">
      <c r="B20" s="40" t="s">
        <v>6</v>
      </c>
      <c r="C20" s="41"/>
      <c r="D20" s="41"/>
      <c r="E20" s="41"/>
      <c r="F20" s="21"/>
      <c r="G20" s="22"/>
    </row>
    <row r="21" spans="2:9" ht="15" thickBot="1" x14ac:dyDescent="0.35">
      <c r="B21" s="5"/>
      <c r="C21" s="43"/>
      <c r="D21" s="43"/>
      <c r="E21" s="43"/>
      <c r="F21" s="44"/>
      <c r="G21" s="54"/>
    </row>
    <row r="22" spans="2:9" ht="15" thickBot="1" x14ac:dyDescent="0.35">
      <c r="B22" s="25" t="s">
        <v>7</v>
      </c>
      <c r="C22" s="26"/>
      <c r="D22" s="26"/>
      <c r="E22" s="26"/>
      <c r="F22" s="26"/>
      <c r="G22" s="27"/>
    </row>
    <row r="23" spans="2:9" ht="15" thickBot="1" x14ac:dyDescent="0.35">
      <c r="B23" s="28" t="s">
        <v>8</v>
      </c>
      <c r="C23" s="29"/>
      <c r="D23" s="29"/>
      <c r="E23" s="30"/>
      <c r="F23" s="19">
        <f xml:space="preserve"> FV(taxa_mensal, período*12, aporte*-1)</f>
        <v>0</v>
      </c>
      <c r="G23" s="20"/>
    </row>
    <row r="24" spans="2:9" ht="15" thickBot="1" x14ac:dyDescent="0.35">
      <c r="B24" s="40" t="s">
        <v>9</v>
      </c>
      <c r="C24" s="41"/>
      <c r="D24" s="41"/>
      <c r="E24" s="41"/>
      <c r="F24" s="21">
        <f xml:space="preserve"> patrimônio*investir</f>
        <v>0</v>
      </c>
      <c r="G24" s="22"/>
    </row>
    <row r="25" spans="2:9" ht="15" thickBot="1" x14ac:dyDescent="0.35">
      <c r="B25" s="36"/>
      <c r="C25" s="45"/>
      <c r="D25" s="37"/>
      <c r="E25" s="37"/>
      <c r="F25" s="45"/>
      <c r="G25" s="45"/>
    </row>
    <row r="26" spans="2:9" ht="15" thickBot="1" x14ac:dyDescent="0.35">
      <c r="B26" s="25" t="s">
        <v>25</v>
      </c>
      <c r="C26" s="26"/>
      <c r="D26" s="26"/>
      <c r="E26" s="26"/>
      <c r="F26" s="26"/>
      <c r="G26" s="27"/>
    </row>
    <row r="27" spans="2:9" ht="15" thickBot="1" x14ac:dyDescent="0.35">
      <c r="B27" s="46" t="s">
        <v>8</v>
      </c>
      <c r="C27" s="47"/>
      <c r="D27" s="38" t="s">
        <v>10</v>
      </c>
      <c r="E27" s="47" t="s">
        <v>26</v>
      </c>
      <c r="F27" s="47"/>
      <c r="G27" s="48"/>
    </row>
    <row r="28" spans="2:9" ht="15" thickBot="1" x14ac:dyDescent="0.35">
      <c r="B28" s="60">
        <f>FV(taxa_mensal,ano_5,-aporte)</f>
        <v>0</v>
      </c>
      <c r="C28" s="49"/>
      <c r="D28" s="39">
        <v>5</v>
      </c>
      <c r="E28" s="62">
        <f xml:space="preserve"> patrimonio_5*0.006</f>
        <v>0</v>
      </c>
      <c r="F28" s="62"/>
      <c r="G28" s="63"/>
    </row>
    <row r="29" spans="2:9" ht="15" thickBot="1" x14ac:dyDescent="0.35">
      <c r="B29" s="60">
        <f>FV(taxa_mensal,ano_10,-aporte)</f>
        <v>0</v>
      </c>
      <c r="C29" s="49"/>
      <c r="D29" s="39">
        <v>10</v>
      </c>
      <c r="E29" s="62">
        <f xml:space="preserve"> patrimonio_10*0.006</f>
        <v>0</v>
      </c>
      <c r="F29" s="62"/>
      <c r="G29" s="63"/>
    </row>
    <row r="30" spans="2:9" ht="15" thickBot="1" x14ac:dyDescent="0.35">
      <c r="B30" s="60">
        <f>FV(taxa_mensal,ano_15,-aporte)</f>
        <v>0</v>
      </c>
      <c r="C30" s="49"/>
      <c r="D30" s="39">
        <v>15</v>
      </c>
      <c r="E30" s="62">
        <f xml:space="preserve"> patrimonio_15*0.006</f>
        <v>0</v>
      </c>
      <c r="F30" s="62"/>
      <c r="G30" s="63"/>
    </row>
    <row r="31" spans="2:9" ht="15" thickBot="1" x14ac:dyDescent="0.35">
      <c r="B31" s="61">
        <f>FV(taxa_mensal,ano_20,-aporte)</f>
        <v>0</v>
      </c>
      <c r="C31" s="50"/>
      <c r="D31" s="51">
        <v>20</v>
      </c>
      <c r="E31" s="62">
        <f xml:space="preserve"> patrimonio_20*0.006</f>
        <v>0</v>
      </c>
      <c r="F31" s="62"/>
      <c r="G31" s="63"/>
      <c r="I31" s="66"/>
    </row>
  </sheetData>
  <mergeCells count="31">
    <mergeCell ref="B29:C29"/>
    <mergeCell ref="B30:C30"/>
    <mergeCell ref="B27:C27"/>
    <mergeCell ref="E27:G27"/>
    <mergeCell ref="E28:G28"/>
    <mergeCell ref="E29:G29"/>
    <mergeCell ref="E30:G30"/>
    <mergeCell ref="B26:G26"/>
    <mergeCell ref="B28:C28"/>
    <mergeCell ref="B31:C31"/>
    <mergeCell ref="E31:G31"/>
    <mergeCell ref="F11:G11"/>
    <mergeCell ref="F12:G12"/>
    <mergeCell ref="F13:G13"/>
    <mergeCell ref="B17:G17"/>
    <mergeCell ref="B18:E18"/>
    <mergeCell ref="F18:G18"/>
    <mergeCell ref="B15:E15"/>
    <mergeCell ref="F15:G15"/>
    <mergeCell ref="B11:E11"/>
    <mergeCell ref="B12:E12"/>
    <mergeCell ref="B13:E13"/>
    <mergeCell ref="B23:E23"/>
    <mergeCell ref="F23:G23"/>
    <mergeCell ref="B24:E24"/>
    <mergeCell ref="F24:G24"/>
    <mergeCell ref="B19:E19"/>
    <mergeCell ref="F19:G19"/>
    <mergeCell ref="B20:E20"/>
    <mergeCell ref="F20:G20"/>
    <mergeCell ref="B22:G22"/>
  </mergeCells>
  <dataValidations count="1">
    <dataValidation type="list" allowBlank="1" showInputMessage="1" showErrorMessage="1" sqref="F15:G16" xr:uid="{D3A20B04-1020-40C9-B18C-C5A6C676C3D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1727-1F27-487B-B17D-390B37432BD6}">
  <dimension ref="A2:H21"/>
  <sheetViews>
    <sheetView workbookViewId="0">
      <selection activeCell="H5" sqref="H5"/>
    </sheetView>
  </sheetViews>
  <sheetFormatPr defaultRowHeight="14.4" x14ac:dyDescent="0.3"/>
  <cols>
    <col min="1" max="1" width="29.21875" bestFit="1" customWidth="1"/>
    <col min="2" max="2" width="11.33203125" bestFit="1" customWidth="1"/>
    <col min="3" max="3" width="18" bestFit="1" customWidth="1"/>
    <col min="4" max="4" width="4.44140625" bestFit="1" customWidth="1"/>
    <col min="7" max="7" width="16.109375" bestFit="1" customWidth="1"/>
    <col min="8" max="8" width="5.6640625" bestFit="1" customWidth="1"/>
  </cols>
  <sheetData>
    <row r="2" spans="1:8" x14ac:dyDescent="0.3">
      <c r="A2" s="8" t="s">
        <v>12</v>
      </c>
      <c r="B2" s="8" t="s">
        <v>2</v>
      </c>
      <c r="C2" s="9" t="s">
        <v>13</v>
      </c>
      <c r="D2" s="9" t="s">
        <v>14</v>
      </c>
    </row>
    <row r="3" spans="1:8" x14ac:dyDescent="0.3">
      <c r="A3" t="str">
        <f>B3&amp;"-"&amp;C3</f>
        <v>Conservador-PAPEL</v>
      </c>
      <c r="B3" t="s">
        <v>15</v>
      </c>
      <c r="C3" s="3" t="s">
        <v>16</v>
      </c>
      <c r="D3" s="10">
        <v>0.3</v>
      </c>
      <c r="H3" t="s">
        <v>14</v>
      </c>
    </row>
    <row r="4" spans="1:8" x14ac:dyDescent="0.3">
      <c r="A4" t="str">
        <f t="shared" ref="A4:A20" si="0">B4&amp;"-"&amp;C4</f>
        <v>Conservador-TIJOLO</v>
      </c>
      <c r="B4" t="s">
        <v>15</v>
      </c>
      <c r="C4" s="3" t="s">
        <v>17</v>
      </c>
      <c r="D4" s="10">
        <v>0.5</v>
      </c>
      <c r="G4" s="11" t="s">
        <v>18</v>
      </c>
      <c r="H4" s="12">
        <f>VLOOKUP(G4,$A:$D,4,FALSE)</f>
        <v>0.35</v>
      </c>
    </row>
    <row r="5" spans="1:8" x14ac:dyDescent="0.3">
      <c r="A5" t="str">
        <f t="shared" si="0"/>
        <v>Conservador-HÍBRIDOS</v>
      </c>
      <c r="B5" t="s">
        <v>15</v>
      </c>
      <c r="C5" s="3" t="s">
        <v>19</v>
      </c>
      <c r="D5" s="10">
        <v>0.1</v>
      </c>
    </row>
    <row r="6" spans="1:8" x14ac:dyDescent="0.3">
      <c r="A6" t="str">
        <f t="shared" si="0"/>
        <v>Conservador-FOFs</v>
      </c>
      <c r="B6" t="s">
        <v>15</v>
      </c>
      <c r="C6" s="3" t="s">
        <v>20</v>
      </c>
      <c r="D6" s="10">
        <v>0.1</v>
      </c>
    </row>
    <row r="7" spans="1:8" x14ac:dyDescent="0.3">
      <c r="A7" t="str">
        <f t="shared" si="0"/>
        <v>Conservador-DESENVOLVIMENTO</v>
      </c>
      <c r="B7" t="s">
        <v>15</v>
      </c>
      <c r="C7" s="3" t="s">
        <v>21</v>
      </c>
      <c r="D7" s="10">
        <v>0</v>
      </c>
    </row>
    <row r="8" spans="1:8" ht="15" thickBot="1" x14ac:dyDescent="0.35">
      <c r="A8" s="1" t="str">
        <f t="shared" si="0"/>
        <v>Conservador-HOTELARIAS</v>
      </c>
      <c r="B8" s="1" t="s">
        <v>15</v>
      </c>
      <c r="C8" s="2" t="s">
        <v>22</v>
      </c>
      <c r="D8" s="13">
        <v>0</v>
      </c>
    </row>
    <row r="9" spans="1:8" x14ac:dyDescent="0.3">
      <c r="A9" t="str">
        <f t="shared" si="0"/>
        <v>Moderado-PAPEL</v>
      </c>
      <c r="B9" t="s">
        <v>23</v>
      </c>
      <c r="C9" s="3" t="s">
        <v>16</v>
      </c>
      <c r="D9" s="10">
        <v>0.32</v>
      </c>
    </row>
    <row r="10" spans="1:8" x14ac:dyDescent="0.3">
      <c r="A10" s="14" t="str">
        <f t="shared" si="0"/>
        <v>Moderado-TIJOLO</v>
      </c>
      <c r="B10" s="14" t="s">
        <v>23</v>
      </c>
      <c r="C10" s="15" t="s">
        <v>17</v>
      </c>
      <c r="D10" s="16">
        <v>0.35</v>
      </c>
    </row>
    <row r="11" spans="1:8" x14ac:dyDescent="0.3">
      <c r="A11" t="str">
        <f t="shared" si="0"/>
        <v>Moderado-HÍBRIDOS</v>
      </c>
      <c r="B11" t="s">
        <v>23</v>
      </c>
      <c r="C11" s="3" t="s">
        <v>19</v>
      </c>
      <c r="D11" s="10">
        <v>0.08</v>
      </c>
    </row>
    <row r="12" spans="1:8" x14ac:dyDescent="0.3">
      <c r="A12" t="str">
        <f t="shared" si="0"/>
        <v>Moderado-FOFs</v>
      </c>
      <c r="B12" t="s">
        <v>23</v>
      </c>
      <c r="C12" s="3" t="s">
        <v>20</v>
      </c>
      <c r="D12" s="10">
        <v>0.05</v>
      </c>
    </row>
    <row r="13" spans="1:8" x14ac:dyDescent="0.3">
      <c r="A13" t="str">
        <f t="shared" si="0"/>
        <v>Moderado-DESENVOLVIMENTO</v>
      </c>
      <c r="B13" t="s">
        <v>23</v>
      </c>
      <c r="C13" s="3" t="s">
        <v>21</v>
      </c>
      <c r="D13" s="10">
        <v>0.1</v>
      </c>
    </row>
    <row r="14" spans="1:8" ht="15" thickBot="1" x14ac:dyDescent="0.35">
      <c r="A14" s="1" t="str">
        <f t="shared" si="0"/>
        <v>Moderado-HOTELARIAS</v>
      </c>
      <c r="B14" s="1" t="s">
        <v>23</v>
      </c>
      <c r="C14" s="2" t="s">
        <v>22</v>
      </c>
      <c r="D14" s="13">
        <v>0.1</v>
      </c>
    </row>
    <row r="15" spans="1:8" x14ac:dyDescent="0.3">
      <c r="A15" t="str">
        <f t="shared" si="0"/>
        <v>Agressivo-PAPEL</v>
      </c>
      <c r="B15" t="s">
        <v>24</v>
      </c>
      <c r="C15" s="3" t="s">
        <v>16</v>
      </c>
      <c r="D15" s="10">
        <v>0.5</v>
      </c>
    </row>
    <row r="16" spans="1:8" x14ac:dyDescent="0.3">
      <c r="A16" t="str">
        <f t="shared" si="0"/>
        <v>Agressivo-TIJOLO</v>
      </c>
      <c r="B16" t="s">
        <v>24</v>
      </c>
      <c r="C16" s="3" t="s">
        <v>17</v>
      </c>
      <c r="D16" s="10">
        <v>0.1</v>
      </c>
    </row>
    <row r="17" spans="1:4" x14ac:dyDescent="0.3">
      <c r="A17" t="str">
        <f t="shared" si="0"/>
        <v>Agressivo-HÍBRIDOS</v>
      </c>
      <c r="B17" t="s">
        <v>24</v>
      </c>
      <c r="C17" s="3" t="s">
        <v>19</v>
      </c>
      <c r="D17" s="10">
        <v>0.05</v>
      </c>
    </row>
    <row r="18" spans="1:4" x14ac:dyDescent="0.3">
      <c r="A18" t="str">
        <f t="shared" si="0"/>
        <v>Agressivo-FOFs</v>
      </c>
      <c r="B18" t="s">
        <v>24</v>
      </c>
      <c r="C18" s="3" t="s">
        <v>20</v>
      </c>
      <c r="D18" s="10">
        <v>0.05</v>
      </c>
    </row>
    <row r="19" spans="1:4" x14ac:dyDescent="0.3">
      <c r="A19" t="str">
        <f t="shared" si="0"/>
        <v>Agressivo-DESENVOLVIMENTO</v>
      </c>
      <c r="B19" t="s">
        <v>24</v>
      </c>
      <c r="C19" s="3" t="s">
        <v>21</v>
      </c>
      <c r="D19" s="10">
        <v>0.2</v>
      </c>
    </row>
    <row r="20" spans="1:4" x14ac:dyDescent="0.3">
      <c r="A20" t="str">
        <f t="shared" si="0"/>
        <v>Agressivo-HOTELARIAS</v>
      </c>
      <c r="B20" t="s">
        <v>24</v>
      </c>
      <c r="C20" s="3" t="s">
        <v>22</v>
      </c>
      <c r="D20" s="10">
        <v>0.1</v>
      </c>
    </row>
    <row r="21" spans="1:4" x14ac:dyDescent="0.3">
      <c r="D21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F6EA-5E6F-4E8F-A032-563EA3001D20}">
  <dimension ref="B2:B24"/>
  <sheetViews>
    <sheetView showGridLines="0" workbookViewId="0">
      <selection activeCell="B18" sqref="B18"/>
    </sheetView>
  </sheetViews>
  <sheetFormatPr defaultRowHeight="14.4" x14ac:dyDescent="0.3"/>
  <sheetData>
    <row r="2" spans="2:2" x14ac:dyDescent="0.3">
      <c r="B2" t="s">
        <v>27</v>
      </c>
    </row>
    <row r="3" spans="2:2" x14ac:dyDescent="0.3">
      <c r="B3" s="64" t="s">
        <v>31</v>
      </c>
    </row>
    <row r="4" spans="2:2" x14ac:dyDescent="0.3">
      <c r="B4" t="s">
        <v>37</v>
      </c>
    </row>
    <row r="5" spans="2:2" x14ac:dyDescent="0.3">
      <c r="B5" t="s">
        <v>45</v>
      </c>
    </row>
    <row r="6" spans="2:2" x14ac:dyDescent="0.3">
      <c r="B6" t="s">
        <v>36</v>
      </c>
    </row>
    <row r="7" spans="2:2" x14ac:dyDescent="0.3">
      <c r="B7" t="s">
        <v>38</v>
      </c>
    </row>
    <row r="8" spans="2:2" x14ac:dyDescent="0.3">
      <c r="B8" t="s">
        <v>39</v>
      </c>
    </row>
    <row r="9" spans="2:2" x14ac:dyDescent="0.3">
      <c r="B9" s="64" t="s">
        <v>32</v>
      </c>
    </row>
    <row r="10" spans="2:2" x14ac:dyDescent="0.3">
      <c r="B10" s="65" t="s">
        <v>28</v>
      </c>
    </row>
    <row r="11" spans="2:2" x14ac:dyDescent="0.3">
      <c r="B11" t="s">
        <v>46</v>
      </c>
    </row>
    <row r="12" spans="2:2" x14ac:dyDescent="0.3">
      <c r="B12" t="s">
        <v>40</v>
      </c>
    </row>
    <row r="13" spans="2:2" x14ac:dyDescent="0.3">
      <c r="B13" t="s">
        <v>41</v>
      </c>
    </row>
    <row r="14" spans="2:2" x14ac:dyDescent="0.3">
      <c r="B14" s="65" t="s">
        <v>29</v>
      </c>
    </row>
    <row r="15" spans="2:2" x14ac:dyDescent="0.3">
      <c r="B15" t="s">
        <v>47</v>
      </c>
    </row>
    <row r="16" spans="2:2" x14ac:dyDescent="0.3">
      <c r="B16" t="s">
        <v>48</v>
      </c>
    </row>
    <row r="17" spans="2:2" x14ac:dyDescent="0.3">
      <c r="B17" t="s">
        <v>49</v>
      </c>
    </row>
    <row r="18" spans="2:2" x14ac:dyDescent="0.3">
      <c r="B18" s="65" t="s">
        <v>30</v>
      </c>
    </row>
    <row r="19" spans="2:2" x14ac:dyDescent="0.3">
      <c r="B19" t="s">
        <v>42</v>
      </c>
    </row>
    <row r="20" spans="2:2" x14ac:dyDescent="0.3">
      <c r="B20" t="s">
        <v>43</v>
      </c>
    </row>
    <row r="21" spans="2:2" x14ac:dyDescent="0.3">
      <c r="B21" t="s">
        <v>44</v>
      </c>
    </row>
    <row r="22" spans="2:2" x14ac:dyDescent="0.3">
      <c r="B22" s="66" t="s">
        <v>33</v>
      </c>
    </row>
    <row r="23" spans="2:2" x14ac:dyDescent="0.3">
      <c r="B23" t="s">
        <v>35</v>
      </c>
    </row>
    <row r="24" spans="2:2" x14ac:dyDescent="0.3">
      <c r="B24" t="s"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17</vt:i4>
      </vt:variant>
    </vt:vector>
  </HeadingPairs>
  <TitlesOfParts>
    <vt:vector size="20" baseType="lpstr">
      <vt:lpstr>APP</vt:lpstr>
      <vt:lpstr>PERFIL</vt:lpstr>
      <vt:lpstr>Como usar</vt:lpstr>
      <vt:lpstr>ano_10</vt:lpstr>
      <vt:lpstr>ano_15</vt:lpstr>
      <vt:lpstr>ano_20</vt:lpstr>
      <vt:lpstr>ano_5</vt:lpstr>
      <vt:lpstr>aporte</vt:lpstr>
      <vt:lpstr>investir</vt:lpstr>
      <vt:lpstr>investir_porcentagem</vt:lpstr>
      <vt:lpstr>patrimônio</vt:lpstr>
      <vt:lpstr>patrimonio_10</vt:lpstr>
      <vt:lpstr>patrimonio_15</vt:lpstr>
      <vt:lpstr>patrimonio_20</vt:lpstr>
      <vt:lpstr>patrimonio_5</vt:lpstr>
      <vt:lpstr>perfil</vt:lpstr>
      <vt:lpstr>período</vt:lpstr>
      <vt:lpstr>salário</vt:lpstr>
      <vt:lpstr>taxa_mensal</vt:lpstr>
      <vt:lpstr>valor_mensal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Ferreira de Carvalho</dc:creator>
  <cp:lastModifiedBy>Adriana Ferreira de Carvalho</cp:lastModifiedBy>
  <dcterms:created xsi:type="dcterms:W3CDTF">2025-06-06T22:25:47Z</dcterms:created>
  <dcterms:modified xsi:type="dcterms:W3CDTF">2025-06-07T02:53:58Z</dcterms:modified>
</cp:coreProperties>
</file>