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bjetivos" sheetId="1" r:id="rId3"/>
    <sheet state="visible" name="Medidas" sheetId="2" r:id="rId4"/>
    <sheet state="visible" name="Indicadores" sheetId="3" r:id="rId5"/>
    <sheet state="visible" name="Pontos de Bug" sheetId="4" r:id="rId6"/>
    <sheet state="visible" name="Ind Tamanho e Esforço" sheetId="5" r:id="rId7"/>
    <sheet state="visible" name="Adequacao ao escopo" sheetId="6" r:id="rId8"/>
    <sheet state="visible" name="Não conf." sheetId="7" r:id="rId9"/>
    <sheet state="visible" name="Laudos de Avaliação de GQA" sheetId="8" r:id="rId10"/>
    <sheet state="visible" name="Sitonia com MPS.BR"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D4">
      <text>
        <t xml:space="preserve">Autor:
Se seu CPI é igual a 0,9, isso significa que a cada 1 gasto, vc está perdendo 0,10 (10% de perda).</t>
      </text>
    </comment>
    <comment authorId="0" ref="B9">
      <text>
        <t xml:space="preserve">Autor:
Se eu não fizer nenhuma auditoria, não vou ter nenhuma não conformidade. Ou seja, seu indicador será 0.
Rever esse indicador.
</t>
      </text>
    </comment>
  </commentList>
</comments>
</file>

<file path=xl/sharedStrings.xml><?xml version="1.0" encoding="utf-8"?>
<sst xmlns="http://schemas.openxmlformats.org/spreadsheetml/2006/main" count="609" uniqueCount="414">
  <si>
    <t>Medidas</t>
  </si>
  <si>
    <t>Indicadores</t>
  </si>
  <si>
    <t>Nome</t>
  </si>
  <si>
    <t>Objetivos</t>
  </si>
  <si>
    <t>Mnemônico</t>
  </si>
  <si>
    <t>Questões</t>
  </si>
  <si>
    <t>Periodicidade</t>
  </si>
  <si>
    <t>Responsável</t>
  </si>
  <si>
    <t>Motivação do objetivo</t>
  </si>
  <si>
    <t>Descrição</t>
  </si>
  <si>
    <t>Procedimento de coleta</t>
  </si>
  <si>
    <t>Unidade de Medida</t>
  </si>
  <si>
    <t>Ferramenta</t>
  </si>
  <si>
    <t>Derivada</t>
  </si>
  <si>
    <t>Tamanho estimado</t>
  </si>
  <si>
    <t>EST_SIZE</t>
  </si>
  <si>
    <t>Calculo do tamanho estimado do projeto utilizando-se da metodologia de pontos por caso de uso</t>
  </si>
  <si>
    <t>Coletar na planilha de estimativa de tamanho a quantidade de pontos de caso de uso ajustados (realizados na prospecção)</t>
  </si>
  <si>
    <t>ponto flutuante</t>
  </si>
  <si>
    <t>inicio do projeto</t>
  </si>
  <si>
    <t>Tamanho real</t>
  </si>
  <si>
    <t>REAL_SIZE</t>
  </si>
  <si>
    <t>tamanho real do projeto no seu término</t>
  </si>
  <si>
    <t>Coletar na planilha de estimativa de tamanho a quantidade de pontos de caso de uso ajustados (realizados na fase de planejamento, ou no final do projeto (Sprint))</t>
  </si>
  <si>
    <t>No término do projeto</t>
  </si>
  <si>
    <t>Esforço estimado</t>
  </si>
  <si>
    <t>EST_EFFORT</t>
  </si>
  <si>
    <t>Calculo do esforço estimado das atividades.</t>
  </si>
  <si>
    <t>Coletar no project numero o numero de horas estimadas para o projeto.</t>
  </si>
  <si>
    <t>Horas Desenvolvimento</t>
  </si>
  <si>
    <t>Esforço estimado acumulado</t>
  </si>
  <si>
    <t>EST_ACUM_EFFORT</t>
  </si>
  <si>
    <t>Calculo do esforço estimado acumulado das atividades desenvolvidas até um determinado momento.</t>
  </si>
  <si>
    <t>semanalmente</t>
  </si>
  <si>
    <t>Simples</t>
  </si>
  <si>
    <t>Esforço real</t>
  </si>
  <si>
    <t>REAL_EFFORT</t>
  </si>
  <si>
    <t>Mostra o esforço real para o trabalho já realizado por um recurso ou atividade.</t>
  </si>
  <si>
    <t>Esforço real acumulado</t>
  </si>
  <si>
    <t>REAL_ACUM_EFFORT</t>
  </si>
  <si>
    <r>
      <rPr/>
      <t xml:space="preserve">Mostra o esforço real para o trabalho já realizado por um recurso ou atividade, até a data de </t>
    </r>
    <r>
      <rPr>
        <rFont val="Calibri"/>
        <i/>
        <color rgb="FF000000"/>
        <sz val="11.0"/>
      </rPr>
      <t>status</t>
    </r>
    <r>
      <rPr>
        <rFont val="Calibri"/>
        <color rgb="FF000000"/>
        <sz val="11.0"/>
      </rPr>
      <t>, ou data atual do projeto.</t>
    </r>
  </si>
  <si>
    <t>Custo real</t>
  </si>
  <si>
    <t>REAL_COST</t>
  </si>
  <si>
    <t>Custo real de uma atividade do projeto</t>
  </si>
  <si>
    <t>Caluculado automaticamente pelo repositório de medida através da medida Custo real acumulado</t>
  </si>
  <si>
    <r>
      <rPr/>
      <t>Custo real acumulado - AC (</t>
    </r>
    <r>
      <rPr>
        <rFont val="Calibri"/>
        <b/>
        <color rgb="FF000000"/>
        <sz val="11.0"/>
      </rPr>
      <t>CRTR</t>
    </r>
    <r>
      <rPr>
        <rFont val="Calibri"/>
        <color rgb="FF000000"/>
        <sz val="11.0"/>
      </rPr>
      <t xml:space="preserve"> no Project)</t>
    </r>
  </si>
  <si>
    <t>REAL_ACUM_COST</t>
  </si>
  <si>
    <t>Custo real do projeto até um determinado momento</t>
  </si>
  <si>
    <t>Custo estimado</t>
  </si>
  <si>
    <t>EST_COST</t>
  </si>
  <si>
    <t>Custo estimado do projeto</t>
  </si>
  <si>
    <t>Coletar na ferramenta project após preenche-la com as atividades da relase.</t>
  </si>
  <si>
    <t>Moeda utilizada pelo projeto</t>
  </si>
  <si>
    <t>Custo estimado acumulado</t>
  </si>
  <si>
    <t>EST_ACUM_COST</t>
  </si>
  <si>
    <t xml:space="preserve">Custo estimado acumulado até uma linha base. </t>
  </si>
  <si>
    <t>Dividir o Custo Estimado coletado no project pelo numero de semanas do projeto.</t>
  </si>
  <si>
    <t>Horas/Homem</t>
  </si>
  <si>
    <t>Duração Estimada da Linha Base</t>
  </si>
  <si>
    <t>EST_BASELINE_DUR</t>
  </si>
  <si>
    <t>Tempo estimado para duração de uma linha base.</t>
  </si>
  <si>
    <t>Coletar o valor da duração da linha base do projeto na ferramenta MS Project em dias.</t>
  </si>
  <si>
    <t>Inicio do Projeto, Ao final dos marcos do projeto.</t>
  </si>
  <si>
    <t>Duração real</t>
  </si>
  <si>
    <t>REAL_DURATION</t>
  </si>
  <si>
    <t>Tempo real utilizado para conclusão da linha base.</t>
  </si>
  <si>
    <t>Coletar o valor da duração real do projeto na ferramenta MS Project em dias.</t>
  </si>
  <si>
    <t>Numero de não conformidades no laudo de avaliação</t>
  </si>
  <si>
    <t>NONCONFORMITIES</t>
  </si>
  <si>
    <t>Número total de não conformidades no processo ou produtos de trabalho encontradas no laudo de avaliação.</t>
  </si>
  <si>
    <t>Coletar o total de não conformidades encontradas nas avaliações do processo e produto de trabalho na ferramenta Mantis de Issue Tracker.</t>
  </si>
  <si>
    <t>valor absoluto</t>
  </si>
  <si>
    <t>Ao final dos marcos do projeto, homologação</t>
  </si>
  <si>
    <t>Número de laudos estimados</t>
  </si>
  <si>
    <t>EST_REPORTS</t>
  </si>
  <si>
    <t>Número de laudos estimados para um determinado processo em um projeto.</t>
  </si>
  <si>
    <t>Coletar o numero total de auditorias estimadas no plano de projeto.</t>
  </si>
  <si>
    <t>Número de laudos realizados</t>
  </si>
  <si>
    <t>REPORTS</t>
  </si>
  <si>
    <t>Número de laudos realizados para um determinado processo em um projeto.</t>
  </si>
  <si>
    <t>Coletar o numero total de auditorias realizadas na pasta Quality do projeto.</t>
  </si>
  <si>
    <t>Pontos de bug</t>
  </si>
  <si>
    <t>BUGS</t>
  </si>
  <si>
    <t>Calculado por meio da metodologia de pontos de bug.</t>
  </si>
  <si>
    <t>Coletar esses dados cruzando as informações contidas no Mantis e executando a metodologia de pontos por bug.</t>
  </si>
  <si>
    <t>Pontos de bug acumulado</t>
  </si>
  <si>
    <t>BUGS_ACUM</t>
  </si>
  <si>
    <t>Calculado por meio da metodologia de pontos de bug, sendo que tal valor é relativo ao ponto do projeto.</t>
  </si>
  <si>
    <t>A partir dos dados de pontos de bug, calcular por meio do somatório de todos os bugs identificados no projeto até um determinado momento.</t>
  </si>
  <si>
    <t>fim do projeto, fim dos marcos do projeto</t>
  </si>
  <si>
    <t>Número de produtos de trabalho (até a fase do processo)</t>
  </si>
  <si>
    <t>WORK_PRODUCTS</t>
  </si>
  <si>
    <t>Número de produtos de trabalho gerados até um determinado marco do projeto.</t>
  </si>
  <si>
    <t>Coletar o numero de Produtos de Trabalhos gerados na pasta "docs" do projeto.</t>
  </si>
  <si>
    <t>Número de produtos de trabalho Estimados (até a fase do processo)</t>
  </si>
  <si>
    <t>ESTIMATED_WORK_PRODUCTS</t>
  </si>
  <si>
    <t>Número de produtos de trabalho estimados até um determinado marco do projeto.</t>
  </si>
  <si>
    <t>Coletar o numero de Produtos de Trabalhos Estimados no modelo do processo.</t>
  </si>
  <si>
    <t>Número de Horas Trabalhadas por Sprint</t>
  </si>
  <si>
    <t>WORK_TIME</t>
  </si>
  <si>
    <t>Numero de horas trabalhadas pelos colaboradores em cada sprint.</t>
  </si>
  <si>
    <t>Coletar esta informação na planilha de sprint backlog e passar para o project.</t>
  </si>
  <si>
    <t>Número de Horas Trabalhadas Acumuladas</t>
  </si>
  <si>
    <t>ACUM_WORK_TIME</t>
  </si>
  <si>
    <t>Numero de horas trabalhadas acumuladas pelos colaboradores no projeto ao final de cada sprint.</t>
  </si>
  <si>
    <t>Gerada automaticamente pelo repositório de medidas através da coleta da medida acima.</t>
  </si>
  <si>
    <t>Número de Medias Coletadas</t>
  </si>
  <si>
    <t>COLLECTED_MEASURES</t>
  </si>
  <si>
    <t>Numero de medidas Coleatas pela medição durante o Projeto.</t>
  </si>
  <si>
    <t>Coletar numero de medidas coletadas através do repositório de medidas.</t>
  </si>
  <si>
    <t>Inicio do projeto e ao final dos marcos do projeto, homologação</t>
  </si>
  <si>
    <t>Número de Medidas Corrigidas</t>
  </si>
  <si>
    <t>CORRECTED_MEASURES</t>
  </si>
  <si>
    <t>Numero de medidas que precisaram ser corrigidas.</t>
  </si>
  <si>
    <t>Coletar esta medida a cada vez que houver correções no repositório de medida.</t>
  </si>
  <si>
    <t>Número de Requisitos</t>
  </si>
  <si>
    <t>REQUIREMENTS</t>
  </si>
  <si>
    <t>Numero de Requisitos do Projeto.</t>
  </si>
  <si>
    <t>Coletar esta medida no documento de requisitos do projeto.</t>
  </si>
  <si>
    <t>Número de Requisitos Aprovados Pelo Cliente</t>
  </si>
  <si>
    <t>APPROVED_REQUIREMENTS</t>
  </si>
  <si>
    <t>Numero de Requisitos Conformes do Projeto.</t>
  </si>
  <si>
    <t>Coletar esta Medida no Mantis.</t>
  </si>
  <si>
    <t>Inicio do Projeto, Ao final dos marcos do projeto, homologação</t>
  </si>
  <si>
    <t>Número de Alterações de Requisitos</t>
  </si>
  <si>
    <t>CHANGED_REQUIREMENTS</t>
  </si>
  <si>
    <t>Numero de Requisitos alterados, removidos ou adicionados ao escopo do projeto.</t>
  </si>
  <si>
    <t>Coletar esta medida nas requisições de mudanças do projeto no mantis</t>
  </si>
  <si>
    <t>Número de auditorias de GCO estimadas</t>
  </si>
  <si>
    <t>EST_GCO_REPORTS</t>
  </si>
  <si>
    <t>Numero de auditorias previstas a ser realizada pela gerencia de configuração.</t>
  </si>
  <si>
    <t>Coletar esta medida através do modelo de ciclo de vida.</t>
  </si>
  <si>
    <t>Número de auditorias de GCO realizadas</t>
  </si>
  <si>
    <t>GCO_REPORTS</t>
  </si>
  <si>
    <t>Numero de auditorias realizadas pela gerência de configuração.</t>
  </si>
  <si>
    <t>Coletar esta medina nas pastas de gco do projeto.</t>
  </si>
  <si>
    <t>Numero de Projetos Registrados</t>
  </si>
  <si>
    <t>REGISTERED_PROJECTS</t>
  </si>
  <si>
    <t>Numero de projetos registrados na planilha de portfólios, sendo ativos e congelados, projetos encerrados não conta.</t>
  </si>
  <si>
    <t>Coletar esta medida na planilha de portfólio da empresa.</t>
  </si>
  <si>
    <t>Número de Projetos em Execução</t>
  </si>
  <si>
    <t>ACTIVE_PROJECTS</t>
  </si>
  <si>
    <t>Numero de projetos em execução na empresa, não contam projetos cancelados e congelados.</t>
  </si>
  <si>
    <r>
      <rPr/>
      <t>Valor Planejado - PV (</t>
    </r>
    <r>
      <rPr>
        <rFont val="Calibri"/>
        <b/>
        <color rgb="FF000000"/>
        <sz val="11.0"/>
      </rPr>
      <t>COTA</t>
    </r>
    <r>
      <rPr>
        <rFont val="Calibri"/>
        <color rgb="FF000000"/>
        <sz val="11.0"/>
      </rPr>
      <t xml:space="preserve"> no Project)</t>
    </r>
  </si>
  <si>
    <t>PLAN_VALUE</t>
  </si>
  <si>
    <t>Valor que indica a parcela do orçamento que deveria ser gasta, considerando o custo de linha da base da atividade, atribuição ou recurso.</t>
  </si>
  <si>
    <t>Coletar esta medida na ferramenta project e dividir pelo numero de coletas.</t>
  </si>
  <si>
    <r>
      <rPr/>
      <t>Valor agregado - EV (</t>
    </r>
    <r>
      <rPr>
        <rFont val="Calibri"/>
        <b/>
        <color rgb="FF000000"/>
        <sz val="11.0"/>
      </rPr>
      <t>COTR</t>
    </r>
    <r>
      <rPr>
        <rFont val="Calibri"/>
        <color rgb="FF000000"/>
        <sz val="11.0"/>
      </rPr>
      <t xml:space="preserve"> no Project)</t>
    </r>
  </si>
  <si>
    <t>EARNED_VALUE</t>
  </si>
  <si>
    <t>Valor que indica a parcela do orçamento que deveria ser gasta, considerando o trabalho realizado até o momento e o custo de linha de base para a atividade, atribuição ou recurso.</t>
  </si>
  <si>
    <t>Coletar esta medida na ferramenta project após atualiza-la com os esforços reais da semana.</t>
  </si>
  <si>
    <t>Levando em conta uma classificação de complexidade dos bugs encontrados nos testes, uma pontuação deve ser atribuída seguindo:</t>
  </si>
  <si>
    <t>Tipo do Bug</t>
  </si>
  <si>
    <t>Pontuação</t>
  </si>
  <si>
    <t>Objetivo Secundário</t>
  </si>
  <si>
    <t>G1</t>
  </si>
  <si>
    <t>Melhorar estimativas de tamanho/esforço/custo</t>
  </si>
  <si>
    <t>Procedimento de Análise</t>
  </si>
  <si>
    <t>Médio</t>
  </si>
  <si>
    <t>Complexo</t>
  </si>
  <si>
    <t>Q1.1</t>
  </si>
  <si>
    <t xml:space="preserve"> O número de horas estimado foi próximo do realizado?
</t>
  </si>
  <si>
    <t>Tipo de Indicador</t>
  </si>
  <si>
    <t>frequencia da Analise do Indicador</t>
  </si>
  <si>
    <t>Referência a questão</t>
  </si>
  <si>
    <t>Premissas utilizadas para a definição do procedimento de análise</t>
  </si>
  <si>
    <t>Em cada marco do projeto</t>
  </si>
  <si>
    <t>GPR</t>
  </si>
  <si>
    <t>IND_1</t>
  </si>
  <si>
    <t>Objetivo estratégico</t>
  </si>
  <si>
    <t>Indicador da estimativa de tamanho</t>
  </si>
  <si>
    <t>IND_EST_SIZE</t>
  </si>
  <si>
    <t>Valor que representa um índice de adequação da estimativa de tamanho pelo tamanho real ao final do projeto dado ao se dividir o tamanho estimado pelo tamanho real.</t>
  </si>
  <si>
    <t>Gerado automaticamente pelo repositório ao se coletar as duas medidas envolvidas.</t>
  </si>
  <si>
    <t>O somatório dos bugs ponderados pela pontuação correspondente à complexidade, é o valor de pontos de bug.
Essa distribuição de pontos é atribuída levando em conta que o esforço necessário para correção de dois bugs simples correspondem a um bug médio e dois médios a um complexo.</t>
  </si>
  <si>
    <t>Q1.2</t>
  </si>
  <si>
    <t>O custo real foi próximo ao estimado?</t>
  </si>
  <si>
    <r>
      <rPr>
        <rFont val="Calibri"/>
        <color rgb="FF00B050"/>
        <sz val="11.0"/>
      </rPr>
      <t xml:space="preserve">BOM: </t>
    </r>
    <r>
      <rPr>
        <rFont val="Calibri"/>
        <color rgb="FF000000"/>
        <sz val="11.0"/>
      </rPr>
      <t xml:space="preserve">Valor entre 0,7 e 1,3
</t>
    </r>
    <r>
      <rPr>
        <rFont val="Calibri"/>
        <color rgb="FFFFCC00"/>
        <sz val="11.0"/>
      </rPr>
      <t xml:space="preserve">ALERTA: </t>
    </r>
    <r>
      <rPr>
        <rFont val="Calibri"/>
        <color rgb="FF000000"/>
        <sz val="11.0"/>
      </rPr>
      <t xml:space="preserve">Valor entre 0,55 e 0,69 ou 1,31 e 1,45
</t>
    </r>
    <r>
      <rPr>
        <rFont val="Calibri"/>
        <color rgb="FFFF0000"/>
        <sz val="11.0"/>
      </rPr>
      <t xml:space="preserve">CRÍTICO: </t>
    </r>
    <r>
      <rPr>
        <rFont val="Calibri"/>
        <color rgb="FF000000"/>
        <sz val="11.0"/>
      </rPr>
      <t>Valor abaixo de 0,55 e acima de 1,45</t>
    </r>
  </si>
  <si>
    <t>Ao final da etapa de prospecção</t>
  </si>
  <si>
    <t>Tamanho</t>
  </si>
  <si>
    <t>Indicador analisado ao final do projeto</t>
  </si>
  <si>
    <t>Q1.3</t>
  </si>
  <si>
    <t>Premissas utilizadas para a determinação do limite de análise do indicador. Foram coletados o desvio padrão e a média dos indicadores dos ultimos 2 projetos. A média desse indicador ficou em 1,38 e o devio padrão em 0,44. Como não desejávamos limitar o limite superior, mantivemos em 1,3, e consideramos bom qualquer valor acima de 0,7 e 1,3.</t>
  </si>
  <si>
    <t>O escopo foi bem definido pela equipe? (Variação do escopo em razão de erros de especificação)</t>
  </si>
  <si>
    <t>Revisões do projeto</t>
  </si>
  <si>
    <t>GRE</t>
  </si>
  <si>
    <t>G2</t>
  </si>
  <si>
    <t>Garantir níveis mínimos de qualidade</t>
  </si>
  <si>
    <t>IND_2</t>
  </si>
  <si>
    <t>Indicador da estimativa de esforço</t>
  </si>
  <si>
    <t>Foi feito o correto?</t>
  </si>
  <si>
    <t>Q2.1</t>
  </si>
  <si>
    <t>As funcionalidades atendem o usuário?</t>
  </si>
  <si>
    <t>Ao final de cada Sprint</t>
  </si>
  <si>
    <t>IND_EST_EFFORT</t>
  </si>
  <si>
    <t>Valor que representa um índice de adequação da estimativa de esforço pelo esforço realmente realizado dado ao se dividir o esforço estimado acumulado pelo esforço real acumulado.</t>
  </si>
  <si>
    <t>Foi feito corretamente?</t>
  </si>
  <si>
    <r>
      <rPr>
        <rFont val="Calibri"/>
        <sz val="11.0"/>
      </rPr>
      <t>Avaliar a partir de 20% de execução do projeto (*):</t>
    </r>
    <r>
      <rPr>
        <rFont val="Calibri"/>
        <color rgb="FF00B050"/>
        <sz val="11.0"/>
      </rPr>
      <t xml:space="preserve">
BOM: </t>
    </r>
    <r>
      <rPr>
        <rFont val="Calibri"/>
        <sz val="11.0"/>
      </rPr>
      <t>entre</t>
    </r>
    <r>
      <rPr>
        <rFont val="Calibri"/>
        <color rgb="FF000000"/>
        <sz val="11.0"/>
      </rPr>
      <t xml:space="preserve"> 0,7 e 1,3
</t>
    </r>
    <r>
      <rPr>
        <rFont val="Calibri"/>
        <color rgb="FFFFCC00"/>
        <sz val="11.0"/>
      </rPr>
      <t xml:space="preserve">ALERTA: </t>
    </r>
    <r>
      <rPr>
        <rFont val="Calibri"/>
        <color rgb="FF000000"/>
        <sz val="11.0"/>
      </rPr>
      <t xml:space="preserve">Valor entre 0,55 e 0,69 e entre 1,31 e 1,45 
</t>
    </r>
    <r>
      <rPr>
        <rFont val="Calibri"/>
        <color rgb="FFFF0000"/>
        <sz val="11.0"/>
      </rPr>
      <t xml:space="preserve">CRÍTICO: </t>
    </r>
    <r>
      <rPr>
        <rFont val="Calibri"/>
        <color rgb="FF000000"/>
        <sz val="11.0"/>
      </rPr>
      <t>Valor abaixo de 0,55 e acima de 1,45</t>
    </r>
  </si>
  <si>
    <t>Esforço</t>
  </si>
  <si>
    <t>Q2.2</t>
  </si>
  <si>
    <t>Indicador analisado semanalmente</t>
  </si>
  <si>
    <t>Há conformidade dos produtos de trabalho gerados com os procedimentos e  os padrões?</t>
  </si>
  <si>
    <t>Sempre que um produto de trabalho for gerado</t>
  </si>
  <si>
    <t>Q2.3</t>
  </si>
  <si>
    <t>Há conformidade com o processo?</t>
  </si>
  <si>
    <t>Premissas utilizadas para a determinação do limite de análise do indicador. Foram coletados o desvio padrão e a média dos indicadores dos ultimos 2 projetos. A média desse indicador ficou em 0,44 e o devio padrão em 0,15. Como não desejávamos limitar o limite superior, mantivemos em 1,3 e 0,4, e consideramos bom qualquer valor acima de 0,7 e 1,3.</t>
  </si>
  <si>
    <t>IND_3</t>
  </si>
  <si>
    <t>G3</t>
  </si>
  <si>
    <r>
      <rPr/>
      <t>Índice de desempenho de custos acumulado - CPI (</t>
    </r>
    <r>
      <rPr>
        <rFont val="Calibri"/>
        <b/>
        <color rgb="FF000000"/>
        <sz val="11.0"/>
      </rPr>
      <t>IDC</t>
    </r>
    <r>
      <rPr>
        <rFont val="Calibri"/>
        <color rgb="FF000000"/>
        <sz val="11.0"/>
      </rPr>
      <t xml:space="preserve"> no Project)</t>
    </r>
  </si>
  <si>
    <t>IND_ACUM_CPI</t>
  </si>
  <si>
    <t>Identificar necessidade de treinamento/capacitação de equipe</t>
  </si>
  <si>
    <t>É a divisão entre o valor agregado (EV) e custo real (AC);
Se o CPI for menor que 1, indica que o projeto está gastando mais do que o previsto. Se o CPI for maior que 1, indica que o projeto está gastando menos do que o que foi orçado Se o CPI for igual a 1, indica que o projeto está exatamente no orçamento.</t>
  </si>
  <si>
    <t>Procedimento de coleta:
Coletar o indicador da ferramenta MS Project (a geração do indicador é realizada de maneira automática pela ferramenta, ao serem lançadas as informações sobre o desempenho das atividades)</t>
  </si>
  <si>
    <t>Q3.1</t>
  </si>
  <si>
    <t>Existem na equipe pessoas capacitadas no uso das tecnologias utilizadas pela empresa?</t>
  </si>
  <si>
    <r>
      <rPr>
        <rFont val="Calibri"/>
        <sz val="11.0"/>
      </rPr>
      <t>Avaliar a partir de 20% de execução do projeto:</t>
    </r>
    <r>
      <rPr>
        <rFont val="Calibri"/>
        <color rgb="FF00B050"/>
        <sz val="11.0"/>
      </rPr>
      <t xml:space="preserve">
BOM: </t>
    </r>
    <r>
      <rPr>
        <rFont val="Calibri"/>
        <color rgb="FF000000"/>
        <sz val="11.0"/>
      </rPr>
      <t xml:space="preserve">Valor entre 0,7 e 1,3
</t>
    </r>
    <r>
      <rPr>
        <rFont val="Calibri"/>
        <color rgb="FFFFCC00"/>
        <sz val="11.0"/>
      </rPr>
      <t xml:space="preserve">ALERTA: </t>
    </r>
    <r>
      <rPr>
        <rFont val="Calibri"/>
        <color rgb="FF000000"/>
        <sz val="11.0"/>
      </rPr>
      <t xml:space="preserve">Valor entre 0,55 e 0,69 ou 1,31 e 1,45
</t>
    </r>
    <r>
      <rPr>
        <rFont val="Calibri"/>
        <color rgb="FFFF0000"/>
        <sz val="11.0"/>
      </rPr>
      <t xml:space="preserve">CRÍTICO: </t>
    </r>
    <r>
      <rPr>
        <rFont val="Calibri"/>
        <color rgb="FF000000"/>
        <sz val="11.0"/>
      </rPr>
      <t>Valor abaixo de 0,55 e acima de 1,45</t>
    </r>
  </si>
  <si>
    <t>Custo</t>
  </si>
  <si>
    <t>Premissas utilizadas para a determinação do limite de análise do indicador. Foram coletados o desvio padrão e a média dos indicadores dos ultimos 2 projetos. A média desse indicador ficou em 0,70 e o devio padrão em 0,15. Como não desejávamos limitar o limite superior, mantivemos em 1,3, e consideramos bom qualquer valor acima de 0,7.</t>
  </si>
  <si>
    <t>IND_4</t>
  </si>
  <si>
    <t>Índice de desempenho de cronograma acumulado - SPI</t>
  </si>
  <si>
    <t>IND_ACUM_SPI</t>
  </si>
  <si>
    <t xml:space="preserve">É a divisão entre o valor agregado (EV) e o valor planejado (PV), mostra a eficiencia da equipe ao desenvolver o projeto;
Se o SPI for menor que 1, indica que o projeto está atrasado. Se o SPI for maior que 1, indica que o projeto está adiantado. Se o SPI for igual a 1, indica que o projeto está exatamente no prazo.
</t>
  </si>
  <si>
    <t>Necessidade de informação técnica e da gerência do projeto</t>
  </si>
  <si>
    <r>
      <rPr/>
      <t xml:space="preserve">Os procedimentos são os seguintes:
1 - Coletar o valor agregado (EV), ao final de cada marco do projeto;
2 - Coletar o valor planejado, ao final de cada marco do projeto;
3 - Dividir o valor agregado pelo valor planejado;
</t>
    </r>
    <r>
      <rPr>
        <rFont val="Calibri"/>
        <color rgb="FF00B0F0"/>
        <sz val="11.0"/>
      </rPr>
      <t>(Coletado automaticamente pelo repositório ao se coletar as medidas envolvidas).</t>
    </r>
  </si>
  <si>
    <r>
      <rPr>
        <rFont val="Calibri"/>
        <sz val="11.0"/>
      </rPr>
      <t>Avaliar a partir de 20% de execução do projeto (*):</t>
    </r>
    <r>
      <rPr>
        <rFont val="Calibri"/>
        <color rgb="FF00B050"/>
        <sz val="11.0"/>
      </rPr>
      <t xml:space="preserve">
BOM: </t>
    </r>
    <r>
      <rPr>
        <rFont val="Calibri"/>
        <color rgb="FF000000"/>
        <sz val="11.0"/>
      </rPr>
      <t xml:space="preserve">Acima de 0,8 e abaixo de 1,5
</t>
    </r>
    <r>
      <rPr>
        <rFont val="Calibri"/>
        <color rgb="FFFFCC00"/>
        <sz val="11.0"/>
      </rPr>
      <t xml:space="preserve">ALERTA: </t>
    </r>
    <r>
      <rPr>
        <rFont val="Calibri"/>
        <color rgb="FF000000"/>
        <sz val="11.0"/>
      </rPr>
      <t xml:space="preserve">Valor abaixo de 0,50 e acima de 1,5
</t>
    </r>
    <r>
      <rPr>
        <rFont val="Calibri"/>
        <color rgb="FFFF0000"/>
        <sz val="11.0"/>
      </rPr>
      <t xml:space="preserve">CRÍTICO: </t>
    </r>
    <r>
      <rPr>
        <rFont val="Calibri"/>
        <color rgb="FF000000"/>
        <sz val="11.0"/>
      </rPr>
      <t>Valor abaixo de 0,5 e acima de 1,7</t>
    </r>
  </si>
  <si>
    <t>Premissas utilizadas para a determinação do limite de análise do indicador. Foram coletados o desvio padrão e a média dos indicadores dos ultimos 2 projetos. A média desse indicador ficou em 0,44 e o devio padrão em 0,15. Como não desejávamos limitar o limite superior, mantivemos em 1,5, e consideramos bom qualquer valor acima de 0,5.</t>
  </si>
  <si>
    <t>IND_5</t>
  </si>
  <si>
    <r>
      <rPr/>
      <t>Estimativa de custo para completar - EAC (</t>
    </r>
    <r>
      <rPr>
        <rFont val="Calibri"/>
        <b/>
        <color rgb="FF000000"/>
        <sz val="11.0"/>
      </rPr>
      <t>EAT</t>
    </r>
    <r>
      <rPr>
        <rFont val="Calibri"/>
        <color rgb="FF000000"/>
        <sz val="11.0"/>
      </rPr>
      <t xml:space="preserve"> no Project)</t>
    </r>
  </si>
  <si>
    <t>Q3.2</t>
  </si>
  <si>
    <t>Com base no desempenho atual, a estimativa na finalização (EAC – estimate at completion) nos dá uma estimativa dos custos totais do projeto no momento do seu término.</t>
  </si>
  <si>
    <t>Há discrepância entre membros da equipe em termos de produtividade na mesma tecnologia?</t>
  </si>
  <si>
    <t>Os procedimentos são os seguintes:
1 - Coletar o valor planejado (PV), ao final de cada marco do projeto;
2 - Coletar o índice de desempenho de custos acumulado (CPI), ao final de cada marco do projeto;
3 - Dividir o PV pelo CPI.</t>
  </si>
  <si>
    <t>Q3.3</t>
  </si>
  <si>
    <r>
      <rPr>
        <rFont val="Calibri"/>
        <sz val="11.0"/>
      </rPr>
      <t>Avaliar a partir de 20% de execução do projeto:</t>
    </r>
    <r>
      <rPr>
        <rFont val="Calibri"/>
        <color rgb="FF00B050"/>
        <sz val="11.0"/>
      </rPr>
      <t xml:space="preserve">
BOM: </t>
    </r>
    <r>
      <rPr>
        <rFont val="Calibri"/>
        <color rgb="FF000000"/>
        <sz val="11.0"/>
      </rPr>
      <t xml:space="preserve">Valor entre 0,7 e 1,3
</t>
    </r>
    <r>
      <rPr>
        <rFont val="Calibri"/>
        <color rgb="FFFFCC00"/>
        <sz val="11.0"/>
      </rPr>
      <t xml:space="preserve">ALERTA: </t>
    </r>
    <r>
      <rPr>
        <rFont val="Calibri"/>
        <color rgb="FF000000"/>
        <sz val="11.0"/>
      </rPr>
      <t xml:space="preserve">Valor entre 0,55 e 0,69 ou 1,31 e 1,45
</t>
    </r>
    <r>
      <rPr>
        <rFont val="Calibri"/>
        <color rgb="FFFF0000"/>
        <sz val="11.0"/>
      </rPr>
      <t xml:space="preserve">CRÍTICO: </t>
    </r>
    <r>
      <rPr>
        <rFont val="Calibri"/>
        <color rgb="FF000000"/>
        <sz val="11.0"/>
      </rPr>
      <t>Valor abaixo de 0,55 e acima de 1,45</t>
    </r>
  </si>
  <si>
    <t>É possível melhorar a produtividade da equipe?</t>
  </si>
  <si>
    <t>Q3.4</t>
  </si>
  <si>
    <t>IND_6</t>
  </si>
  <si>
    <t>Existem na equipe pessoas capacitadas na nova tecnologia/ferramenta/metodologia a ser adotada?</t>
  </si>
  <si>
    <r>
      <rPr/>
      <t>Variação para Completar - VAC (</t>
    </r>
    <r>
      <rPr>
        <rFont val="Calibri"/>
        <b/>
        <color rgb="FF000000"/>
        <sz val="11.0"/>
      </rPr>
      <t>Variação de Custo</t>
    </r>
    <r>
      <rPr>
        <rFont val="Calibri"/>
        <color rgb="FF000000"/>
        <sz val="11.0"/>
      </rPr>
      <t xml:space="preserve"> no Project)</t>
    </r>
  </si>
  <si>
    <t>G4</t>
  </si>
  <si>
    <t>Identificar o desenvolvimento de habilidades e competências dos membros da equipe</t>
  </si>
  <si>
    <t>IND_VAC</t>
  </si>
  <si>
    <t>Q4.1</t>
  </si>
  <si>
    <t>Com base no desempenho atual, a Variação para Completar (VAC) nos dá uma estimativa do quanto os custos para completar o projeto variam conforme o andamento do mesmo.
Variação para Completar = Valor Planejado - Estimativa de Custo para Completar</t>
  </si>
  <si>
    <t>Há pessoas com habilidades interpessoais que se enquadram nos perfis organizacionais da empresa?</t>
  </si>
  <si>
    <t>Semestralmente</t>
  </si>
  <si>
    <t>Gestor de Pessoas</t>
  </si>
  <si>
    <r>
      <rPr/>
      <t xml:space="preserve">Os procedimento são os seguintes:
1 - Coletar o valor planejado (PV), ao final de cada marco do projeto.
2 - Calcular o Indice de Estimativa de Custo Para Completar (vide indice acima) ao final de cada marco do projeto.
3 - Subtrair Indice de Estimativa de Custo para Completar (EAC) do valor planejado (PV)
</t>
    </r>
    <r>
      <rPr>
        <rFont val="Calibri"/>
        <color rgb="FF00B0F0"/>
        <sz val="11.0"/>
      </rPr>
      <t>(Gerado automaticamente pelo repositório ao se coletar as medidas envolvidas)</t>
    </r>
  </si>
  <si>
    <t>Necessidade de informação gerêncial</t>
  </si>
  <si>
    <r>
      <rPr/>
      <t xml:space="preserve">Fazer regra de 3 e calcular a % de desvio do VAC em relação ao BAC.
</t>
    </r>
    <r>
      <rPr>
        <rFont val="Calibri"/>
        <color rgb="FF00B050"/>
        <sz val="11.0"/>
      </rPr>
      <t>BOM</t>
    </r>
    <r>
      <rPr>
        <rFont val="Calibri"/>
        <color rgb="FF000000"/>
        <sz val="11.0"/>
      </rPr>
      <t xml:space="preserve">: Valor entre -30% e +30%
</t>
    </r>
    <r>
      <rPr>
        <rFont val="Calibri"/>
        <color rgb="FFFFC000"/>
        <sz val="11.0"/>
      </rPr>
      <t>ALERTA</t>
    </r>
    <r>
      <rPr>
        <rFont val="Calibri"/>
        <color rgb="FF000000"/>
        <sz val="11.0"/>
      </rPr>
      <t xml:space="preserve">: Valor entre -45% e +45%
</t>
    </r>
    <r>
      <rPr>
        <rFont val="Calibri"/>
        <color rgb="FFFF0000"/>
        <sz val="11.0"/>
      </rPr>
      <t>CRÍTICO</t>
    </r>
    <r>
      <rPr>
        <rFont val="Calibri"/>
        <color rgb="FF000000"/>
        <sz val="11.0"/>
      </rPr>
      <t xml:space="preserve">: Abaixo de -45% e acima +45%
</t>
    </r>
  </si>
  <si>
    <t>IND_7</t>
  </si>
  <si>
    <t>Indicador de Laudos de Avaliação de GQA</t>
  </si>
  <si>
    <t>IND_REPORT_GQA</t>
  </si>
  <si>
    <t>O indicador de laudos de avaliação realizadas verifica se a gerência de qualidade está realmente realizando as auditorias previstas em um determinado projeto</t>
  </si>
  <si>
    <t>Os procedimentos são os seguintes:
1 - Coletar o número de laudos estimados até a fase do projeto;
2 - Coletar o número de laudos realizados até o momento;
3 - Dividir o número de laudos realizados pelos previstos.</t>
  </si>
  <si>
    <t>Q4.2</t>
  </si>
  <si>
    <t>Há pessoas com competências técnicas que se enquadram nos perfis organizacionais da empresa?</t>
  </si>
  <si>
    <t>Trimestralmente</t>
  </si>
  <si>
    <r>
      <rPr>
        <rFont val="Calibri"/>
        <color rgb="FF00B050"/>
        <sz val="11.0"/>
      </rPr>
      <t xml:space="preserve">BOM: </t>
    </r>
    <r>
      <rPr>
        <rFont val="Calibri"/>
        <color rgb="FF000000"/>
        <sz val="11.0"/>
      </rPr>
      <t xml:space="preserve">Valor &gt;= 1
</t>
    </r>
    <r>
      <rPr>
        <rFont val="Calibri"/>
        <color rgb="FFFFCC00"/>
        <sz val="11.0"/>
      </rPr>
      <t xml:space="preserve">ALERTA: </t>
    </r>
    <r>
      <rPr>
        <rFont val="Calibri"/>
        <color rgb="FF000000"/>
        <sz val="11.0"/>
      </rPr>
      <t xml:space="preserve">1 &gt; Valor &gt;  0,9
</t>
    </r>
    <r>
      <rPr>
        <rFont val="Calibri"/>
        <color rgb="FFFF0000"/>
        <sz val="11.0"/>
      </rPr>
      <t xml:space="preserve">CRÍTICO: </t>
    </r>
    <r>
      <rPr>
        <rFont val="Calibri"/>
        <color rgb="FF000000"/>
        <sz val="11.0"/>
      </rPr>
      <t>Valor &lt; 0,9</t>
    </r>
  </si>
  <si>
    <t>qualidade</t>
  </si>
  <si>
    <t>Indicador analisado nos marcos do projeto</t>
  </si>
  <si>
    <t>A empresa deseja que os projetos estejam alinhados ao processo. Em decorrência disso, não foram calculadas médias para o valor padrão, nem o desvio padrão para o calculo dos valores de alerta e crítico.</t>
  </si>
  <si>
    <t>IND_8</t>
  </si>
  <si>
    <t>G5</t>
  </si>
  <si>
    <t>Indicador de não-conformidades</t>
  </si>
  <si>
    <t>IND_NONCONFORMITIES</t>
  </si>
  <si>
    <t>O indicador de não conformidades por produto de trabalho. O ideal é que este valor seja o mais próximo prossivel de zero, ou seja, nenhuma não conformidade nos produtos de trabalho, desde que tenha sido realizada pelo menos uma auditoria no processo em questão.</t>
  </si>
  <si>
    <t>Os procedimentos são os seguintes:
1 - Coletar o número de produtos de trabalho de um projeto até um determinado marco;
2 - Coletar o número de não conformidades encontradas até um determinado marco;
3 - Dividir o número de não conformidades pelos produtos de trabalho.</t>
  </si>
  <si>
    <r>
      <rPr>
        <rFont val="Calibri"/>
        <color rgb="FF00B050"/>
        <sz val="11.0"/>
      </rPr>
      <t xml:space="preserve">BOM: </t>
    </r>
    <r>
      <rPr>
        <rFont val="Calibri"/>
        <color rgb="FF000000"/>
        <sz val="11.0"/>
      </rPr>
      <t xml:space="preserve">Valor &lt;= 0,05
</t>
    </r>
    <r>
      <rPr>
        <rFont val="Calibri"/>
        <color rgb="FFFFCC00"/>
        <sz val="11.0"/>
      </rPr>
      <t xml:space="preserve">ALERTA: </t>
    </r>
    <r>
      <rPr>
        <rFont val="Calibri"/>
        <color rgb="FF000000"/>
        <sz val="11.0"/>
      </rPr>
      <t xml:space="preserve">0,05 &lt; Valor &lt; 0,15
</t>
    </r>
    <r>
      <rPr>
        <rFont val="Calibri"/>
        <color rgb="FFFF0000"/>
        <sz val="11.0"/>
      </rPr>
      <t xml:space="preserve">CRÍTICO: </t>
    </r>
    <r>
      <rPr>
        <rFont val="Calibri"/>
        <color rgb="FF000000"/>
        <sz val="11.0"/>
      </rPr>
      <t>Valor &gt; 0,15</t>
    </r>
  </si>
  <si>
    <t>Reduzir prazo para avaliação de solicitações de mudanças</t>
  </si>
  <si>
    <t>Média encontrada de 0,035. O desvio padrão encontrado foi alto em decorrência de terem ocorrido Sprints com esse indicador igual a zero. Portanto, o desvio padrão não foi utilizado para calcular os limites superiores e inferiores.</t>
  </si>
  <si>
    <t>IND_9</t>
  </si>
  <si>
    <t>Indicador histórico de bugs</t>
  </si>
  <si>
    <t>IND_BUG_HISTORY</t>
  </si>
  <si>
    <t>O indicador de histórico de bugs demonstra a taxa de bugs por hora trabalhada no projeto. Idealmente esse valor deve ser muito próximo de zero.</t>
  </si>
  <si>
    <t>Os procedimentos são os seguintes:
1 - Coletar os pontos de bug acumulados no sprint, utilizando a metodologia descrita na aba "Pontos de Bug", ao final de cada projeto;
2 - Coletar o número de horas trabalhadas acumuladas, ao final de cada projeto;
3 - Dividir os pontos de bug acumulados pelo número de horas trabalhadas, ao final de cada projeto.</t>
  </si>
  <si>
    <t>Q5.1</t>
  </si>
  <si>
    <t xml:space="preserve">1. Quantas solicitações de mudança foram feitas nessa baseline? </t>
  </si>
  <si>
    <t>Final das fases do ciclo de vida/ final das releases</t>
  </si>
  <si>
    <r>
      <rPr>
        <rFont val="Calibri"/>
        <color rgb="FF00B050"/>
        <sz val="11.0"/>
      </rPr>
      <t xml:space="preserve">BOM: </t>
    </r>
    <r>
      <rPr>
        <rFont val="Calibri"/>
        <color rgb="FF000000"/>
        <sz val="11.0"/>
      </rPr>
      <t xml:space="preserve">Valor &lt;= 0,05
</t>
    </r>
    <r>
      <rPr>
        <rFont val="Calibri"/>
        <color rgb="FFFFCC00"/>
        <sz val="11.0"/>
      </rPr>
      <t xml:space="preserve">ALERTA: </t>
    </r>
    <r>
      <rPr>
        <rFont val="Calibri"/>
        <color rgb="FF000000"/>
        <sz val="11.0"/>
      </rPr>
      <t xml:space="preserve">0,05 &lt; Valor &lt; 0,15
</t>
    </r>
    <r>
      <rPr>
        <rFont val="Calibri"/>
        <color rgb="FFFF0000"/>
        <sz val="11.0"/>
      </rPr>
      <t xml:space="preserve">CRÍTICO: </t>
    </r>
    <r>
      <rPr>
        <rFont val="Calibri"/>
        <color rgb="FF000000"/>
        <sz val="11.0"/>
      </rPr>
      <t>Valor &gt; 0,15</t>
    </r>
  </si>
  <si>
    <t>Q3.1, Q3.2, Q3.3 e Q3.4</t>
  </si>
  <si>
    <t>Equipe de medição</t>
  </si>
  <si>
    <t>IND_10</t>
  </si>
  <si>
    <t>Indicador de bugs por sprint</t>
  </si>
  <si>
    <t>IND_BUG_SPRINT</t>
  </si>
  <si>
    <t>O indicador de bugs por sprint demonstra a taxa de bugs por hora trabalhada no sprint. Idealmente esse valor deve ser muito próximo de zero.</t>
  </si>
  <si>
    <t>Os procedimentos são os seguintes:
1 - Coletar os pontos de bug por sprint, utilizando a metodologia descrita na aba "Pontos de Bug", ao final de cada linha base (Sprint);
2 - Coletar o número de horas trabalhadas de cada Sprint;
3 - Dividir os pontos de bug pelo número de horas trabalhadas para cada sprint.</t>
  </si>
  <si>
    <t>Rapidez e agilidade nas mudanças ao longo do processo</t>
  </si>
  <si>
    <r>
      <rPr>
        <rFont val="Calibri"/>
        <color rgb="FF00B050"/>
        <sz val="11.0"/>
      </rPr>
      <t xml:space="preserve">BOM: </t>
    </r>
    <r>
      <rPr>
        <rFont val="Calibri"/>
        <color rgb="FF000000"/>
        <sz val="11.0"/>
      </rPr>
      <t xml:space="preserve">Valor  &lt;= 0,10
</t>
    </r>
    <r>
      <rPr>
        <rFont val="Calibri"/>
        <color rgb="FFFFCC00"/>
        <sz val="11.0"/>
      </rPr>
      <t xml:space="preserve">ALERTA: </t>
    </r>
    <r>
      <rPr>
        <rFont val="Calibri"/>
        <color rgb="FF000000"/>
        <sz val="11.0"/>
      </rPr>
      <t xml:space="preserve">0,10 &lt; Valor &lt;= 0,20
</t>
    </r>
    <r>
      <rPr>
        <rFont val="Calibri"/>
        <color rgb="FFFF0000"/>
        <sz val="11.0"/>
      </rPr>
      <t xml:space="preserve">CRÍTICO: </t>
    </r>
    <r>
      <rPr>
        <rFont val="Calibri"/>
        <color rgb="FF000000"/>
        <sz val="11.0"/>
      </rPr>
      <t>Valor &gt; 0,20</t>
    </r>
  </si>
  <si>
    <t>IND_11</t>
  </si>
  <si>
    <t>Indicador de Satisfação do Cliente</t>
  </si>
  <si>
    <t>IND_CLIENT_SATISFACTION</t>
  </si>
  <si>
    <t>Q5.2</t>
  </si>
  <si>
    <t>O indicador de satisfação do cliente verifica o número de requisitos não conformes.
Se tal valor for muito diferente de 1, indica problema com os requisitos.</t>
  </si>
  <si>
    <t>2. Quanto tempo foi gasto para dar feedback na solicitação de mudanças?</t>
  </si>
  <si>
    <t>Os procedimentos são os seguintes:
1 - Coletar o numero de requisitos aprovados (conformes) do projeto no Mantis;
2 - Coletar o numero de requisitos do projeto;
3 - Dividir o numero de requisitos aprovados (conformes) pelos requisitos previstos no inicio do projeto.</t>
  </si>
  <si>
    <t>G6</t>
  </si>
  <si>
    <r>
      <rPr>
        <rFont val="Calibri"/>
        <color rgb="FF00B050"/>
        <sz val="11.0"/>
      </rPr>
      <t xml:space="preserve">BOM: </t>
    </r>
    <r>
      <rPr>
        <rFont val="Calibri"/>
        <color rgb="FF000000"/>
        <sz val="11.0"/>
      </rPr>
      <t>0,98 &lt; Valor &lt;= 1,02</t>
    </r>
    <r>
      <rPr>
        <rFont val="Calibri"/>
        <color rgb="FF000000"/>
        <sz val="11.0"/>
      </rPr>
      <t xml:space="preserve">
</t>
    </r>
    <r>
      <rPr>
        <rFont val="Calibri"/>
        <color rgb="FFFFCC00"/>
        <sz val="11.0"/>
      </rPr>
      <t xml:space="preserve">ALERTA: </t>
    </r>
    <r>
      <rPr>
        <rFont val="Calibri"/>
        <color rgb="FF000000"/>
        <sz val="11.0"/>
      </rPr>
      <t xml:space="preserve">0,90 &lt; Valor &lt;= 1,10
</t>
    </r>
    <r>
      <rPr>
        <rFont val="Calibri"/>
        <color rgb="FFFF0000"/>
        <sz val="11.0"/>
      </rPr>
      <t xml:space="preserve">CRÍTICO: </t>
    </r>
    <r>
      <rPr>
        <rFont val="Calibri"/>
        <color rgb="FF000000"/>
        <sz val="11.0"/>
      </rPr>
      <t>1,10</t>
    </r>
    <r>
      <rPr>
        <rFont val="Calibri"/>
        <color rgb="FF000000"/>
        <sz val="11.0"/>
      </rPr>
      <t xml:space="preserve"> &gt; Valor &gt;= 0,90</t>
    </r>
  </si>
  <si>
    <t>Neste caso o ideal é que o indicador seja o mais proximo de 1 indicando que a prospecção foi bem feita, sendo assim consideramos o limite superior em 1,10 e 0,9 e bom qualquer valor entre 0,98 e 1,02</t>
  </si>
  <si>
    <t>IND_12</t>
  </si>
  <si>
    <t>Indicador de  Adequação do escopo</t>
  </si>
  <si>
    <t>GPP - Aumentar a eficiencia da seleção dos projetos</t>
  </si>
  <si>
    <t>IND_ESCOPE_FIT</t>
  </si>
  <si>
    <t>O indicador de adequação do escopo verifica o número de requisitos que no decorrer do projeto foram adicionados, removidos ou alterados.
Se tal valor for muito diferente de 1, indica que o projeto foi sub ou superestimado na elicitação dos requisitos,  ou que o cliente solicitou muitas alterações no escopo do projeto no decorrer deste.</t>
  </si>
  <si>
    <t>Os procedimentos são os seguintes:
1 - Coletar o numero de requisitos adicionados, alterados ou removidos conformes do projeto no Mantis;
2 - Coletar o numero de requisitos do projeto;
3 - Dividir o numero de requisitos adicionados, alterados ou removidos pelos requisitos previstos no inicio do projeto.</t>
  </si>
  <si>
    <r>
      <rPr>
        <rFont val="Calibri"/>
        <color rgb="FF00B050"/>
        <sz val="11.0"/>
      </rPr>
      <t xml:space="preserve">BOM: </t>
    </r>
    <r>
      <rPr>
        <rFont val="Calibri"/>
        <color rgb="FF000000"/>
        <sz val="11.0"/>
      </rPr>
      <t xml:space="preserve">Valor &lt;= 0,25
</t>
    </r>
    <r>
      <rPr>
        <rFont val="Calibri"/>
        <color rgb="FFFFCC00"/>
        <sz val="11.0"/>
      </rPr>
      <t xml:space="preserve">ALERTA: </t>
    </r>
    <r>
      <rPr>
        <rFont val="Calibri"/>
        <color rgb="FF000000"/>
        <sz val="11.0"/>
      </rPr>
      <t xml:space="preserve">0,25&lt; Valor &lt;= 0,35
</t>
    </r>
    <r>
      <rPr>
        <rFont val="Calibri"/>
        <color rgb="FFFF0000"/>
        <sz val="11.0"/>
      </rPr>
      <t xml:space="preserve">CRÍTICO: </t>
    </r>
    <r>
      <rPr>
        <rFont val="Calibri"/>
        <color rgb="FF000000"/>
        <sz val="11.0"/>
      </rPr>
      <t>0,35 &lt; Valor &lt;= 0,50</t>
    </r>
  </si>
  <si>
    <t>Q6.1</t>
  </si>
  <si>
    <t xml:space="preserve">1. Qual a pontuação do Projeto antes da sua execução? </t>
  </si>
  <si>
    <t>Neste caso o indicador deva tender a zero embora isso seja impossivel pois é comum ocorrerem mudanças no escopo do projeto, porém um numero grande de mudanças é ruim tambem por tanto foi definido um limite de 0,25 (25%) de alteração no escopo do projeto.</t>
  </si>
  <si>
    <t>Início do projeto</t>
  </si>
  <si>
    <t>IND_13</t>
  </si>
  <si>
    <t>Indicador de Correções de Medidas</t>
  </si>
  <si>
    <t>IND_MED_CORRECTION</t>
  </si>
  <si>
    <t>O indicador de Correções de Medidas indica quantas medidas necessitaram ser corrigidas no repositório indicando dificudades de coletá-las ou uma descrição mal feita da forma como a medida deve ser coletada.</t>
  </si>
  <si>
    <t>Os procedimentos de coleta são os seguintes:
1 - Coletar o numero de medidas coletadas no repositório de medidas.
2 - Coletar o numero de medidas corrigidas no repositório de medidas.
3 - Dividir o numero de medidas corrigidas pelo número de medidas coletadas.</t>
  </si>
  <si>
    <t>Auxílio no processo de GPP, para que tenha menos riscos ao selecionar o projeto</t>
  </si>
  <si>
    <t>Q6.2</t>
  </si>
  <si>
    <r>
      <rPr>
        <rFont val="Calibri"/>
        <color rgb="FF00B050"/>
        <sz val="11.0"/>
      </rPr>
      <t>BOM</t>
    </r>
    <r>
      <rPr>
        <rFont val="Calibri"/>
        <color rgb="FF000000"/>
        <sz val="11.0"/>
      </rPr>
      <t xml:space="preserve">: Valor &lt; 0,5
</t>
    </r>
    <r>
      <rPr>
        <rFont val="Calibri"/>
        <color rgb="FFFFC000"/>
        <sz val="11.0"/>
      </rPr>
      <t>ALERTA</t>
    </r>
    <r>
      <rPr>
        <rFont val="Calibri"/>
        <color rgb="FF000000"/>
        <sz val="11.0"/>
      </rPr>
      <t xml:space="preserve">: 0,5 &lt; Valor &lt;= 1
</t>
    </r>
    <r>
      <rPr>
        <rFont val="Calibri"/>
        <color rgb="FFFF0000"/>
        <sz val="11.0"/>
      </rPr>
      <t>CRÍTICO</t>
    </r>
    <r>
      <rPr>
        <rFont val="Calibri"/>
        <color rgb="FF000000"/>
        <sz val="11.0"/>
      </rPr>
      <t>: Valor &gt;1</t>
    </r>
  </si>
  <si>
    <t>2. Qual a pontuação ddo projeto depois da sua execução?</t>
  </si>
  <si>
    <t>G7</t>
  </si>
  <si>
    <t>O ideal é que o valor tenda a zero pois um numero grande de correções na coleta de medidas indica dificuldade da mesma ou falta de preparo do responsvel, sendo assim consideramos um valor bom qualquer valor abaixo de 0,5 e o limite superior em 1.</t>
  </si>
  <si>
    <t>IND_14</t>
  </si>
  <si>
    <t>Indicador de GCO</t>
  </si>
  <si>
    <t>IND_GCO_INDICATOR</t>
  </si>
  <si>
    <t>O indicador do GCO informa se a gerência de confiugração dos processos está sendo executada de maneira correta. 
Se o valor for menor que 1, quer dizer que foram realizadas menos auditorias do que estavam previstas e se for maior, o contrário.</t>
  </si>
  <si>
    <t>Os procedimentos de coleta são os seguintes:
1 - Coletar o numero de auditorias de GCO previstas no inicio do projeto.
2 - Coletar o numero de auditorias realizadas pela GCO no final do projeto.
3 - Dividir o numero de auditorias realizadas no inicio do projeto pelo numero de auditorias previstas.</t>
  </si>
  <si>
    <t>GQA - melhorar a qualidade dos produtos de trabalho de cada fase do ciclo de vida / processo</t>
  </si>
  <si>
    <r>
      <rPr>
        <rFont val="Calibri"/>
        <color rgb="FF00B050"/>
        <sz val="11.0"/>
      </rPr>
      <t>BOM</t>
    </r>
    <r>
      <rPr>
        <rFont val="Calibri"/>
        <color rgb="FF000000"/>
        <sz val="11.0"/>
      </rPr>
      <t xml:space="preserve">: Valor &gt;= 1
</t>
    </r>
    <r>
      <rPr>
        <rFont val="Calibri"/>
        <color rgb="FFFFC000"/>
        <sz val="11.0"/>
      </rPr>
      <t>ALERTA</t>
    </r>
    <r>
      <rPr>
        <rFont val="Calibri"/>
        <color rgb="FF000000"/>
        <sz val="11.0"/>
      </rPr>
      <t xml:space="preserve">: 1 &gt; Valor &gt;  0,8
</t>
    </r>
    <r>
      <rPr>
        <rFont val="Calibri"/>
        <color rgb="FFFF0000"/>
        <sz val="11.0"/>
      </rPr>
      <t>CRÍTICO</t>
    </r>
    <r>
      <rPr>
        <rFont val="Calibri"/>
        <color rgb="FF000000"/>
        <sz val="11.0"/>
      </rPr>
      <t>: Valor &lt; 0,8</t>
    </r>
  </si>
  <si>
    <t>O ideal é que o valor tenda a 1 pois indica que todas as baselines previstas foram geradas consideramos um valor bom qualquer valor acima de 1 e o limite superior em 0,8.</t>
  </si>
  <si>
    <t>IND_15</t>
  </si>
  <si>
    <t>Q7.1</t>
  </si>
  <si>
    <t>1. Qual foi a quantidade de produtos de trabalho auditados?</t>
  </si>
  <si>
    <t>Indicador de Projetos Ativos na Empresa</t>
  </si>
  <si>
    <t>IND_ACTIVE_PROJECTS</t>
  </si>
  <si>
    <t>O indicador de projetos ativos na empresa indica a porcentagem de projetos ativos de todos os projetos registrados na planilha de portfólio (exceto os encerrados).</t>
  </si>
  <si>
    <t xml:space="preserve">Os procedimentos de coleta são os seguintes:
1 - Coletar o numero de projetos ativos na empresa no momento
2 - Coletar o numero de projetos registrados na empresa que estejam ativos e congelados/paralisados.
3 - Dividir o numero de projetos ativos pelo numero total de projetos registrados na planilha de portfólio (exceto os concluidos). </t>
  </si>
  <si>
    <t>final de cada fase / ciclo de vida</t>
  </si>
  <si>
    <r>
      <rPr>
        <rFont val="Calibri"/>
        <color rgb="FF00B050"/>
        <sz val="11.0"/>
      </rPr>
      <t>BOM</t>
    </r>
    <r>
      <rPr>
        <rFont val="Calibri"/>
        <sz val="11.0"/>
      </rPr>
      <t xml:space="preserve">: Valor &gt; 0,5
</t>
    </r>
    <r>
      <rPr>
        <rFont val="Calibri"/>
        <color rgb="FFFFC000"/>
        <sz val="11.0"/>
      </rPr>
      <t>ALERTA</t>
    </r>
    <r>
      <rPr>
        <rFont val="Calibri"/>
        <sz val="11.0"/>
      </rPr>
      <t xml:space="preserve">: 0,5 &lt; Valor &lt; 0,3
</t>
    </r>
    <r>
      <rPr>
        <rFont val="Calibri"/>
        <color rgb="FFFF0000"/>
        <sz val="11.0"/>
      </rPr>
      <t>CRÍTICO</t>
    </r>
    <r>
      <rPr>
        <rFont val="Calibri"/>
        <sz val="11.0"/>
      </rPr>
      <t>: Valor &lt; 0,3</t>
    </r>
  </si>
  <si>
    <t>Otimização do processo de GQA e do projeto demandando menos alterações</t>
  </si>
  <si>
    <t>Q7.2</t>
  </si>
  <si>
    <t>2. Qual foi a quantidade de não conformidades identificados nos produtos de trabalho?</t>
  </si>
  <si>
    <t>G8</t>
  </si>
  <si>
    <t>Maximizar o valor de medição e análise</t>
  </si>
  <si>
    <t>Q8.1</t>
  </si>
  <si>
    <t>1. Qual foi a quantidade de medidas coletadas?</t>
  </si>
  <si>
    <t>O ideal é que o valor tenda a 1 pois indica que todos os projetos do portfólio estão sendo rodados, porem dadas as condições da empresa achamos bom qualquer valor maior que 0,5 e limite superior em 0,3.</t>
  </si>
  <si>
    <t>Otimização da previsão e análise do projeto</t>
  </si>
  <si>
    <t>IND_16</t>
  </si>
  <si>
    <t>Q8.2</t>
  </si>
  <si>
    <t>Indicador de Sintonia com MPS.BR</t>
  </si>
  <si>
    <t>2. Quantas dessas medidas foram úteis para a tomada de decisão?</t>
  </si>
  <si>
    <t>IND_MPSBR_TUNE</t>
  </si>
  <si>
    <t>O Indicador de Sintonia com MPS.BR indica se o projeto esta seguindo o modelo MPS.BR de forma adequada</t>
  </si>
  <si>
    <t xml:space="preserve">Os procedimentos de coleta são os seguintes:
1 - Coletar o numero de produtos de trabalho estimados até a fase do projeto.
2 - Coletar o numero de produtos de trabalho gerados até a fase do projeto.
3 - Dividir o numero de produtos de trabalho gerados pelo numero de produtos de trabalho estimados.
</t>
  </si>
  <si>
    <r>
      <rPr/>
      <t>Este Indicador será dado em porcentagem</t>
    </r>
    <r>
      <rPr>
        <rFont val="Calibri"/>
        <color rgb="FF00B050"/>
        <sz val="11.0"/>
      </rPr>
      <t xml:space="preserve">
BOM</t>
    </r>
    <r>
      <rPr>
        <rFont val="Calibri"/>
        <sz val="11.0"/>
      </rPr>
      <t xml:space="preserve">: 100% = Valor &gt;= 95%
</t>
    </r>
    <r>
      <rPr>
        <rFont val="Calibri"/>
        <color rgb="FFFFC000"/>
        <sz val="11.0"/>
      </rPr>
      <t>ALERTA</t>
    </r>
    <r>
      <rPr>
        <rFont val="Calibri"/>
        <sz val="11.0"/>
      </rPr>
      <t xml:space="preserve">: 95% &lt; Valor &lt; 90%
</t>
    </r>
    <r>
      <rPr>
        <rFont val="Calibri"/>
        <color rgb="FFFF0000"/>
        <sz val="11.0"/>
      </rPr>
      <t>CRÍTICO</t>
    </r>
    <r>
      <rPr>
        <rFont val="Calibri"/>
        <sz val="11.0"/>
      </rPr>
      <t>: Valor &lt; 90%</t>
    </r>
  </si>
  <si>
    <t>Q2.4</t>
  </si>
  <si>
    <t>O ideal é que o valor tenda a 100% pois indica que os projetos estão seguindo o MPS.BR, por isso achamos bom qualquer valor maior que 95% e limite superior em 90%.</t>
  </si>
  <si>
    <t>(*) antes disso o indicador deve apresentar valores muito alto, ou muito baixo</t>
  </si>
  <si>
    <t>Produto de Trabalho</t>
  </si>
  <si>
    <t>X</t>
  </si>
  <si>
    <t>Não Conformidades</t>
  </si>
  <si>
    <t>*Geral</t>
  </si>
  <si>
    <t>Est. Tamanho/Esforço</t>
  </si>
  <si>
    <t>Doc. Requisitos</t>
  </si>
  <si>
    <t>MRB</t>
  </si>
  <si>
    <t>Plano de Projeto</t>
  </si>
  <si>
    <t>Cronograma</t>
  </si>
  <si>
    <t>Resultado:</t>
  </si>
  <si>
    <t>0.4</t>
  </si>
  <si>
    <t>BOM</t>
  </si>
  <si>
    <r>
      <rPr>
        <b/>
      </rPr>
      <t>OBS:</t>
    </r>
    <r>
      <t xml:space="preserve"> Foram levados em conta os documentos elaborados do outro grupo, o </t>
    </r>
    <r>
      <rPr>
        <b/>
      </rPr>
      <t>*Geral</t>
    </r>
    <r>
      <t xml:space="preserve"> significa documentos que devem ser levados em conta, mas que não foram mandados, portando acresentou-se uma estimativa de Não Conformidades.</t>
    </r>
  </si>
  <si>
    <t>Fase o Projeto</t>
  </si>
  <si>
    <t>Release</t>
  </si>
  <si>
    <t>Laudos Estimados</t>
  </si>
  <si>
    <t>Laudos Gerados</t>
  </si>
  <si>
    <t>Ind Laudos</t>
  </si>
  <si>
    <t>ALERTA</t>
  </si>
  <si>
    <t>Numero de Requisitos</t>
  </si>
  <si>
    <t>Rquisistos Adicionados</t>
  </si>
  <si>
    <t>Requisistos Alterados</t>
  </si>
  <si>
    <t>Requisistos Removidos</t>
  </si>
  <si>
    <t>Limite Superior</t>
  </si>
  <si>
    <t>Limite Inferior</t>
  </si>
  <si>
    <t>CRÍTICO</t>
  </si>
  <si>
    <t>Ind Adequacao ao Escopo</t>
  </si>
  <si>
    <t>Prospecção</t>
  </si>
  <si>
    <t>Análise</t>
  </si>
  <si>
    <t>Est de Tamanho Inicial</t>
  </si>
  <si>
    <r>
      <rPr>
        <rFont val="Calibri"/>
        <color rgb="FF00B050"/>
        <sz val="11.0"/>
      </rPr>
      <t>BOM</t>
    </r>
    <r>
      <rPr>
        <rFont val="Calibri"/>
        <color rgb="FF000000"/>
        <sz val="11.0"/>
      </rPr>
      <t>: Valor &lt;= 0,25</t>
    </r>
  </si>
  <si>
    <r>
      <rPr>
        <rFont val="Calibri"/>
        <color rgb="FFFFC000"/>
        <sz val="11.0"/>
      </rPr>
      <t>ALERTA</t>
    </r>
    <r>
      <rPr>
        <rFont val="Calibri"/>
        <color rgb="FF000000"/>
        <sz val="11.0"/>
      </rPr>
      <t>: 0,25&lt; Valor &lt;= 0,35</t>
    </r>
  </si>
  <si>
    <r>
      <rPr>
        <rFont val="Calibri"/>
        <color rgb="FFFF0000"/>
        <sz val="11.0"/>
      </rPr>
      <t>CRÍTICO</t>
    </r>
    <r>
      <rPr>
        <rFont val="Calibri"/>
        <color rgb="FF000000"/>
        <sz val="11.0"/>
      </rPr>
      <t>: 0,35 &lt; Valor &lt;= 0,50</t>
    </r>
  </si>
  <si>
    <t>Produtos de Trabalho Estimados</t>
  </si>
  <si>
    <t>Produto de Trabalho Gerados</t>
  </si>
  <si>
    <t>Ind Sintonia</t>
  </si>
  <si>
    <t>Projeto</t>
  </si>
  <si>
    <t>Planejamento</t>
  </si>
  <si>
    <t>Desenvolvimento</t>
  </si>
  <si>
    <t>Est de Tamanho Final</t>
  </si>
  <si>
    <t>Ind Est de Tamanho</t>
  </si>
  <si>
    <t>Média do Indicador</t>
  </si>
  <si>
    <t>Desevolvimento</t>
  </si>
  <si>
    <t>Média</t>
  </si>
  <si>
    <t>Desv padrão</t>
  </si>
  <si>
    <t>Fase do Projeto</t>
  </si>
  <si>
    <t>Est Esforço Inicial</t>
  </si>
  <si>
    <t>Est Esforço Final</t>
  </si>
  <si>
    <t>Ind Est de Esforço</t>
  </si>
  <si>
    <t>Ind Adequacao</t>
  </si>
  <si>
    <r>
      <rPr>
        <rFont val="Calibri"/>
        <color rgb="FF00B050"/>
        <sz val="11.0"/>
      </rPr>
      <t>BOM</t>
    </r>
    <r>
      <rPr>
        <rFont val="Calibri"/>
        <color rgb="FF000000"/>
        <sz val="11.0"/>
      </rPr>
      <t>: entre 0,7 e 1,3</t>
    </r>
  </si>
  <si>
    <r>
      <rPr>
        <rFont val="Calibri"/>
        <color rgb="FFFFC000"/>
        <sz val="11.0"/>
      </rPr>
      <t>ALERTA</t>
    </r>
    <r>
      <rPr>
        <rFont val="Calibri"/>
        <color rgb="FF000000"/>
        <sz val="11.0"/>
      </rPr>
      <t>: Valor entre 0,55 e 0,69 e entre 1,31 e 1,45</t>
    </r>
  </si>
  <si>
    <r>
      <rPr>
        <rFont val="Calibri"/>
        <color rgb="FFFF0000"/>
        <sz val="11.0"/>
      </rPr>
      <t>CRÍTICO</t>
    </r>
    <r>
      <rPr>
        <rFont val="Calibri"/>
        <color rgb="FF000000"/>
        <sz val="11.0"/>
      </rPr>
      <t>: Valor abaixo de 0,55 e acima de 1,45</t>
    </r>
  </si>
  <si>
    <t>Processo de Monitoramento e Controle</t>
  </si>
  <si>
    <t>Fechamento</t>
  </si>
  <si>
    <t>Processo Controle de mudanças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</si>
</sst>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b/>
      <sz val="11.0"/>
      <color rgb="FF000000"/>
      <name val="Calibri"/>
    </font>
    <font/>
    <font>
      <sz val="11.0"/>
      <name val="Calibri"/>
    </font>
    <font>
      <b/>
      <sz val="11.0"/>
      <name val="Calibri"/>
    </font>
    <font>
      <color rgb="FFFFFFFF"/>
    </font>
    <font>
      <color rgb="FF00FF00"/>
    </font>
    <font>
      <sz val="11.0"/>
      <color rgb="FFFFC000"/>
      <name val="Calibri"/>
    </font>
    <font>
      <sz val="11.0"/>
      <color rgb="FFFF0000"/>
      <name val="Calibri"/>
    </font>
    <font>
      <sz val="11.0"/>
      <color rgb="FF00B050"/>
      <name val="Calibri"/>
    </font>
    <font>
      <b/>
      <sz val="11.0"/>
      <color rgb="FFFFC000"/>
      <name val="Calibri"/>
    </font>
    <font>
      <b/>
      <sz val="11.0"/>
      <color rgb="FFFF0000"/>
      <name val="Calibri"/>
    </font>
    <font>
      <sz val="10.0"/>
      <name val="Arial"/>
    </font>
  </fonts>
  <fills count="4">
    <fill>
      <patternFill patternType="none"/>
    </fill>
    <fill>
      <patternFill patternType="lightGray"/>
    </fill>
    <fill>
      <patternFill patternType="solid">
        <fgColor rgb="FFFFFFFF"/>
        <bgColor rgb="FFFFFFFF"/>
      </patternFill>
    </fill>
    <fill>
      <patternFill patternType="solid">
        <fgColor rgb="FF4A86E8"/>
        <bgColor rgb="FF4A86E8"/>
      </patternFill>
    </fill>
  </fills>
  <borders count="80">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rder>
    <border>
      <left style="medium">
        <color rgb="FF000000"/>
      </left>
      <top style="medium">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medium">
        <color rgb="FF000000"/>
      </top>
      <bottom style="medium">
        <color rgb="FF000000"/>
      </bottom>
    </border>
    <border>
      <left style="medium">
        <color rgb="FF000000"/>
      </left>
      <right style="medium">
        <color rgb="FF000000"/>
      </right>
      <top/>
      <bottom/>
    </border>
    <border>
      <left style="medium">
        <color rgb="FF000000"/>
      </left>
      <right/>
      <top style="medium">
        <color rgb="FF000000"/>
      </top>
      <bottom style="thin">
        <color rgb="FF000000"/>
      </bottom>
    </border>
    <border>
      <left style="medium">
        <color rgb="FF000000"/>
      </left>
      <right style="medium">
        <color rgb="FF000000"/>
      </righ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top style="thin">
        <color rgb="FF000000"/>
      </top>
      <bottom style="thin">
        <color rgb="FF000000"/>
      </bottom>
    </border>
    <border>
      <left style="medium">
        <color rgb="FF000000"/>
      </left>
      <right style="medium">
        <color rgb="FF000000"/>
      </right>
      <top style="thin">
        <color rgb="FF000000"/>
      </top>
      <bottom style="thin">
        <color rgb="FF000000"/>
      </bottom>
    </border>
    <border>
      <top style="thin">
        <color rgb="FF000000"/>
      </top>
      <bottom style="thin">
        <color rgb="FF000000"/>
      </bottom>
    </border>
    <border>
      <right style="medium">
        <color rgb="FF000000"/>
      </right>
      <top style="thin">
        <color rgb="FF000000"/>
      </top>
    </border>
    <border>
      <bottom style="thin">
        <color rgb="FF000000"/>
      </bottom>
    </border>
    <border>
      <right style="medium">
        <color rgb="FF000000"/>
      </right>
      <top style="thin">
        <color rgb="FF000000"/>
      </top>
      <bottom style="thin">
        <color rgb="FF000000"/>
      </bottom>
    </border>
    <border>
      <left style="medium">
        <color rgb="FF000000"/>
      </left>
      <right style="medium">
        <color rgb="FF000000"/>
      </right>
    </border>
    <border>
      <left style="medium">
        <color rgb="FF000000"/>
      </left>
      <right/>
      <top style="thin">
        <color rgb="FF000000"/>
      </top>
      <bottom/>
    </border>
    <border>
      <left style="medium">
        <color rgb="FF000000"/>
      </left>
      <right style="medium">
        <color rgb="FF000000"/>
      </right>
      <top style="thin">
        <color rgb="FF000000"/>
      </top>
    </border>
    <border>
      <top style="thin">
        <color rgb="FF000000"/>
      </top>
    </border>
    <border>
      <left/>
      <right/>
      <top style="thin">
        <color rgb="FF000000"/>
      </top>
      <bottom style="thin">
        <color rgb="FF000000"/>
      </bottom>
    </border>
    <border>
      <left/>
      <right style="medium">
        <color rgb="FF000000"/>
      </right>
      <top style="thin">
        <color rgb="FF000000"/>
      </top>
      <bottom style="thin">
        <color rgb="FF000000"/>
      </bottom>
    </border>
    <border>
      <left/>
      <right/>
      <top/>
      <bottom/>
    </border>
    <border>
      <left style="medium">
        <color rgb="FF000000"/>
      </left>
      <right style="medium">
        <color rgb="FF000000"/>
      </right>
      <top/>
      <bottom style="thin">
        <color rgb="FF000000"/>
      </bottom>
    </border>
    <border>
      <left/>
      <right/>
      <top/>
      <bottom style="thin">
        <color rgb="FF000000"/>
      </bottom>
    </border>
    <border>
      <left/>
      <right style="medium">
        <color rgb="FF000000"/>
      </right>
      <top/>
      <bottom style="thin">
        <color rgb="FF000000"/>
      </bottom>
    </border>
    <border>
      <left style="medium">
        <color rgb="FF000000"/>
      </left>
      <right style="medium">
        <color rgb="FF000000"/>
      </right>
      <bottom style="thin">
        <color rgb="FF000000"/>
      </bottom>
    </border>
    <border>
      <right style="medium">
        <color rgb="FF000000"/>
      </right>
      <bottom style="thin">
        <color rgb="FF000000"/>
      </bottom>
    </border>
    <border>
      <left style="medium">
        <color rgb="FF000000"/>
      </left>
      <right/>
      <top/>
      <bottom style="medium">
        <color rgb="FF000000"/>
      </bottom>
    </border>
    <border>
      <left style="medium">
        <color rgb="FF000000"/>
      </left>
      <right style="medium">
        <color rgb="FF000000"/>
      </righ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top style="medium">
        <color rgb="FF000000"/>
      </top>
    </border>
    <border>
      <left style="medium">
        <color rgb="FF000000"/>
      </left>
    </border>
    <border>
      <left style="medium">
        <color rgb="FF000000"/>
      </left>
      <right style="medium">
        <color rgb="FF000000"/>
      </right>
      <top style="medium">
        <color rgb="FF000000"/>
      </top>
    </border>
    <border>
      <left style="thin">
        <color rgb="FF000000"/>
      </left>
      <top style="thin">
        <color rgb="FF000000"/>
      </top>
    </border>
    <border>
      <right style="thin">
        <color rgb="FF000000"/>
      </right>
      <top style="thin">
        <color rgb="FF000000"/>
      </top>
    </border>
    <border>
      <left style="medium">
        <color rgb="FF000000"/>
      </left>
      <bottom style="medium">
        <color rgb="FF000000"/>
      </bottom>
    </border>
    <border>
      <right style="medium">
        <color rgb="FF000000"/>
      </right>
      <top style="medium">
        <color rgb="FF000000"/>
      </top>
    </border>
    <border>
      <right style="medium">
        <color rgb="FF000000"/>
      </right>
    </border>
    <border>
      <left style="medium">
        <color rgb="FF000000"/>
      </left>
      <bottom style="thin">
        <color rgb="FF000000"/>
      </bottom>
    </border>
    <border>
      <left style="thin">
        <color rgb="FF000000"/>
      </left>
      <right style="thin">
        <color rgb="FF000000"/>
      </right>
    </border>
    <border>
      <left style="medium">
        <color rgb="FF000000"/>
      </left>
      <right style="medium">
        <color rgb="FF000000"/>
      </right>
      <bottom style="medium">
        <color rgb="FF000000"/>
      </bottom>
    </border>
    <border>
      <left style="thin">
        <color rgb="FF000000"/>
      </left>
    </border>
    <border>
      <right style="thin">
        <color rgb="FF000000"/>
      </right>
    </border>
    <border>
      <left/>
      <right/>
      <top style="medium">
        <color rgb="FF000000"/>
      </top>
      <bottom style="thin">
        <color rgb="FF000000"/>
      </bottom>
    </border>
    <border>
      <left style="thin">
        <color rgb="FF000000"/>
      </left>
      <bottom style="thin">
        <color rgb="FF000000"/>
      </bottom>
    </border>
    <border>
      <left style="medium">
        <color rgb="FF000000"/>
      </left>
      <top style="medium">
        <color rgb="FF000000"/>
      </top>
      <bottom style="thin">
        <color rgb="FF000000"/>
      </bottom>
    </border>
    <border>
      <right style="thin">
        <color rgb="FF000000"/>
      </right>
      <bottom style="thin">
        <color rgb="FF000000"/>
      </bottom>
    </border>
    <border>
      <left style="medium">
        <color rgb="FF000000"/>
      </left>
      <top style="thin">
        <color rgb="FF000000"/>
      </top>
      <bottom style="thin">
        <color rgb="FF000000"/>
      </bottom>
    </border>
    <border>
      <left style="medium">
        <color rgb="FF000000"/>
      </left>
      <right style="medium">
        <color rgb="FF000000"/>
      </right>
      <top style="thin">
        <color rgb="FF000000"/>
      </top>
      <bottom/>
    </border>
    <border>
      <left/>
      <right/>
      <top style="thin">
        <color rgb="FF000000"/>
      </top>
      <bottom style="medium">
        <color rgb="FF000000"/>
      </bottom>
    </border>
    <border>
      <left style="medium">
        <color rgb="FF000000"/>
      </left>
      <right/>
      <top style="thin">
        <color rgb="FF000000"/>
      </top>
      <bottom style="medium">
        <color rgb="FF000000"/>
      </bottom>
    </border>
    <border>
      <left style="medium">
        <color rgb="FF000000"/>
      </lef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thin">
        <color rgb="FF000000"/>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bottom style="thin">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bottom style="medium">
        <color rgb="FF000000"/>
      </bottom>
    </border>
    <border>
      <top style="medium">
        <color rgb="FF000000"/>
      </top>
      <bottom style="medium">
        <color rgb="FF000000"/>
      </bottom>
    </border>
    <border>
      <left style="medium">
        <color rgb="FF000000"/>
      </left>
      <top/>
      <bottom style="thin">
        <color rgb="FF000000"/>
      </bottom>
    </border>
    <border>
      <top/>
      <bottom style="thin">
        <color rgb="FF000000"/>
      </bottom>
    </border>
    <border>
      <right style="medium">
        <color rgb="FF000000"/>
      </right>
      <top/>
      <bottom style="thin">
        <color rgb="FF000000"/>
      </bottom>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1" numFmtId="0" xfId="0" applyAlignment="1" applyBorder="1" applyFont="1">
      <alignment horizontal="center" shrinkToFit="0" vertical="center" wrapText="1"/>
    </xf>
    <xf borderId="3" fillId="0" fontId="1" numFmtId="0" xfId="0" applyAlignment="1" applyBorder="1" applyFont="1">
      <alignment horizontal="center" shrinkToFit="0" vertical="center" wrapText="1"/>
    </xf>
    <xf borderId="4" fillId="0" fontId="1"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5" fillId="0" fontId="2" numFmtId="0" xfId="0" applyBorder="1" applyFont="1"/>
    <xf borderId="0" fillId="0" fontId="0" numFmtId="0" xfId="0" applyFont="1"/>
    <xf borderId="6" fillId="2" fontId="1"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8" fillId="2" fontId="0" numFmtId="0" xfId="0" applyAlignment="1" applyBorder="1" applyFont="1">
      <alignment horizontal="center" vertical="center"/>
    </xf>
    <xf borderId="9" fillId="0" fontId="0" numFmtId="0" xfId="0" applyAlignment="1" applyBorder="1" applyFont="1">
      <alignment horizontal="center" vertical="center"/>
    </xf>
    <xf borderId="10" fillId="0" fontId="0" numFmtId="0" xfId="0" applyAlignment="1" applyBorder="1" applyFont="1">
      <alignment horizontal="center" vertical="center"/>
    </xf>
    <xf borderId="9" fillId="0" fontId="0" numFmtId="0" xfId="0" applyAlignment="1" applyBorder="1" applyFont="1">
      <alignment horizontal="center" shrinkToFit="0" vertical="center" wrapText="1"/>
    </xf>
    <xf borderId="11" fillId="0" fontId="0" numFmtId="0" xfId="0" applyAlignment="1" applyBorder="1" applyFont="1">
      <alignment horizontal="center" vertical="center"/>
    </xf>
    <xf borderId="12" fillId="2" fontId="0" numFmtId="0" xfId="0" applyAlignment="1" applyBorder="1" applyFont="1">
      <alignment horizontal="center" vertical="center"/>
    </xf>
    <xf borderId="13" fillId="0" fontId="0" numFmtId="0" xfId="0" applyAlignment="1" applyBorder="1" applyFont="1">
      <alignment horizontal="center" vertical="center"/>
    </xf>
    <xf borderId="14" fillId="0" fontId="0" numFmtId="0" xfId="0" applyAlignment="1" applyBorder="1" applyFont="1">
      <alignment horizontal="center" vertical="center"/>
    </xf>
    <xf borderId="13" fillId="0" fontId="0" numFmtId="0" xfId="0" applyAlignment="1" applyBorder="1" applyFont="1">
      <alignment horizontal="center" shrinkToFit="0" vertical="center" wrapText="1"/>
    </xf>
    <xf borderId="15" fillId="0" fontId="0" numFmtId="0" xfId="0" applyAlignment="1" applyBorder="1" applyFont="1">
      <alignment horizontal="center" shrinkToFit="0" vertical="center" wrapText="1"/>
    </xf>
    <xf borderId="16" fillId="0" fontId="0" numFmtId="0" xfId="0" applyAlignment="1" applyBorder="1" applyFont="1">
      <alignment horizontal="center" shrinkToFit="0" vertical="center" wrapText="1"/>
    </xf>
    <xf borderId="17" fillId="0" fontId="0" numFmtId="0" xfId="0" applyAlignment="1" applyBorder="1" applyFont="1">
      <alignment horizontal="center" vertical="center"/>
    </xf>
    <xf borderId="18" fillId="0" fontId="0" numFmtId="0" xfId="0" applyAlignment="1" applyBorder="1" applyFont="1">
      <alignment horizontal="center" shrinkToFit="0" vertical="center" wrapText="1"/>
    </xf>
    <xf borderId="14" fillId="0" fontId="0" numFmtId="0" xfId="0" applyAlignment="1" applyBorder="1" applyFont="1">
      <alignment horizontal="center" shrinkToFit="0" vertical="center" wrapText="1"/>
    </xf>
    <xf borderId="17" fillId="0" fontId="0" numFmtId="0" xfId="0" applyAlignment="1" applyBorder="1" applyFont="1">
      <alignment horizontal="center" shrinkToFit="0" vertical="center" wrapText="1"/>
    </xf>
    <xf borderId="19" fillId="2" fontId="0" numFmtId="0" xfId="0" applyAlignment="1" applyBorder="1" applyFont="1">
      <alignment horizontal="center" vertical="center"/>
    </xf>
    <xf borderId="20" fillId="0" fontId="0" numFmtId="0" xfId="0" applyAlignment="1" applyBorder="1" applyFont="1">
      <alignment horizontal="center" vertical="center"/>
    </xf>
    <xf borderId="21" fillId="0" fontId="0" numFmtId="0" xfId="0" applyAlignment="1" applyBorder="1" applyFont="1">
      <alignment horizontal="center" vertical="center"/>
    </xf>
    <xf borderId="20" fillId="0" fontId="0" numFmtId="0" xfId="0" applyAlignment="1" applyBorder="1" applyFont="1">
      <alignment horizontal="center" shrinkToFit="0" vertical="center" wrapText="1"/>
    </xf>
    <xf borderId="13" fillId="2" fontId="0" numFmtId="0" xfId="0" applyAlignment="1" applyBorder="1" applyFont="1">
      <alignment horizontal="center" shrinkToFit="0" vertical="center" wrapText="1"/>
    </xf>
    <xf borderId="22" fillId="2" fontId="0" numFmtId="0" xfId="0" applyAlignment="1" applyBorder="1" applyFont="1">
      <alignment horizontal="center" vertical="center"/>
    </xf>
    <xf borderId="23" fillId="2" fontId="0" numFmtId="0" xfId="0" applyAlignment="1" applyBorder="1" applyFont="1">
      <alignment horizontal="center" shrinkToFit="0" vertical="center" wrapText="1"/>
    </xf>
    <xf borderId="24" fillId="2" fontId="0" numFmtId="0" xfId="0" applyBorder="1" applyFont="1"/>
    <xf borderId="25" fillId="2" fontId="0" numFmtId="0" xfId="0" applyAlignment="1" applyBorder="1" applyFont="1">
      <alignment horizontal="center" vertical="center"/>
    </xf>
    <xf borderId="26" fillId="2" fontId="0" numFmtId="0" xfId="0" applyAlignment="1" applyBorder="1" applyFont="1">
      <alignment horizontal="center" vertical="center"/>
    </xf>
    <xf borderId="25" fillId="2" fontId="0" numFmtId="0" xfId="0" applyAlignment="1" applyBorder="1" applyFont="1">
      <alignment horizontal="center" shrinkToFit="0" vertical="center" wrapText="1"/>
    </xf>
    <xf borderId="27" fillId="2" fontId="0" numFmtId="0" xfId="0" applyAlignment="1" applyBorder="1" applyFont="1">
      <alignment horizontal="center" shrinkToFit="0" vertical="center" wrapText="1"/>
    </xf>
    <xf borderId="12" fillId="2" fontId="3" numFmtId="0" xfId="0" applyAlignment="1" applyBorder="1" applyFont="1">
      <alignment horizontal="center" vertical="center"/>
    </xf>
    <xf borderId="25" fillId="2" fontId="3" numFmtId="0" xfId="0" applyAlignment="1" applyBorder="1" applyFont="1">
      <alignment horizontal="center" vertical="center"/>
    </xf>
    <xf borderId="26" fillId="2" fontId="3" numFmtId="0" xfId="0" applyAlignment="1" applyBorder="1" applyFont="1">
      <alignment horizontal="center" vertical="center"/>
    </xf>
    <xf borderId="25" fillId="2" fontId="3" numFmtId="0" xfId="0" applyAlignment="1" applyBorder="1" applyFont="1">
      <alignment horizontal="center" shrinkToFit="0" vertical="center" wrapText="1"/>
    </xf>
    <xf borderId="16" fillId="0" fontId="3" numFmtId="0" xfId="0" applyAlignment="1" applyBorder="1" applyFont="1">
      <alignment horizontal="center" shrinkToFit="0" vertical="center" wrapText="1"/>
    </xf>
    <xf borderId="27" fillId="2" fontId="3" numFmtId="0" xfId="0" applyAlignment="1" applyBorder="1" applyFont="1">
      <alignment horizontal="center" shrinkToFit="0" vertical="center" wrapText="1"/>
    </xf>
    <xf borderId="13" fillId="2" fontId="0" numFmtId="0" xfId="0" applyAlignment="1" applyBorder="1" applyFont="1">
      <alignment horizontal="center" vertical="center"/>
    </xf>
    <xf borderId="28" fillId="0" fontId="0" numFmtId="0" xfId="0" applyAlignment="1" applyBorder="1" applyFont="1">
      <alignment horizontal="center" shrinkToFit="0" vertical="center" wrapText="1"/>
    </xf>
    <xf borderId="29" fillId="0" fontId="0" numFmtId="0" xfId="0" applyAlignment="1" applyBorder="1" applyFont="1">
      <alignment horizontal="center" vertical="center"/>
    </xf>
    <xf borderId="30" fillId="2" fontId="0" numFmtId="0" xfId="0" applyAlignment="1" applyBorder="1" applyFont="1">
      <alignment horizontal="center" vertical="center"/>
    </xf>
    <xf borderId="31" fillId="0" fontId="0" numFmtId="0" xfId="0" applyAlignment="1" applyBorder="1" applyFont="1">
      <alignment horizontal="center" shrinkToFit="0" vertical="center" wrapText="1"/>
    </xf>
    <xf borderId="32" fillId="0" fontId="0" numFmtId="0" xfId="0" applyAlignment="1" applyBorder="1" applyFont="1">
      <alignment horizontal="center" shrinkToFit="0" vertical="center" wrapText="1"/>
    </xf>
    <xf borderId="33" fillId="0" fontId="0" numFmtId="0" xfId="0" applyAlignment="1" applyBorder="1" applyFont="1">
      <alignment horizontal="center" vertical="center"/>
    </xf>
    <xf borderId="0" fillId="0" fontId="0" numFmtId="0" xfId="0" applyAlignment="1" applyFont="1">
      <alignment horizontal="center" vertical="center"/>
    </xf>
    <xf borderId="0" fillId="0" fontId="0" numFmtId="0" xfId="0" applyAlignment="1" applyFont="1">
      <alignment horizontal="center" shrinkToFit="0" vertical="center" wrapText="1"/>
    </xf>
    <xf borderId="0" fillId="0" fontId="0" numFmtId="0" xfId="0" applyAlignment="1" applyFont="1">
      <alignment shrinkToFit="0" vertical="center" wrapText="1"/>
    </xf>
    <xf borderId="34" fillId="0" fontId="1" numFmtId="0" xfId="0" applyAlignment="1" applyBorder="1" applyFont="1">
      <alignment horizontal="center" vertical="center"/>
    </xf>
    <xf borderId="35" fillId="0" fontId="1" numFmtId="0" xfId="0" applyAlignment="1" applyBorder="1" applyFont="1">
      <alignment horizontal="center" vertical="center"/>
    </xf>
    <xf borderId="36" fillId="0" fontId="2" numFmtId="0" xfId="0" applyBorder="1" applyFont="1"/>
    <xf borderId="37" fillId="0" fontId="0" numFmtId="0" xfId="0" applyAlignment="1" applyBorder="1" applyFont="1">
      <alignment horizontal="center" shrinkToFit="0" vertical="center" wrapText="1"/>
    </xf>
    <xf borderId="38" fillId="0" fontId="1" numFmtId="0" xfId="0" applyAlignment="1" applyBorder="1" applyFont="1">
      <alignment horizontal="center" shrinkToFit="0" vertical="center" wrapText="1"/>
    </xf>
    <xf borderId="39" fillId="0" fontId="0" numFmtId="0" xfId="0" applyAlignment="1" applyBorder="1" applyFont="1">
      <alignment horizontal="center"/>
    </xf>
    <xf borderId="40" fillId="0" fontId="1" numFmtId="0" xfId="0" applyAlignment="1" applyBorder="1" applyFont="1">
      <alignment horizontal="center" shrinkToFit="0" vertical="center" wrapText="1"/>
    </xf>
    <xf borderId="40" fillId="0" fontId="0" numFmtId="0" xfId="0" applyAlignment="1" applyBorder="1" applyFont="1">
      <alignment horizontal="center"/>
    </xf>
    <xf borderId="41" fillId="0" fontId="0" numFmtId="0" xfId="0" applyAlignment="1" applyBorder="1" applyFont="1">
      <alignment horizontal="center" shrinkToFit="0" vertical="center" wrapText="1"/>
    </xf>
    <xf borderId="18" fillId="0" fontId="0" numFmtId="0" xfId="0" applyAlignment="1" applyBorder="1" applyFont="1">
      <alignment horizontal="center"/>
    </xf>
    <xf borderId="42" fillId="0" fontId="2" numFmtId="0" xfId="0" applyBorder="1" applyFont="1"/>
    <xf borderId="43" fillId="0" fontId="0" numFmtId="0" xfId="0" applyAlignment="1" applyBorder="1" applyFont="1">
      <alignment horizontal="center"/>
    </xf>
    <xf borderId="44" fillId="0" fontId="1" numFmtId="0" xfId="0" applyAlignment="1" applyBorder="1" applyFont="1">
      <alignment horizontal="center" shrinkToFit="0" vertical="center" wrapText="1"/>
    </xf>
    <xf borderId="2" fillId="0" fontId="0" numFmtId="0" xfId="0" applyAlignment="1" applyBorder="1" applyFont="1">
      <alignment horizontal="center" shrinkToFit="0" wrapText="1"/>
    </xf>
    <xf borderId="45" fillId="0" fontId="1" numFmtId="0" xfId="0" applyAlignment="1" applyBorder="1" applyFont="1">
      <alignment horizontal="center" shrinkToFit="0" vertical="center" wrapText="1"/>
    </xf>
    <xf borderId="2" fillId="0" fontId="0" numFmtId="0" xfId="0" applyAlignment="1" applyBorder="1" applyFont="1">
      <alignment horizontal="center" shrinkToFit="0" vertical="center" wrapText="1"/>
    </xf>
    <xf borderId="9" fillId="2" fontId="3" numFmtId="0" xfId="0" applyAlignment="1" applyBorder="1" applyFont="1">
      <alignment horizontal="center" shrinkToFit="0" vertical="center" wrapText="1"/>
    </xf>
    <xf borderId="46" fillId="0" fontId="0" numFmtId="0" xfId="0" applyAlignment="1" applyBorder="1" applyFont="1">
      <alignment horizontal="center" shrinkToFit="0" vertical="center" wrapText="1"/>
    </xf>
    <xf borderId="47" fillId="0" fontId="2" numFmtId="0" xfId="0" applyBorder="1" applyFont="1"/>
    <xf borderId="48" fillId="0" fontId="0" numFmtId="0" xfId="0" applyAlignment="1" applyBorder="1" applyFont="1">
      <alignment horizontal="center"/>
    </xf>
    <xf borderId="49" fillId="0" fontId="2" numFmtId="0" xfId="0" applyBorder="1" applyFont="1"/>
    <xf borderId="1" fillId="0" fontId="0" numFmtId="0" xfId="0" applyAlignment="1" applyBorder="1" applyFont="1">
      <alignment horizontal="center" shrinkToFit="0" wrapText="1"/>
    </xf>
    <xf borderId="50" fillId="0" fontId="2" numFmtId="0" xfId="0" applyBorder="1" applyFont="1"/>
    <xf borderId="1" fillId="0" fontId="0" numFmtId="0" xfId="0" applyBorder="1" applyFont="1"/>
    <xf borderId="51" fillId="2" fontId="0" numFmtId="0" xfId="0" applyAlignment="1" applyBorder="1" applyFont="1">
      <alignment horizontal="center" shrinkToFit="0" vertical="center" wrapText="1"/>
    </xf>
    <xf borderId="10" fillId="0" fontId="0" numFmtId="0" xfId="0" applyAlignment="1" applyBorder="1" applyFont="1">
      <alignment horizontal="center" shrinkToFit="0" vertical="center" wrapText="1"/>
    </xf>
    <xf borderId="52" fillId="0" fontId="2" numFmtId="0" xfId="0" applyBorder="1" applyFont="1"/>
    <xf borderId="53" fillId="0" fontId="0" numFmtId="0" xfId="0" applyAlignment="1" applyBorder="1" applyFont="1">
      <alignment horizontal="center" shrinkToFit="0" vertical="center" wrapText="1"/>
    </xf>
    <xf borderId="54" fillId="0" fontId="2" numFmtId="0" xfId="0" applyBorder="1" applyFont="1"/>
    <xf borderId="53" fillId="0" fontId="0" numFmtId="0" xfId="0" applyAlignment="1" applyBorder="1" applyFont="1">
      <alignment horizontal="center" vertical="center"/>
    </xf>
    <xf borderId="37" fillId="0" fontId="1" numFmtId="0" xfId="0" applyAlignment="1" applyBorder="1" applyFont="1">
      <alignment horizontal="center" shrinkToFit="0" vertical="center" wrapText="1"/>
    </xf>
    <xf borderId="9" fillId="0" fontId="3" numFmtId="0" xfId="0" applyAlignment="1" applyBorder="1" applyFont="1">
      <alignment horizontal="center" shrinkToFit="0" vertical="center" wrapText="1"/>
    </xf>
    <xf borderId="55" fillId="0" fontId="0" numFmtId="0" xfId="0" applyAlignment="1" applyBorder="1" applyFont="1">
      <alignment horizontal="center" shrinkToFit="0" vertical="center" wrapText="1"/>
    </xf>
    <xf borderId="22" fillId="2" fontId="0" numFmtId="0" xfId="0" applyAlignment="1" applyBorder="1" applyFont="1">
      <alignment horizontal="center" shrinkToFit="0" vertical="center" wrapText="1"/>
    </xf>
    <xf borderId="55" fillId="0" fontId="0" numFmtId="0" xfId="0" applyAlignment="1" applyBorder="1" applyFont="1">
      <alignment horizontal="center" vertical="center"/>
    </xf>
    <xf borderId="12" fillId="2" fontId="0" numFmtId="0" xfId="0" applyAlignment="1" applyBorder="1" applyFont="1">
      <alignment horizontal="center" shrinkToFit="0" vertical="center" wrapText="1"/>
    </xf>
    <xf borderId="2" fillId="0" fontId="4" numFmtId="0" xfId="0" applyAlignment="1" applyBorder="1" applyFont="1">
      <alignment horizontal="center"/>
    </xf>
    <xf borderId="22" fillId="2" fontId="0" numFmtId="0" xfId="0" applyAlignment="1" applyBorder="1" applyFont="1">
      <alignment horizontal="center" readingOrder="0" shrinkToFit="0" vertical="center" wrapText="1"/>
    </xf>
    <xf borderId="22" fillId="2" fontId="0" numFmtId="0" xfId="0" applyAlignment="1" applyBorder="1" applyFont="1">
      <alignment shrinkToFit="0" vertical="center" wrapText="1"/>
    </xf>
    <xf borderId="56" fillId="2" fontId="0" numFmtId="0" xfId="0" applyAlignment="1" applyBorder="1" applyFont="1">
      <alignment horizontal="center" shrinkToFit="0" vertical="center" wrapText="1"/>
    </xf>
    <xf borderId="0" fillId="0" fontId="0" numFmtId="0" xfId="0" applyAlignment="1" applyFont="1">
      <alignment horizontal="center"/>
    </xf>
    <xf borderId="13" fillId="2" fontId="3" numFmtId="0" xfId="0" applyAlignment="1" applyBorder="1" applyFont="1">
      <alignment horizontal="center" shrinkToFit="0" vertical="center" wrapText="1"/>
    </xf>
    <xf borderId="57" fillId="2" fontId="0" numFmtId="0" xfId="0" applyAlignment="1" applyBorder="1" applyFont="1">
      <alignment horizontal="center" shrinkToFit="0" vertical="center" wrapText="1"/>
    </xf>
    <xf borderId="58" fillId="2" fontId="0" numFmtId="0" xfId="0" applyAlignment="1" applyBorder="1" applyFont="1">
      <alignment horizontal="center" shrinkToFit="0" vertical="center" wrapText="1"/>
    </xf>
    <xf borderId="58" fillId="2" fontId="0" numFmtId="0" xfId="0" applyAlignment="1" applyBorder="1" applyFont="1">
      <alignment horizontal="center" vertical="center"/>
    </xf>
    <xf borderId="31" fillId="2" fontId="0" numFmtId="0" xfId="0" applyAlignment="1" applyBorder="1" applyFont="1">
      <alignment horizontal="center" shrinkToFit="0" vertical="center" wrapText="1"/>
    </xf>
    <xf borderId="59" fillId="0" fontId="0" numFmtId="0" xfId="0" applyAlignment="1" applyBorder="1" applyFont="1">
      <alignment horizontal="center" shrinkToFit="0" vertical="center" wrapText="1"/>
    </xf>
    <xf borderId="0" fillId="0" fontId="3" numFmtId="0" xfId="0" applyFont="1"/>
    <xf borderId="31" fillId="0" fontId="0" numFmtId="0" xfId="0" applyAlignment="1" applyBorder="1" applyFont="1">
      <alignment horizontal="center" vertical="center"/>
    </xf>
    <xf borderId="31" fillId="2" fontId="3" numFmtId="0" xfId="0" applyAlignment="1" applyBorder="1" applyFont="1">
      <alignment horizontal="center" shrinkToFit="0" vertical="center" wrapText="1"/>
    </xf>
    <xf borderId="0" fillId="0" fontId="0" numFmtId="0" xfId="0" applyAlignment="1" applyFont="1">
      <alignment vertical="center"/>
    </xf>
    <xf borderId="31" fillId="2" fontId="4" numFmtId="0" xfId="0" applyAlignment="1" applyBorder="1" applyFont="1">
      <alignment horizontal="center" shrinkToFit="0" vertical="center" wrapText="1"/>
    </xf>
    <xf borderId="37" fillId="3" fontId="5" numFmtId="0" xfId="0" applyAlignment="1" applyBorder="1" applyFill="1" applyFont="1">
      <alignment horizontal="center" readingOrder="0"/>
    </xf>
    <xf borderId="0" fillId="0" fontId="2" numFmtId="0" xfId="0" applyAlignment="1" applyFont="1">
      <alignment readingOrder="0"/>
    </xf>
    <xf borderId="37" fillId="0" fontId="2" numFmtId="0" xfId="0" applyAlignment="1" applyBorder="1" applyFont="1">
      <alignment readingOrder="0"/>
    </xf>
    <xf borderId="37" fillId="0" fontId="2" numFmtId="0" xfId="0" applyAlignment="1" applyBorder="1" applyFont="1">
      <alignment horizontal="center" readingOrder="0"/>
    </xf>
    <xf borderId="37" fillId="3" fontId="6" numFmtId="0" xfId="0" applyAlignment="1" applyBorder="1" applyFont="1">
      <alignment horizontal="center" readingOrder="0"/>
    </xf>
    <xf borderId="60" fillId="0" fontId="1" numFmtId="0" xfId="0" applyBorder="1" applyFont="1"/>
    <xf borderId="61" fillId="0" fontId="1" numFmtId="0" xfId="0" applyBorder="1" applyFont="1"/>
    <xf borderId="62" fillId="0" fontId="1" numFmtId="0" xfId="0" applyBorder="1" applyFont="1"/>
    <xf borderId="9" fillId="0" fontId="1" numFmtId="0" xfId="0" applyBorder="1" applyFont="1"/>
    <xf borderId="60" fillId="0" fontId="7" numFmtId="0" xfId="0" applyBorder="1" applyFont="1"/>
    <xf borderId="63" fillId="0" fontId="1" numFmtId="0" xfId="0" applyBorder="1" applyFont="1"/>
    <xf borderId="64" fillId="0" fontId="8" numFmtId="0" xfId="0" applyBorder="1" applyFont="1"/>
    <xf borderId="65" fillId="0" fontId="1" numFmtId="0" xfId="0" applyBorder="1" applyFont="1"/>
    <xf borderId="0" fillId="0" fontId="1" numFmtId="0" xfId="0" applyFont="1"/>
    <xf borderId="13" fillId="0" fontId="0" numFmtId="0" xfId="0" applyBorder="1" applyFont="1"/>
    <xf borderId="66" fillId="0" fontId="0" numFmtId="0" xfId="0" applyBorder="1" applyFont="1"/>
    <xf borderId="36" fillId="0" fontId="0" numFmtId="0" xfId="0" applyBorder="1" applyFont="1"/>
    <xf borderId="5" fillId="0" fontId="0" numFmtId="0" xfId="0" applyBorder="1" applyFont="1"/>
    <xf borderId="52" fillId="0" fontId="0" numFmtId="2" xfId="0" applyBorder="1" applyFont="1" applyNumberFormat="1"/>
    <xf borderId="67" fillId="0" fontId="0" numFmtId="0" xfId="0" applyBorder="1" applyFont="1"/>
    <xf borderId="68" fillId="0" fontId="0" numFmtId="0" xfId="0" applyBorder="1" applyFont="1"/>
    <xf borderId="0" fillId="0" fontId="9" numFmtId="0" xfId="0" applyFont="1"/>
    <xf borderId="34" fillId="0" fontId="1" numFmtId="0" xfId="0" applyBorder="1" applyFont="1"/>
    <xf borderId="13" fillId="0" fontId="0" numFmtId="0" xfId="0" applyAlignment="1" applyBorder="1" applyFont="1">
      <alignment readingOrder="0"/>
    </xf>
    <xf borderId="31" fillId="0" fontId="0" numFmtId="0" xfId="0" applyBorder="1" applyFont="1"/>
    <xf borderId="69" fillId="0" fontId="0" numFmtId="0" xfId="0" applyBorder="1" applyFont="1"/>
    <xf borderId="70" fillId="0" fontId="0" numFmtId="0" xfId="0" applyBorder="1" applyFont="1"/>
    <xf borderId="61" fillId="0" fontId="10" numFmtId="0" xfId="0" applyBorder="1" applyFont="1"/>
    <xf borderId="64" fillId="0" fontId="11" numFmtId="0" xfId="0" applyBorder="1" applyFont="1"/>
    <xf borderId="36" fillId="0" fontId="0" numFmtId="10" xfId="0" applyBorder="1" applyFont="1" applyNumberFormat="1"/>
    <xf borderId="68" fillId="0" fontId="0" numFmtId="10" xfId="0" applyBorder="1" applyFont="1" applyNumberFormat="1"/>
    <xf borderId="71" fillId="0" fontId="0" numFmtId="0" xfId="0" applyBorder="1" applyFont="1"/>
    <xf borderId="37" fillId="0" fontId="0" numFmtId="0" xfId="0" applyBorder="1" applyFont="1"/>
    <xf borderId="37" fillId="0" fontId="0" numFmtId="10" xfId="0" applyBorder="1" applyFont="1" applyNumberFormat="1"/>
    <xf borderId="67" fillId="0" fontId="0" numFmtId="10" xfId="0" applyBorder="1" applyFont="1" applyNumberFormat="1"/>
    <xf borderId="72" fillId="0" fontId="0" numFmtId="0" xfId="0" applyBorder="1" applyFont="1"/>
    <xf borderId="73" fillId="0" fontId="0" numFmtId="0" xfId="0" applyBorder="1" applyFont="1"/>
    <xf borderId="73" fillId="0" fontId="0" numFmtId="10" xfId="0" applyBorder="1" applyFont="1" applyNumberFormat="1"/>
    <xf borderId="70" fillId="0" fontId="0" numFmtId="10" xfId="0" applyBorder="1" applyFont="1" applyNumberFormat="1"/>
    <xf borderId="1" fillId="0" fontId="1" numFmtId="0" xfId="0" applyBorder="1" applyFont="1"/>
    <xf borderId="46" fillId="0" fontId="0" numFmtId="0" xfId="0" applyBorder="1" applyFont="1"/>
    <xf borderId="4" fillId="0" fontId="0" numFmtId="2" xfId="0" applyBorder="1" applyFont="1" applyNumberFormat="1"/>
    <xf borderId="28" fillId="0" fontId="3" numFmtId="0" xfId="0" applyBorder="1" applyFont="1"/>
    <xf borderId="0" fillId="0" fontId="7" numFmtId="0" xfId="0" applyFont="1"/>
    <xf borderId="0" fillId="0" fontId="8" numFmtId="0" xfId="0" applyFont="1"/>
    <xf borderId="28" fillId="0" fontId="0" numFmtId="10" xfId="0" applyBorder="1" applyFont="1" applyNumberFormat="1"/>
    <xf borderId="74" fillId="0" fontId="0" numFmtId="2" xfId="0" applyBorder="1" applyFont="1" applyNumberFormat="1"/>
    <xf borderId="28" fillId="0" fontId="3" numFmtId="10" xfId="0" applyBorder="1" applyFont="1" applyNumberFormat="1"/>
    <xf borderId="55" fillId="0" fontId="0" numFmtId="0" xfId="0" applyBorder="1" applyFont="1"/>
    <xf borderId="13" fillId="0" fontId="0" numFmtId="10" xfId="0" applyBorder="1" applyFont="1" applyNumberFormat="1"/>
    <xf borderId="13" fillId="0" fontId="3" numFmtId="10" xfId="0" applyBorder="1" applyFont="1" applyNumberFormat="1"/>
    <xf borderId="35" fillId="0" fontId="0" numFmtId="10" xfId="0" applyBorder="1" applyFont="1" applyNumberFormat="1"/>
    <xf borderId="59" fillId="0" fontId="0" numFmtId="0" xfId="0" applyBorder="1" applyFont="1"/>
    <xf borderId="31" fillId="0" fontId="0" numFmtId="9" xfId="0" applyBorder="1" applyFont="1" applyNumberFormat="1"/>
    <xf borderId="48" fillId="0" fontId="1" numFmtId="0" xfId="0" applyBorder="1" applyFont="1"/>
    <xf borderId="75" fillId="0" fontId="0" numFmtId="10" xfId="0" applyBorder="1" applyFont="1" applyNumberFormat="1"/>
    <xf borderId="0" fillId="0" fontId="0" numFmtId="9" xfId="0" applyFont="1" applyNumberFormat="1"/>
    <xf borderId="0" fillId="0" fontId="3" numFmtId="9" xfId="0" applyFont="1" applyNumberFormat="1"/>
    <xf borderId="34" fillId="0" fontId="1" numFmtId="0" xfId="0" applyAlignment="1" applyBorder="1" applyFont="1">
      <alignment horizontal="center"/>
    </xf>
    <xf borderId="76" fillId="0" fontId="2" numFmtId="0" xfId="0" applyBorder="1" applyFont="1"/>
    <xf borderId="35" fillId="0" fontId="2" numFmtId="0" xfId="0" applyBorder="1" applyFont="1"/>
    <xf borderId="35" fillId="0" fontId="1" numFmtId="0" xfId="0" applyBorder="1" applyFont="1"/>
    <xf borderId="77" fillId="2" fontId="12" numFmtId="0" xfId="0" applyAlignment="1" applyBorder="1" applyFont="1">
      <alignment horizontal="left"/>
    </xf>
    <xf borderId="78" fillId="0" fontId="2" numFmtId="0" xfId="0" applyBorder="1" applyFont="1"/>
    <xf borderId="79" fillId="0" fontId="2" numFmtId="0" xfId="0" applyBorder="1" applyFont="1"/>
    <xf borderId="28" fillId="0" fontId="12" numFmtId="10" xfId="0" applyAlignment="1" applyBorder="1" applyFont="1" applyNumberFormat="1">
      <alignment horizontal="center"/>
    </xf>
    <xf borderId="46" fillId="0" fontId="0" numFmtId="10" xfId="0" applyBorder="1" applyFont="1" applyNumberFormat="1"/>
    <xf borderId="29" fillId="0" fontId="0" numFmtId="10" xfId="0" applyBorder="1" applyFont="1" applyNumberFormat="1"/>
    <xf borderId="28" fillId="0" fontId="9" numFmtId="2" xfId="0" applyBorder="1" applyFont="1" applyNumberFormat="1"/>
    <xf borderId="55" fillId="2" fontId="12" numFmtId="0" xfId="0" applyAlignment="1" applyBorder="1" applyFont="1">
      <alignment horizontal="left"/>
    </xf>
    <xf borderId="14" fillId="0" fontId="2" numFmtId="0" xfId="0" applyBorder="1" applyFont="1"/>
    <xf borderId="17" fillId="0" fontId="2" numFmtId="0" xfId="0" applyBorder="1" applyFont="1"/>
    <xf borderId="13" fillId="0" fontId="12" numFmtId="10" xfId="0" applyAlignment="1" applyBorder="1" applyFont="1" applyNumberFormat="1">
      <alignment horizontal="center"/>
    </xf>
    <xf borderId="55" fillId="0" fontId="0" numFmtId="10" xfId="0" applyBorder="1" applyFont="1" applyNumberFormat="1"/>
    <xf borderId="13" fillId="0" fontId="9" numFmtId="2" xfId="0" applyBorder="1" applyFont="1" applyNumberFormat="1"/>
    <xf borderId="48" fillId="0" fontId="0" numFmtId="0" xfId="0" applyBorder="1" applyFont="1"/>
    <xf borderId="35" fillId="0" fontId="0" numFmtId="9" xfId="0" applyBorder="1" applyFont="1" applyNumberFormat="1"/>
    <xf borderId="59" fillId="2" fontId="12" numFmtId="0" xfId="0" applyAlignment="1" applyBorder="1" applyFont="1">
      <alignment horizontal="left"/>
    </xf>
    <xf borderId="32" fillId="0" fontId="2" numFmtId="0" xfId="0" applyBorder="1" applyFont="1"/>
    <xf borderId="33" fillId="0" fontId="2" numFmtId="0" xfId="0" applyBorder="1" applyFont="1"/>
    <xf borderId="31" fillId="0" fontId="12" numFmtId="10" xfId="0" applyAlignment="1" applyBorder="1" applyFont="1" applyNumberFormat="1">
      <alignment horizontal="center"/>
    </xf>
    <xf borderId="59" fillId="0" fontId="0" numFmtId="10" xfId="0" applyBorder="1" applyFont="1" applyNumberFormat="1"/>
    <xf borderId="31" fillId="0" fontId="9" numFmtId="2" xfId="0" applyBorder="1" applyFont="1" applyNumberFormat="1"/>
    <xf borderId="75" fillId="0" fontId="0" numFmtId="9" xfId="0" applyBorder="1" applyFont="1" applyNumberFormat="1"/>
    <xf borderId="0" fillId="0" fontId="0" numFmtId="10"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INDICADOR DE ESTIMATIVA DE TAMANHO</a:t>
            </a:r>
          </a:p>
        </c:rich>
      </c:tx>
      <c:overlay val="0"/>
    </c:title>
    <c:plotArea>
      <c:layout/>
      <c:lineChart>
        <c:ser>
          <c:idx val="0"/>
          <c:order val="0"/>
          <c:tx>
            <c:strRef>
              <c:f>'Ind Tamanho e Esforço'!$F$1</c:f>
            </c:strRef>
          </c:tx>
          <c:spPr>
            <a:ln cmpd="sng" w="19050">
              <a:solidFill>
                <a:srgbClr val="FF0000"/>
              </a:solidFill>
              <a:prstDash val="dash"/>
            </a:ln>
          </c:spPr>
          <c:marker>
            <c:symbol val="none"/>
          </c:marker>
          <c:cat>
            <c:strRef>
              <c:f>'Ind Tamanho e Esforço'!$A$2:$A$6</c:f>
            </c:strRef>
          </c:cat>
          <c:val>
            <c:numRef>
              <c:f>'Ind Tamanho e Esforço'!$F$2:$F$6</c:f>
            </c:numRef>
          </c:val>
          <c:smooth val="0"/>
        </c:ser>
        <c:ser>
          <c:idx val="1"/>
          <c:order val="1"/>
          <c:tx>
            <c:strRef>
              <c:f>'Ind Tamanho e Esforço'!$E$1</c:f>
            </c:strRef>
          </c:tx>
          <c:spPr>
            <a:ln cmpd="sng" w="28575">
              <a:solidFill>
                <a:srgbClr val="C0504D"/>
              </a:solidFill>
              <a:prstDash val="sysDot"/>
            </a:ln>
          </c:spPr>
          <c:marker>
            <c:symbol val="none"/>
          </c:marker>
          <c:cat>
            <c:strRef>
              <c:f>'Ind Tamanho e Esforço'!$A$2:$A$6</c:f>
            </c:strRef>
          </c:cat>
          <c:val>
            <c:numRef>
              <c:f>'Ind Tamanho e Esforço'!$E$2:$E$6</c:f>
            </c:numRef>
          </c:val>
          <c:smooth val="0"/>
        </c:ser>
        <c:ser>
          <c:idx val="2"/>
          <c:order val="2"/>
          <c:tx>
            <c:strRef>
              <c:f>'Ind Tamanho e Esforço'!$G$1</c:f>
            </c:strRef>
          </c:tx>
          <c:spPr>
            <a:ln cmpd="sng" w="19050">
              <a:solidFill>
                <a:srgbClr val="1F497D"/>
              </a:solidFill>
              <a:prstDash val="dash"/>
            </a:ln>
          </c:spPr>
          <c:marker>
            <c:symbol val="none"/>
          </c:marker>
          <c:cat>
            <c:strRef>
              <c:f>'Ind Tamanho e Esforço'!$A$2:$A$6</c:f>
            </c:strRef>
          </c:cat>
          <c:val>
            <c:numRef>
              <c:f>'Ind Tamanho e Esforço'!$G$2:$G$6</c:f>
            </c:numRef>
          </c:val>
          <c:smooth val="0"/>
        </c:ser>
        <c:ser>
          <c:idx val="3"/>
          <c:order val="3"/>
          <c:tx>
            <c:strRef>
              <c:f>'Ind Tamanho e Esforço'!$D$1</c:f>
            </c:strRef>
          </c:tx>
          <c:spPr>
            <a:ln cmpd="sng" w="19050">
              <a:solidFill>
                <a:srgbClr val="00B050"/>
              </a:solidFill>
              <a:prstDash val="solid"/>
            </a:ln>
          </c:spPr>
          <c:marker>
            <c:symbol val="none"/>
          </c:marker>
          <c:cat>
            <c:strRef>
              <c:f>'Ind Tamanho e Esforço'!$A$2:$A$6</c:f>
            </c:strRef>
          </c:cat>
          <c:val>
            <c:numRef>
              <c:f>'Ind Tamanho e Esforço'!$D$2:$D$6</c:f>
            </c:numRef>
          </c:val>
          <c:smooth val="0"/>
        </c:ser>
        <c:axId val="834049984"/>
        <c:axId val="654874906"/>
      </c:lineChart>
      <c:catAx>
        <c:axId val="834049984"/>
        <c:scaling>
          <c:orientation val="minMax"/>
        </c:scaling>
        <c:delete val="0"/>
        <c:axPos val="b"/>
        <c:title>
          <c:tx>
            <c:rich>
              <a:bodyPr/>
              <a:lstStyle/>
              <a:p>
                <a:pPr lvl="0">
                  <a:defRPr b="1" i="0"/>
                </a:pPr>
                <a:r>
                  <a:t>RELEASES</a:t>
                </a:r>
              </a:p>
            </c:rich>
          </c:tx>
          <c:overlay val="0"/>
        </c:title>
        <c:txPr>
          <a:bodyPr/>
          <a:lstStyle/>
          <a:p>
            <a:pPr lvl="0">
              <a:defRPr b="0"/>
            </a:pPr>
          </a:p>
        </c:txPr>
        <c:crossAx val="654874906"/>
      </c:catAx>
      <c:valAx>
        <c:axId val="654874906"/>
        <c:scaling>
          <c:orientation val="minMax"/>
        </c:scaling>
        <c:delete val="0"/>
        <c:axPos val="l"/>
        <c:majorGridlines>
          <c:spPr>
            <a:ln>
              <a:solidFill>
                <a:srgbClr val="FFFFFF"/>
              </a:solidFill>
            </a:ln>
          </c:spPr>
        </c:majorGridlines>
        <c:minorGridlines>
          <c:spPr>
            <a:ln>
              <a:solidFill>
                <a:srgbClr val="CCCCCC"/>
              </a:solidFill>
            </a:ln>
          </c:spPr>
        </c:minorGridlines>
        <c:title>
          <c:tx>
            <c:rich>
              <a:bodyPr/>
              <a:lstStyle/>
              <a:p>
                <a:pPr lvl="0">
                  <a:defRPr b="1" i="0"/>
                </a:pPr>
                <a:r>
                  <a:t>INDICADOR DE ESTIMATIVA DE TAMANHO</a:t>
                </a:r>
              </a:p>
            </c:rich>
          </c:tx>
          <c:overlay val="0"/>
        </c:title>
        <c:numFmt formatCode="General" sourceLinked="1"/>
        <c:tickLblPos val="nextTo"/>
        <c:spPr>
          <a:ln w="47625">
            <a:noFill/>
          </a:ln>
        </c:spPr>
        <c:txPr>
          <a:bodyPr/>
          <a:lstStyle/>
          <a:p>
            <a:pPr lvl="0">
              <a:defRPr b="0"/>
            </a:pPr>
          </a:p>
        </c:txPr>
        <c:crossAx val="834049984"/>
      </c:valAx>
      <c:spPr>
        <a:solidFill>
          <a:srgbClr val="FFFFFF"/>
        </a:solidFill>
      </c:spPr>
    </c:plotArea>
    <c:legend>
      <c:legendPos val="b"/>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INDICADOR DA ESTIMATIVA DE ESFORÇO</a:t>
            </a:r>
          </a:p>
        </c:rich>
      </c:tx>
      <c:overlay val="0"/>
    </c:title>
    <c:plotArea>
      <c:layout/>
      <c:lineChart>
        <c:ser>
          <c:idx val="0"/>
          <c:order val="0"/>
          <c:tx>
            <c:strRef>
              <c:f>'Ind Tamanho e Esforço'!$B$24</c:f>
            </c:strRef>
          </c:tx>
          <c:spPr>
            <a:ln cmpd="sng" w="19050">
              <a:solidFill>
                <a:srgbClr val="FF0000"/>
              </a:solidFill>
              <a:prstDash val="dash"/>
            </a:ln>
          </c:spPr>
          <c:marker>
            <c:symbol val="none"/>
          </c:marker>
          <c:cat>
            <c:strRef>
              <c:f>'Ind Tamanho e Esforço'!$A$25:$A$32</c:f>
            </c:strRef>
          </c:cat>
          <c:val>
            <c:numRef>
              <c:f>'Ind Tamanho e Esforço'!$B$25:$B$32</c:f>
            </c:numRef>
          </c:val>
          <c:smooth val="0"/>
        </c:ser>
        <c:ser>
          <c:idx val="1"/>
          <c:order val="1"/>
          <c:tx>
            <c:strRef>
              <c:f>'Ind Tamanho e Esforço'!$C$24</c:f>
            </c:strRef>
          </c:tx>
          <c:spPr>
            <a:ln cmpd="sng" w="28575">
              <a:solidFill>
                <a:srgbClr val="C0504D"/>
              </a:solidFill>
              <a:prstDash val="sysDot"/>
            </a:ln>
          </c:spPr>
          <c:marker>
            <c:symbol val="none"/>
          </c:marker>
          <c:cat>
            <c:strRef>
              <c:f>'Ind Tamanho e Esforço'!$A$25:$A$32</c:f>
            </c:strRef>
          </c:cat>
          <c:val>
            <c:numRef>
              <c:f>'Ind Tamanho e Esforço'!$C$25:$C$32</c:f>
            </c:numRef>
          </c:val>
          <c:smooth val="0"/>
        </c:ser>
        <c:ser>
          <c:idx val="2"/>
          <c:order val="2"/>
          <c:tx>
            <c:strRef>
              <c:f>'Ind Tamanho e Esforço'!$H$24</c:f>
            </c:strRef>
          </c:tx>
          <c:spPr>
            <a:ln cmpd="sng" w="19050">
              <a:solidFill>
                <a:srgbClr val="1F497D"/>
              </a:solidFill>
              <a:prstDash val="dash"/>
            </a:ln>
          </c:spPr>
          <c:marker>
            <c:symbol val="none"/>
          </c:marker>
          <c:cat>
            <c:strRef>
              <c:f>'Ind Tamanho e Esforço'!$A$25:$A$32</c:f>
            </c:strRef>
          </c:cat>
          <c:val>
            <c:numRef>
              <c:f>'Ind Tamanho e Esforço'!$H$25:$H$32</c:f>
            </c:numRef>
          </c:val>
          <c:smooth val="0"/>
        </c:ser>
        <c:ser>
          <c:idx val="3"/>
          <c:order val="3"/>
          <c:tx>
            <c:strRef>
              <c:f>'Ind Tamanho e Esforço'!$G$24</c:f>
            </c:strRef>
          </c:tx>
          <c:spPr>
            <a:ln cmpd="sng" w="19050">
              <a:solidFill>
                <a:srgbClr val="00B050"/>
              </a:solidFill>
              <a:prstDash val="solid"/>
            </a:ln>
          </c:spPr>
          <c:marker>
            <c:symbol val="none"/>
          </c:marker>
          <c:cat>
            <c:strRef>
              <c:f>'Ind Tamanho e Esforço'!$A$25:$A$32</c:f>
            </c:strRef>
          </c:cat>
          <c:val>
            <c:numRef>
              <c:f>'Ind Tamanho e Esforço'!$G$25:$G$32</c:f>
            </c:numRef>
          </c:val>
          <c:smooth val="0"/>
        </c:ser>
        <c:ser>
          <c:idx val="4"/>
          <c:order val="4"/>
          <c:tx>
            <c:strRef>
              <c:f>'Ind Tamanho e Esforço'!$I$24</c:f>
            </c:strRef>
          </c:tx>
          <c:spPr>
            <a:ln cmpd="sng" w="19050">
              <a:solidFill>
                <a:srgbClr val="990099"/>
              </a:solidFill>
            </a:ln>
          </c:spPr>
          <c:marker>
            <c:symbol val="none"/>
          </c:marker>
          <c:cat>
            <c:strRef>
              <c:f>'Ind Tamanho e Esforço'!$A$25:$A$32</c:f>
            </c:strRef>
          </c:cat>
          <c:val>
            <c:numRef>
              <c:f>'Ind Tamanho e Esforço'!$I$25:$I$32</c:f>
            </c:numRef>
          </c:val>
          <c:smooth val="0"/>
        </c:ser>
        <c:ser>
          <c:idx val="5"/>
          <c:order val="5"/>
          <c:tx>
            <c:strRef>
              <c:f>'Ind Tamanho e Esforço'!$F$24</c:f>
            </c:strRef>
          </c:tx>
          <c:spPr>
            <a:ln cmpd="sng" w="19050">
              <a:solidFill>
                <a:srgbClr val="0099C6"/>
              </a:solidFill>
            </a:ln>
          </c:spPr>
          <c:marker>
            <c:symbol val="none"/>
          </c:marker>
          <c:cat>
            <c:strRef>
              <c:f>'Ind Tamanho e Esforço'!$A$25:$A$32</c:f>
            </c:strRef>
          </c:cat>
          <c:val>
            <c:numRef>
              <c:f>'Ind Tamanho e Esforço'!$F$25:$F$32</c:f>
            </c:numRef>
          </c:val>
          <c:smooth val="0"/>
        </c:ser>
        <c:axId val="975285683"/>
        <c:axId val="804946103"/>
      </c:lineChart>
      <c:catAx>
        <c:axId val="975285683"/>
        <c:scaling>
          <c:orientation val="minMax"/>
        </c:scaling>
        <c:delete val="0"/>
        <c:axPos val="b"/>
        <c:title>
          <c:tx>
            <c:rich>
              <a:bodyPr/>
              <a:lstStyle/>
              <a:p>
                <a:pPr lvl="0">
                  <a:defRPr b="1" i="0"/>
                </a:pPr>
                <a:r>
                  <a:t>RELEASES</a:t>
                </a:r>
              </a:p>
            </c:rich>
          </c:tx>
          <c:overlay val="0"/>
        </c:title>
        <c:txPr>
          <a:bodyPr/>
          <a:lstStyle/>
          <a:p>
            <a:pPr lvl="0">
              <a:defRPr b="0"/>
            </a:pPr>
          </a:p>
        </c:txPr>
        <c:crossAx val="804946103"/>
      </c:catAx>
      <c:valAx>
        <c:axId val="804946103"/>
        <c:scaling>
          <c:orientation val="minMax"/>
        </c:scaling>
        <c:delete val="0"/>
        <c:axPos val="l"/>
        <c:majorGridlines>
          <c:spPr>
            <a:ln>
              <a:solidFill>
                <a:srgbClr val="FFFFFF"/>
              </a:solidFill>
            </a:ln>
          </c:spPr>
        </c:majorGridlines>
        <c:minorGridlines>
          <c:spPr>
            <a:ln>
              <a:solidFill>
                <a:srgbClr val="CCCCCC"/>
              </a:solidFill>
            </a:ln>
          </c:spPr>
        </c:minorGridlines>
        <c:title>
          <c:tx>
            <c:rich>
              <a:bodyPr/>
              <a:lstStyle/>
              <a:p>
                <a:pPr lvl="0">
                  <a:defRPr b="1" i="0"/>
                </a:pPr>
                <a:r>
                  <a:t>INDICADOR DA ESTIMATIVA DE ESFORÇO </a:t>
                </a:r>
              </a:p>
            </c:rich>
          </c:tx>
          <c:overlay val="0"/>
        </c:title>
        <c:numFmt formatCode="General" sourceLinked="1"/>
        <c:tickLblPos val="nextTo"/>
        <c:spPr>
          <a:ln w="47625">
            <a:noFill/>
          </a:ln>
        </c:spPr>
        <c:txPr>
          <a:bodyPr/>
          <a:lstStyle/>
          <a:p>
            <a:pPr lvl="0">
              <a:defRPr b="0"/>
            </a:pPr>
          </a:p>
        </c:txPr>
        <c:crossAx val="975285683"/>
      </c:valAx>
      <c:spPr>
        <a:solidFill>
          <a:srgbClr val="FFFFFF"/>
        </a:solidFill>
      </c:spPr>
    </c:plotArea>
    <c:legend>
      <c:legendPos val="b"/>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INDICADOR DE ADEQUAÇÃO AO ESCOPO</a:t>
            </a:r>
          </a:p>
        </c:rich>
      </c:tx>
      <c:overlay val="0"/>
    </c:title>
    <c:plotArea>
      <c:layout/>
      <c:lineChart>
        <c:ser>
          <c:idx val="0"/>
          <c:order val="0"/>
          <c:tx>
            <c:strRef>
              <c:f>'Adequacao ao escopo'!$F$1</c:f>
            </c:strRef>
          </c:tx>
          <c:spPr>
            <a:ln cmpd="sng" w="19050">
              <a:solidFill>
                <a:srgbClr val="FF0000"/>
              </a:solidFill>
              <a:prstDash val="dash"/>
            </a:ln>
          </c:spPr>
          <c:marker>
            <c:symbol val="none"/>
          </c:marker>
          <c:cat>
            <c:strRef>
              <c:f>'Adequacao ao escopo'!$A$2:$A$5</c:f>
            </c:strRef>
          </c:cat>
          <c:val>
            <c:numRef>
              <c:f>'Adequacao ao escopo'!$F$2:$F$5</c:f>
            </c:numRef>
          </c:val>
          <c:smooth val="0"/>
        </c:ser>
        <c:ser>
          <c:idx val="1"/>
          <c:order val="1"/>
          <c:tx>
            <c:strRef>
              <c:f>'Adequacao ao escopo'!$H$1</c:f>
            </c:strRef>
          </c:tx>
          <c:spPr>
            <a:ln cmpd="sng" w="28575">
              <a:solidFill>
                <a:srgbClr val="00B050"/>
              </a:solidFill>
              <a:prstDash val="solid"/>
            </a:ln>
          </c:spPr>
          <c:marker>
            <c:symbol val="none"/>
          </c:marker>
          <c:cat>
            <c:strRef>
              <c:f>'Adequacao ao escopo'!$A$2:$A$5</c:f>
            </c:strRef>
          </c:cat>
          <c:val>
            <c:numRef>
              <c:f>'Adequacao ao escopo'!$H$2:$H$5</c:f>
            </c:numRef>
          </c:val>
          <c:smooth val="0"/>
        </c:ser>
        <c:ser>
          <c:idx val="2"/>
          <c:order val="2"/>
          <c:tx>
            <c:strRef>
              <c:f>'Adequacao ao escopo'!$G$1</c:f>
            </c:strRef>
          </c:tx>
          <c:spPr>
            <a:ln cmpd="sng" w="19050">
              <a:solidFill>
                <a:srgbClr val="1F497D"/>
              </a:solidFill>
              <a:prstDash val="dash"/>
            </a:ln>
          </c:spPr>
          <c:marker>
            <c:symbol val="none"/>
          </c:marker>
          <c:cat>
            <c:strRef>
              <c:f>'Adequacao ao escopo'!$A$2:$A$5</c:f>
            </c:strRef>
          </c:cat>
          <c:val>
            <c:numRef>
              <c:f>'Adequacao ao escopo'!$G$2:$G$5</c:f>
            </c:numRef>
          </c:val>
          <c:smooth val="0"/>
        </c:ser>
        <c:axId val="1010496262"/>
        <c:axId val="1002581765"/>
      </c:lineChart>
      <c:catAx>
        <c:axId val="1010496262"/>
        <c:scaling>
          <c:orientation val="minMax"/>
        </c:scaling>
        <c:delete val="0"/>
        <c:axPos val="b"/>
        <c:title>
          <c:tx>
            <c:rich>
              <a:bodyPr/>
              <a:lstStyle/>
              <a:p>
                <a:pPr lvl="0">
                  <a:defRPr b="1" i="0"/>
                </a:pPr>
                <a:r>
                  <a:t>RELEASES</a:t>
                </a:r>
              </a:p>
            </c:rich>
          </c:tx>
          <c:overlay val="0"/>
        </c:title>
        <c:txPr>
          <a:bodyPr/>
          <a:lstStyle/>
          <a:p>
            <a:pPr lvl="0">
              <a:defRPr b="0"/>
            </a:pPr>
          </a:p>
        </c:txPr>
        <c:crossAx val="1002581765"/>
      </c:catAx>
      <c:valAx>
        <c:axId val="1002581765"/>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1" i="0"/>
                </a:pPr>
                <a:r>
                  <a:t>INDICADOR DE ADEQUACAO AO ESCOPO</a:t>
                </a:r>
              </a:p>
            </c:rich>
          </c:tx>
          <c:overlay val="0"/>
        </c:title>
        <c:numFmt formatCode="General" sourceLinked="1"/>
        <c:tickLblPos val="nextTo"/>
        <c:spPr>
          <a:ln w="47625">
            <a:noFill/>
          </a:ln>
        </c:spPr>
        <c:txPr>
          <a:bodyPr/>
          <a:lstStyle/>
          <a:p>
            <a:pPr lvl="0">
              <a:defRPr b="0"/>
            </a:pPr>
          </a:p>
        </c:txPr>
        <c:crossAx val="1010496262"/>
      </c:valAx>
      <c:spPr>
        <a:solidFill>
          <a:srgbClr val="FFFFFF"/>
        </a:solidFill>
      </c:spPr>
    </c:plotArea>
    <c:legend>
      <c:legendPos val="b"/>
      <c:overlay val="0"/>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INDICADOR DE LAUDOS DE GQA</a:t>
            </a:r>
          </a:p>
        </c:rich>
      </c:tx>
      <c:overlay val="0"/>
    </c:title>
    <c:plotArea>
      <c:layout/>
      <c:lineChart>
        <c:ser>
          <c:idx val="0"/>
          <c:order val="0"/>
          <c:tx>
            <c:strRef>
              <c:f>'Laudos de Avaliação de GQA'!$F$1</c:f>
            </c:strRef>
          </c:tx>
          <c:spPr>
            <a:ln cmpd="sng" w="19050">
              <a:solidFill>
                <a:srgbClr val="FF0000"/>
              </a:solidFill>
              <a:prstDash val="dash"/>
            </a:ln>
          </c:spPr>
          <c:marker>
            <c:symbol val="none"/>
          </c:marker>
          <c:cat>
            <c:strRef>
              <c:f>'Laudos de Avaliação de GQA'!$A$2:$A$6</c:f>
            </c:strRef>
          </c:cat>
          <c:val>
            <c:numRef>
              <c:f>'Laudos de Avaliação de GQA'!$F$2:$F$6</c:f>
            </c:numRef>
          </c:val>
          <c:smooth val="0"/>
        </c:ser>
        <c:ser>
          <c:idx val="1"/>
          <c:order val="1"/>
          <c:tx>
            <c:strRef>
              <c:f>'Laudos de Avaliação de GQA'!$E$1</c:f>
            </c:strRef>
          </c:tx>
          <c:spPr>
            <a:ln cmpd="sng" w="19050">
              <a:solidFill>
                <a:srgbClr val="FFC000"/>
              </a:solidFill>
              <a:prstDash val="dash"/>
            </a:ln>
          </c:spPr>
          <c:marker>
            <c:symbol val="none"/>
          </c:marker>
          <c:cat>
            <c:strRef>
              <c:f>'Laudos de Avaliação de GQA'!$A$2:$A$6</c:f>
            </c:strRef>
          </c:cat>
          <c:val>
            <c:numRef>
              <c:f>'Laudos de Avaliação de GQA'!$E$2:$E$6</c:f>
            </c:numRef>
          </c:val>
          <c:smooth val="0"/>
        </c:ser>
        <c:ser>
          <c:idx val="2"/>
          <c:order val="2"/>
          <c:tx>
            <c:strRef>
              <c:f>'Laudos de Avaliação de GQA'!$D$1</c:f>
            </c:strRef>
          </c:tx>
          <c:spPr>
            <a:ln cmpd="sng" w="19050">
              <a:solidFill>
                <a:srgbClr val="00B050"/>
              </a:solidFill>
              <a:prstDash val="solid"/>
            </a:ln>
          </c:spPr>
          <c:marker>
            <c:symbol val="none"/>
          </c:marker>
          <c:cat>
            <c:strRef>
              <c:f>'Laudos de Avaliação de GQA'!$A$2:$A$6</c:f>
            </c:strRef>
          </c:cat>
          <c:val>
            <c:numRef>
              <c:f>'Laudos de Avaliação de GQA'!$D$2:$D$6</c:f>
            </c:numRef>
          </c:val>
          <c:smooth val="0"/>
        </c:ser>
        <c:axId val="1117304173"/>
        <c:axId val="586415549"/>
      </c:lineChart>
      <c:catAx>
        <c:axId val="1117304173"/>
        <c:scaling>
          <c:orientation val="minMax"/>
        </c:scaling>
        <c:delete val="0"/>
        <c:axPos val="b"/>
        <c:title>
          <c:tx>
            <c:rich>
              <a:bodyPr/>
              <a:lstStyle/>
              <a:p>
                <a:pPr lvl="0">
                  <a:defRPr b="1" i="0"/>
                </a:pPr>
                <a:r>
                  <a:t>RELEASES</a:t>
                </a:r>
              </a:p>
            </c:rich>
          </c:tx>
          <c:overlay val="0"/>
        </c:title>
        <c:txPr>
          <a:bodyPr/>
          <a:lstStyle/>
          <a:p>
            <a:pPr lvl="0">
              <a:defRPr b="0"/>
            </a:pPr>
          </a:p>
        </c:txPr>
        <c:crossAx val="586415549"/>
      </c:catAx>
      <c:valAx>
        <c:axId val="586415549"/>
        <c:scaling>
          <c:orientation val="minMax"/>
        </c:scaling>
        <c:delete val="0"/>
        <c:axPos val="l"/>
        <c:majorGridlines>
          <c:spPr>
            <a:ln>
              <a:solidFill>
                <a:srgbClr val="FFFFFF"/>
              </a:solidFill>
            </a:ln>
          </c:spPr>
        </c:majorGridlines>
        <c:minorGridlines>
          <c:spPr>
            <a:ln>
              <a:solidFill>
                <a:srgbClr val="CCCCCC"/>
              </a:solidFill>
            </a:ln>
          </c:spPr>
        </c:minorGridlines>
        <c:title>
          <c:tx>
            <c:rich>
              <a:bodyPr/>
              <a:lstStyle/>
              <a:p>
                <a:pPr lvl="0">
                  <a:defRPr b="1" i="0"/>
                </a:pPr>
                <a:r>
                  <a:t>INDICADOR DE LAUDOS DE GQA</a:t>
                </a:r>
              </a:p>
            </c:rich>
          </c:tx>
          <c:overlay val="0"/>
        </c:title>
        <c:numFmt formatCode="General" sourceLinked="1"/>
        <c:tickLblPos val="nextTo"/>
        <c:spPr>
          <a:ln w="47625">
            <a:noFill/>
          </a:ln>
        </c:spPr>
        <c:txPr>
          <a:bodyPr/>
          <a:lstStyle/>
          <a:p>
            <a:pPr lvl="0">
              <a:defRPr b="0"/>
            </a:pPr>
          </a:p>
        </c:txPr>
        <c:crossAx val="1117304173"/>
      </c:valAx>
      <c:spPr>
        <a:solidFill>
          <a:srgbClr val="FFFFFF"/>
        </a:solidFill>
      </c:spPr>
    </c:plotArea>
    <c:legend>
      <c:legendPos val="b"/>
      <c:overlay val="0"/>
    </c:legend>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INDICADOR DE SINTONIA MPS.BR</a:t>
            </a:r>
          </a:p>
        </c:rich>
      </c:tx>
      <c:overlay val="0"/>
    </c:title>
    <c:plotArea>
      <c:layout/>
      <c:lineChart>
        <c:ser>
          <c:idx val="0"/>
          <c:order val="0"/>
          <c:tx>
            <c:strRef>
              <c:f>'Sitonia com MPS.BR'!$F$1</c:f>
            </c:strRef>
          </c:tx>
          <c:spPr>
            <a:ln cmpd="sng" w="19050">
              <a:solidFill>
                <a:srgbClr val="FF0000"/>
              </a:solidFill>
              <a:prstDash val="dash"/>
            </a:ln>
          </c:spPr>
          <c:marker>
            <c:symbol val="none"/>
          </c:marker>
          <c:val>
            <c:numRef>
              <c:f>'Sitonia com MPS.BR'!$F$2:$F$6</c:f>
            </c:numRef>
          </c:val>
          <c:smooth val="0"/>
        </c:ser>
        <c:ser>
          <c:idx val="1"/>
          <c:order val="1"/>
          <c:tx>
            <c:strRef>
              <c:f>'Sitonia com MPS.BR'!$E$1</c:f>
            </c:strRef>
          </c:tx>
          <c:spPr>
            <a:ln cmpd="sng" w="19050">
              <a:solidFill>
                <a:srgbClr val="FFC000"/>
              </a:solidFill>
              <a:prstDash val="dash"/>
            </a:ln>
          </c:spPr>
          <c:marker>
            <c:symbol val="none"/>
          </c:marker>
          <c:val>
            <c:numRef>
              <c:f>'Sitonia com MPS.BR'!$E$2:$E$6</c:f>
            </c:numRef>
          </c:val>
          <c:smooth val="0"/>
        </c:ser>
        <c:ser>
          <c:idx val="2"/>
          <c:order val="2"/>
          <c:tx>
            <c:strRef>
              <c:f>'Sitonia com MPS.BR'!$D$1</c:f>
            </c:strRef>
          </c:tx>
          <c:spPr>
            <a:ln cmpd="sng" w="19050">
              <a:solidFill>
                <a:srgbClr val="00B050"/>
              </a:solidFill>
              <a:prstDash val="solid"/>
            </a:ln>
          </c:spPr>
          <c:marker>
            <c:symbol val="none"/>
          </c:marker>
          <c:val>
            <c:numRef>
              <c:f>'Sitonia com MPS.BR'!$D$2:$D$6</c:f>
            </c:numRef>
          </c:val>
          <c:smooth val="0"/>
        </c:ser>
        <c:axId val="102085611"/>
        <c:axId val="882309995"/>
      </c:lineChart>
      <c:catAx>
        <c:axId val="102085611"/>
        <c:scaling>
          <c:orientation val="minMax"/>
        </c:scaling>
        <c:delete val="0"/>
        <c:axPos val="b"/>
        <c:title>
          <c:tx>
            <c:rich>
              <a:bodyPr/>
              <a:lstStyle/>
              <a:p>
                <a:pPr lvl="0">
                  <a:defRPr b="1" i="0"/>
                </a:pPr>
                <a:r>
                  <a:t>RELEASES</a:t>
                </a:r>
              </a:p>
            </c:rich>
          </c:tx>
          <c:overlay val="0"/>
        </c:title>
        <c:txPr>
          <a:bodyPr/>
          <a:lstStyle/>
          <a:p>
            <a:pPr lvl="0">
              <a:defRPr b="0"/>
            </a:pPr>
          </a:p>
        </c:txPr>
        <c:crossAx val="882309995"/>
      </c:catAx>
      <c:valAx>
        <c:axId val="882309995"/>
        <c:scaling>
          <c:orientation val="minMax"/>
        </c:scaling>
        <c:delete val="0"/>
        <c:axPos val="l"/>
        <c:majorGridlines>
          <c:spPr>
            <a:ln>
              <a:solidFill>
                <a:srgbClr val="FFFFFF"/>
              </a:solidFill>
            </a:ln>
          </c:spPr>
        </c:majorGridlines>
        <c:minorGridlines>
          <c:spPr>
            <a:ln>
              <a:solidFill>
                <a:srgbClr val="CCCCCC"/>
              </a:solidFill>
            </a:ln>
          </c:spPr>
        </c:minorGridlines>
        <c:title>
          <c:tx>
            <c:rich>
              <a:bodyPr/>
              <a:lstStyle/>
              <a:p>
                <a:pPr lvl="0">
                  <a:defRPr b="1" i="0"/>
                </a:pPr>
                <a:r>
                  <a:t>INDICADOR DE SINTONIA MPS.BR</a:t>
                </a:r>
              </a:p>
            </c:rich>
          </c:tx>
          <c:overlay val="0"/>
        </c:title>
        <c:numFmt formatCode="General" sourceLinked="1"/>
        <c:tickLblPos val="nextTo"/>
        <c:spPr>
          <a:ln w="47625">
            <a:noFill/>
          </a:ln>
        </c:spPr>
        <c:txPr>
          <a:bodyPr/>
          <a:lstStyle/>
          <a:p>
            <a:pPr lvl="0">
              <a:defRPr b="0"/>
            </a:pPr>
          </a:p>
        </c:txPr>
        <c:crossAx val="102085611"/>
      </c:valAx>
      <c:spPr>
        <a:solidFill>
          <a:srgbClr val="FFFFFF"/>
        </a:solidFill>
      </c:spPr>
    </c:plotArea>
    <c:legend>
      <c:legendPos val="b"/>
      <c:overlay val="0"/>
    </c:legend>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123825</xdr:colOff>
      <xdr:row>6</xdr:row>
      <xdr:rowOff>142875</xdr:rowOff>
    </xdr:from>
    <xdr:to>
      <xdr:col>8</xdr:col>
      <xdr:colOff>885825</xdr:colOff>
      <xdr:row>22</xdr:row>
      <xdr:rowOff>9525</xdr:rowOff>
    </xdr:to>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0</xdr:col>
      <xdr:colOff>28575</xdr:colOff>
      <xdr:row>33</xdr:row>
      <xdr:rowOff>9525</xdr:rowOff>
    </xdr:from>
    <xdr:to>
      <xdr:col>8</xdr:col>
      <xdr:colOff>885825</xdr:colOff>
      <xdr:row>52</xdr:row>
      <xdr:rowOff>95250</xdr:rowOff>
    </xdr:to>
    <xdr:graphicFrame>
      <xdr:nvGraphicFramePr>
        <xdr:cNvPr id="4" name="Chart 4"/>
        <xdr:cNvGraphicFramePr/>
      </xdr:nvGraphicFramePr>
      <xdr:xfrm>
        <a:off x="0" y="0"/>
        <a:ext cx="0" cy="0"/>
      </xdr:xfrm>
      <a:graphic>
        <a:graphicData uri="http://schemas.openxmlformats.org/drawingml/2006/chart">
          <c:chart r:id="rId2"/>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85725</xdr:colOff>
      <xdr:row>6</xdr:row>
      <xdr:rowOff>57150</xdr:rowOff>
    </xdr:from>
    <xdr:to>
      <xdr:col>7</xdr:col>
      <xdr:colOff>1552575</xdr:colOff>
      <xdr:row>25</xdr:row>
      <xdr:rowOff>142875</xdr:rowOff>
    </xdr:to>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7</xdr:row>
      <xdr:rowOff>0</xdr:rowOff>
    </xdr:from>
    <xdr:to>
      <xdr:col>10</xdr:col>
      <xdr:colOff>400050</xdr:colOff>
      <xdr:row>26</xdr:row>
      <xdr:rowOff>85725</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7</xdr:row>
      <xdr:rowOff>0</xdr:rowOff>
    </xdr:from>
    <xdr:to>
      <xdr:col>9</xdr:col>
      <xdr:colOff>104775</xdr:colOff>
      <xdr:row>26</xdr:row>
      <xdr:rowOff>85725</xdr:rowOff>
    </xdr:to>
    <xdr:graphicFrame>
      <xdr:nvGraphicFramePr>
        <xdr:cNvPr id="5" name="Chart 5"/>
        <xdr:cNvGraphicFramePr/>
      </xdr:nvGraphicFramePr>
      <xdr:xfrm>
        <a:off x="0" y="0"/>
        <a:ext cx="0" cy="0"/>
      </xdr:xfrm>
      <a:graphic>
        <a:graphicData uri="http://schemas.openxmlformats.org/drawingml/2006/chart">
          <c:chart r:id="rId1"/>
        </a:graphicData>
      </a:graphic>
    </xdr:graphicFrame>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4.29"/>
    <col customWidth="1" min="2" max="2" width="23.14"/>
    <col customWidth="1" min="3" max="3" width="18.86"/>
    <col customWidth="1" min="4" max="4" width="8.43"/>
    <col customWidth="1" min="5" max="5" width="56.0"/>
    <col customWidth="1" min="6" max="6" width="34.29"/>
    <col customWidth="1" min="7" max="7" width="17.29"/>
    <col customWidth="1" min="8" max="8" width="23.57"/>
    <col customWidth="1" min="9" max="18" width="8.71"/>
  </cols>
  <sheetData>
    <row r="1">
      <c r="A1" s="2"/>
      <c r="B1" s="4" t="s">
        <v>3</v>
      </c>
      <c r="C1" s="6"/>
      <c r="D1" s="2"/>
      <c r="E1" s="2" t="s">
        <v>5</v>
      </c>
      <c r="F1" s="2" t="s">
        <v>6</v>
      </c>
      <c r="G1" s="2" t="s">
        <v>7</v>
      </c>
      <c r="H1" s="2" t="s">
        <v>8</v>
      </c>
      <c r="I1" s="7"/>
      <c r="J1" s="7"/>
      <c r="K1" s="7"/>
      <c r="L1" s="7"/>
      <c r="M1" s="7"/>
      <c r="N1" s="7"/>
      <c r="O1" s="7"/>
      <c r="P1" s="7"/>
      <c r="Q1" s="7"/>
      <c r="R1" s="7"/>
    </row>
    <row r="2" ht="14.25" customHeight="1">
      <c r="A2" s="55"/>
      <c r="B2" s="56"/>
      <c r="C2" s="56" t="s">
        <v>154</v>
      </c>
      <c r="D2" s="55"/>
      <c r="E2" s="55"/>
      <c r="F2" s="55"/>
      <c r="G2" s="55"/>
      <c r="H2" s="55"/>
      <c r="I2" s="7"/>
      <c r="J2" s="7"/>
      <c r="K2" s="7"/>
      <c r="L2" s="7"/>
      <c r="M2" s="7"/>
      <c r="N2" s="7"/>
      <c r="O2" s="7"/>
      <c r="P2" s="7"/>
      <c r="Q2" s="7"/>
      <c r="R2" s="7"/>
    </row>
    <row r="3">
      <c r="A3" s="2" t="s">
        <v>155</v>
      </c>
      <c r="B3" s="61" t="s">
        <v>156</v>
      </c>
      <c r="C3" s="63"/>
      <c r="D3" s="2" t="s">
        <v>160</v>
      </c>
      <c r="E3" s="66" t="s">
        <v>161</v>
      </c>
      <c r="F3" s="56" t="s">
        <v>166</v>
      </c>
      <c r="G3" s="68" t="s">
        <v>167</v>
      </c>
      <c r="H3" s="68" t="s">
        <v>169</v>
      </c>
      <c r="I3" s="7"/>
      <c r="J3" s="7"/>
      <c r="K3" s="7"/>
      <c r="L3" s="7"/>
      <c r="M3" s="7"/>
      <c r="N3" s="7"/>
      <c r="O3" s="7"/>
      <c r="P3" s="7"/>
      <c r="Q3" s="7"/>
      <c r="R3" s="7"/>
    </row>
    <row r="4" ht="45.75" customHeight="1">
      <c r="A4" s="71"/>
      <c r="B4" s="73"/>
      <c r="C4" s="75"/>
      <c r="D4" s="55"/>
      <c r="E4" s="55"/>
      <c r="F4" s="56" t="s">
        <v>166</v>
      </c>
      <c r="G4" s="55"/>
      <c r="H4" s="71"/>
      <c r="I4" s="7"/>
      <c r="J4" s="7"/>
      <c r="K4" s="7"/>
      <c r="L4" s="7"/>
      <c r="M4" s="7"/>
      <c r="N4" s="7"/>
      <c r="O4" s="7"/>
      <c r="P4" s="7"/>
      <c r="Q4" s="7"/>
      <c r="R4" s="7"/>
    </row>
    <row r="5">
      <c r="A5" s="71"/>
      <c r="B5" s="73"/>
      <c r="C5" s="75"/>
      <c r="D5" s="2" t="s">
        <v>175</v>
      </c>
      <c r="E5" s="68" t="s">
        <v>176</v>
      </c>
      <c r="F5" s="56" t="s">
        <v>166</v>
      </c>
      <c r="G5" s="68" t="s">
        <v>167</v>
      </c>
      <c r="H5" s="71"/>
      <c r="I5" s="7"/>
      <c r="J5" s="7"/>
      <c r="K5" s="7"/>
      <c r="L5" s="7"/>
      <c r="M5" s="7"/>
      <c r="N5" s="7"/>
      <c r="O5" s="7"/>
      <c r="P5" s="7"/>
      <c r="Q5" s="7"/>
      <c r="R5" s="7"/>
    </row>
    <row r="6">
      <c r="A6" s="71"/>
      <c r="B6" s="73"/>
      <c r="C6" s="75"/>
      <c r="D6" s="55"/>
      <c r="E6" s="55"/>
      <c r="F6" s="56" t="s">
        <v>178</v>
      </c>
      <c r="G6" s="55"/>
      <c r="H6" s="71"/>
      <c r="I6" s="7"/>
      <c r="J6" s="7"/>
      <c r="K6" s="7"/>
      <c r="L6" s="7"/>
      <c r="M6" s="7"/>
      <c r="N6" s="7"/>
      <c r="O6" s="7"/>
      <c r="P6" s="7"/>
      <c r="Q6" s="7"/>
      <c r="R6" s="7"/>
    </row>
    <row r="7">
      <c r="A7" s="55"/>
      <c r="B7" s="79"/>
      <c r="C7" s="81"/>
      <c r="D7" s="83" t="s">
        <v>181</v>
      </c>
      <c r="E7" s="56" t="s">
        <v>183</v>
      </c>
      <c r="F7" s="56" t="s">
        <v>184</v>
      </c>
      <c r="G7" s="56" t="s">
        <v>185</v>
      </c>
      <c r="H7" s="55"/>
      <c r="I7" s="7"/>
      <c r="J7" s="7"/>
      <c r="K7" s="7"/>
      <c r="L7" s="7"/>
      <c r="M7" s="7"/>
      <c r="N7" s="7"/>
      <c r="O7" s="7"/>
      <c r="P7" s="7"/>
      <c r="Q7" s="7"/>
      <c r="R7" s="7"/>
    </row>
    <row r="8" ht="21.0" customHeight="1">
      <c r="A8" s="2" t="s">
        <v>186</v>
      </c>
      <c r="B8" s="68" t="s">
        <v>187</v>
      </c>
      <c r="C8" s="56" t="s">
        <v>190</v>
      </c>
      <c r="D8" s="83" t="s">
        <v>191</v>
      </c>
      <c r="E8" s="56" t="s">
        <v>192</v>
      </c>
      <c r="F8" s="56" t="s">
        <v>193</v>
      </c>
      <c r="G8" s="68" t="s">
        <v>167</v>
      </c>
      <c r="H8" s="68" t="s">
        <v>169</v>
      </c>
      <c r="I8" s="7"/>
      <c r="J8" s="7"/>
      <c r="K8" s="7"/>
      <c r="L8" s="7"/>
      <c r="M8" s="7"/>
      <c r="N8" s="7"/>
      <c r="O8" s="7"/>
      <c r="P8" s="7"/>
      <c r="Q8" s="7"/>
      <c r="R8" s="7"/>
    </row>
    <row r="9">
      <c r="A9" s="71"/>
      <c r="B9" s="71"/>
      <c r="C9" s="68" t="s">
        <v>196</v>
      </c>
      <c r="D9" s="83" t="s">
        <v>199</v>
      </c>
      <c r="E9" s="56" t="s">
        <v>201</v>
      </c>
      <c r="F9" s="56" t="s">
        <v>202</v>
      </c>
      <c r="G9" s="71"/>
      <c r="H9" s="71"/>
      <c r="I9" s="7"/>
      <c r="J9" s="7"/>
      <c r="K9" s="7"/>
      <c r="L9" s="7"/>
      <c r="M9" s="7"/>
      <c r="N9" s="7"/>
      <c r="O9" s="7"/>
      <c r="P9" s="7"/>
      <c r="Q9" s="7"/>
      <c r="R9" s="7"/>
    </row>
    <row r="10" ht="20.25" customHeight="1">
      <c r="A10" s="55"/>
      <c r="B10" s="55"/>
      <c r="C10" s="55"/>
      <c r="D10" s="83" t="s">
        <v>203</v>
      </c>
      <c r="E10" s="56" t="s">
        <v>204</v>
      </c>
      <c r="F10" s="56" t="s">
        <v>166</v>
      </c>
      <c r="G10" s="55"/>
      <c r="H10" s="55"/>
      <c r="I10" s="7"/>
      <c r="J10" s="7"/>
      <c r="K10" s="7"/>
      <c r="L10" s="7"/>
      <c r="M10" s="7"/>
      <c r="N10" s="7"/>
      <c r="O10" s="7"/>
      <c r="P10" s="7"/>
      <c r="Q10" s="7"/>
      <c r="R10" s="7"/>
    </row>
    <row r="11" ht="32.25" customHeight="1">
      <c r="A11" s="2" t="s">
        <v>207</v>
      </c>
      <c r="B11" s="61" t="s">
        <v>210</v>
      </c>
      <c r="C11" s="63"/>
      <c r="D11" s="83" t="s">
        <v>213</v>
      </c>
      <c r="E11" s="56" t="s">
        <v>214</v>
      </c>
      <c r="F11" s="56" t="s">
        <v>166</v>
      </c>
      <c r="G11" s="68" t="s">
        <v>167</v>
      </c>
      <c r="H11" s="68" t="s">
        <v>222</v>
      </c>
      <c r="I11" s="7"/>
      <c r="J11" s="7"/>
      <c r="K11" s="7"/>
      <c r="L11" s="7"/>
      <c r="M11" s="7"/>
      <c r="N11" s="7"/>
      <c r="O11" s="7"/>
      <c r="P11" s="7"/>
      <c r="Q11" s="7"/>
      <c r="R11" s="7"/>
    </row>
    <row r="12" ht="32.25" customHeight="1">
      <c r="A12" s="71"/>
      <c r="B12" s="73"/>
      <c r="C12" s="75"/>
      <c r="D12" s="83" t="s">
        <v>228</v>
      </c>
      <c r="E12" s="56" t="s">
        <v>230</v>
      </c>
      <c r="F12" s="56" t="s">
        <v>166</v>
      </c>
      <c r="G12" s="71"/>
      <c r="H12" s="71"/>
      <c r="I12" s="7"/>
      <c r="J12" s="7"/>
      <c r="K12" s="7"/>
      <c r="L12" s="7"/>
      <c r="M12" s="7"/>
      <c r="N12" s="7"/>
      <c r="O12" s="7"/>
      <c r="P12" s="7"/>
      <c r="Q12" s="7"/>
      <c r="R12" s="7"/>
    </row>
    <row r="13" ht="16.5" customHeight="1">
      <c r="A13" s="71"/>
      <c r="B13" s="73"/>
      <c r="C13" s="75"/>
      <c r="D13" s="83" t="s">
        <v>232</v>
      </c>
      <c r="E13" s="56" t="s">
        <v>234</v>
      </c>
      <c r="F13" s="56" t="s">
        <v>166</v>
      </c>
      <c r="G13" s="71"/>
      <c r="H13" s="71"/>
      <c r="I13" s="7"/>
      <c r="J13" s="7"/>
      <c r="K13" s="7"/>
      <c r="L13" s="7"/>
      <c r="M13" s="7"/>
      <c r="N13" s="7"/>
      <c r="O13" s="7"/>
      <c r="P13" s="7"/>
      <c r="Q13" s="7"/>
      <c r="R13" s="7"/>
    </row>
    <row r="14">
      <c r="A14" s="55"/>
      <c r="B14" s="79"/>
      <c r="C14" s="81"/>
      <c r="D14" s="83" t="s">
        <v>235</v>
      </c>
      <c r="E14" s="56" t="s">
        <v>237</v>
      </c>
      <c r="F14" s="56" t="s">
        <v>166</v>
      </c>
      <c r="G14" s="55"/>
      <c r="H14" s="55"/>
      <c r="I14" s="7"/>
      <c r="J14" s="7"/>
      <c r="K14" s="7"/>
      <c r="L14" s="7"/>
      <c r="M14" s="7"/>
      <c r="N14" s="7"/>
      <c r="O14" s="7"/>
      <c r="P14" s="7"/>
      <c r="Q14" s="7"/>
      <c r="R14" s="7"/>
    </row>
    <row r="15">
      <c r="A15" s="2" t="s">
        <v>239</v>
      </c>
      <c r="B15" s="61" t="s">
        <v>240</v>
      </c>
      <c r="C15" s="63"/>
      <c r="D15" s="83" t="s">
        <v>242</v>
      </c>
      <c r="E15" s="56" t="s">
        <v>244</v>
      </c>
      <c r="F15" s="56" t="s">
        <v>245</v>
      </c>
      <c r="G15" s="68" t="s">
        <v>246</v>
      </c>
      <c r="H15" s="68" t="s">
        <v>248</v>
      </c>
      <c r="I15" s="7"/>
      <c r="J15" s="7"/>
      <c r="K15" s="7"/>
      <c r="L15" s="7"/>
      <c r="M15" s="7"/>
      <c r="N15" s="7"/>
      <c r="O15" s="7"/>
      <c r="P15" s="7"/>
      <c r="Q15" s="7"/>
      <c r="R15" s="7"/>
    </row>
    <row r="16">
      <c r="A16" s="55"/>
      <c r="B16" s="79"/>
      <c r="C16" s="81"/>
      <c r="D16" s="83" t="s">
        <v>255</v>
      </c>
      <c r="E16" s="56" t="s">
        <v>256</v>
      </c>
      <c r="F16" s="56" t="s">
        <v>257</v>
      </c>
      <c r="G16" s="55"/>
      <c r="H16" s="55"/>
      <c r="I16" s="7"/>
      <c r="J16" s="7"/>
      <c r="K16" s="7"/>
      <c r="L16" s="7"/>
      <c r="M16" s="7"/>
      <c r="N16" s="7"/>
      <c r="O16" s="7"/>
      <c r="P16" s="7"/>
      <c r="Q16" s="7"/>
      <c r="R16" s="7"/>
    </row>
    <row r="17" ht="27.75" customHeight="1">
      <c r="A17" s="89" t="s">
        <v>263</v>
      </c>
      <c r="B17" s="61" t="s">
        <v>269</v>
      </c>
      <c r="C17" s="63"/>
      <c r="D17" s="83" t="s">
        <v>276</v>
      </c>
      <c r="E17" s="56" t="s">
        <v>277</v>
      </c>
      <c r="F17" s="66" t="s">
        <v>278</v>
      </c>
      <c r="G17" s="68" t="s">
        <v>281</v>
      </c>
      <c r="H17" s="68" t="s">
        <v>287</v>
      </c>
    </row>
    <row r="18" ht="35.25" customHeight="1">
      <c r="A18" s="55"/>
      <c r="B18" s="79"/>
      <c r="C18" s="81"/>
      <c r="D18" s="83" t="s">
        <v>292</v>
      </c>
      <c r="E18" s="56" t="s">
        <v>294</v>
      </c>
      <c r="F18" s="55"/>
      <c r="G18" s="55"/>
      <c r="H18" s="55"/>
    </row>
    <row r="19" ht="25.5" customHeight="1">
      <c r="A19" s="89" t="s">
        <v>296</v>
      </c>
      <c r="B19" s="61" t="s">
        <v>301</v>
      </c>
      <c r="C19" s="63"/>
      <c r="D19" s="83" t="s">
        <v>306</v>
      </c>
      <c r="E19" s="56" t="s">
        <v>307</v>
      </c>
      <c r="F19" s="66" t="s">
        <v>309</v>
      </c>
      <c r="G19" s="68" t="s">
        <v>281</v>
      </c>
      <c r="H19" s="68" t="s">
        <v>315</v>
      </c>
    </row>
    <row r="20" ht="25.5" customHeight="1">
      <c r="A20" s="55"/>
      <c r="B20" s="79"/>
      <c r="C20" s="81"/>
      <c r="D20" s="83" t="s">
        <v>316</v>
      </c>
      <c r="E20" s="56" t="s">
        <v>318</v>
      </c>
      <c r="F20" s="55"/>
      <c r="G20" s="55"/>
      <c r="H20" s="55"/>
    </row>
    <row r="21" ht="37.5" customHeight="1">
      <c r="A21" s="89" t="s">
        <v>319</v>
      </c>
      <c r="B21" s="61" t="s">
        <v>326</v>
      </c>
      <c r="C21" s="63"/>
      <c r="D21" s="83" t="s">
        <v>330</v>
      </c>
      <c r="E21" s="93" t="s">
        <v>331</v>
      </c>
      <c r="F21" s="68" t="s">
        <v>336</v>
      </c>
      <c r="G21" s="68" t="s">
        <v>281</v>
      </c>
      <c r="H21" s="68" t="s">
        <v>338</v>
      </c>
    </row>
    <row r="22" ht="33.0" customHeight="1">
      <c r="A22" s="55"/>
      <c r="B22" s="79"/>
      <c r="C22" s="81"/>
      <c r="D22" s="83" t="s">
        <v>339</v>
      </c>
      <c r="E22" s="56" t="s">
        <v>340</v>
      </c>
      <c r="F22" s="55"/>
      <c r="G22" s="55"/>
      <c r="H22" s="55"/>
    </row>
    <row r="23" ht="31.5" customHeight="1">
      <c r="A23" s="89" t="s">
        <v>341</v>
      </c>
      <c r="B23" s="61" t="s">
        <v>342</v>
      </c>
      <c r="C23" s="63"/>
      <c r="D23" s="83" t="s">
        <v>343</v>
      </c>
      <c r="E23" s="93" t="s">
        <v>344</v>
      </c>
      <c r="F23" s="68" t="s">
        <v>336</v>
      </c>
      <c r="G23" s="68" t="s">
        <v>281</v>
      </c>
      <c r="H23" s="68" t="s">
        <v>346</v>
      </c>
    </row>
    <row r="24" ht="33.0" customHeight="1">
      <c r="A24" s="55"/>
      <c r="B24" s="79"/>
      <c r="C24" s="81"/>
      <c r="D24" s="83" t="s">
        <v>348</v>
      </c>
      <c r="E24" s="56" t="s">
        <v>350</v>
      </c>
      <c r="F24" s="55"/>
      <c r="G24" s="55"/>
      <c r="H24" s="55"/>
    </row>
    <row r="25">
      <c r="A25" s="100"/>
    </row>
    <row r="26">
      <c r="A26" s="100"/>
    </row>
    <row r="27">
      <c r="A27" s="100"/>
    </row>
  </sheetData>
  <mergeCells count="49">
    <mergeCell ref="A3:A7"/>
    <mergeCell ref="B3:C7"/>
    <mergeCell ref="D3:D4"/>
    <mergeCell ref="D1:D2"/>
    <mergeCell ref="B8:B10"/>
    <mergeCell ref="A8:A10"/>
    <mergeCell ref="E5:E6"/>
    <mergeCell ref="C9:C10"/>
    <mergeCell ref="A1:A2"/>
    <mergeCell ref="D5:D6"/>
    <mergeCell ref="B1:C1"/>
    <mergeCell ref="H19:H20"/>
    <mergeCell ref="G19:G20"/>
    <mergeCell ref="F23:F24"/>
    <mergeCell ref="F21:F22"/>
    <mergeCell ref="H17:H18"/>
    <mergeCell ref="H15:H16"/>
    <mergeCell ref="H11:H14"/>
    <mergeCell ref="H8:H10"/>
    <mergeCell ref="H3:H7"/>
    <mergeCell ref="H1:H2"/>
    <mergeCell ref="H23:H24"/>
    <mergeCell ref="H21:H22"/>
    <mergeCell ref="G15:G16"/>
    <mergeCell ref="G11:G14"/>
    <mergeCell ref="G8:G10"/>
    <mergeCell ref="G3:G4"/>
    <mergeCell ref="G1:G2"/>
    <mergeCell ref="G23:G24"/>
    <mergeCell ref="G21:G22"/>
    <mergeCell ref="G5:G6"/>
    <mergeCell ref="B15:C16"/>
    <mergeCell ref="A15:A16"/>
    <mergeCell ref="B17:C18"/>
    <mergeCell ref="A17:A18"/>
    <mergeCell ref="B23:C24"/>
    <mergeCell ref="A23:A24"/>
    <mergeCell ref="A21:A22"/>
    <mergeCell ref="B21:C22"/>
    <mergeCell ref="A19:A20"/>
    <mergeCell ref="B19:C20"/>
    <mergeCell ref="B11:C14"/>
    <mergeCell ref="A11:A14"/>
    <mergeCell ref="G17:G18"/>
    <mergeCell ref="F17:F18"/>
    <mergeCell ref="F19:F20"/>
    <mergeCell ref="E3:E4"/>
    <mergeCell ref="E1:E2"/>
    <mergeCell ref="F1:F2"/>
  </mergeCells>
  <conditionalFormatting sqref="E21">
    <cfRule type="containsBlanks" dxfId="0" priority="1">
      <formula>LEN(TRIM(E21))=0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1.0"/>
    <col customWidth="1" min="2" max="2" width="40.71"/>
    <col customWidth="1" min="3" max="3" width="29.29"/>
    <col customWidth="1" min="4" max="4" width="47.0"/>
    <col customWidth="1" min="5" max="5" width="42.0"/>
    <col customWidth="1" min="6" max="6" width="18.86"/>
    <col customWidth="1" min="7" max="7" width="20.71"/>
    <col customWidth="1" min="8" max="8" width="28.43"/>
    <col customWidth="1" min="9" max="9" width="33.14"/>
    <col customWidth="1" min="10" max="19" width="8.71"/>
  </cols>
  <sheetData>
    <row r="1" ht="24.75" customHeight="1">
      <c r="A1" s="1" t="s">
        <v>0</v>
      </c>
      <c r="B1" s="8" t="s">
        <v>2</v>
      </c>
      <c r="C1" s="1" t="s">
        <v>4</v>
      </c>
      <c r="D1" s="8" t="s">
        <v>9</v>
      </c>
      <c r="E1" s="1" t="s">
        <v>10</v>
      </c>
      <c r="F1" s="8" t="s">
        <v>11</v>
      </c>
      <c r="G1" s="1" t="s">
        <v>6</v>
      </c>
      <c r="H1" s="9" t="s">
        <v>7</v>
      </c>
      <c r="I1" s="9" t="s">
        <v>12</v>
      </c>
    </row>
    <row r="2" ht="51.0" customHeight="1">
      <c r="A2" s="10" t="s">
        <v>13</v>
      </c>
      <c r="B2" s="11" t="s">
        <v>14</v>
      </c>
      <c r="C2" s="12" t="s">
        <v>15</v>
      </c>
      <c r="D2" s="13" t="s">
        <v>16</v>
      </c>
      <c r="E2" s="13" t="s">
        <v>17</v>
      </c>
      <c r="F2" s="13" t="s">
        <v>18</v>
      </c>
      <c r="G2" s="14" t="s">
        <v>19</v>
      </c>
    </row>
    <row r="3">
      <c r="A3" s="15" t="s">
        <v>13</v>
      </c>
      <c r="B3" s="16" t="s">
        <v>20</v>
      </c>
      <c r="C3" s="17" t="s">
        <v>21</v>
      </c>
      <c r="D3" s="18" t="s">
        <v>22</v>
      </c>
      <c r="E3" s="13" t="s">
        <v>23</v>
      </c>
      <c r="F3" s="18" t="s">
        <v>18</v>
      </c>
      <c r="G3" s="19" t="s">
        <v>24</v>
      </c>
    </row>
    <row r="4">
      <c r="A4" s="15" t="s">
        <v>13</v>
      </c>
      <c r="B4" s="16" t="s">
        <v>25</v>
      </c>
      <c r="C4" s="17" t="s">
        <v>26</v>
      </c>
      <c r="D4" s="18" t="s">
        <v>27</v>
      </c>
      <c r="E4" s="20" t="s">
        <v>28</v>
      </c>
      <c r="F4" s="18" t="s">
        <v>29</v>
      </c>
      <c r="G4" s="21" t="s">
        <v>19</v>
      </c>
    </row>
    <row r="5">
      <c r="A5" s="15" t="s">
        <v>13</v>
      </c>
      <c r="B5" s="16" t="s">
        <v>30</v>
      </c>
      <c r="C5" s="17" t="s">
        <v>31</v>
      </c>
      <c r="D5" s="18" t="s">
        <v>32</v>
      </c>
      <c r="E5" s="20" t="s">
        <v>28</v>
      </c>
      <c r="F5" s="18" t="s">
        <v>18</v>
      </c>
      <c r="G5" s="21" t="s">
        <v>33</v>
      </c>
    </row>
    <row r="6">
      <c r="A6" s="15" t="s">
        <v>34</v>
      </c>
      <c r="B6" s="16" t="s">
        <v>35</v>
      </c>
      <c r="C6" s="17" t="s">
        <v>36</v>
      </c>
      <c r="D6" s="22" t="s">
        <v>37</v>
      </c>
      <c r="E6" s="20" t="s">
        <v>28</v>
      </c>
      <c r="F6" s="18" t="s">
        <v>18</v>
      </c>
      <c r="G6" s="21" t="s">
        <v>33</v>
      </c>
    </row>
    <row r="7">
      <c r="A7" s="15" t="s">
        <v>13</v>
      </c>
      <c r="B7" s="16" t="s">
        <v>38</v>
      </c>
      <c r="C7" s="17" t="s">
        <v>39</v>
      </c>
      <c r="D7" s="18" t="s">
        <v>40</v>
      </c>
      <c r="E7" s="20" t="s">
        <v>28</v>
      </c>
      <c r="F7" s="18" t="s">
        <v>18</v>
      </c>
      <c r="G7" s="21" t="s">
        <v>33</v>
      </c>
    </row>
    <row r="8">
      <c r="A8" s="15" t="s">
        <v>34</v>
      </c>
      <c r="B8" s="16" t="s">
        <v>41</v>
      </c>
      <c r="C8" s="17" t="s">
        <v>42</v>
      </c>
      <c r="D8" s="18" t="s">
        <v>43</v>
      </c>
      <c r="E8" s="23" t="s">
        <v>44</v>
      </c>
      <c r="F8" s="18" t="s">
        <v>18</v>
      </c>
      <c r="G8" s="21" t="s">
        <v>33</v>
      </c>
    </row>
    <row r="9">
      <c r="A9" s="15" t="s">
        <v>13</v>
      </c>
      <c r="B9" s="16" t="s">
        <v>45</v>
      </c>
      <c r="C9" s="17" t="s">
        <v>46</v>
      </c>
      <c r="D9" s="18" t="s">
        <v>47</v>
      </c>
      <c r="E9" s="20" t="s">
        <v>28</v>
      </c>
      <c r="F9" s="18" t="s">
        <v>18</v>
      </c>
      <c r="G9" s="21" t="s">
        <v>33</v>
      </c>
    </row>
    <row r="10">
      <c r="A10" s="15" t="s">
        <v>34</v>
      </c>
      <c r="B10" s="16" t="s">
        <v>48</v>
      </c>
      <c r="C10" s="17" t="s">
        <v>49</v>
      </c>
      <c r="D10" s="18" t="s">
        <v>50</v>
      </c>
      <c r="E10" s="23" t="s">
        <v>51</v>
      </c>
      <c r="F10" s="18" t="s">
        <v>52</v>
      </c>
      <c r="G10" s="21" t="s">
        <v>19</v>
      </c>
    </row>
    <row r="11">
      <c r="A11" s="15" t="s">
        <v>13</v>
      </c>
      <c r="B11" s="16" t="s">
        <v>53</v>
      </c>
      <c r="C11" s="17" t="s">
        <v>54</v>
      </c>
      <c r="D11" s="18" t="s">
        <v>55</v>
      </c>
      <c r="E11" s="23" t="s">
        <v>56</v>
      </c>
      <c r="F11" s="18" t="s">
        <v>57</v>
      </c>
      <c r="G11" s="21" t="s">
        <v>19</v>
      </c>
    </row>
    <row r="12">
      <c r="A12" s="15" t="s">
        <v>34</v>
      </c>
      <c r="B12" s="16" t="s">
        <v>58</v>
      </c>
      <c r="C12" s="17" t="s">
        <v>59</v>
      </c>
      <c r="D12" s="18" t="s">
        <v>60</v>
      </c>
      <c r="E12" s="23" t="s">
        <v>61</v>
      </c>
      <c r="F12" s="18" t="s">
        <v>18</v>
      </c>
      <c r="G12" s="24" t="s">
        <v>62</v>
      </c>
    </row>
    <row r="13">
      <c r="A13" s="25" t="s">
        <v>34</v>
      </c>
      <c r="B13" s="26" t="s">
        <v>63</v>
      </c>
      <c r="C13" s="27" t="s">
        <v>64</v>
      </c>
      <c r="D13" s="28" t="s">
        <v>65</v>
      </c>
      <c r="E13" s="23" t="s">
        <v>66</v>
      </c>
      <c r="F13" s="28" t="s">
        <v>18</v>
      </c>
      <c r="G13" s="21" t="s">
        <v>33</v>
      </c>
    </row>
    <row r="14" ht="61.5" customHeight="1">
      <c r="A14" s="15" t="s">
        <v>34</v>
      </c>
      <c r="B14" s="18" t="s">
        <v>67</v>
      </c>
      <c r="C14" s="17" t="s">
        <v>68</v>
      </c>
      <c r="D14" s="18" t="s">
        <v>69</v>
      </c>
      <c r="E14" s="23" t="s">
        <v>70</v>
      </c>
      <c r="F14" s="18" t="s">
        <v>71</v>
      </c>
      <c r="G14" s="24" t="s">
        <v>72</v>
      </c>
    </row>
    <row r="15" ht="33.0" customHeight="1">
      <c r="A15" s="15" t="s">
        <v>34</v>
      </c>
      <c r="B15" s="16" t="s">
        <v>73</v>
      </c>
      <c r="C15" s="17" t="s">
        <v>74</v>
      </c>
      <c r="D15" s="18" t="s">
        <v>75</v>
      </c>
      <c r="E15" s="23" t="s">
        <v>76</v>
      </c>
      <c r="F15" s="18" t="s">
        <v>71</v>
      </c>
      <c r="G15" s="24" t="s">
        <v>72</v>
      </c>
    </row>
    <row r="16">
      <c r="A16" s="15" t="s">
        <v>34</v>
      </c>
      <c r="B16" s="16" t="s">
        <v>77</v>
      </c>
      <c r="C16" s="17" t="s">
        <v>78</v>
      </c>
      <c r="D16" s="18" t="s">
        <v>79</v>
      </c>
      <c r="E16" s="23" t="s">
        <v>80</v>
      </c>
      <c r="F16" s="18" t="s">
        <v>71</v>
      </c>
      <c r="G16" s="24" t="s">
        <v>72</v>
      </c>
    </row>
    <row r="17">
      <c r="A17" s="15" t="s">
        <v>34</v>
      </c>
      <c r="B17" s="16" t="s">
        <v>81</v>
      </c>
      <c r="C17" s="17" t="s">
        <v>82</v>
      </c>
      <c r="D17" s="18" t="s">
        <v>83</v>
      </c>
      <c r="E17" s="23" t="s">
        <v>84</v>
      </c>
      <c r="F17" s="18" t="s">
        <v>71</v>
      </c>
      <c r="G17" s="24" t="s">
        <v>72</v>
      </c>
    </row>
    <row r="18">
      <c r="A18" s="15" t="s">
        <v>13</v>
      </c>
      <c r="B18" s="16" t="s">
        <v>85</v>
      </c>
      <c r="C18" s="17" t="s">
        <v>86</v>
      </c>
      <c r="D18" s="18" t="s">
        <v>87</v>
      </c>
      <c r="E18" s="23" t="s">
        <v>88</v>
      </c>
      <c r="F18" s="18" t="s">
        <v>71</v>
      </c>
      <c r="G18" s="24" t="s">
        <v>89</v>
      </c>
    </row>
    <row r="19">
      <c r="A19" s="15" t="s">
        <v>34</v>
      </c>
      <c r="B19" s="18" t="s">
        <v>90</v>
      </c>
      <c r="C19" s="17" t="s">
        <v>91</v>
      </c>
      <c r="D19" s="18" t="s">
        <v>92</v>
      </c>
      <c r="E19" s="23" t="s">
        <v>93</v>
      </c>
      <c r="F19" s="18" t="s">
        <v>71</v>
      </c>
      <c r="G19" s="24" t="s">
        <v>72</v>
      </c>
    </row>
    <row r="20">
      <c r="A20" s="15" t="s">
        <v>34</v>
      </c>
      <c r="B20" s="29" t="s">
        <v>94</v>
      </c>
      <c r="C20" s="30" t="s">
        <v>95</v>
      </c>
      <c r="D20" s="29" t="s">
        <v>96</v>
      </c>
      <c r="E20" s="23" t="s">
        <v>97</v>
      </c>
      <c r="F20" s="29" t="s">
        <v>71</v>
      </c>
      <c r="G20" s="31" t="s">
        <v>72</v>
      </c>
      <c r="H20" s="32"/>
      <c r="I20" s="32"/>
      <c r="J20" s="32"/>
      <c r="K20" s="32"/>
      <c r="L20" s="32"/>
      <c r="M20" s="32"/>
      <c r="N20" s="32"/>
      <c r="O20" s="32"/>
      <c r="P20" s="32"/>
      <c r="Q20" s="32"/>
      <c r="R20" s="32"/>
      <c r="S20" s="32"/>
    </row>
    <row r="21">
      <c r="A21" s="15" t="s">
        <v>34</v>
      </c>
      <c r="B21" s="33" t="s">
        <v>98</v>
      </c>
      <c r="C21" s="34" t="s">
        <v>99</v>
      </c>
      <c r="D21" s="35" t="s">
        <v>100</v>
      </c>
      <c r="E21" s="20" t="s">
        <v>101</v>
      </c>
      <c r="F21" s="35" t="s">
        <v>71</v>
      </c>
      <c r="G21" s="36" t="s">
        <v>72</v>
      </c>
      <c r="H21" s="32"/>
      <c r="I21" s="32"/>
      <c r="J21" s="32"/>
      <c r="K21" s="32"/>
      <c r="L21" s="32"/>
      <c r="M21" s="32"/>
      <c r="N21" s="32"/>
      <c r="O21" s="32"/>
      <c r="P21" s="32"/>
      <c r="Q21" s="32"/>
      <c r="R21" s="32"/>
      <c r="S21" s="32"/>
    </row>
    <row r="22">
      <c r="A22" s="15" t="s">
        <v>34</v>
      </c>
      <c r="B22" s="33" t="s">
        <v>102</v>
      </c>
      <c r="C22" s="34" t="s">
        <v>103</v>
      </c>
      <c r="D22" s="35" t="s">
        <v>104</v>
      </c>
      <c r="E22" s="20" t="s">
        <v>105</v>
      </c>
      <c r="F22" s="35" t="s">
        <v>71</v>
      </c>
      <c r="G22" s="36" t="s">
        <v>72</v>
      </c>
      <c r="H22" s="32"/>
      <c r="I22" s="32"/>
      <c r="J22" s="32"/>
      <c r="K22" s="32"/>
      <c r="L22" s="32"/>
      <c r="M22" s="32"/>
      <c r="N22" s="32"/>
      <c r="O22" s="32"/>
      <c r="P22" s="32"/>
      <c r="Q22" s="32"/>
      <c r="R22" s="32"/>
      <c r="S22" s="32"/>
    </row>
    <row r="23">
      <c r="A23" s="37" t="s">
        <v>34</v>
      </c>
      <c r="B23" s="38" t="s">
        <v>106</v>
      </c>
      <c r="C23" s="39" t="s">
        <v>107</v>
      </c>
      <c r="D23" s="40" t="s">
        <v>108</v>
      </c>
      <c r="E23" s="41" t="s">
        <v>109</v>
      </c>
      <c r="F23" s="40" t="s">
        <v>71</v>
      </c>
      <c r="G23" s="42" t="s">
        <v>110</v>
      </c>
      <c r="H23" s="32"/>
      <c r="I23" s="32"/>
      <c r="J23" s="32"/>
      <c r="K23" s="32"/>
      <c r="L23" s="32"/>
      <c r="M23" s="32"/>
      <c r="N23" s="32"/>
      <c r="O23" s="32"/>
      <c r="P23" s="32"/>
      <c r="Q23" s="32"/>
      <c r="R23" s="32"/>
      <c r="S23" s="32"/>
    </row>
    <row r="24" ht="45.75" customHeight="1">
      <c r="A24" s="37" t="s">
        <v>34</v>
      </c>
      <c r="B24" s="40" t="s">
        <v>111</v>
      </c>
      <c r="C24" s="39" t="s">
        <v>112</v>
      </c>
      <c r="D24" s="40" t="s">
        <v>113</v>
      </c>
      <c r="E24" s="41" t="s">
        <v>114</v>
      </c>
      <c r="F24" s="40" t="s">
        <v>71</v>
      </c>
      <c r="G24" s="42" t="s">
        <v>33</v>
      </c>
      <c r="H24" s="32"/>
      <c r="I24" s="32"/>
      <c r="J24" s="32"/>
      <c r="K24" s="32"/>
      <c r="L24" s="32"/>
      <c r="M24" s="32"/>
      <c r="N24" s="32"/>
      <c r="O24" s="32"/>
      <c r="P24" s="32"/>
      <c r="Q24" s="32"/>
      <c r="R24" s="32"/>
      <c r="S24" s="32"/>
    </row>
    <row r="25">
      <c r="A25" s="37" t="s">
        <v>34</v>
      </c>
      <c r="B25" s="40" t="s">
        <v>115</v>
      </c>
      <c r="C25" s="39" t="s">
        <v>116</v>
      </c>
      <c r="D25" s="40" t="s">
        <v>117</v>
      </c>
      <c r="E25" s="41" t="s">
        <v>118</v>
      </c>
      <c r="F25" s="40" t="s">
        <v>71</v>
      </c>
      <c r="G25" s="42" t="s">
        <v>72</v>
      </c>
      <c r="H25" s="32"/>
      <c r="I25" s="32"/>
      <c r="J25" s="32"/>
      <c r="K25" s="32"/>
      <c r="L25" s="32"/>
      <c r="M25" s="32"/>
      <c r="N25" s="32"/>
      <c r="O25" s="32"/>
      <c r="P25" s="32"/>
      <c r="Q25" s="32"/>
      <c r="R25" s="32"/>
      <c r="S25" s="32"/>
    </row>
    <row r="26">
      <c r="A26" s="37" t="s">
        <v>34</v>
      </c>
      <c r="B26" s="40" t="s">
        <v>119</v>
      </c>
      <c r="C26" s="39" t="s">
        <v>120</v>
      </c>
      <c r="D26" s="40" t="s">
        <v>121</v>
      </c>
      <c r="E26" s="41" t="s">
        <v>122</v>
      </c>
      <c r="F26" s="40" t="s">
        <v>71</v>
      </c>
      <c r="G26" s="42" t="s">
        <v>123</v>
      </c>
      <c r="H26" s="32"/>
      <c r="I26" s="32"/>
      <c r="J26" s="32"/>
      <c r="K26" s="32"/>
      <c r="L26" s="32"/>
      <c r="M26" s="32"/>
      <c r="N26" s="32"/>
      <c r="O26" s="32"/>
      <c r="P26" s="32"/>
      <c r="Q26" s="32"/>
      <c r="R26" s="32"/>
      <c r="S26" s="32"/>
    </row>
    <row r="27">
      <c r="A27" s="37" t="s">
        <v>34</v>
      </c>
      <c r="B27" s="40" t="s">
        <v>124</v>
      </c>
      <c r="C27" s="39" t="s">
        <v>125</v>
      </c>
      <c r="D27" s="40" t="s">
        <v>126</v>
      </c>
      <c r="E27" s="41" t="s">
        <v>127</v>
      </c>
      <c r="F27" s="40" t="s">
        <v>71</v>
      </c>
      <c r="G27" s="42" t="s">
        <v>72</v>
      </c>
      <c r="H27" s="32"/>
      <c r="I27" s="32"/>
      <c r="J27" s="32"/>
      <c r="K27" s="32"/>
      <c r="L27" s="32"/>
      <c r="M27" s="32"/>
      <c r="N27" s="32"/>
      <c r="O27" s="32"/>
      <c r="P27" s="32"/>
      <c r="Q27" s="32"/>
      <c r="R27" s="32"/>
      <c r="S27" s="32"/>
    </row>
    <row r="28">
      <c r="A28" s="37" t="s">
        <v>34</v>
      </c>
      <c r="B28" s="40" t="s">
        <v>128</v>
      </c>
      <c r="C28" s="39" t="s">
        <v>129</v>
      </c>
      <c r="D28" s="40" t="s">
        <v>130</v>
      </c>
      <c r="E28" s="41" t="s">
        <v>131</v>
      </c>
      <c r="F28" s="40" t="s">
        <v>71</v>
      </c>
      <c r="G28" s="42" t="s">
        <v>123</v>
      </c>
      <c r="H28" s="32"/>
      <c r="I28" s="32"/>
      <c r="J28" s="32"/>
      <c r="K28" s="32"/>
      <c r="L28" s="32"/>
      <c r="M28" s="32"/>
      <c r="N28" s="32"/>
      <c r="O28" s="32"/>
      <c r="P28" s="32"/>
      <c r="Q28" s="32"/>
      <c r="R28" s="32"/>
      <c r="S28" s="32"/>
    </row>
    <row r="29">
      <c r="A29" s="37" t="s">
        <v>34</v>
      </c>
      <c r="B29" s="40" t="s">
        <v>132</v>
      </c>
      <c r="C29" s="39" t="s">
        <v>133</v>
      </c>
      <c r="D29" s="40" t="s">
        <v>134</v>
      </c>
      <c r="E29" s="41" t="s">
        <v>135</v>
      </c>
      <c r="F29" s="40" t="s">
        <v>71</v>
      </c>
      <c r="G29" s="42" t="s">
        <v>72</v>
      </c>
      <c r="H29" s="32"/>
      <c r="I29" s="32"/>
      <c r="J29" s="32"/>
      <c r="K29" s="32"/>
      <c r="L29" s="32"/>
      <c r="M29" s="32"/>
      <c r="N29" s="32"/>
      <c r="O29" s="32"/>
      <c r="P29" s="32"/>
      <c r="Q29" s="32"/>
      <c r="R29" s="32"/>
      <c r="S29" s="32"/>
    </row>
    <row r="30">
      <c r="A30" s="37" t="s">
        <v>34</v>
      </c>
      <c r="B30" s="40" t="s">
        <v>136</v>
      </c>
      <c r="C30" s="39" t="s">
        <v>137</v>
      </c>
      <c r="D30" s="40" t="s">
        <v>138</v>
      </c>
      <c r="E30" s="41" t="s">
        <v>139</v>
      </c>
      <c r="F30" s="40" t="s">
        <v>71</v>
      </c>
      <c r="G30" s="42" t="s">
        <v>72</v>
      </c>
      <c r="H30" s="32"/>
      <c r="I30" s="32"/>
      <c r="J30" s="32"/>
      <c r="K30" s="32"/>
      <c r="L30" s="32"/>
      <c r="M30" s="32"/>
      <c r="N30" s="32"/>
      <c r="O30" s="32"/>
      <c r="P30" s="32"/>
      <c r="Q30" s="32"/>
      <c r="R30" s="32"/>
      <c r="S30" s="32"/>
    </row>
    <row r="31">
      <c r="A31" s="37" t="s">
        <v>34</v>
      </c>
      <c r="B31" s="40" t="s">
        <v>140</v>
      </c>
      <c r="C31" s="39" t="s">
        <v>141</v>
      </c>
      <c r="D31" s="40" t="s">
        <v>142</v>
      </c>
      <c r="E31" s="41" t="s">
        <v>139</v>
      </c>
      <c r="F31" s="40" t="s">
        <v>71</v>
      </c>
      <c r="G31" s="42" t="s">
        <v>72</v>
      </c>
      <c r="H31" s="32"/>
      <c r="I31" s="32"/>
      <c r="J31" s="32"/>
      <c r="K31" s="32"/>
      <c r="L31" s="32"/>
      <c r="M31" s="32"/>
      <c r="N31" s="32"/>
      <c r="O31" s="32"/>
      <c r="P31" s="32"/>
      <c r="Q31" s="32"/>
      <c r="R31" s="32"/>
      <c r="S31" s="32"/>
    </row>
    <row r="32">
      <c r="A32" s="43" t="s">
        <v>13</v>
      </c>
      <c r="B32" s="44" t="s">
        <v>143</v>
      </c>
      <c r="C32" s="20" t="s">
        <v>144</v>
      </c>
      <c r="D32" s="44" t="s">
        <v>145</v>
      </c>
      <c r="E32" s="20" t="s">
        <v>146</v>
      </c>
      <c r="F32" s="44" t="s">
        <v>18</v>
      </c>
      <c r="G32" s="45" t="s">
        <v>33</v>
      </c>
    </row>
    <row r="33">
      <c r="A33" s="46" t="s">
        <v>13</v>
      </c>
      <c r="B33" s="47" t="s">
        <v>147</v>
      </c>
      <c r="C33" s="48" t="s">
        <v>148</v>
      </c>
      <c r="D33" s="47" t="s">
        <v>149</v>
      </c>
      <c r="E33" s="48" t="s">
        <v>150</v>
      </c>
      <c r="F33" s="47" t="s">
        <v>18</v>
      </c>
      <c r="G33" s="49" t="s">
        <v>33</v>
      </c>
    </row>
    <row r="34">
      <c r="A34" s="50"/>
      <c r="C34" s="50"/>
      <c r="D34" s="51"/>
      <c r="E34" s="51"/>
      <c r="F34" s="50"/>
      <c r="G34" s="5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1.29"/>
    <col customWidth="1" min="2" max="2" width="20.86"/>
    <col customWidth="1" min="3" max="3" width="29.57"/>
    <col customWidth="1" min="4" max="4" width="54.71"/>
    <col customWidth="1" min="5" max="5" width="51.0"/>
    <col customWidth="1" min="6" max="6" width="32.14"/>
    <col customWidth="1" min="7" max="7" width="15.57"/>
    <col customWidth="1" min="8" max="8" width="10.43"/>
    <col customWidth="1" min="9" max="9" width="21.71"/>
    <col customWidth="1" min="10" max="10" width="13.29"/>
    <col customWidth="1" min="11" max="11" width="51.86"/>
    <col customWidth="1" min="12" max="21" width="8.71"/>
  </cols>
  <sheetData>
    <row r="1">
      <c r="A1" s="3" t="s">
        <v>1</v>
      </c>
      <c r="B1" s="5" t="s">
        <v>2</v>
      </c>
      <c r="C1" s="57" t="s">
        <v>4</v>
      </c>
      <c r="D1" s="3" t="s">
        <v>9</v>
      </c>
      <c r="E1" s="59" t="s">
        <v>10</v>
      </c>
      <c r="F1" s="65" t="s">
        <v>157</v>
      </c>
      <c r="G1" s="57" t="s">
        <v>11</v>
      </c>
      <c r="H1" s="59" t="s">
        <v>162</v>
      </c>
      <c r="I1" s="65" t="s">
        <v>163</v>
      </c>
      <c r="J1" s="65" t="s">
        <v>164</v>
      </c>
      <c r="K1" s="67" t="s">
        <v>165</v>
      </c>
      <c r="L1" s="7"/>
      <c r="M1" s="7"/>
      <c r="N1" s="7"/>
      <c r="O1" s="7"/>
      <c r="P1" s="7"/>
      <c r="Q1" s="7"/>
      <c r="R1" s="7"/>
      <c r="S1" s="7"/>
      <c r="T1" s="7"/>
      <c r="U1" s="7"/>
    </row>
    <row r="2">
      <c r="A2" s="69" t="s">
        <v>168</v>
      </c>
      <c r="B2" s="70" t="s">
        <v>170</v>
      </c>
      <c r="C2" s="13" t="s">
        <v>171</v>
      </c>
      <c r="D2" s="13" t="s">
        <v>172</v>
      </c>
      <c r="E2" s="77" t="s">
        <v>173</v>
      </c>
      <c r="F2" s="13" t="s">
        <v>177</v>
      </c>
      <c r="G2" s="78" t="s">
        <v>18</v>
      </c>
      <c r="H2" s="80" t="s">
        <v>179</v>
      </c>
      <c r="I2" s="80" t="s">
        <v>180</v>
      </c>
      <c r="J2" s="82" t="s">
        <v>160</v>
      </c>
      <c r="K2" s="84" t="s">
        <v>182</v>
      </c>
      <c r="L2" s="7"/>
      <c r="M2" s="7"/>
      <c r="N2" s="7"/>
      <c r="O2" s="7"/>
      <c r="P2" s="7"/>
      <c r="Q2" s="7"/>
      <c r="R2" s="7"/>
      <c r="S2" s="7"/>
      <c r="T2" s="7"/>
      <c r="U2" s="7"/>
    </row>
    <row r="3">
      <c r="A3" s="29" t="s">
        <v>188</v>
      </c>
      <c r="B3" s="85" t="s">
        <v>189</v>
      </c>
      <c r="C3" s="18" t="s">
        <v>194</v>
      </c>
      <c r="D3" s="18" t="s">
        <v>195</v>
      </c>
      <c r="E3" s="86" t="s">
        <v>173</v>
      </c>
      <c r="F3" s="13" t="s">
        <v>197</v>
      </c>
      <c r="G3" s="23" t="s">
        <v>18</v>
      </c>
      <c r="H3" s="85" t="s">
        <v>198</v>
      </c>
      <c r="I3" s="85" t="s">
        <v>200</v>
      </c>
      <c r="J3" s="87" t="s">
        <v>160</v>
      </c>
      <c r="K3" s="18" t="s">
        <v>205</v>
      </c>
      <c r="L3" s="7"/>
      <c r="M3" s="7"/>
      <c r="N3" s="7"/>
      <c r="O3" s="7"/>
      <c r="P3" s="7"/>
      <c r="Q3" s="7"/>
      <c r="R3" s="7"/>
      <c r="S3" s="7"/>
      <c r="T3" s="7"/>
      <c r="U3" s="7"/>
    </row>
    <row r="4">
      <c r="A4" s="29" t="s">
        <v>206</v>
      </c>
      <c r="B4" s="85" t="s">
        <v>208</v>
      </c>
      <c r="C4" s="18" t="s">
        <v>209</v>
      </c>
      <c r="D4" s="18" t="s">
        <v>211</v>
      </c>
      <c r="E4" s="86" t="s">
        <v>212</v>
      </c>
      <c r="F4" s="13" t="s">
        <v>215</v>
      </c>
      <c r="G4" s="23" t="s">
        <v>18</v>
      </c>
      <c r="H4" s="85" t="s">
        <v>216</v>
      </c>
      <c r="I4" s="85" t="s">
        <v>200</v>
      </c>
      <c r="J4" s="87" t="s">
        <v>175</v>
      </c>
      <c r="K4" s="18" t="s">
        <v>217</v>
      </c>
      <c r="L4" s="7"/>
      <c r="M4" s="7"/>
      <c r="N4" s="7"/>
      <c r="O4" s="7"/>
      <c r="P4" s="7"/>
      <c r="Q4" s="7"/>
      <c r="R4" s="7"/>
      <c r="S4" s="7"/>
      <c r="T4" s="7"/>
      <c r="U4" s="7"/>
    </row>
    <row r="5">
      <c r="A5" s="29" t="s">
        <v>218</v>
      </c>
      <c r="B5" s="85" t="s">
        <v>219</v>
      </c>
      <c r="C5" s="18" t="s">
        <v>220</v>
      </c>
      <c r="D5" s="18" t="s">
        <v>221</v>
      </c>
      <c r="E5" s="86" t="s">
        <v>223</v>
      </c>
      <c r="F5" s="13" t="s">
        <v>224</v>
      </c>
      <c r="G5" s="23" t="s">
        <v>18</v>
      </c>
      <c r="H5" s="85" t="s">
        <v>216</v>
      </c>
      <c r="I5" s="85" t="s">
        <v>200</v>
      </c>
      <c r="J5" s="87" t="s">
        <v>175</v>
      </c>
      <c r="K5" s="18" t="s">
        <v>225</v>
      </c>
      <c r="L5" s="7"/>
      <c r="M5" s="7"/>
      <c r="N5" s="7"/>
      <c r="O5" s="7"/>
      <c r="P5" s="7"/>
      <c r="Q5" s="7"/>
      <c r="R5" s="7"/>
      <c r="S5" s="7"/>
      <c r="T5" s="7"/>
      <c r="U5" s="7"/>
    </row>
    <row r="6">
      <c r="A6" s="29" t="s">
        <v>226</v>
      </c>
      <c r="B6" s="85" t="s">
        <v>227</v>
      </c>
      <c r="C6" s="18" t="s">
        <v>229</v>
      </c>
      <c r="D6" s="86" t="s">
        <v>231</v>
      </c>
      <c r="F6" s="13" t="s">
        <v>233</v>
      </c>
      <c r="G6" s="23" t="s">
        <v>18</v>
      </c>
      <c r="H6" s="85" t="s">
        <v>216</v>
      </c>
      <c r="I6" s="85" t="s">
        <v>200</v>
      </c>
      <c r="J6" s="87" t="s">
        <v>175</v>
      </c>
      <c r="K6" s="18" t="s">
        <v>217</v>
      </c>
      <c r="L6" s="7"/>
      <c r="M6" s="7"/>
      <c r="N6" s="7"/>
      <c r="O6" s="7"/>
      <c r="P6" s="7"/>
      <c r="Q6" s="7"/>
      <c r="R6" s="7"/>
      <c r="S6" s="7"/>
      <c r="T6" s="7"/>
      <c r="U6" s="7"/>
    </row>
    <row r="7">
      <c r="A7" s="29" t="s">
        <v>236</v>
      </c>
      <c r="B7" s="88" t="s">
        <v>238</v>
      </c>
      <c r="C7" s="29" t="s">
        <v>241</v>
      </c>
      <c r="D7" s="29" t="s">
        <v>243</v>
      </c>
      <c r="E7" s="86" t="s">
        <v>247</v>
      </c>
      <c r="F7" s="29" t="s">
        <v>249</v>
      </c>
      <c r="G7" s="86" t="s">
        <v>18</v>
      </c>
      <c r="H7" s="88" t="s">
        <v>216</v>
      </c>
      <c r="I7" s="88" t="s">
        <v>200</v>
      </c>
      <c r="J7" s="15" t="s">
        <v>175</v>
      </c>
      <c r="K7" s="18" t="s">
        <v>217</v>
      </c>
      <c r="L7" s="7"/>
      <c r="M7" s="7"/>
      <c r="N7" s="7"/>
      <c r="O7" s="7"/>
      <c r="P7" s="7"/>
      <c r="Q7" s="7"/>
      <c r="R7" s="7"/>
      <c r="S7" s="7"/>
      <c r="T7" s="7"/>
      <c r="U7" s="7"/>
    </row>
    <row r="8">
      <c r="A8" s="29" t="s">
        <v>250</v>
      </c>
      <c r="B8" s="85" t="s">
        <v>251</v>
      </c>
      <c r="C8" s="18" t="s">
        <v>252</v>
      </c>
      <c r="D8" s="18" t="s">
        <v>253</v>
      </c>
      <c r="E8" s="86" t="s">
        <v>254</v>
      </c>
      <c r="F8" s="18" t="s">
        <v>258</v>
      </c>
      <c r="G8" s="23" t="s">
        <v>18</v>
      </c>
      <c r="H8" s="85" t="s">
        <v>259</v>
      </c>
      <c r="I8" s="85" t="s">
        <v>260</v>
      </c>
      <c r="J8" s="87" t="s">
        <v>199</v>
      </c>
      <c r="K8" s="18" t="s">
        <v>261</v>
      </c>
      <c r="L8" s="7"/>
      <c r="M8" s="7"/>
      <c r="N8" s="7"/>
      <c r="O8" s="7"/>
      <c r="P8" s="7"/>
      <c r="Q8" s="7"/>
      <c r="R8" s="7"/>
      <c r="S8" s="7"/>
      <c r="T8" s="7"/>
      <c r="U8" s="7"/>
    </row>
    <row r="9">
      <c r="A9" s="29" t="s">
        <v>262</v>
      </c>
      <c r="B9" s="85" t="s">
        <v>264</v>
      </c>
      <c r="C9" s="18" t="s">
        <v>265</v>
      </c>
      <c r="D9" s="18" t="s">
        <v>266</v>
      </c>
      <c r="E9" s="86" t="s">
        <v>267</v>
      </c>
      <c r="F9" s="18" t="s">
        <v>268</v>
      </c>
      <c r="G9" s="23" t="s">
        <v>18</v>
      </c>
      <c r="H9" s="85" t="s">
        <v>259</v>
      </c>
      <c r="I9" s="85" t="s">
        <v>260</v>
      </c>
      <c r="J9" s="87" t="s">
        <v>199</v>
      </c>
      <c r="K9" s="18" t="s">
        <v>270</v>
      </c>
      <c r="L9" s="7"/>
      <c r="M9" s="7"/>
      <c r="N9" s="7"/>
      <c r="O9" s="7"/>
      <c r="P9" s="7"/>
      <c r="Q9" s="7"/>
      <c r="R9" s="7"/>
      <c r="S9" s="7"/>
      <c r="T9" s="7"/>
      <c r="U9" s="7"/>
    </row>
    <row r="10">
      <c r="A10" s="29" t="s">
        <v>271</v>
      </c>
      <c r="B10" s="85" t="s">
        <v>272</v>
      </c>
      <c r="C10" s="18" t="s">
        <v>273</v>
      </c>
      <c r="D10" s="18" t="s">
        <v>274</v>
      </c>
      <c r="E10" s="86" t="s">
        <v>275</v>
      </c>
      <c r="F10" s="18" t="s">
        <v>279</v>
      </c>
      <c r="G10" s="23" t="s">
        <v>71</v>
      </c>
      <c r="H10" s="85" t="s">
        <v>259</v>
      </c>
      <c r="I10" s="85" t="s">
        <v>260</v>
      </c>
      <c r="J10" s="85" t="s">
        <v>280</v>
      </c>
      <c r="K10" s="18" t="s">
        <v>270</v>
      </c>
      <c r="L10" s="7"/>
      <c r="M10" s="7"/>
      <c r="N10" s="7"/>
      <c r="O10" s="7"/>
      <c r="P10" s="7"/>
      <c r="Q10" s="7"/>
      <c r="R10" s="7"/>
      <c r="S10" s="7"/>
      <c r="T10" s="7"/>
      <c r="U10" s="7"/>
    </row>
    <row r="11">
      <c r="A11" s="29" t="s">
        <v>282</v>
      </c>
      <c r="B11" s="85" t="s">
        <v>283</v>
      </c>
      <c r="C11" s="18" t="s">
        <v>284</v>
      </c>
      <c r="D11" s="18" t="s">
        <v>285</v>
      </c>
      <c r="E11" s="86" t="s">
        <v>286</v>
      </c>
      <c r="F11" s="18" t="s">
        <v>288</v>
      </c>
      <c r="G11" s="23" t="s">
        <v>18</v>
      </c>
      <c r="H11" s="85" t="s">
        <v>259</v>
      </c>
      <c r="I11" s="85" t="s">
        <v>260</v>
      </c>
      <c r="J11" s="85" t="s">
        <v>280</v>
      </c>
      <c r="K11" s="18" t="s">
        <v>270</v>
      </c>
      <c r="L11" s="7"/>
      <c r="M11" s="7"/>
      <c r="N11" s="7"/>
      <c r="O11" s="7"/>
      <c r="P11" s="7"/>
      <c r="Q11" s="7"/>
      <c r="R11" s="7"/>
      <c r="S11" s="7"/>
      <c r="T11" s="7"/>
      <c r="U11" s="7"/>
    </row>
    <row r="12">
      <c r="A12" s="29" t="s">
        <v>289</v>
      </c>
      <c r="B12" s="85" t="s">
        <v>290</v>
      </c>
      <c r="C12" s="16" t="s">
        <v>291</v>
      </c>
      <c r="D12" s="18" t="s">
        <v>293</v>
      </c>
      <c r="E12" s="86" t="s">
        <v>295</v>
      </c>
      <c r="F12" s="18" t="s">
        <v>297</v>
      </c>
      <c r="G12" s="23" t="s">
        <v>18</v>
      </c>
      <c r="H12" s="85" t="s">
        <v>259</v>
      </c>
      <c r="I12" s="85" t="s">
        <v>260</v>
      </c>
      <c r="J12" s="85" t="s">
        <v>191</v>
      </c>
      <c r="K12" s="18" t="s">
        <v>298</v>
      </c>
      <c r="L12" s="7"/>
      <c r="M12" s="7"/>
      <c r="N12" s="7"/>
      <c r="O12" s="7"/>
      <c r="P12" s="7"/>
      <c r="Q12" s="7"/>
      <c r="R12" s="7"/>
      <c r="S12" s="7"/>
      <c r="T12" s="7"/>
      <c r="U12" s="7"/>
    </row>
    <row r="13">
      <c r="A13" s="29" t="s">
        <v>299</v>
      </c>
      <c r="B13" s="88" t="s">
        <v>300</v>
      </c>
      <c r="C13" s="43" t="s">
        <v>302</v>
      </c>
      <c r="D13" s="29" t="s">
        <v>303</v>
      </c>
      <c r="E13" s="86" t="s">
        <v>304</v>
      </c>
      <c r="F13" s="29" t="s">
        <v>305</v>
      </c>
      <c r="G13" s="86" t="s">
        <v>18</v>
      </c>
      <c r="H13" s="88" t="s">
        <v>179</v>
      </c>
      <c r="I13" s="88" t="s">
        <v>260</v>
      </c>
      <c r="J13" s="88" t="s">
        <v>181</v>
      </c>
      <c r="K13" s="18" t="s">
        <v>308</v>
      </c>
      <c r="L13" s="32"/>
      <c r="M13" s="32"/>
      <c r="N13" s="32"/>
      <c r="O13" s="32"/>
      <c r="P13" s="32"/>
      <c r="Q13" s="32"/>
      <c r="R13" s="32"/>
      <c r="S13" s="32"/>
      <c r="T13" s="32"/>
      <c r="U13" s="32"/>
    </row>
    <row r="14">
      <c r="A14" s="29" t="s">
        <v>310</v>
      </c>
      <c r="B14" s="88" t="s">
        <v>311</v>
      </c>
      <c r="C14" s="43" t="s">
        <v>312</v>
      </c>
      <c r="D14" s="29" t="s">
        <v>313</v>
      </c>
      <c r="E14" s="90" t="s">
        <v>314</v>
      </c>
      <c r="F14" s="29" t="s">
        <v>317</v>
      </c>
      <c r="G14" s="91" t="s">
        <v>18</v>
      </c>
      <c r="H14" s="88" t="s">
        <v>259</v>
      </c>
      <c r="I14" s="88" t="s">
        <v>200</v>
      </c>
      <c r="J14" s="15" t="s">
        <v>203</v>
      </c>
      <c r="K14" s="18" t="s">
        <v>320</v>
      </c>
    </row>
    <row r="15">
      <c r="A15" s="29" t="s">
        <v>321</v>
      </c>
      <c r="B15" s="15" t="s">
        <v>322</v>
      </c>
      <c r="C15" s="43" t="s">
        <v>323</v>
      </c>
      <c r="D15" s="29" t="s">
        <v>324</v>
      </c>
      <c r="E15" s="86" t="s">
        <v>325</v>
      </c>
      <c r="F15" s="29" t="s">
        <v>327</v>
      </c>
      <c r="G15" s="91" t="s">
        <v>18</v>
      </c>
      <c r="H15" s="88" t="s">
        <v>259</v>
      </c>
      <c r="I15" s="88" t="s">
        <v>260</v>
      </c>
      <c r="J15" s="15" t="s">
        <v>203</v>
      </c>
      <c r="K15" s="18" t="s">
        <v>328</v>
      </c>
    </row>
    <row r="16">
      <c r="A16" s="92" t="s">
        <v>329</v>
      </c>
      <c r="B16" s="88" t="s">
        <v>332</v>
      </c>
      <c r="C16" s="43" t="s">
        <v>333</v>
      </c>
      <c r="D16" s="29" t="s">
        <v>334</v>
      </c>
      <c r="E16" s="86" t="s">
        <v>335</v>
      </c>
      <c r="F16" s="94" t="s">
        <v>337</v>
      </c>
      <c r="G16" s="95" t="s">
        <v>18</v>
      </c>
      <c r="H16" s="96" t="s">
        <v>259</v>
      </c>
      <c r="I16" s="96" t="s">
        <v>260</v>
      </c>
      <c r="J16" s="97" t="s">
        <v>203</v>
      </c>
      <c r="K16" s="18" t="s">
        <v>345</v>
      </c>
    </row>
    <row r="17">
      <c r="A17" s="98" t="s">
        <v>347</v>
      </c>
      <c r="B17" s="99" t="s">
        <v>349</v>
      </c>
      <c r="C17" s="101" t="s">
        <v>351</v>
      </c>
      <c r="D17" s="47" t="s">
        <v>352</v>
      </c>
      <c r="E17" s="95" t="s">
        <v>353</v>
      </c>
      <c r="F17" s="102" t="s">
        <v>354</v>
      </c>
      <c r="G17" s="95" t="s">
        <v>18</v>
      </c>
      <c r="H17" s="96" t="s">
        <v>259</v>
      </c>
      <c r="I17" s="96" t="s">
        <v>260</v>
      </c>
      <c r="J17" s="97" t="s">
        <v>355</v>
      </c>
      <c r="K17" s="47" t="s">
        <v>356</v>
      </c>
    </row>
    <row r="18">
      <c r="A18" s="103"/>
      <c r="B18" s="103"/>
      <c r="C18" s="50"/>
      <c r="D18" s="50"/>
      <c r="E18" s="50"/>
      <c r="F18" s="104" t="s">
        <v>357</v>
      </c>
      <c r="G18" s="52"/>
      <c r="H18" s="52"/>
      <c r="I18" s="52"/>
      <c r="J18" s="50"/>
    </row>
    <row r="19">
      <c r="A19" s="103"/>
      <c r="B19" s="103"/>
      <c r="C19" s="50"/>
      <c r="D19" s="50"/>
      <c r="E19" s="50"/>
      <c r="F19" s="103"/>
      <c r="G19" s="52"/>
      <c r="H19" s="52"/>
      <c r="I19" s="52"/>
      <c r="J19" s="50"/>
    </row>
    <row r="20">
      <c r="C20" s="50"/>
      <c r="D20" s="50"/>
      <c r="E20" s="50"/>
      <c r="G20" s="52"/>
      <c r="H20" s="52"/>
      <c r="I20" s="52"/>
      <c r="J20" s="50"/>
    </row>
    <row r="21">
      <c r="C21" s="50"/>
      <c r="D21" s="50"/>
      <c r="E21" s="50"/>
      <c r="G21" s="52"/>
      <c r="H21" s="52"/>
      <c r="I21" s="52"/>
      <c r="J21" s="50"/>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61.29"/>
    <col customWidth="1" min="2" max="2" width="10.29"/>
    <col customWidth="1" min="3" max="12" width="8.71"/>
  </cols>
  <sheetData>
    <row r="1">
      <c r="A1" s="52" t="s">
        <v>151</v>
      </c>
      <c r="B1" s="7"/>
    </row>
    <row r="3">
      <c r="A3" s="53" t="s">
        <v>152</v>
      </c>
      <c r="B3" s="54" t="s">
        <v>153</v>
      </c>
    </row>
    <row r="4">
      <c r="A4" s="58" t="s">
        <v>34</v>
      </c>
      <c r="B4" s="60">
        <v>2.0</v>
      </c>
    </row>
    <row r="5">
      <c r="A5" s="58" t="s">
        <v>158</v>
      </c>
      <c r="B5" s="62">
        <v>4.0</v>
      </c>
    </row>
    <row r="6">
      <c r="A6" s="64" t="s">
        <v>159</v>
      </c>
      <c r="B6" s="72">
        <v>8.0</v>
      </c>
    </row>
    <row r="7">
      <c r="A7" s="74" t="s">
        <v>174</v>
      </c>
      <c r="B7" s="7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8.0"/>
    <col customWidth="1" min="2" max="2" width="20.86"/>
    <col customWidth="1" min="3" max="3" width="19.86"/>
    <col customWidth="1" min="4" max="5" width="18.43"/>
    <col customWidth="1" min="6" max="6" width="16.57"/>
    <col customWidth="1" min="7" max="7" width="18.43"/>
    <col customWidth="1" min="8" max="8" width="14.71"/>
    <col customWidth="1" min="9" max="9" width="13.86"/>
    <col customWidth="1" min="10" max="10" width="14.0"/>
    <col customWidth="1" min="11" max="11" width="8.71"/>
    <col customWidth="1" min="12" max="12" width="43.29"/>
    <col customWidth="1" min="13" max="23" width="8.71"/>
  </cols>
  <sheetData>
    <row r="1">
      <c r="A1" s="127" t="s">
        <v>372</v>
      </c>
      <c r="B1" s="144" t="s">
        <v>387</v>
      </c>
      <c r="C1" s="144" t="s">
        <v>397</v>
      </c>
      <c r="D1" s="144" t="s">
        <v>398</v>
      </c>
      <c r="E1" s="144" t="s">
        <v>399</v>
      </c>
      <c r="F1" s="144" t="s">
        <v>381</v>
      </c>
      <c r="G1" s="144" t="s">
        <v>382</v>
      </c>
    </row>
    <row r="2">
      <c r="A2" s="145">
        <v>1.0</v>
      </c>
      <c r="B2" s="147">
        <v>40.0</v>
      </c>
      <c r="C2" s="147">
        <v>39.0</v>
      </c>
      <c r="D2" s="150">
        <f t="shared" ref="D2:D4" si="1">1-$C2/$B2</f>
        <v>0.025</v>
      </c>
      <c r="E2" s="150">
        <f>J5</f>
        <v>0.04642857143</v>
      </c>
      <c r="F2" s="152">
        <f>J5+2*J6</f>
        <v>0.08354394588</v>
      </c>
      <c r="G2" s="150">
        <f>J5-2*J6</f>
        <v>0.009313196981</v>
      </c>
    </row>
    <row r="3">
      <c r="A3" s="153">
        <v>2.0</v>
      </c>
      <c r="B3" s="119">
        <v>35.0</v>
      </c>
      <c r="C3" s="119">
        <v>33.0</v>
      </c>
      <c r="D3" s="154">
        <f t="shared" si="1"/>
        <v>0.05714285714</v>
      </c>
      <c r="E3" s="154">
        <f t="shared" ref="E3:E4" si="2">$J$5</f>
        <v>0.04642857143</v>
      </c>
      <c r="F3" s="155">
        <f t="shared" ref="F3:F4" si="3">$J$5+2*$J$6</f>
        <v>0.08354394588</v>
      </c>
      <c r="G3" s="154">
        <f t="shared" ref="G3:G4" si="4">$J$5-2*$J$6</f>
        <v>0.009313196981</v>
      </c>
    </row>
    <row r="4">
      <c r="A4" s="153">
        <v>3.0</v>
      </c>
      <c r="B4" s="119">
        <v>35.0</v>
      </c>
      <c r="C4" s="119">
        <v>33.0</v>
      </c>
      <c r="D4" s="154">
        <f t="shared" si="1"/>
        <v>0.05714285714</v>
      </c>
      <c r="E4" s="154">
        <f t="shared" si="2"/>
        <v>0.04642857143</v>
      </c>
      <c r="F4" s="155">
        <f t="shared" si="3"/>
        <v>0.08354394588</v>
      </c>
      <c r="G4" s="154">
        <f t="shared" si="4"/>
        <v>0.009313196981</v>
      </c>
    </row>
    <row r="5">
      <c r="A5" s="153">
        <v>4.0</v>
      </c>
      <c r="B5" s="119"/>
      <c r="C5" s="119"/>
      <c r="D5" s="154"/>
      <c r="E5" s="154"/>
      <c r="F5" s="155"/>
      <c r="G5" s="154"/>
      <c r="I5" s="144" t="s">
        <v>401</v>
      </c>
      <c r="J5" s="156">
        <f>AVERAGEA($D2:$D11)</f>
        <v>0.04642857143</v>
      </c>
    </row>
    <row r="6">
      <c r="A6" s="157">
        <v>5.0</v>
      </c>
      <c r="B6" s="129"/>
      <c r="C6" s="129"/>
      <c r="D6" s="158"/>
      <c r="E6" s="154"/>
      <c r="F6" s="155"/>
      <c r="G6" s="154"/>
      <c r="I6" s="159" t="s">
        <v>402</v>
      </c>
      <c r="J6" s="160">
        <f>STDEVA($D2:$D6)</f>
        <v>0.01855768722</v>
      </c>
    </row>
    <row r="7">
      <c r="D7" s="161"/>
      <c r="E7" s="161"/>
      <c r="F7" s="162"/>
      <c r="G7" s="161"/>
    </row>
    <row r="8">
      <c r="D8" s="161"/>
      <c r="E8" s="161"/>
    </row>
    <row r="9">
      <c r="D9" s="161"/>
      <c r="E9" s="161"/>
    </row>
    <row r="10">
      <c r="D10" s="161"/>
      <c r="E10" s="161"/>
      <c r="F10" s="162"/>
      <c r="G10" s="161"/>
    </row>
    <row r="11">
      <c r="D11" s="161"/>
      <c r="E11" s="161"/>
    </row>
    <row r="16">
      <c r="D16" s="100"/>
    </row>
    <row r="17">
      <c r="D17" s="100"/>
    </row>
    <row r="18">
      <c r="D18" s="100"/>
    </row>
    <row r="23" ht="15.0" customHeight="1"/>
    <row r="24" ht="15.0" customHeight="1">
      <c r="A24" s="163" t="s">
        <v>403</v>
      </c>
      <c r="B24" s="164"/>
      <c r="C24" s="165"/>
      <c r="D24" s="144" t="s">
        <v>404</v>
      </c>
      <c r="E24" s="127" t="s">
        <v>405</v>
      </c>
      <c r="F24" s="144" t="s">
        <v>406</v>
      </c>
      <c r="G24" s="166" t="s">
        <v>399</v>
      </c>
      <c r="H24" s="144" t="s">
        <v>381</v>
      </c>
      <c r="I24" s="127" t="s">
        <v>382</v>
      </c>
      <c r="J24" s="144" t="s">
        <v>407</v>
      </c>
      <c r="L24" s="7"/>
    </row>
    <row r="25" ht="15.0" customHeight="1">
      <c r="A25" s="167" t="s">
        <v>385</v>
      </c>
      <c r="B25" s="168"/>
      <c r="C25" s="169"/>
      <c r="D25" s="170">
        <v>0.0666</v>
      </c>
      <c r="E25" s="171">
        <v>0.06</v>
      </c>
      <c r="F25" s="150">
        <f t="shared" ref="F25:F32" si="5">E25/D25</f>
        <v>0.9009009009</v>
      </c>
      <c r="G25" s="172">
        <f t="shared" ref="G25:G32" si="6">AVERAGE($F$25:$F$32)</f>
        <v>1.117954447</v>
      </c>
      <c r="H25" s="150">
        <f t="shared" ref="H25:H32" si="7">$M$31+2*$M$32</f>
        <v>1.523313053</v>
      </c>
      <c r="I25" s="171">
        <f t="shared" ref="I25:I32" si="8">$M$31-2*$M$32</f>
        <v>0.7125958408</v>
      </c>
      <c r="J25" s="173">
        <f t="shared" ref="J25:J32" si="9">D25/E25</f>
        <v>1.11</v>
      </c>
      <c r="L25" s="76" t="s">
        <v>408</v>
      </c>
    </row>
    <row r="26" ht="15.0" customHeight="1">
      <c r="A26" s="174" t="s">
        <v>386</v>
      </c>
      <c r="B26" s="175"/>
      <c r="C26" s="176"/>
      <c r="D26" s="177">
        <v>0.044</v>
      </c>
      <c r="E26" s="178">
        <v>0.0551</v>
      </c>
      <c r="F26" s="150">
        <f t="shared" si="5"/>
        <v>1.252272727</v>
      </c>
      <c r="G26" s="172">
        <f t="shared" si="6"/>
        <v>1.117954447</v>
      </c>
      <c r="H26" s="150">
        <f t="shared" si="7"/>
        <v>1.523313053</v>
      </c>
      <c r="I26" s="171">
        <f t="shared" si="8"/>
        <v>0.7125958408</v>
      </c>
      <c r="J26" s="179">
        <f t="shared" si="9"/>
        <v>0.7985480944</v>
      </c>
      <c r="L26" s="76" t="s">
        <v>409</v>
      </c>
    </row>
    <row r="27" ht="15.0" customHeight="1">
      <c r="A27" s="174" t="s">
        <v>394</v>
      </c>
      <c r="B27" s="175"/>
      <c r="C27" s="176"/>
      <c r="D27" s="177">
        <v>0.08</v>
      </c>
      <c r="E27" s="178">
        <v>0.1078</v>
      </c>
      <c r="F27" s="150">
        <f t="shared" si="5"/>
        <v>1.3475</v>
      </c>
      <c r="G27" s="172">
        <f t="shared" si="6"/>
        <v>1.117954447</v>
      </c>
      <c r="H27" s="150">
        <f t="shared" si="7"/>
        <v>1.523313053</v>
      </c>
      <c r="I27" s="171">
        <f t="shared" si="8"/>
        <v>0.7125958408</v>
      </c>
      <c r="J27" s="179">
        <f t="shared" si="9"/>
        <v>0.7421150278</v>
      </c>
      <c r="L27" s="180" t="s">
        <v>410</v>
      </c>
    </row>
    <row r="28" ht="15.0" customHeight="1">
      <c r="A28" s="174" t="s">
        <v>395</v>
      </c>
      <c r="B28" s="175"/>
      <c r="C28" s="176"/>
      <c r="D28" s="177">
        <v>0.0994</v>
      </c>
      <c r="E28" s="178">
        <v>0.0865</v>
      </c>
      <c r="F28" s="150">
        <f t="shared" si="5"/>
        <v>0.870221328</v>
      </c>
      <c r="G28" s="172">
        <f t="shared" si="6"/>
        <v>1.117954447</v>
      </c>
      <c r="H28" s="150">
        <f t="shared" si="7"/>
        <v>1.523313053</v>
      </c>
      <c r="I28" s="171">
        <f t="shared" si="8"/>
        <v>0.7125958408</v>
      </c>
      <c r="J28" s="179">
        <f t="shared" si="9"/>
        <v>1.149132948</v>
      </c>
    </row>
    <row r="29" ht="15.0" customHeight="1">
      <c r="A29" s="174" t="s">
        <v>396</v>
      </c>
      <c r="B29" s="175"/>
      <c r="C29" s="176"/>
      <c r="D29" s="177">
        <v>0.672</v>
      </c>
      <c r="E29" s="178">
        <v>0.7259</v>
      </c>
      <c r="F29" s="150">
        <f t="shared" si="5"/>
        <v>1.080208333</v>
      </c>
      <c r="G29" s="172">
        <f t="shared" si="6"/>
        <v>1.117954447</v>
      </c>
      <c r="H29" s="150">
        <f t="shared" si="7"/>
        <v>1.523313053</v>
      </c>
      <c r="I29" s="171">
        <f t="shared" si="8"/>
        <v>0.7125958408</v>
      </c>
      <c r="J29" s="179">
        <f t="shared" si="9"/>
        <v>0.9257473481</v>
      </c>
    </row>
    <row r="30" ht="15.0" customHeight="1">
      <c r="A30" s="174" t="s">
        <v>411</v>
      </c>
      <c r="B30" s="175"/>
      <c r="C30" s="176"/>
      <c r="D30" s="177">
        <v>0.025</v>
      </c>
      <c r="E30" s="178">
        <v>0.035</v>
      </c>
      <c r="F30" s="150">
        <f t="shared" si="5"/>
        <v>1.4</v>
      </c>
      <c r="G30" s="172">
        <f t="shared" si="6"/>
        <v>1.117954447</v>
      </c>
      <c r="H30" s="150">
        <f t="shared" si="7"/>
        <v>1.523313053</v>
      </c>
      <c r="I30" s="171">
        <f t="shared" si="8"/>
        <v>0.7125958408</v>
      </c>
      <c r="J30" s="179">
        <f t="shared" si="9"/>
        <v>0.7142857143</v>
      </c>
    </row>
    <row r="31" ht="15.0" customHeight="1">
      <c r="A31" s="174" t="s">
        <v>412</v>
      </c>
      <c r="B31" s="175"/>
      <c r="C31" s="176"/>
      <c r="D31" s="177">
        <v>0.013</v>
      </c>
      <c r="E31" s="178">
        <v>0.0124</v>
      </c>
      <c r="F31" s="150">
        <f t="shared" si="5"/>
        <v>0.9538461538</v>
      </c>
      <c r="G31" s="172">
        <f t="shared" si="6"/>
        <v>1.117954447</v>
      </c>
      <c r="H31" s="150">
        <f t="shared" si="7"/>
        <v>1.523313053</v>
      </c>
      <c r="I31" s="171">
        <f t="shared" si="8"/>
        <v>0.7125958408</v>
      </c>
      <c r="J31" s="179">
        <f t="shared" si="9"/>
        <v>1.048387097</v>
      </c>
      <c r="L31" s="144" t="s">
        <v>401</v>
      </c>
      <c r="M31" s="181">
        <f>AVERAGEA($F25:$F32)</f>
        <v>1.117954447</v>
      </c>
    </row>
    <row r="32" ht="15.0" customHeight="1">
      <c r="A32" s="182" t="s">
        <v>413</v>
      </c>
      <c r="B32" s="183"/>
      <c r="C32" s="184"/>
      <c r="D32" s="185">
        <v>0.0548</v>
      </c>
      <c r="E32" s="186">
        <v>0.0624</v>
      </c>
      <c r="F32" s="150">
        <f t="shared" si="5"/>
        <v>1.138686131</v>
      </c>
      <c r="G32" s="172">
        <f t="shared" si="6"/>
        <v>1.117954447</v>
      </c>
      <c r="H32" s="150">
        <f t="shared" si="7"/>
        <v>1.523313053</v>
      </c>
      <c r="I32" s="171">
        <f t="shared" si="8"/>
        <v>0.7125958408</v>
      </c>
      <c r="J32" s="187">
        <f t="shared" si="9"/>
        <v>0.8782051282</v>
      </c>
      <c r="L32" s="159" t="s">
        <v>402</v>
      </c>
      <c r="M32" s="188">
        <f>STDEVA($F25:$F32)</f>
        <v>0.202679303</v>
      </c>
    </row>
    <row r="33" ht="15.0" customHeight="1">
      <c r="D33" s="189"/>
    </row>
  </sheetData>
  <mergeCells count="9">
    <mergeCell ref="A25:C25"/>
    <mergeCell ref="A24:C24"/>
    <mergeCell ref="A26:C26"/>
    <mergeCell ref="A27:C27"/>
    <mergeCell ref="A28:C28"/>
    <mergeCell ref="A29:C29"/>
    <mergeCell ref="A30:C30"/>
    <mergeCell ref="A31:C31"/>
    <mergeCell ref="A32:C3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8.71"/>
    <col customWidth="1" min="2" max="2" width="20.29"/>
    <col customWidth="1" min="3" max="3" width="21.71"/>
    <col customWidth="1" min="4" max="4" width="20.43"/>
    <col customWidth="1" min="5" max="5" width="21.86"/>
    <col customWidth="1" min="6" max="6" width="14.71"/>
    <col customWidth="1" min="7" max="7" width="13.86"/>
    <col customWidth="1" min="8" max="8" width="23.71"/>
    <col customWidth="1" min="9" max="9" width="8.71"/>
    <col customWidth="1" min="10" max="10" width="26.14"/>
    <col customWidth="1" min="11" max="26" width="8.71"/>
  </cols>
  <sheetData>
    <row r="1">
      <c r="A1" s="113" t="s">
        <v>372</v>
      </c>
      <c r="B1" s="113" t="s">
        <v>377</v>
      </c>
      <c r="C1" s="113" t="s">
        <v>378</v>
      </c>
      <c r="D1" s="113" t="s">
        <v>379</v>
      </c>
      <c r="E1" s="113" t="s">
        <v>380</v>
      </c>
      <c r="F1" s="113" t="s">
        <v>381</v>
      </c>
      <c r="G1" s="115" t="s">
        <v>382</v>
      </c>
      <c r="H1" s="117" t="s">
        <v>384</v>
      </c>
      <c r="I1" s="118"/>
      <c r="J1" s="118"/>
      <c r="K1" s="118"/>
      <c r="L1" s="118"/>
      <c r="M1" s="118"/>
      <c r="N1" s="118"/>
      <c r="O1" s="118"/>
      <c r="P1" s="118"/>
      <c r="Q1" s="118"/>
      <c r="R1" s="118"/>
      <c r="S1" s="118"/>
      <c r="T1" s="118"/>
      <c r="U1" s="118"/>
      <c r="V1" s="118"/>
      <c r="W1" s="118"/>
      <c r="X1" s="118"/>
      <c r="Y1" s="118"/>
      <c r="Z1" s="118"/>
    </row>
    <row r="2">
      <c r="A2" s="119">
        <v>1.0</v>
      </c>
      <c r="B2" s="119">
        <v>7.0</v>
      </c>
      <c r="C2" s="119">
        <v>0.0</v>
      </c>
      <c r="D2" s="119">
        <v>0.0</v>
      </c>
      <c r="E2" s="119">
        <v>0.0</v>
      </c>
      <c r="F2" s="119">
        <v>0.25</v>
      </c>
      <c r="G2" s="122">
        <v>-0.25</v>
      </c>
      <c r="H2" s="124">
        <f t="shared" ref="H2:H5" si="1">(C2+D2+E2)/B2</f>
        <v>0</v>
      </c>
    </row>
    <row r="3">
      <c r="A3" s="119">
        <v>2.0</v>
      </c>
      <c r="B3" s="119">
        <v>8.0</v>
      </c>
      <c r="C3" s="119">
        <v>0.0</v>
      </c>
      <c r="D3" s="128">
        <v>0.0</v>
      </c>
      <c r="E3" s="128">
        <v>1.0</v>
      </c>
      <c r="F3" s="119">
        <v>0.25</v>
      </c>
      <c r="G3" s="122">
        <v>-0.25</v>
      </c>
      <c r="H3" s="124">
        <f t="shared" si="1"/>
        <v>0.125</v>
      </c>
      <c r="J3" s="7" t="s">
        <v>388</v>
      </c>
    </row>
    <row r="4">
      <c r="A4" s="119">
        <v>3.0</v>
      </c>
      <c r="B4" s="119">
        <v>8.0</v>
      </c>
      <c r="C4" s="119">
        <v>0.0</v>
      </c>
      <c r="D4" s="119">
        <v>0.0</v>
      </c>
      <c r="E4" s="119">
        <v>0.0</v>
      </c>
      <c r="F4" s="119">
        <v>0.25</v>
      </c>
      <c r="G4" s="122">
        <v>-0.25</v>
      </c>
      <c r="H4" s="124">
        <f t="shared" si="1"/>
        <v>0</v>
      </c>
      <c r="J4" s="7" t="s">
        <v>389</v>
      </c>
    </row>
    <row r="5">
      <c r="A5" s="129">
        <v>4.0</v>
      </c>
      <c r="B5" s="129">
        <v>7.0</v>
      </c>
      <c r="C5" s="129">
        <v>0.0</v>
      </c>
      <c r="D5" s="129">
        <v>0.0</v>
      </c>
      <c r="E5" s="129">
        <v>0.0</v>
      </c>
      <c r="F5" s="129">
        <v>0.25</v>
      </c>
      <c r="G5" s="130">
        <v>-0.25</v>
      </c>
      <c r="H5" s="131">
        <f t="shared" si="1"/>
        <v>0</v>
      </c>
      <c r="J5" s="7" t="s">
        <v>390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9.0"/>
    <col customWidth="1" min="3" max="3" width="18.57"/>
  </cols>
  <sheetData>
    <row r="1">
      <c r="A1" s="105" t="s">
        <v>358</v>
      </c>
      <c r="B1" s="105" t="s">
        <v>359</v>
      </c>
      <c r="C1" s="105" t="s">
        <v>360</v>
      </c>
      <c r="D1" s="106"/>
      <c r="F1" s="106"/>
    </row>
    <row r="2">
      <c r="A2" s="107" t="s">
        <v>361</v>
      </c>
      <c r="B2" s="105" t="s">
        <v>359</v>
      </c>
      <c r="C2" s="108">
        <v>1.0</v>
      </c>
    </row>
    <row r="3">
      <c r="A3" s="107" t="s">
        <v>362</v>
      </c>
      <c r="B3" s="105" t="s">
        <v>359</v>
      </c>
      <c r="C3" s="108">
        <v>0.0</v>
      </c>
    </row>
    <row r="4">
      <c r="A4" s="107" t="s">
        <v>363</v>
      </c>
      <c r="B4" s="105" t="s">
        <v>359</v>
      </c>
      <c r="C4" s="108">
        <v>1.0</v>
      </c>
    </row>
    <row r="5">
      <c r="A5" s="107" t="s">
        <v>364</v>
      </c>
      <c r="B5" s="105" t="s">
        <v>359</v>
      </c>
      <c r="C5" s="108">
        <v>0.0</v>
      </c>
    </row>
    <row r="6">
      <c r="A6" s="107" t="s">
        <v>365</v>
      </c>
      <c r="B6" s="105" t="s">
        <v>359</v>
      </c>
      <c r="C6" s="108">
        <v>0.0</v>
      </c>
    </row>
    <row r="7">
      <c r="A7" s="107" t="s">
        <v>366</v>
      </c>
      <c r="B7" s="105" t="s">
        <v>359</v>
      </c>
      <c r="C7" s="108">
        <v>0.0</v>
      </c>
    </row>
    <row r="9">
      <c r="A9" s="105" t="s">
        <v>367</v>
      </c>
      <c r="B9" s="105" t="s">
        <v>368</v>
      </c>
      <c r="C9" s="109" t="s">
        <v>369</v>
      </c>
    </row>
    <row r="12">
      <c r="A12" s="106" t="s">
        <v>370</v>
      </c>
    </row>
  </sheetData>
  <mergeCells count="1">
    <mergeCell ref="A12:N1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5.14"/>
    <col customWidth="1" min="2" max="2" width="16.71"/>
    <col customWidth="1" min="3" max="4" width="16.57"/>
    <col customWidth="1" min="5" max="5" width="7.57"/>
    <col customWidth="1" min="6" max="6" width="8.0"/>
    <col customWidth="1" min="7" max="26" width="8.71"/>
  </cols>
  <sheetData>
    <row r="1">
      <c r="A1" s="110" t="s">
        <v>371</v>
      </c>
      <c r="B1" s="111" t="s">
        <v>373</v>
      </c>
      <c r="C1" s="111" t="s">
        <v>374</v>
      </c>
      <c r="D1" s="112" t="s">
        <v>375</v>
      </c>
      <c r="E1" s="114" t="s">
        <v>376</v>
      </c>
      <c r="F1" s="116" t="s">
        <v>383</v>
      </c>
      <c r="G1" s="118"/>
      <c r="H1" s="118"/>
      <c r="I1" s="118"/>
      <c r="J1" s="118"/>
      <c r="K1" s="118"/>
      <c r="L1" s="118"/>
      <c r="M1" s="118"/>
      <c r="N1" s="118"/>
      <c r="O1" s="118"/>
      <c r="P1" s="118"/>
      <c r="Q1" s="118"/>
      <c r="R1" s="118"/>
      <c r="S1" s="118"/>
      <c r="T1" s="118"/>
      <c r="U1" s="118"/>
      <c r="V1" s="118"/>
      <c r="W1" s="118"/>
      <c r="X1" s="118"/>
      <c r="Y1" s="118"/>
      <c r="Z1" s="118"/>
    </row>
    <row r="2">
      <c r="A2" s="120" t="s">
        <v>385</v>
      </c>
      <c r="B2" s="121">
        <v>5.0</v>
      </c>
      <c r="C2" s="121">
        <v>6.0</v>
      </c>
      <c r="D2" s="123">
        <f t="shared" ref="D2:D6" si="1">C2/B2</f>
        <v>1.2</v>
      </c>
      <c r="E2" s="120">
        <v>1.0</v>
      </c>
      <c r="F2" s="125">
        <v>0.9</v>
      </c>
      <c r="H2" s="126"/>
      <c r="I2" s="7"/>
    </row>
    <row r="3">
      <c r="A3" s="136" t="s">
        <v>386</v>
      </c>
      <c r="B3" s="137">
        <v>6.0</v>
      </c>
      <c r="C3" s="137">
        <v>6.0</v>
      </c>
      <c r="D3" s="146">
        <f t="shared" si="1"/>
        <v>1</v>
      </c>
      <c r="E3" s="136">
        <v>1.0</v>
      </c>
      <c r="F3" s="124">
        <v>0.9</v>
      </c>
      <c r="H3" s="148"/>
      <c r="I3" s="7"/>
    </row>
    <row r="4">
      <c r="A4" s="136" t="s">
        <v>394</v>
      </c>
      <c r="B4" s="137">
        <v>9.0</v>
      </c>
      <c r="C4" s="137">
        <v>10.0</v>
      </c>
      <c r="D4" s="146">
        <f t="shared" si="1"/>
        <v>1.111111111</v>
      </c>
      <c r="E4" s="136">
        <v>1.0</v>
      </c>
      <c r="F4" s="124">
        <v>0.9</v>
      </c>
      <c r="H4" s="149"/>
      <c r="I4" s="7"/>
    </row>
    <row r="5">
      <c r="A5" s="136" t="s">
        <v>395</v>
      </c>
      <c r="B5" s="137">
        <v>7.0</v>
      </c>
      <c r="C5" s="137">
        <v>7.0</v>
      </c>
      <c r="D5" s="146">
        <f t="shared" si="1"/>
        <v>1</v>
      </c>
      <c r="E5" s="136">
        <v>1.0</v>
      </c>
      <c r="F5" s="124">
        <v>0.9</v>
      </c>
    </row>
    <row r="6">
      <c r="A6" s="140" t="s">
        <v>400</v>
      </c>
      <c r="B6" s="141">
        <v>12.0</v>
      </c>
      <c r="C6" s="141">
        <v>14.0</v>
      </c>
      <c r="D6" s="151">
        <f t="shared" si="1"/>
        <v>1.166666667</v>
      </c>
      <c r="E6" s="140">
        <v>1.0</v>
      </c>
      <c r="F6" s="131">
        <v>0.9</v>
      </c>
    </row>
    <row r="7">
      <c r="A7" s="7"/>
    </row>
    <row r="8">
      <c r="A8"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6.86"/>
    <col customWidth="1" min="2" max="2" width="30.0"/>
    <col customWidth="1" min="3" max="3" width="27.43"/>
    <col customWidth="1" min="4" max="4" width="11.57"/>
    <col customWidth="1" min="5" max="5" width="8.14"/>
    <col customWidth="1" min="6" max="6" width="8.0"/>
    <col customWidth="1" min="7" max="26" width="8.71"/>
  </cols>
  <sheetData>
    <row r="1">
      <c r="A1" s="110" t="s">
        <v>371</v>
      </c>
      <c r="B1" s="111" t="s">
        <v>391</v>
      </c>
      <c r="C1" s="111" t="s">
        <v>392</v>
      </c>
      <c r="D1" s="111" t="s">
        <v>393</v>
      </c>
      <c r="E1" s="132" t="s">
        <v>376</v>
      </c>
      <c r="F1" s="133" t="s">
        <v>383</v>
      </c>
    </row>
    <row r="2">
      <c r="A2" s="120" t="s">
        <v>385</v>
      </c>
      <c r="B2" s="121">
        <v>9.0</v>
      </c>
      <c r="C2" s="121">
        <v>9.0</v>
      </c>
      <c r="D2" s="134">
        <f t="shared" ref="D2:D6" si="1">C2/B2</f>
        <v>1</v>
      </c>
      <c r="E2" s="134">
        <v>1.0</v>
      </c>
      <c r="F2" s="135">
        <v>0.95</v>
      </c>
    </row>
    <row r="3">
      <c r="A3" s="136" t="s">
        <v>386</v>
      </c>
      <c r="B3" s="137">
        <v>5.0</v>
      </c>
      <c r="C3" s="137">
        <v>5.0</v>
      </c>
      <c r="D3" s="138">
        <f t="shared" si="1"/>
        <v>1</v>
      </c>
      <c r="E3" s="138">
        <v>1.0</v>
      </c>
      <c r="F3" s="139">
        <v>0.95</v>
      </c>
    </row>
    <row r="4">
      <c r="A4" s="136" t="s">
        <v>394</v>
      </c>
      <c r="B4" s="137">
        <v>4.0</v>
      </c>
      <c r="C4" s="137">
        <v>4.0</v>
      </c>
      <c r="D4" s="138">
        <f t="shared" si="1"/>
        <v>1</v>
      </c>
      <c r="E4" s="138">
        <v>1.0</v>
      </c>
      <c r="F4" s="139">
        <v>0.95</v>
      </c>
    </row>
    <row r="5">
      <c r="A5" s="136" t="s">
        <v>395</v>
      </c>
      <c r="B5" s="137">
        <v>12.0</v>
      </c>
      <c r="C5" s="137">
        <v>12.0</v>
      </c>
      <c r="D5" s="138">
        <f t="shared" si="1"/>
        <v>1</v>
      </c>
      <c r="E5" s="138">
        <v>1.0</v>
      </c>
      <c r="F5" s="139">
        <v>0.95</v>
      </c>
    </row>
    <row r="6">
      <c r="A6" s="140" t="s">
        <v>396</v>
      </c>
      <c r="B6" s="141">
        <v>8.0</v>
      </c>
      <c r="C6" s="141">
        <v>8.0</v>
      </c>
      <c r="D6" s="142">
        <f t="shared" si="1"/>
        <v>1</v>
      </c>
      <c r="E6" s="142">
        <v>1.0</v>
      </c>
      <c r="F6" s="143">
        <v>0.95</v>
      </c>
    </row>
  </sheetData>
  <drawing r:id="rId1"/>
</worksheet>
</file>