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Trabajos Adrian\Evidencias\"/>
    </mc:Choice>
  </mc:AlternateContent>
  <xr:revisionPtr revIDLastSave="0" documentId="8_{6ED93676-64B5-4B72-B4CC-70CF40B149BE}" xr6:coauthVersionLast="36" xr6:coauthVersionMax="36" xr10:uidLastSave="{00000000-0000-0000-0000-000000000000}"/>
  <bookViews>
    <workbookView xWindow="0" yWindow="0" windowWidth="15360" windowHeight="7425" tabRatio="820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0" i="14"/>
  <c r="F13" i="14"/>
  <c r="F11" i="14"/>
  <c r="F13" i="9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0" i="15"/>
  <c r="F11" i="15"/>
  <c r="F12" i="15"/>
  <c r="F13" i="15"/>
  <c r="F14" i="15"/>
  <c r="F15" i="15"/>
  <c r="F16" i="15"/>
  <c r="F17" i="15"/>
  <c r="F9" i="15"/>
  <c r="F12" i="14"/>
  <c r="F14" i="14"/>
  <c r="F15" i="14"/>
  <c r="F16" i="14"/>
  <c r="F17" i="14"/>
  <c r="F18" i="14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/>
  <c r="E10" i="2"/>
  <c r="E11" i="2"/>
  <c r="E12" i="2"/>
  <c r="E13" i="2"/>
  <c r="E8" i="2"/>
  <c r="F14" i="9"/>
  <c r="F15" i="9"/>
  <c r="F16" i="9"/>
  <c r="F17" i="9"/>
  <c r="F18" i="9"/>
  <c r="F19" i="9"/>
  <c r="F20" i="9"/>
  <c r="F21" i="9"/>
  <c r="D12" i="10"/>
  <c r="D13" i="10"/>
  <c r="D14" i="10"/>
  <c r="D15" i="10"/>
  <c r="D16" i="10"/>
  <c r="D17" i="10"/>
  <c r="D18" i="10"/>
  <c r="D19" i="10"/>
  <c r="D11" i="10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<sst xmlns="http://schemas.openxmlformats.org/spreadsheetml/2006/main" count="270" uniqueCount="133">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</sst>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_);[Red]\(&quot;$&quot;#,##0\)"/>
    <numFmt numFmtId="167" formatCode="_ * #,##0.00_ ;_ * \-#,##0.00_ ;_ * &quot;-&quot;??_ ;_ @_ "/>
    <numFmt numFmtId="168" formatCode="dd/mmm/yyyy"/>
    <numFmt numFmtId="169" formatCode="_-&quot;S/.&quot;* #,##0.00_-;\-&quot;S/.&quot;* #,##0.00_-;_-&quot;S/.&quot;* &quot;-&quot;??_-;_-@_-"/>
    <numFmt numFmtId="170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7" fontId="9" fillId="0" borderId="0" xfId="3" applyFont="1" applyAlignment="1">
      <alignment horizontal="right" vertical="center"/>
    </xf>
    <xf numFmtId="0" fontId="13" fillId="0" borderId="0" xfId="0" applyFont="1"/>
    <xf numFmtId="167" fontId="8" fillId="0" borderId="0" xfId="3" applyFont="1"/>
    <xf numFmtId="168" fontId="0" fillId="0" borderId="0" xfId="0" applyNumberFormat="1"/>
    <xf numFmtId="168" fontId="8" fillId="0" borderId="1" xfId="0" applyNumberFormat="1" applyFont="1" applyBorder="1" applyAlignment="1">
      <alignment horizontal="center"/>
    </xf>
    <xf numFmtId="167" fontId="8" fillId="0" borderId="1" xfId="3" applyFont="1" applyBorder="1"/>
    <xf numFmtId="0" fontId="7" fillId="0" borderId="0" xfId="0" applyFont="1"/>
    <xf numFmtId="0" fontId="8" fillId="0" borderId="0" xfId="0" applyFont="1"/>
    <xf numFmtId="168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3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3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4"/>
    <xf numFmtId="0" fontId="1" fillId="0" borderId="1" xfId="4" applyBorder="1" applyAlignment="1">
      <alignment horizontal="center"/>
    </xf>
    <xf numFmtId="0" fontId="22" fillId="6" borderId="1" xfId="4" applyFont="1" applyFill="1" applyBorder="1" applyAlignment="1">
      <alignment horizontal="center"/>
    </xf>
    <xf numFmtId="0" fontId="1" fillId="0" borderId="1" xfId="4" applyBorder="1" applyAlignment="1">
      <alignment horizontal="left" vertical="center"/>
    </xf>
    <xf numFmtId="0" fontId="23" fillId="7" borderId="1" xfId="4" applyFont="1" applyFill="1" applyBorder="1" applyAlignment="1">
      <alignment horizontal="center" vertical="center"/>
    </xf>
    <xf numFmtId="0" fontId="24" fillId="7" borderId="1" xfId="4" applyFont="1" applyFill="1" applyBorder="1" applyAlignment="1">
      <alignment horizontal="center"/>
    </xf>
    <xf numFmtId="169" fontId="25" fillId="9" borderId="1" xfId="5" applyFont="1" applyFill="1" applyBorder="1"/>
    <xf numFmtId="170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167" fontId="9" fillId="3" borderId="1" xfId="3" applyFont="1" applyFill="1" applyBorder="1" applyAlignment="1">
      <alignment horizontal="right"/>
    </xf>
    <xf numFmtId="168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5" fontId="8" fillId="10" borderId="1" xfId="3" applyNumberFormat="1" applyFont="1" applyFill="1" applyBorder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6">
    <cellStyle name="Comma [0]" xfId="1" xr:uid="{00000000-0005-0000-0000-000001000000}"/>
    <cellStyle name="Currency [0]" xfId="2" xr:uid="{00000000-0005-0000-0000-000002000000}"/>
    <cellStyle name="Millares" xfId="3" builtinId="3"/>
    <cellStyle name="Moneda 2" xfId="5" xr:uid="{00000000-0005-0000-0000-000003000000}"/>
    <cellStyle name="Normal" xfId="0" builtinId="0"/>
    <cellStyle name="Normal 2" xfId="4" xr:uid="{00000000-0005-0000-0000-000005000000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214313</xdr:colOff>
      <xdr:row>0</xdr:row>
      <xdr:rowOff>101600</xdr:rowOff>
    </xdr:from>
    <xdr:to>
      <xdr:col>7</xdr:col>
      <xdr:colOff>798513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214313" y="101600"/>
          <a:ext cx="7894638" cy="11430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0:D19"/>
  <sheetViews>
    <sheetView showGridLines="0" tabSelected="1" workbookViewId="0">
      <selection activeCell="D11" sqref="D11"/>
    </sheetView>
  </sheetViews>
  <sheetFormatPr baseColWidth="10" defaultColWidth="11.42578125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B9:H31"/>
  <sheetViews>
    <sheetView showGridLines="0" topLeftCell="A8" zoomScale="120" zoomScaleNormal="120" workbookViewId="0">
      <selection activeCell="H27" sqref="H27"/>
    </sheetView>
  </sheetViews>
  <sheetFormatPr baseColWidth="10" defaultColWidth="11.5703125" defaultRowHeight="15" x14ac:dyDescent="0.25"/>
  <cols>
    <col min="1" max="1" width="5.7109375" style="43" customWidth="1"/>
    <col min="2" max="2" width="22.7109375" style="43" bestFit="1" customWidth="1"/>
    <col min="3" max="3" width="14" style="43" bestFit="1" customWidth="1"/>
    <col min="4" max="4" width="13.140625" style="43" bestFit="1" customWidth="1"/>
    <col min="5" max="5" width="30.42578125" style="43" customWidth="1"/>
    <col min="6" max="6" width="11.5703125" style="43"/>
    <col min="7" max="7" width="12" style="43" bestFit="1" customWidth="1"/>
    <col min="8" max="8" width="14.85546875" style="43" customWidth="1"/>
    <col min="9" max="16384" width="11.5703125" style="43"/>
  </cols>
  <sheetData>
    <row r="9" spans="2:8" ht="19.149999999999999" customHeight="1" x14ac:dyDescent="0.25">
      <c r="B9" s="47" t="s">
        <v>93</v>
      </c>
      <c r="C9" s="47" t="s">
        <v>94</v>
      </c>
      <c r="D9" s="47" t="s">
        <v>95</v>
      </c>
      <c r="E9" s="47" t="s">
        <v>69</v>
      </c>
    </row>
    <row r="10" spans="2:8" ht="18.600000000000001" customHeight="1" x14ac:dyDescent="0.25">
      <c r="B10" s="46" t="s">
        <v>19</v>
      </c>
      <c r="C10" s="44" t="s">
        <v>96</v>
      </c>
      <c r="D10" s="44">
        <v>1</v>
      </c>
      <c r="E10" s="45" t="str">
        <f>IF(AND(C10="UNIVERSITARIO",D10&gt;=2),"S/. 5.000,00",IF(AND(C10="TECNICO",D10&gt;=1),"S/. 4.000,00","S/. 1000"))</f>
        <v>S/. 1000</v>
      </c>
    </row>
    <row r="11" spans="2:8" ht="15.75" x14ac:dyDescent="0.25">
      <c r="B11" s="46" t="s">
        <v>98</v>
      </c>
      <c r="C11" s="44" t="s">
        <v>96</v>
      </c>
      <c r="D11" s="44">
        <v>2</v>
      </c>
      <c r="E11" s="45" t="str">
        <f t="shared" ref="E11:E31" si="0">IF(AND(C11="UNIVERSITARIO",D11&gt;=2),"S/. 5.000,00",IF(AND(C11="TECNICO",D11&gt;=1),"S/. 4.000,00","S/. 1000"))</f>
        <v>S/. 5.000,00</v>
      </c>
    </row>
    <row r="12" spans="2:8" ht="15.75" x14ac:dyDescent="0.25">
      <c r="B12" s="46" t="s">
        <v>99</v>
      </c>
      <c r="C12" s="44" t="s">
        <v>97</v>
      </c>
      <c r="D12" s="44">
        <v>3</v>
      </c>
      <c r="E12" s="45" t="str">
        <f t="shared" si="0"/>
        <v>S/. 4.000,00</v>
      </c>
      <c r="G12" s="48" t="s">
        <v>119</v>
      </c>
      <c r="H12" s="49">
        <v>5000</v>
      </c>
    </row>
    <row r="13" spans="2:8" ht="15.75" x14ac:dyDescent="0.25">
      <c r="B13" s="46" t="s">
        <v>100</v>
      </c>
      <c r="C13" s="44" t="s">
        <v>97</v>
      </c>
      <c r="D13" s="44">
        <v>2</v>
      </c>
      <c r="E13" s="45" t="str">
        <f t="shared" si="0"/>
        <v>S/. 4.000,00</v>
      </c>
      <c r="G13" s="48" t="s">
        <v>120</v>
      </c>
      <c r="H13" s="49">
        <v>4000</v>
      </c>
    </row>
    <row r="14" spans="2:8" ht="15.75" x14ac:dyDescent="0.25">
      <c r="B14" s="46" t="s">
        <v>101</v>
      </c>
      <c r="C14" s="44" t="s">
        <v>97</v>
      </c>
      <c r="D14" s="44">
        <v>1</v>
      </c>
      <c r="E14" s="45" t="str">
        <f t="shared" si="0"/>
        <v>S/. 4.000,00</v>
      </c>
    </row>
    <row r="15" spans="2:8" ht="15.75" x14ac:dyDescent="0.25">
      <c r="B15" s="46" t="s">
        <v>102</v>
      </c>
      <c r="C15" s="44" t="s">
        <v>96</v>
      </c>
      <c r="D15" s="44">
        <v>0</v>
      </c>
      <c r="E15" s="45" t="str">
        <f t="shared" si="0"/>
        <v>S/. 1000</v>
      </c>
    </row>
    <row r="16" spans="2:8" ht="15.75" x14ac:dyDescent="0.25">
      <c r="B16" s="46" t="s">
        <v>103</v>
      </c>
      <c r="C16" s="44" t="s">
        <v>97</v>
      </c>
      <c r="D16" s="44">
        <v>0</v>
      </c>
      <c r="E16" s="45" t="str">
        <f t="shared" si="0"/>
        <v>S/. 1000</v>
      </c>
    </row>
    <row r="17" spans="2:5" ht="15.75" x14ac:dyDescent="0.25">
      <c r="B17" s="46" t="s">
        <v>104</v>
      </c>
      <c r="C17" s="44" t="s">
        <v>97</v>
      </c>
      <c r="D17" s="44">
        <v>2</v>
      </c>
      <c r="E17" s="45" t="str">
        <f t="shared" si="0"/>
        <v>S/. 4.000,00</v>
      </c>
    </row>
    <row r="18" spans="2:5" ht="15.75" x14ac:dyDescent="0.25">
      <c r="B18" s="46" t="s">
        <v>105</v>
      </c>
      <c r="C18" s="44" t="s">
        <v>97</v>
      </c>
      <c r="D18" s="44">
        <v>3</v>
      </c>
      <c r="E18" s="45" t="str">
        <f t="shared" si="0"/>
        <v>S/. 4.000,00</v>
      </c>
    </row>
    <row r="19" spans="2:5" ht="15.75" x14ac:dyDescent="0.25">
      <c r="B19" s="46" t="s">
        <v>106</v>
      </c>
      <c r="C19" s="44" t="s">
        <v>97</v>
      </c>
      <c r="D19" s="44">
        <v>2</v>
      </c>
      <c r="E19" s="45" t="str">
        <f t="shared" si="0"/>
        <v>S/. 4.000,00</v>
      </c>
    </row>
    <row r="20" spans="2:5" ht="15.75" x14ac:dyDescent="0.25">
      <c r="B20" s="46" t="s">
        <v>107</v>
      </c>
      <c r="C20" s="44" t="s">
        <v>96</v>
      </c>
      <c r="D20" s="44">
        <v>3</v>
      </c>
      <c r="E20" s="45" t="str">
        <f t="shared" si="0"/>
        <v>S/. 5.000,00</v>
      </c>
    </row>
    <row r="21" spans="2:5" ht="15.75" x14ac:dyDescent="0.25">
      <c r="B21" s="46" t="s">
        <v>108</v>
      </c>
      <c r="C21" s="44" t="s">
        <v>96</v>
      </c>
      <c r="D21" s="44">
        <v>4</v>
      </c>
      <c r="E21" s="45" t="str">
        <f t="shared" si="0"/>
        <v>S/. 5.000,00</v>
      </c>
    </row>
    <row r="22" spans="2:5" ht="15.75" x14ac:dyDescent="0.25">
      <c r="B22" s="46" t="s">
        <v>109</v>
      </c>
      <c r="C22" s="44" t="s">
        <v>97</v>
      </c>
      <c r="D22" s="44">
        <v>5</v>
      </c>
      <c r="E22" s="45" t="str">
        <f t="shared" si="0"/>
        <v>S/. 4.000,00</v>
      </c>
    </row>
    <row r="23" spans="2:5" ht="15.75" x14ac:dyDescent="0.25">
      <c r="B23" s="46" t="s">
        <v>110</v>
      </c>
      <c r="C23" s="44" t="s">
        <v>97</v>
      </c>
      <c r="D23" s="44">
        <v>6</v>
      </c>
      <c r="E23" s="45" t="str">
        <f t="shared" si="0"/>
        <v>S/. 4.000,00</v>
      </c>
    </row>
    <row r="24" spans="2:5" ht="15.75" x14ac:dyDescent="0.25">
      <c r="B24" s="46" t="s">
        <v>111</v>
      </c>
      <c r="C24" s="44" t="s">
        <v>97</v>
      </c>
      <c r="D24" s="44">
        <v>6</v>
      </c>
      <c r="E24" s="45" t="str">
        <f t="shared" si="0"/>
        <v>S/. 4.000,00</v>
      </c>
    </row>
    <row r="25" spans="2:5" ht="15.75" x14ac:dyDescent="0.25">
      <c r="B25" s="46" t="s">
        <v>112</v>
      </c>
      <c r="C25" s="44" t="s">
        <v>96</v>
      </c>
      <c r="D25" s="44">
        <v>5</v>
      </c>
      <c r="E25" s="45" t="str">
        <f t="shared" si="0"/>
        <v>S/. 5.000,00</v>
      </c>
    </row>
    <row r="26" spans="2:5" ht="15.75" x14ac:dyDescent="0.25">
      <c r="B26" s="46" t="s">
        <v>113</v>
      </c>
      <c r="C26" s="44" t="s">
        <v>96</v>
      </c>
      <c r="D26" s="44">
        <v>4</v>
      </c>
      <c r="E26" s="45" t="str">
        <f t="shared" si="0"/>
        <v>S/. 5.000,00</v>
      </c>
    </row>
    <row r="27" spans="2:5" ht="15.75" x14ac:dyDescent="0.25">
      <c r="B27" s="46" t="s">
        <v>114</v>
      </c>
      <c r="C27" s="44" t="s">
        <v>96</v>
      </c>
      <c r="D27" s="44">
        <v>3</v>
      </c>
      <c r="E27" s="45" t="str">
        <f t="shared" si="0"/>
        <v>S/. 5.000,00</v>
      </c>
    </row>
    <row r="28" spans="2:5" ht="15.75" x14ac:dyDescent="0.25">
      <c r="B28" s="46" t="s">
        <v>115</v>
      </c>
      <c r="C28" s="44" t="s">
        <v>97</v>
      </c>
      <c r="D28" s="44">
        <v>2</v>
      </c>
      <c r="E28" s="45" t="str">
        <f t="shared" si="0"/>
        <v>S/. 4.000,00</v>
      </c>
    </row>
    <row r="29" spans="2:5" ht="15.75" x14ac:dyDescent="0.25">
      <c r="B29" s="46" t="s">
        <v>116</v>
      </c>
      <c r="C29" s="44" t="s">
        <v>97</v>
      </c>
      <c r="D29" s="44">
        <v>1</v>
      </c>
      <c r="E29" s="45" t="str">
        <f t="shared" si="0"/>
        <v>S/. 4.000,00</v>
      </c>
    </row>
    <row r="30" spans="2:5" ht="15.75" x14ac:dyDescent="0.25">
      <c r="B30" s="46" t="s">
        <v>117</v>
      </c>
      <c r="C30" s="44" t="s">
        <v>96</v>
      </c>
      <c r="D30" s="44">
        <v>2</v>
      </c>
      <c r="E30" s="45" t="str">
        <f t="shared" si="0"/>
        <v>S/. 5.000,00</v>
      </c>
    </row>
    <row r="31" spans="2:5" ht="15.75" x14ac:dyDescent="0.25">
      <c r="B31" s="46" t="s">
        <v>118</v>
      </c>
      <c r="C31" s="44" t="s">
        <v>97</v>
      </c>
      <c r="D31" s="44">
        <v>5</v>
      </c>
      <c r="E31" s="45" t="str">
        <f t="shared" si="0"/>
        <v>S/. 4.000,00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3:E13"/>
  <sheetViews>
    <sheetView showGridLines="0" workbookViewId="0">
      <selection activeCell="E8" sqref="E8:E13"/>
    </sheetView>
  </sheetViews>
  <sheetFormatPr baseColWidth="10" defaultColWidth="11.42578125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4"/>
      <c r="C3" s="64"/>
    </row>
    <row r="4" spans="1:5" ht="21" customHeight="1" x14ac:dyDescent="0.2">
      <c r="B4" s="64"/>
      <c r="C4" s="64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B4:H14"/>
  <sheetViews>
    <sheetView showGridLines="0" workbookViewId="0">
      <selection activeCell="G9" sqref="G9:G14"/>
    </sheetView>
  </sheetViews>
  <sheetFormatPr baseColWidth="10" defaultColWidth="11.42578125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5" t="s">
        <v>90</v>
      </c>
      <c r="D5" s="65"/>
      <c r="E5" s="65"/>
      <c r="F5" s="26"/>
      <c r="G5" s="26"/>
    </row>
    <row r="6" spans="2:8" ht="18" x14ac:dyDescent="0.25">
      <c r="B6" s="33" t="s">
        <v>88</v>
      </c>
      <c r="C6" s="65" t="s">
        <v>91</v>
      </c>
      <c r="D6" s="65"/>
      <c r="E6" s="65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0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0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0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0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0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0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B3:K19"/>
  <sheetViews>
    <sheetView workbookViewId="0">
      <selection activeCell="D19" sqref="D19"/>
    </sheetView>
  </sheetViews>
  <sheetFormatPr baseColWidth="10" defaultColWidth="11.42578125" defaultRowHeight="12.75" x14ac:dyDescent="0.2"/>
  <cols>
    <col min="1" max="1" width="7" customWidth="1"/>
    <col min="2" max="2" width="43.28515625" customWidth="1"/>
    <col min="3" max="3" width="30.28515625" customWidth="1"/>
    <col min="4" max="4" width="42.42578125" bestFit="1" customWidth="1"/>
    <col min="5" max="5" width="16" customWidth="1"/>
  </cols>
  <sheetData>
    <row r="3" spans="2:11" ht="23.25" x14ac:dyDescent="0.35">
      <c r="E3" s="51" t="s">
        <v>122</v>
      </c>
    </row>
    <row r="4" spans="2:11" ht="23.25" x14ac:dyDescent="0.35">
      <c r="E4" s="51" t="s">
        <v>123</v>
      </c>
    </row>
    <row r="5" spans="2:11" ht="23.25" x14ac:dyDescent="0.35">
      <c r="E5" s="51" t="s">
        <v>121</v>
      </c>
    </row>
    <row r="10" spans="2:11" ht="23.25" x14ac:dyDescent="0.35">
      <c r="G10" s="55"/>
      <c r="H10" s="55"/>
      <c r="I10" s="55" t="s">
        <v>127</v>
      </c>
      <c r="J10" s="54"/>
      <c r="K10" s="54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6">
        <v>14</v>
      </c>
      <c r="D12" s="57" t="str">
        <f>IF(C12&gt;=15,"80%",IF(C12&gt;=13,"60%","NO BECA"))</f>
        <v>60%</v>
      </c>
    </row>
    <row r="13" spans="2:11" ht="22.15" customHeight="1" x14ac:dyDescent="0.25">
      <c r="B13" s="34" t="s">
        <v>74</v>
      </c>
      <c r="C13" s="56">
        <v>13</v>
      </c>
      <c r="D13" s="57" t="str">
        <f t="shared" ref="D13:D19" si="0">IF(C13&gt;=15,"80%",IF(C13&gt;=13,"60%","NO BECA"))</f>
        <v>60%</v>
      </c>
    </row>
    <row r="14" spans="2:11" ht="21.6" customHeight="1" x14ac:dyDescent="0.25">
      <c r="B14" s="34" t="s">
        <v>75</v>
      </c>
      <c r="C14" s="56">
        <v>15</v>
      </c>
      <c r="D14" s="57" t="str">
        <f t="shared" si="0"/>
        <v>80%</v>
      </c>
    </row>
    <row r="15" spans="2:11" ht="21.6" customHeight="1" x14ac:dyDescent="0.35">
      <c r="B15" s="34" t="s">
        <v>76</v>
      </c>
      <c r="C15" s="56">
        <v>14</v>
      </c>
      <c r="D15" s="57" t="str">
        <f t="shared" si="0"/>
        <v>60%</v>
      </c>
      <c r="H15" s="52" t="s">
        <v>125</v>
      </c>
      <c r="I15" s="53"/>
      <c r="J15" s="54" t="s">
        <v>124</v>
      </c>
    </row>
    <row r="16" spans="2:11" ht="24" customHeight="1" x14ac:dyDescent="0.25">
      <c r="B16" s="34" t="s">
        <v>77</v>
      </c>
      <c r="C16" s="56">
        <v>11</v>
      </c>
      <c r="D16" s="57" t="str">
        <f t="shared" si="0"/>
        <v>NO BECA</v>
      </c>
    </row>
    <row r="17" spans="2:4" ht="21" customHeight="1" x14ac:dyDescent="0.25">
      <c r="B17" s="34" t="s">
        <v>78</v>
      </c>
      <c r="C17" s="56">
        <v>15</v>
      </c>
      <c r="D17" s="57" t="str">
        <f t="shared" si="0"/>
        <v>80%</v>
      </c>
    </row>
    <row r="18" spans="2:4" ht="26.45" customHeight="1" x14ac:dyDescent="0.25">
      <c r="B18" s="34" t="s">
        <v>79</v>
      </c>
      <c r="C18" s="56">
        <v>12.99</v>
      </c>
      <c r="D18" s="57" t="str">
        <f t="shared" si="0"/>
        <v>NO BECA</v>
      </c>
    </row>
    <row r="19" spans="2:4" ht="22.15" customHeight="1" x14ac:dyDescent="0.25">
      <c r="B19" s="34" t="s">
        <v>80</v>
      </c>
      <c r="C19" s="56">
        <v>14.99</v>
      </c>
      <c r="D19" s="57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B4:F18"/>
  <sheetViews>
    <sheetView showGridLines="0" workbookViewId="0">
      <selection activeCell="F11" sqref="F11"/>
    </sheetView>
  </sheetViews>
  <sheetFormatPr baseColWidth="10" defaultColWidth="11.42578125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6"/>
      <c r="D4" s="66"/>
      <c r="E4" s="66"/>
      <c r="F4" s="66"/>
    </row>
    <row r="5" spans="2:6" ht="15.75" x14ac:dyDescent="0.25">
      <c r="B5" s="29"/>
      <c r="C5" s="66"/>
      <c r="D5" s="66"/>
      <c r="E5" s="66"/>
      <c r="F5" s="66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IF(AND(MONTH(C10)=12,D10="A"),(E10*0.2),(E10*0.1))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>IF(AND(MONTH(C11)=12,D11="A"),(E11*0.2),(E11*0.1))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ref="F12:F18" si="0">IF(AND(MONTH(C12)=12,D12="A"),(E12*0.2),(E12*0.1))</f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>IF(AND(MONTH(C13)=12,D13="A"),(E13*0.2),(E13*0.1))</f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4:F17"/>
  <sheetViews>
    <sheetView workbookViewId="0">
      <selection activeCell="F9" sqref="F9:F17"/>
    </sheetView>
  </sheetViews>
  <sheetFormatPr baseColWidth="10" defaultColWidth="11.42578125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7"/>
      <c r="D4" s="67"/>
      <c r="E4" s="67"/>
      <c r="F4" s="67"/>
    </row>
    <row r="5" spans="2:6" ht="33" customHeight="1" x14ac:dyDescent="0.25">
      <c r="B5" s="29"/>
      <c r="C5" s="67"/>
      <c r="D5" s="67"/>
      <c r="E5" s="67"/>
      <c r="F5" s="67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61">
        <v>40261</v>
      </c>
      <c r="D9" s="62" t="s">
        <v>9</v>
      </c>
      <c r="E9" s="63">
        <v>2000</v>
      </c>
      <c r="F9" s="58">
        <f>IF(AND(YEAR(C9)&gt;=2000,D9="A"),(E9*15%),(E9*5%))</f>
        <v>300</v>
      </c>
    </row>
    <row r="10" spans="2:6" ht="18" x14ac:dyDescent="0.25">
      <c r="B10" s="10" t="s">
        <v>51</v>
      </c>
      <c r="C10" s="61">
        <v>35057</v>
      </c>
      <c r="D10" s="62" t="s">
        <v>10</v>
      </c>
      <c r="E10" s="63">
        <v>1500</v>
      </c>
      <c r="F10" s="58">
        <f t="shared" ref="F10:F17" si="0">IF(AND(YEAR(C10)&gt;=2000,D10="A"),(E10*15%),(E10*5%))</f>
        <v>75</v>
      </c>
    </row>
    <row r="11" spans="2:6" ht="18" x14ac:dyDescent="0.25">
      <c r="B11" s="10" t="s">
        <v>52</v>
      </c>
      <c r="C11" s="61">
        <v>38643</v>
      </c>
      <c r="D11" s="62" t="s">
        <v>9</v>
      </c>
      <c r="E11" s="63">
        <v>2500</v>
      </c>
      <c r="F11" s="58">
        <f t="shared" si="0"/>
        <v>375</v>
      </c>
    </row>
    <row r="12" spans="2:6" ht="18" x14ac:dyDescent="0.25">
      <c r="B12" s="10" t="s">
        <v>53</v>
      </c>
      <c r="C12" s="61">
        <v>36351</v>
      </c>
      <c r="D12" s="62" t="s">
        <v>9</v>
      </c>
      <c r="E12" s="63">
        <v>1500</v>
      </c>
      <c r="F12" s="58">
        <f t="shared" si="0"/>
        <v>75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8">
        <f t="shared" si="0"/>
        <v>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8">
        <f t="shared" si="0"/>
        <v>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8">
        <f t="shared" si="0"/>
        <v>75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8">
        <f t="shared" si="0"/>
        <v>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8">
        <f t="shared" si="0"/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C2:H20"/>
  <sheetViews>
    <sheetView showGridLines="0" workbookViewId="0">
      <selection activeCell="E12" sqref="E12:E18"/>
    </sheetView>
  </sheetViews>
  <sheetFormatPr baseColWidth="10" defaultColWidth="11.42578125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8" t="s">
        <v>27</v>
      </c>
      <c r="D2" s="68"/>
      <c r="E2" s="68"/>
      <c r="F2" s="68"/>
      <c r="G2" s="68"/>
      <c r="H2" s="68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IF(D12="S","SOLTERO",IF(D12="C","CASADO",IF(D12="V","VIUDO","DIVORCIADO")))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IF(D13="S","SOLTERO",IF(D13="C","CASADO",IF(D13="V","VIUDO","DIVORCIADO")))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B2:G22"/>
  <sheetViews>
    <sheetView showGridLines="0" workbookViewId="0">
      <selection activeCell="F12" sqref="F12"/>
    </sheetView>
  </sheetViews>
  <sheetFormatPr baseColWidth="10" defaultColWidth="11.42578125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8" t="s">
        <v>48</v>
      </c>
      <c r="C2" s="68"/>
      <c r="D2" s="68"/>
      <c r="E2" s="68"/>
      <c r="F2" s="68"/>
      <c r="G2" s="68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  <c r="E5" t="s">
        <v>132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60" t="str">
        <f>IF(E11="A","2.500,00",IF(E11="B","2.000,00",IF(E11="C","1.500,00","1.000,00")))</f>
        <v>1.500,00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60" t="str">
        <f t="shared" ref="F12:F22" si="0">IF(E12="A","2.500,00",IF(E12="B","2.000,00",IF(E12="C","1.500,00","1.000,00")))</f>
        <v>2.000,00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60" t="str">
        <f t="shared" si="0"/>
        <v>1.500,00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60" t="str">
        <f t="shared" si="0"/>
        <v>2.500,00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60" t="str">
        <f t="shared" si="0"/>
        <v>2.000,00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60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60" t="str">
        <f t="shared" si="0"/>
        <v>2.500,00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60" t="str">
        <f t="shared" si="0"/>
        <v>1.500,00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60" t="str">
        <f t="shared" si="0"/>
        <v>2.000,00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60" t="str">
        <f t="shared" si="0"/>
        <v>2.500,00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60" t="str">
        <f t="shared" si="0"/>
        <v>2.500,00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60" t="str">
        <f t="shared" si="0"/>
        <v>2.000,00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H37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22.8554687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9" t="s">
        <v>128</v>
      </c>
    </row>
    <row r="7" spans="1:8" ht="20.25" x14ac:dyDescent="0.3">
      <c r="B7" s="15" t="s">
        <v>62</v>
      </c>
      <c r="C7" s="26"/>
      <c r="D7" s="21">
        <v>100</v>
      </c>
      <c r="F7" s="59" t="s">
        <v>129</v>
      </c>
    </row>
    <row r="8" spans="1:8" ht="20.25" x14ac:dyDescent="0.3">
      <c r="B8" s="15" t="s">
        <v>63</v>
      </c>
      <c r="C8" s="26"/>
      <c r="D8" s="21">
        <v>80</v>
      </c>
      <c r="F8" s="59" t="s">
        <v>130</v>
      </c>
    </row>
    <row r="9" spans="1:8" ht="20.25" x14ac:dyDescent="0.3">
      <c r="B9" s="15" t="s">
        <v>64</v>
      </c>
      <c r="C9" s="27"/>
      <c r="D9" s="21">
        <v>50</v>
      </c>
      <c r="F9" s="59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>
        <f>IF(YEAR(C13)&lt;1980,150,IF(YEAR(C13)&lt;1990,100,IF(YEAR(C13)&lt;2001,80,50)))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>
        <f t="shared" ref="F14:F21" si="0">IF(YEAR(C14)&lt;1980,150,IF(YEAR(C14)&lt;1990,100,IF(YEAR(C14)&lt;2001,80,50)))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2025-04-08T15:38:14Z</dcterms:modified>
</cp:coreProperties>
</file>