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GaussianExperiments\data\output\high_noisy\results\"/>
    </mc:Choice>
  </mc:AlternateContent>
  <xr:revisionPtr revIDLastSave="0" documentId="13_ncr:1_{139067CD-F0CB-404D-A5CE-1FA81057A6B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Resultados" sheetId="1" r:id="rId1"/>
    <sheet name="SSIM" sheetId="2" r:id="rId2"/>
    <sheet name="PSNR" sheetId="4" r:id="rId3"/>
    <sheet name="Resumo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3" i="2" l="1"/>
  <c r="T53" i="2"/>
  <c r="S53" i="2"/>
  <c r="R53" i="2"/>
  <c r="Q53" i="2"/>
  <c r="P53" i="2"/>
  <c r="O53" i="2"/>
  <c r="N53" i="2"/>
  <c r="U50" i="2"/>
  <c r="T50" i="2"/>
  <c r="S50" i="2"/>
  <c r="R50" i="2"/>
  <c r="Q50" i="2"/>
  <c r="P50" i="2"/>
  <c r="O50" i="2"/>
  <c r="N50" i="2"/>
  <c r="U49" i="2"/>
  <c r="T49" i="2"/>
  <c r="S49" i="2"/>
  <c r="R49" i="2"/>
  <c r="Q49" i="2"/>
  <c r="P49" i="2"/>
  <c r="O49" i="2"/>
  <c r="N49" i="2"/>
  <c r="U48" i="2"/>
  <c r="T48" i="2"/>
  <c r="S48" i="2"/>
  <c r="R48" i="2"/>
  <c r="Q48" i="2"/>
  <c r="P48" i="2"/>
  <c r="O48" i="2"/>
  <c r="N48" i="2"/>
  <c r="U47" i="2"/>
  <c r="T47" i="2"/>
  <c r="S47" i="2"/>
  <c r="R47" i="2"/>
  <c r="Q47" i="2"/>
  <c r="P47" i="2"/>
  <c r="O47" i="2"/>
  <c r="N47" i="2"/>
  <c r="U46" i="2"/>
  <c r="T46" i="2"/>
  <c r="S46" i="2"/>
  <c r="R46" i="2"/>
  <c r="Q46" i="2"/>
  <c r="P46" i="2"/>
  <c r="O46" i="2"/>
  <c r="N46" i="2"/>
  <c r="U45" i="2"/>
  <c r="T45" i="2"/>
  <c r="S45" i="2"/>
  <c r="R45" i="2"/>
  <c r="Q45" i="2"/>
  <c r="P45" i="2"/>
  <c r="O45" i="2"/>
  <c r="N45" i="2"/>
  <c r="U44" i="2"/>
  <c r="T44" i="2"/>
  <c r="S44" i="2"/>
  <c r="R44" i="2"/>
  <c r="Q44" i="2"/>
  <c r="P44" i="2"/>
  <c r="O44" i="2"/>
  <c r="N44" i="2"/>
  <c r="U43" i="2"/>
  <c r="T43" i="2"/>
  <c r="S43" i="2"/>
  <c r="R43" i="2"/>
  <c r="Q43" i="2"/>
  <c r="P43" i="2"/>
  <c r="O43" i="2"/>
  <c r="N43" i="2"/>
  <c r="U42" i="2"/>
  <c r="T42" i="2"/>
  <c r="S42" i="2"/>
  <c r="R42" i="2"/>
  <c r="Q42" i="2"/>
  <c r="P42" i="2"/>
  <c r="O42" i="2"/>
  <c r="N42" i="2"/>
  <c r="U41" i="2"/>
  <c r="T41" i="2"/>
  <c r="S41" i="2"/>
  <c r="R41" i="2"/>
  <c r="Q41" i="2"/>
  <c r="P41" i="2"/>
  <c r="O41" i="2"/>
  <c r="N41" i="2"/>
  <c r="U40" i="2"/>
  <c r="T40" i="2"/>
  <c r="S40" i="2"/>
  <c r="R40" i="2"/>
  <c r="Q40" i="2"/>
  <c r="P40" i="2"/>
  <c r="O40" i="2"/>
  <c r="N40" i="2"/>
  <c r="U39" i="2"/>
  <c r="T39" i="2"/>
  <c r="S39" i="2"/>
  <c r="R39" i="2"/>
  <c r="Q39" i="2"/>
  <c r="P39" i="2"/>
  <c r="O39" i="2"/>
  <c r="N39" i="2"/>
  <c r="U38" i="2"/>
  <c r="T38" i="2"/>
  <c r="S38" i="2"/>
  <c r="R38" i="2"/>
  <c r="Q38" i="2"/>
  <c r="P38" i="2"/>
  <c r="O38" i="2"/>
  <c r="N38" i="2"/>
  <c r="U37" i="2"/>
  <c r="T37" i="2"/>
  <c r="S37" i="2"/>
  <c r="R37" i="2"/>
  <c r="Q37" i="2"/>
  <c r="P37" i="2"/>
  <c r="O37" i="2"/>
  <c r="N37" i="2"/>
  <c r="U36" i="2"/>
  <c r="T36" i="2"/>
  <c r="S36" i="2"/>
  <c r="R36" i="2"/>
  <c r="Q36" i="2"/>
  <c r="P36" i="2"/>
  <c r="O36" i="2"/>
  <c r="N36" i="2"/>
  <c r="U35" i="2"/>
  <c r="T35" i="2"/>
  <c r="S35" i="2"/>
  <c r="R35" i="2"/>
  <c r="Q35" i="2"/>
  <c r="P35" i="2"/>
  <c r="O35" i="2"/>
  <c r="N35" i="2"/>
  <c r="U34" i="2"/>
  <c r="T34" i="2"/>
  <c r="S34" i="2"/>
  <c r="R34" i="2"/>
  <c r="Q34" i="2"/>
  <c r="P34" i="2"/>
  <c r="O34" i="2"/>
  <c r="N34" i="2"/>
  <c r="U33" i="2"/>
  <c r="T33" i="2"/>
  <c r="S33" i="2"/>
  <c r="R33" i="2"/>
  <c r="Q33" i="2"/>
  <c r="P33" i="2"/>
  <c r="O33" i="2"/>
  <c r="N33" i="2"/>
  <c r="U32" i="2"/>
  <c r="T32" i="2"/>
  <c r="S32" i="2"/>
  <c r="R32" i="2"/>
  <c r="Q32" i="2"/>
  <c r="P32" i="2"/>
  <c r="O32" i="2"/>
  <c r="N32" i="2"/>
  <c r="U31" i="2"/>
  <c r="T31" i="2"/>
  <c r="S31" i="2"/>
  <c r="R31" i="2"/>
  <c r="Q31" i="2"/>
  <c r="P31" i="2"/>
  <c r="O31" i="2"/>
  <c r="N31" i="2"/>
  <c r="U30" i="2"/>
  <c r="T30" i="2"/>
  <c r="S30" i="2"/>
  <c r="R30" i="2"/>
  <c r="Q30" i="2"/>
  <c r="P30" i="2"/>
  <c r="O30" i="2"/>
  <c r="N30" i="2"/>
  <c r="U29" i="2"/>
  <c r="T29" i="2"/>
  <c r="S29" i="2"/>
  <c r="R29" i="2"/>
  <c r="Q29" i="2"/>
  <c r="P29" i="2"/>
  <c r="O29" i="2"/>
  <c r="N29" i="2"/>
  <c r="U28" i="2"/>
  <c r="T28" i="2"/>
  <c r="S28" i="2"/>
  <c r="R28" i="2"/>
  <c r="Q28" i="2"/>
  <c r="P28" i="2"/>
  <c r="O28" i="2"/>
  <c r="N28" i="2"/>
  <c r="U27" i="2"/>
  <c r="T27" i="2"/>
  <c r="S27" i="2"/>
  <c r="R27" i="2"/>
  <c r="Q27" i="2"/>
  <c r="P27" i="2"/>
  <c r="O27" i="2"/>
  <c r="N27" i="2"/>
  <c r="U26" i="2"/>
  <c r="T26" i="2"/>
  <c r="S26" i="2"/>
  <c r="R26" i="2"/>
  <c r="Q26" i="2"/>
  <c r="P26" i="2"/>
  <c r="O26" i="2"/>
  <c r="N26" i="2"/>
  <c r="U25" i="2"/>
  <c r="T25" i="2"/>
  <c r="S25" i="2"/>
  <c r="R25" i="2"/>
  <c r="Q25" i="2"/>
  <c r="P25" i="2"/>
  <c r="O25" i="2"/>
  <c r="N25" i="2"/>
  <c r="U24" i="2"/>
  <c r="T24" i="2"/>
  <c r="S24" i="2"/>
  <c r="R24" i="2"/>
  <c r="Q24" i="2"/>
  <c r="P24" i="2"/>
  <c r="O24" i="2"/>
  <c r="N24" i="2"/>
  <c r="U23" i="2"/>
  <c r="T23" i="2"/>
  <c r="S23" i="2"/>
  <c r="R23" i="2"/>
  <c r="Q23" i="2"/>
  <c r="P23" i="2"/>
  <c r="O23" i="2"/>
  <c r="N23" i="2"/>
  <c r="U22" i="2"/>
  <c r="T22" i="2"/>
  <c r="S22" i="2"/>
  <c r="R22" i="2"/>
  <c r="Q22" i="2"/>
  <c r="P22" i="2"/>
  <c r="O22" i="2"/>
  <c r="N22" i="2"/>
  <c r="U21" i="2"/>
  <c r="T21" i="2"/>
  <c r="S21" i="2"/>
  <c r="R21" i="2"/>
  <c r="Q21" i="2"/>
  <c r="P21" i="2"/>
  <c r="O21" i="2"/>
  <c r="N21" i="2"/>
  <c r="U20" i="2"/>
  <c r="T20" i="2"/>
  <c r="S20" i="2"/>
  <c r="R20" i="2"/>
  <c r="Q20" i="2"/>
  <c r="P20" i="2"/>
  <c r="O20" i="2"/>
  <c r="N20" i="2"/>
  <c r="U19" i="2"/>
  <c r="T19" i="2"/>
  <c r="S19" i="2"/>
  <c r="R19" i="2"/>
  <c r="Q19" i="2"/>
  <c r="P19" i="2"/>
  <c r="O19" i="2"/>
  <c r="N19" i="2"/>
  <c r="U18" i="2"/>
  <c r="T18" i="2"/>
  <c r="S18" i="2"/>
  <c r="R18" i="2"/>
  <c r="Q18" i="2"/>
  <c r="P18" i="2"/>
  <c r="O18" i="2"/>
  <c r="N18" i="2"/>
  <c r="U17" i="2"/>
  <c r="T17" i="2"/>
  <c r="S17" i="2"/>
  <c r="R17" i="2"/>
  <c r="Q17" i="2"/>
  <c r="P17" i="2"/>
  <c r="O17" i="2"/>
  <c r="N17" i="2"/>
  <c r="U16" i="2"/>
  <c r="T16" i="2"/>
  <c r="S16" i="2"/>
  <c r="R16" i="2"/>
  <c r="Q16" i="2"/>
  <c r="P16" i="2"/>
  <c r="O16" i="2"/>
  <c r="N16" i="2"/>
  <c r="U15" i="2"/>
  <c r="T15" i="2"/>
  <c r="S15" i="2"/>
  <c r="R15" i="2"/>
  <c r="Q15" i="2"/>
  <c r="P15" i="2"/>
  <c r="O15" i="2"/>
  <c r="N15" i="2"/>
  <c r="U14" i="2"/>
  <c r="T14" i="2"/>
  <c r="S14" i="2"/>
  <c r="R14" i="2"/>
  <c r="Q14" i="2"/>
  <c r="P14" i="2"/>
  <c r="O14" i="2"/>
  <c r="N14" i="2"/>
  <c r="U13" i="2"/>
  <c r="T13" i="2"/>
  <c r="S13" i="2"/>
  <c r="R13" i="2"/>
  <c r="Q13" i="2"/>
  <c r="P13" i="2"/>
  <c r="O13" i="2"/>
  <c r="N13" i="2"/>
  <c r="U12" i="2"/>
  <c r="T12" i="2"/>
  <c r="S12" i="2"/>
  <c r="R12" i="2"/>
  <c r="Q12" i="2"/>
  <c r="P12" i="2"/>
  <c r="O12" i="2"/>
  <c r="N12" i="2"/>
  <c r="U11" i="2"/>
  <c r="T11" i="2"/>
  <c r="S11" i="2"/>
  <c r="R11" i="2"/>
  <c r="Q11" i="2"/>
  <c r="P11" i="2"/>
  <c r="O11" i="2"/>
  <c r="N11" i="2"/>
  <c r="U10" i="2"/>
  <c r="T10" i="2"/>
  <c r="S10" i="2"/>
  <c r="R10" i="2"/>
  <c r="Q10" i="2"/>
  <c r="P10" i="2"/>
  <c r="O10" i="2"/>
  <c r="N10" i="2"/>
  <c r="U9" i="2"/>
  <c r="T9" i="2"/>
  <c r="S9" i="2"/>
  <c r="R9" i="2"/>
  <c r="Q9" i="2"/>
  <c r="P9" i="2"/>
  <c r="O9" i="2"/>
  <c r="N9" i="2"/>
  <c r="U8" i="2"/>
  <c r="T8" i="2"/>
  <c r="S8" i="2"/>
  <c r="R8" i="2"/>
  <c r="Q8" i="2"/>
  <c r="P8" i="2"/>
  <c r="O8" i="2"/>
  <c r="N8" i="2"/>
  <c r="U7" i="2"/>
  <c r="T7" i="2"/>
  <c r="S7" i="2"/>
  <c r="R7" i="2"/>
  <c r="Q7" i="2"/>
  <c r="P7" i="2"/>
  <c r="O7" i="2"/>
  <c r="N7" i="2"/>
  <c r="U6" i="2"/>
  <c r="T6" i="2"/>
  <c r="S6" i="2"/>
  <c r="R6" i="2"/>
  <c r="Q6" i="2"/>
  <c r="P6" i="2"/>
  <c r="O6" i="2"/>
  <c r="N6" i="2"/>
  <c r="U5" i="2"/>
  <c r="T5" i="2"/>
  <c r="S5" i="2"/>
  <c r="R5" i="2"/>
  <c r="Q5" i="2"/>
  <c r="P5" i="2"/>
  <c r="O5" i="2"/>
  <c r="N5" i="2"/>
  <c r="U4" i="2"/>
  <c r="T4" i="2"/>
  <c r="S4" i="2"/>
  <c r="R4" i="2"/>
  <c r="Q4" i="2"/>
  <c r="P4" i="2"/>
  <c r="O4" i="2"/>
  <c r="N4" i="2"/>
  <c r="U3" i="2"/>
  <c r="T3" i="2"/>
  <c r="S3" i="2"/>
  <c r="R3" i="2"/>
  <c r="Q3" i="2"/>
  <c r="P3" i="2"/>
  <c r="O3" i="2"/>
  <c r="N3" i="2"/>
  <c r="U2" i="2"/>
  <c r="U51" i="2" s="1"/>
  <c r="T2" i="2"/>
  <c r="T51" i="2" s="1"/>
  <c r="S2" i="2"/>
  <c r="S51" i="2" s="1"/>
  <c r="R2" i="2"/>
  <c r="R51" i="2" s="1"/>
  <c r="Q2" i="2"/>
  <c r="Q51" i="2" s="1"/>
  <c r="P2" i="2"/>
  <c r="P51" i="2" s="1"/>
  <c r="O2" i="2"/>
  <c r="O51" i="2" s="1"/>
  <c r="N2" i="2"/>
  <c r="N51" i="2" s="1"/>
  <c r="U51" i="4"/>
  <c r="T51" i="4"/>
  <c r="S51" i="4"/>
  <c r="R51" i="4"/>
  <c r="Q51" i="4"/>
  <c r="P51" i="4"/>
  <c r="O51" i="4"/>
  <c r="N51" i="4"/>
  <c r="U50" i="4"/>
  <c r="T50" i="4"/>
  <c r="S50" i="4"/>
  <c r="R50" i="4"/>
  <c r="Q50" i="4"/>
  <c r="P50" i="4"/>
  <c r="O50" i="4"/>
  <c r="N50" i="4"/>
  <c r="U49" i="4"/>
  <c r="T49" i="4"/>
  <c r="S49" i="4"/>
  <c r="R49" i="4"/>
  <c r="Q49" i="4"/>
  <c r="P49" i="4"/>
  <c r="O49" i="4"/>
  <c r="N49" i="4"/>
  <c r="U48" i="4"/>
  <c r="T48" i="4"/>
  <c r="S48" i="4"/>
  <c r="R48" i="4"/>
  <c r="Q48" i="4"/>
  <c r="P48" i="4"/>
  <c r="O48" i="4"/>
  <c r="N48" i="4"/>
  <c r="U47" i="4"/>
  <c r="T47" i="4"/>
  <c r="S47" i="4"/>
  <c r="R47" i="4"/>
  <c r="Q47" i="4"/>
  <c r="P47" i="4"/>
  <c r="O47" i="4"/>
  <c r="N47" i="4"/>
  <c r="U46" i="4"/>
  <c r="T46" i="4"/>
  <c r="S46" i="4"/>
  <c r="R46" i="4"/>
  <c r="Q46" i="4"/>
  <c r="P46" i="4"/>
  <c r="O46" i="4"/>
  <c r="N46" i="4"/>
  <c r="U45" i="4"/>
  <c r="T45" i="4"/>
  <c r="S45" i="4"/>
  <c r="R45" i="4"/>
  <c r="Q45" i="4"/>
  <c r="P45" i="4"/>
  <c r="O45" i="4"/>
  <c r="N45" i="4"/>
  <c r="U44" i="4"/>
  <c r="T44" i="4"/>
  <c r="S44" i="4"/>
  <c r="R44" i="4"/>
  <c r="Q44" i="4"/>
  <c r="P44" i="4"/>
  <c r="O44" i="4"/>
  <c r="N44" i="4"/>
  <c r="U43" i="4"/>
  <c r="T43" i="4"/>
  <c r="S43" i="4"/>
  <c r="R43" i="4"/>
  <c r="Q43" i="4"/>
  <c r="P43" i="4"/>
  <c r="O43" i="4"/>
  <c r="N43" i="4"/>
  <c r="U42" i="4"/>
  <c r="T42" i="4"/>
  <c r="S42" i="4"/>
  <c r="R42" i="4"/>
  <c r="Q42" i="4"/>
  <c r="P42" i="4"/>
  <c r="O42" i="4"/>
  <c r="N42" i="4"/>
  <c r="U41" i="4"/>
  <c r="T41" i="4"/>
  <c r="S41" i="4"/>
  <c r="R41" i="4"/>
  <c r="Q41" i="4"/>
  <c r="P41" i="4"/>
  <c r="O41" i="4"/>
  <c r="N41" i="4"/>
  <c r="U40" i="4"/>
  <c r="T40" i="4"/>
  <c r="S40" i="4"/>
  <c r="R40" i="4"/>
  <c r="Q40" i="4"/>
  <c r="P40" i="4"/>
  <c r="O40" i="4"/>
  <c r="N40" i="4"/>
  <c r="U39" i="4"/>
  <c r="T39" i="4"/>
  <c r="S39" i="4"/>
  <c r="R39" i="4"/>
  <c r="Q39" i="4"/>
  <c r="P39" i="4"/>
  <c r="O39" i="4"/>
  <c r="N39" i="4"/>
  <c r="U38" i="4"/>
  <c r="T38" i="4"/>
  <c r="S38" i="4"/>
  <c r="R38" i="4"/>
  <c r="Q38" i="4"/>
  <c r="P38" i="4"/>
  <c r="O38" i="4"/>
  <c r="N38" i="4"/>
  <c r="U37" i="4"/>
  <c r="T37" i="4"/>
  <c r="S37" i="4"/>
  <c r="R37" i="4"/>
  <c r="Q37" i="4"/>
  <c r="P37" i="4"/>
  <c r="O37" i="4"/>
  <c r="N37" i="4"/>
  <c r="U36" i="4"/>
  <c r="T36" i="4"/>
  <c r="S36" i="4"/>
  <c r="R36" i="4"/>
  <c r="Q36" i="4"/>
  <c r="P36" i="4"/>
  <c r="O36" i="4"/>
  <c r="N36" i="4"/>
  <c r="U35" i="4"/>
  <c r="T35" i="4"/>
  <c r="S35" i="4"/>
  <c r="R35" i="4"/>
  <c r="Q35" i="4"/>
  <c r="P35" i="4"/>
  <c r="O35" i="4"/>
  <c r="N35" i="4"/>
  <c r="U34" i="4"/>
  <c r="T34" i="4"/>
  <c r="S34" i="4"/>
  <c r="R34" i="4"/>
  <c r="Q34" i="4"/>
  <c r="P34" i="4"/>
  <c r="O34" i="4"/>
  <c r="N34" i="4"/>
  <c r="U33" i="4"/>
  <c r="T33" i="4"/>
  <c r="S33" i="4"/>
  <c r="R33" i="4"/>
  <c r="Q33" i="4"/>
  <c r="P33" i="4"/>
  <c r="O33" i="4"/>
  <c r="N33" i="4"/>
  <c r="U32" i="4"/>
  <c r="T32" i="4"/>
  <c r="S32" i="4"/>
  <c r="R32" i="4"/>
  <c r="Q32" i="4"/>
  <c r="P32" i="4"/>
  <c r="O32" i="4"/>
  <c r="N32" i="4"/>
  <c r="U31" i="4"/>
  <c r="T31" i="4"/>
  <c r="S31" i="4"/>
  <c r="R31" i="4"/>
  <c r="Q31" i="4"/>
  <c r="P31" i="4"/>
  <c r="O31" i="4"/>
  <c r="N31" i="4"/>
  <c r="U30" i="4"/>
  <c r="T30" i="4"/>
  <c r="S30" i="4"/>
  <c r="R30" i="4"/>
  <c r="Q30" i="4"/>
  <c r="P30" i="4"/>
  <c r="O30" i="4"/>
  <c r="N30" i="4"/>
  <c r="U29" i="4"/>
  <c r="T29" i="4"/>
  <c r="S29" i="4"/>
  <c r="R29" i="4"/>
  <c r="Q29" i="4"/>
  <c r="P29" i="4"/>
  <c r="O29" i="4"/>
  <c r="N29" i="4"/>
  <c r="U28" i="4"/>
  <c r="T28" i="4"/>
  <c r="S28" i="4"/>
  <c r="R28" i="4"/>
  <c r="Q28" i="4"/>
  <c r="P28" i="4"/>
  <c r="O28" i="4"/>
  <c r="N28" i="4"/>
  <c r="U27" i="4"/>
  <c r="T27" i="4"/>
  <c r="S27" i="4"/>
  <c r="R27" i="4"/>
  <c r="Q27" i="4"/>
  <c r="P27" i="4"/>
  <c r="O27" i="4"/>
  <c r="N27" i="4"/>
  <c r="U26" i="4"/>
  <c r="T26" i="4"/>
  <c r="S26" i="4"/>
  <c r="R26" i="4"/>
  <c r="Q26" i="4"/>
  <c r="P26" i="4"/>
  <c r="O26" i="4"/>
  <c r="N26" i="4"/>
  <c r="U25" i="4"/>
  <c r="T25" i="4"/>
  <c r="S25" i="4"/>
  <c r="R25" i="4"/>
  <c r="Q25" i="4"/>
  <c r="P25" i="4"/>
  <c r="O25" i="4"/>
  <c r="N25" i="4"/>
  <c r="U24" i="4"/>
  <c r="T24" i="4"/>
  <c r="S24" i="4"/>
  <c r="R24" i="4"/>
  <c r="Q24" i="4"/>
  <c r="P24" i="4"/>
  <c r="O24" i="4"/>
  <c r="N24" i="4"/>
  <c r="U23" i="4"/>
  <c r="T23" i="4"/>
  <c r="S23" i="4"/>
  <c r="R23" i="4"/>
  <c r="Q23" i="4"/>
  <c r="P23" i="4"/>
  <c r="O23" i="4"/>
  <c r="N23" i="4"/>
  <c r="U22" i="4"/>
  <c r="T22" i="4"/>
  <c r="S22" i="4"/>
  <c r="R22" i="4"/>
  <c r="Q22" i="4"/>
  <c r="P22" i="4"/>
  <c r="O22" i="4"/>
  <c r="N22" i="4"/>
  <c r="U21" i="4"/>
  <c r="T21" i="4"/>
  <c r="S21" i="4"/>
  <c r="R21" i="4"/>
  <c r="Q21" i="4"/>
  <c r="P21" i="4"/>
  <c r="O21" i="4"/>
  <c r="N21" i="4"/>
  <c r="U20" i="4"/>
  <c r="T20" i="4"/>
  <c r="S20" i="4"/>
  <c r="R20" i="4"/>
  <c r="Q20" i="4"/>
  <c r="P20" i="4"/>
  <c r="O20" i="4"/>
  <c r="N20" i="4"/>
  <c r="U19" i="4"/>
  <c r="T19" i="4"/>
  <c r="S19" i="4"/>
  <c r="R19" i="4"/>
  <c r="Q19" i="4"/>
  <c r="P19" i="4"/>
  <c r="O19" i="4"/>
  <c r="N19" i="4"/>
  <c r="U18" i="4"/>
  <c r="T18" i="4"/>
  <c r="S18" i="4"/>
  <c r="R18" i="4"/>
  <c r="Q18" i="4"/>
  <c r="P18" i="4"/>
  <c r="O18" i="4"/>
  <c r="N18" i="4"/>
  <c r="U17" i="4"/>
  <c r="T17" i="4"/>
  <c r="S17" i="4"/>
  <c r="R17" i="4"/>
  <c r="Q17" i="4"/>
  <c r="P17" i="4"/>
  <c r="O17" i="4"/>
  <c r="N17" i="4"/>
  <c r="U16" i="4"/>
  <c r="T16" i="4"/>
  <c r="S16" i="4"/>
  <c r="R16" i="4"/>
  <c r="Q16" i="4"/>
  <c r="P16" i="4"/>
  <c r="O16" i="4"/>
  <c r="N16" i="4"/>
  <c r="U15" i="4"/>
  <c r="T15" i="4"/>
  <c r="S15" i="4"/>
  <c r="R15" i="4"/>
  <c r="Q15" i="4"/>
  <c r="P15" i="4"/>
  <c r="O15" i="4"/>
  <c r="N15" i="4"/>
  <c r="U14" i="4"/>
  <c r="T14" i="4"/>
  <c r="S14" i="4"/>
  <c r="R14" i="4"/>
  <c r="Q14" i="4"/>
  <c r="P14" i="4"/>
  <c r="O14" i="4"/>
  <c r="N14" i="4"/>
  <c r="U13" i="4"/>
  <c r="T13" i="4"/>
  <c r="S13" i="4"/>
  <c r="R13" i="4"/>
  <c r="Q13" i="4"/>
  <c r="P13" i="4"/>
  <c r="O13" i="4"/>
  <c r="N13" i="4"/>
  <c r="U12" i="4"/>
  <c r="T12" i="4"/>
  <c r="S12" i="4"/>
  <c r="R12" i="4"/>
  <c r="Q12" i="4"/>
  <c r="P12" i="4"/>
  <c r="O12" i="4"/>
  <c r="N12" i="4"/>
  <c r="U11" i="4"/>
  <c r="T11" i="4"/>
  <c r="S11" i="4"/>
  <c r="R11" i="4"/>
  <c r="Q11" i="4"/>
  <c r="P11" i="4"/>
  <c r="O11" i="4"/>
  <c r="N11" i="4"/>
  <c r="U10" i="4"/>
  <c r="T10" i="4"/>
  <c r="S10" i="4"/>
  <c r="R10" i="4"/>
  <c r="Q10" i="4"/>
  <c r="P10" i="4"/>
  <c r="O10" i="4"/>
  <c r="N10" i="4"/>
  <c r="U9" i="4"/>
  <c r="T9" i="4"/>
  <c r="S9" i="4"/>
  <c r="R9" i="4"/>
  <c r="Q9" i="4"/>
  <c r="P9" i="4"/>
  <c r="O9" i="4"/>
  <c r="N9" i="4"/>
  <c r="U8" i="4"/>
  <c r="T8" i="4"/>
  <c r="S8" i="4"/>
  <c r="R8" i="4"/>
  <c r="Q8" i="4"/>
  <c r="P8" i="4"/>
  <c r="O8" i="4"/>
  <c r="N8" i="4"/>
  <c r="U7" i="4"/>
  <c r="T7" i="4"/>
  <c r="S7" i="4"/>
  <c r="R7" i="4"/>
  <c r="Q7" i="4"/>
  <c r="P7" i="4"/>
  <c r="O7" i="4"/>
  <c r="N7" i="4"/>
  <c r="U6" i="4"/>
  <c r="T6" i="4"/>
  <c r="S6" i="4"/>
  <c r="R6" i="4"/>
  <c r="Q6" i="4"/>
  <c r="P6" i="4"/>
  <c r="O6" i="4"/>
  <c r="N6" i="4"/>
  <c r="U5" i="4"/>
  <c r="T5" i="4"/>
  <c r="S5" i="4"/>
  <c r="R5" i="4"/>
  <c r="Q5" i="4"/>
  <c r="P5" i="4"/>
  <c r="O5" i="4"/>
  <c r="N5" i="4"/>
  <c r="U4" i="4"/>
  <c r="T4" i="4"/>
  <c r="S4" i="4"/>
  <c r="R4" i="4"/>
  <c r="Q4" i="4"/>
  <c r="P4" i="4"/>
  <c r="O4" i="4"/>
  <c r="N4" i="4"/>
  <c r="U3" i="4"/>
  <c r="T3" i="4"/>
  <c r="S3" i="4"/>
  <c r="R3" i="4"/>
  <c r="Q3" i="4"/>
  <c r="P3" i="4"/>
  <c r="O3" i="4"/>
  <c r="N3" i="4"/>
  <c r="U2" i="4"/>
  <c r="T2" i="4"/>
  <c r="S2" i="4"/>
  <c r="R2" i="4"/>
  <c r="Q2" i="4"/>
  <c r="P2" i="4"/>
  <c r="O2" i="4"/>
  <c r="N2" i="4"/>
  <c r="L59" i="4"/>
  <c r="L58" i="4"/>
  <c r="L57" i="4"/>
  <c r="L56" i="4"/>
  <c r="L55" i="4"/>
  <c r="L54" i="4"/>
  <c r="L53" i="4"/>
  <c r="L52" i="4"/>
  <c r="L59" i="2" l="1"/>
  <c r="L52" i="2"/>
  <c r="L53" i="2"/>
  <c r="L54" i="2"/>
  <c r="L55" i="2"/>
  <c r="L56" i="2"/>
  <c r="L57" i="2"/>
  <c r="L58" i="2"/>
</calcChain>
</file>

<file path=xl/sharedStrings.xml><?xml version="1.0" encoding="utf-8"?>
<sst xmlns="http://schemas.openxmlformats.org/spreadsheetml/2006/main" count="213" uniqueCount="93">
  <si>
    <t>nlm_h</t>
  </si>
  <si>
    <t>h_gnlm_145</t>
  </si>
  <si>
    <t>h_gnlm_150</t>
  </si>
  <si>
    <t>h_gnlm_160</t>
  </si>
  <si>
    <t>h_gnlm_165</t>
  </si>
  <si>
    <t>h_gnlm_170</t>
  </si>
  <si>
    <t>h_gnlm_175</t>
  </si>
  <si>
    <t>h_gnlm_180</t>
  </si>
  <si>
    <t>estimated_sigma_gaussian</t>
  </si>
  <si>
    <t>ssim_nlm</t>
  </si>
  <si>
    <t>ssim_gnlm_145</t>
  </si>
  <si>
    <t>ssim_gnlm_150</t>
  </si>
  <si>
    <t>ssim_gnlm_160</t>
  </si>
  <si>
    <t>ssim_gnlm_165</t>
  </si>
  <si>
    <t>ssim_gnlm_170</t>
  </si>
  <si>
    <t>ssim_gnlm_175</t>
  </si>
  <si>
    <t>ssim_gnlm_180</t>
  </si>
  <si>
    <t>ssim_bm3d</t>
  </si>
  <si>
    <t>psnr_nlm</t>
  </si>
  <si>
    <t>psnr_gnlm_145</t>
  </si>
  <si>
    <t>psnr_gnlm_150</t>
  </si>
  <si>
    <t>psnr_gnlm_160</t>
  </si>
  <si>
    <t>psnr_gnlm_165</t>
  </si>
  <si>
    <t>psnr_gnlm_170</t>
  </si>
  <si>
    <t>psnr_gnlm_175</t>
  </si>
  <si>
    <t>psnr_gnlm_180</t>
  </si>
  <si>
    <t>psnr_bm3d</t>
  </si>
  <si>
    <t>score_nlm</t>
  </si>
  <si>
    <t>score_gnlm_145</t>
  </si>
  <si>
    <t>score_gnlm_150</t>
  </si>
  <si>
    <t>score_gnlm_160</t>
  </si>
  <si>
    <t>score_gnlm_165</t>
  </si>
  <si>
    <t>score_gnlm_170</t>
  </si>
  <si>
    <t>score_gnlm_175</t>
  </si>
  <si>
    <t>score_gnlm_180</t>
  </si>
  <si>
    <t>score_bm3d</t>
  </si>
  <si>
    <t>file_name</t>
  </si>
  <si>
    <t>36.gif</t>
  </si>
  <si>
    <t>39.gif</t>
  </si>
  <si>
    <t>32.gif</t>
  </si>
  <si>
    <t>40.gif</t>
  </si>
  <si>
    <t>15.gif</t>
  </si>
  <si>
    <t>48.gif</t>
  </si>
  <si>
    <t>38.gif</t>
  </si>
  <si>
    <t>12.gif</t>
  </si>
  <si>
    <t>19.gif</t>
  </si>
  <si>
    <t>41.gif</t>
  </si>
  <si>
    <t>10.gif</t>
  </si>
  <si>
    <t>24.gif</t>
  </si>
  <si>
    <t>28.gif</t>
  </si>
  <si>
    <t>14.gif</t>
  </si>
  <si>
    <t>37.gif</t>
  </si>
  <si>
    <t>43.gif</t>
  </si>
  <si>
    <t>22.gif</t>
  </si>
  <si>
    <t>18.gif</t>
  </si>
  <si>
    <t>17.gif</t>
  </si>
  <si>
    <t>44.gif</t>
  </si>
  <si>
    <t>33.gif</t>
  </si>
  <si>
    <t>34.gif</t>
  </si>
  <si>
    <t>11.gif</t>
  </si>
  <si>
    <t>31.gif</t>
  </si>
  <si>
    <t>30.gif</t>
  </si>
  <si>
    <t>26.gif</t>
  </si>
  <si>
    <t>13.gif</t>
  </si>
  <si>
    <t>35.gif</t>
  </si>
  <si>
    <t>29.gif</t>
  </si>
  <si>
    <t>16.gif</t>
  </si>
  <si>
    <t>47.gif</t>
  </si>
  <si>
    <t>49.gif</t>
  </si>
  <si>
    <t>23.gif</t>
  </si>
  <si>
    <t>20.gif</t>
  </si>
  <si>
    <t>46.gif</t>
  </si>
  <si>
    <t>21.gif</t>
  </si>
  <si>
    <t>27.gif</t>
  </si>
  <si>
    <t>45.gif</t>
  </si>
  <si>
    <t>25.gif</t>
  </si>
  <si>
    <t>42.gif</t>
  </si>
  <si>
    <t>04.gif</t>
  </si>
  <si>
    <t>03.gif</t>
  </si>
  <si>
    <t>07.gif</t>
  </si>
  <si>
    <t>09.gif</t>
  </si>
  <si>
    <t>06.gif</t>
  </si>
  <si>
    <t>02.gif</t>
  </si>
  <si>
    <t>01.gif</t>
  </si>
  <si>
    <t>05.gif</t>
  </si>
  <si>
    <t>08.gif</t>
  </si>
  <si>
    <t>ssim_gnlm_155</t>
  </si>
  <si>
    <t>psnr_gnlm_155</t>
  </si>
  <si>
    <t>score_gnlm_155</t>
  </si>
  <si>
    <t>PSNR</t>
  </si>
  <si>
    <t>SSIM</t>
  </si>
  <si>
    <t>total</t>
  </si>
  <si>
    <t>Multiplicadores utilizados (quantidade em que foram melhores)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</si>
</sst>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0" xfId="0" applyFont="1" applyBorder="1" applyAlignment="1">
      <alignment horizontal="center" vertical="top"/>
    </xf>
    <xf numFmtId="0" fontId="4" fillId="2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0"/>
  <sheetViews>
    <sheetView topLeftCell="L1" workbookViewId="0">
      <selection activeCell="Z38" sqref="Z38"/>
    </sheetView>
  </sheetViews>
  <sheetFormatPr defaultRowHeight="15" x14ac:dyDescent="0.25"/>
  <cols>
    <col min="1" max="1" width="6.5703125" bestFit="1" customWidth="1"/>
    <col min="2" max="8" width="11.5703125" bestFit="1" customWidth="1"/>
    <col min="9" max="9" width="25.140625" bestFit="1" customWidth="1"/>
    <col min="10" max="10" width="12" bestFit="1" customWidth="1"/>
    <col min="11" max="12" width="14.5703125" bestFit="1" customWidth="1"/>
    <col min="13" max="13" width="14.5703125" customWidth="1"/>
    <col min="14" max="18" width="14.5703125" bestFit="1" customWidth="1"/>
    <col min="19" max="20" width="12" bestFit="1" customWidth="1"/>
    <col min="21" max="22" width="14.42578125" bestFit="1" customWidth="1"/>
    <col min="23" max="23" width="14.42578125" customWidth="1"/>
    <col min="24" max="28" width="14.42578125" bestFit="1" customWidth="1"/>
    <col min="29" max="30" width="12" bestFit="1" customWidth="1"/>
    <col min="31" max="32" width="15.28515625" bestFit="1" customWidth="1"/>
    <col min="33" max="33" width="15.28515625" customWidth="1"/>
    <col min="34" max="38" width="15.28515625" bestFit="1" customWidth="1"/>
    <col min="39" max="39" width="12" bestFit="1" customWidth="1"/>
    <col min="40" max="40" width="10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86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87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2" t="s">
        <v>88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</row>
    <row r="2" spans="1:40" x14ac:dyDescent="0.25">
      <c r="A2">
        <v>139</v>
      </c>
      <c r="B2">
        <v>201.55</v>
      </c>
      <c r="C2">
        <v>208.5</v>
      </c>
      <c r="D2">
        <v>222.4</v>
      </c>
      <c r="E2">
        <v>229.35</v>
      </c>
      <c r="F2">
        <v>236.3</v>
      </c>
      <c r="G2">
        <v>243.25</v>
      </c>
      <c r="H2">
        <v>250.2</v>
      </c>
      <c r="I2">
        <v>16.641041156736708</v>
      </c>
      <c r="J2">
        <v>0.88720764975928756</v>
      </c>
      <c r="K2">
        <v>0.88691426752927627</v>
      </c>
      <c r="L2">
        <v>0.89020854061583465</v>
      </c>
      <c r="M2">
        <v>0.89279391299999999</v>
      </c>
      <c r="N2">
        <v>0.89479975480761753</v>
      </c>
      <c r="O2">
        <v>0.89623005226136232</v>
      </c>
      <c r="P2">
        <v>0.89728689754054813</v>
      </c>
      <c r="Q2">
        <v>0.89794143023246276</v>
      </c>
      <c r="R2">
        <v>0.89822453510289579</v>
      </c>
      <c r="S2">
        <v>0.92412774774900108</v>
      </c>
      <c r="T2">
        <v>30.80318447739376</v>
      </c>
      <c r="U2">
        <v>31.85944299609444</v>
      </c>
      <c r="V2">
        <v>31.914919699158489</v>
      </c>
      <c r="W2">
        <v>31.94490322</v>
      </c>
      <c r="X2">
        <v>31.955462655775161</v>
      </c>
      <c r="Y2">
        <v>31.945922834234601</v>
      </c>
      <c r="Z2">
        <v>31.922910477548712</v>
      </c>
      <c r="AA2">
        <v>31.887103388686999</v>
      </c>
      <c r="AB2">
        <v>31.84047276282676</v>
      </c>
      <c r="AC2">
        <v>33.133480568342847</v>
      </c>
      <c r="AD2">
        <v>59.761974726661258</v>
      </c>
      <c r="AE2">
        <v>60.275434874511028</v>
      </c>
      <c r="AF2">
        <v>60.467886880370983</v>
      </c>
      <c r="AG2">
        <v>60.61214725</v>
      </c>
      <c r="AH2">
        <v>60.717719068268451</v>
      </c>
      <c r="AI2">
        <v>60.784464030185418</v>
      </c>
      <c r="AJ2">
        <v>60.825800115801762</v>
      </c>
      <c r="AK2">
        <v>60.840623205966637</v>
      </c>
      <c r="AL2">
        <v>60.83146313655817</v>
      </c>
      <c r="AM2">
        <v>62.773127671621481</v>
      </c>
      <c r="AN2" t="s">
        <v>83</v>
      </c>
    </row>
    <row r="3" spans="1:40" x14ac:dyDescent="0.25">
      <c r="A3">
        <v>121</v>
      </c>
      <c r="B3">
        <v>175.45</v>
      </c>
      <c r="C3">
        <v>181.5</v>
      </c>
      <c r="D3">
        <v>193.6</v>
      </c>
      <c r="E3">
        <v>199.65</v>
      </c>
      <c r="F3">
        <v>205.7</v>
      </c>
      <c r="G3">
        <v>211.75</v>
      </c>
      <c r="H3">
        <v>217.8</v>
      </c>
      <c r="I3">
        <v>15.41250757535945</v>
      </c>
      <c r="J3">
        <v>0.79126086166198051</v>
      </c>
      <c r="K3">
        <v>0.80029341399029419</v>
      </c>
      <c r="L3">
        <v>0.80331550281530295</v>
      </c>
      <c r="M3">
        <v>0.80553123599999998</v>
      </c>
      <c r="N3">
        <v>0.80706411505334852</v>
      </c>
      <c r="O3">
        <v>0.80769202037302301</v>
      </c>
      <c r="P3">
        <v>0.80791758826993287</v>
      </c>
      <c r="Q3">
        <v>0.80763710891656304</v>
      </c>
      <c r="R3">
        <v>0.80688083676820432</v>
      </c>
      <c r="S3">
        <v>0.84856175654527954</v>
      </c>
      <c r="T3">
        <v>29.899478402288441</v>
      </c>
      <c r="U3">
        <v>30.67423592899339</v>
      </c>
      <c r="V3">
        <v>30.7619785060566</v>
      </c>
      <c r="W3">
        <v>30.822773680000001</v>
      </c>
      <c r="X3">
        <v>30.860967713097619</v>
      </c>
      <c r="Y3">
        <v>30.876148284252281</v>
      </c>
      <c r="Z3">
        <v>30.876722840987011</v>
      </c>
      <c r="AA3">
        <v>30.864420322729561</v>
      </c>
      <c r="AB3">
        <v>30.838318292555901</v>
      </c>
      <c r="AC3">
        <v>31.888871457592419</v>
      </c>
      <c r="AD3">
        <v>54.512782284243237</v>
      </c>
      <c r="AE3">
        <v>55.351788664011409</v>
      </c>
      <c r="AF3">
        <v>55.546764393793453</v>
      </c>
      <c r="AG3">
        <v>55.687948640000002</v>
      </c>
      <c r="AH3">
        <v>55.783689609216239</v>
      </c>
      <c r="AI3">
        <v>55.822675160777287</v>
      </c>
      <c r="AJ3">
        <v>55.834240833990151</v>
      </c>
      <c r="AK3">
        <v>55.81406560719293</v>
      </c>
      <c r="AL3">
        <v>55.763200984688169</v>
      </c>
      <c r="AM3">
        <v>58.372523556060187</v>
      </c>
      <c r="AN3" t="s">
        <v>82</v>
      </c>
    </row>
    <row r="4" spans="1:40" x14ac:dyDescent="0.25">
      <c r="A4">
        <v>120</v>
      </c>
      <c r="B4">
        <v>174</v>
      </c>
      <c r="C4">
        <v>180</v>
      </c>
      <c r="D4">
        <v>192</v>
      </c>
      <c r="E4">
        <v>198</v>
      </c>
      <c r="F4">
        <v>204</v>
      </c>
      <c r="G4">
        <v>210</v>
      </c>
      <c r="H4">
        <v>216</v>
      </c>
      <c r="I4">
        <v>14.888104569365931</v>
      </c>
      <c r="J4">
        <v>0.82092609504886493</v>
      </c>
      <c r="K4">
        <v>0.79899686751748467</v>
      </c>
      <c r="L4">
        <v>0.80583285065960919</v>
      </c>
      <c r="M4">
        <v>0.81144315499999997</v>
      </c>
      <c r="N4">
        <v>0.81605240729444939</v>
      </c>
      <c r="O4">
        <v>0.81968210067355918</v>
      </c>
      <c r="P4">
        <v>0.82240927973921851</v>
      </c>
      <c r="Q4">
        <v>0.82447694189017018</v>
      </c>
      <c r="R4">
        <v>0.82582329916483388</v>
      </c>
      <c r="S4">
        <v>0.87240677939459232</v>
      </c>
      <c r="T4">
        <v>30.403035179565819</v>
      </c>
      <c r="U4">
        <v>31.034026220598712</v>
      </c>
      <c r="V4">
        <v>31.139613451890991</v>
      </c>
      <c r="W4">
        <v>31.21691809</v>
      </c>
      <c r="X4">
        <v>31.268571135268761</v>
      </c>
      <c r="Y4">
        <v>31.297611451206858</v>
      </c>
      <c r="Z4">
        <v>31.308473745260411</v>
      </c>
      <c r="AA4">
        <v>31.304637215237801</v>
      </c>
      <c r="AB4">
        <v>31.285237378518911</v>
      </c>
      <c r="AC4">
        <v>31.60583542686609</v>
      </c>
      <c r="AD4">
        <v>56.247822342226158</v>
      </c>
      <c r="AE4">
        <v>55.466856486173583</v>
      </c>
      <c r="AF4">
        <v>55.861449258925958</v>
      </c>
      <c r="AG4">
        <v>56.180616809999997</v>
      </c>
      <c r="AH4">
        <v>56.436905932356851</v>
      </c>
      <c r="AI4">
        <v>56.632910759281387</v>
      </c>
      <c r="AJ4">
        <v>56.774700859591142</v>
      </c>
      <c r="AK4">
        <v>56.876165702127409</v>
      </c>
      <c r="AL4">
        <v>56.933783647501151</v>
      </c>
      <c r="AM4">
        <v>59.423256683162663</v>
      </c>
      <c r="AN4" t="s">
        <v>78</v>
      </c>
    </row>
    <row r="5" spans="1:40" x14ac:dyDescent="0.25">
      <c r="A5">
        <v>120</v>
      </c>
      <c r="B5">
        <v>174</v>
      </c>
      <c r="C5">
        <v>180</v>
      </c>
      <c r="D5">
        <v>192</v>
      </c>
      <c r="E5">
        <v>198</v>
      </c>
      <c r="F5">
        <v>204</v>
      </c>
      <c r="G5">
        <v>210</v>
      </c>
      <c r="H5">
        <v>216</v>
      </c>
      <c r="I5">
        <v>15.203780513799339</v>
      </c>
      <c r="J5">
        <v>0.78682831272198028</v>
      </c>
      <c r="K5">
        <v>0.78904961485721237</v>
      </c>
      <c r="L5">
        <v>0.7928200774451708</v>
      </c>
      <c r="M5">
        <v>0.79566517000000003</v>
      </c>
      <c r="N5">
        <v>0.79754776391861759</v>
      </c>
      <c r="O5">
        <v>0.79871242725835945</v>
      </c>
      <c r="P5">
        <v>0.79913351995713566</v>
      </c>
      <c r="Q5">
        <v>0.79878592116642133</v>
      </c>
      <c r="R5">
        <v>0.79807682371373367</v>
      </c>
      <c r="S5">
        <v>0.84236180396898386</v>
      </c>
      <c r="T5">
        <v>29.91766237203613</v>
      </c>
      <c r="U5">
        <v>30.62339742607433</v>
      </c>
      <c r="V5">
        <v>30.705731480261811</v>
      </c>
      <c r="W5">
        <v>30.758808429999998</v>
      </c>
      <c r="X5">
        <v>30.786382027405271</v>
      </c>
      <c r="Y5">
        <v>30.793876662756119</v>
      </c>
      <c r="Z5">
        <v>30.782134202031362</v>
      </c>
      <c r="AA5">
        <v>30.753695767529049</v>
      </c>
      <c r="AB5">
        <v>30.71604710565401</v>
      </c>
      <c r="AC5">
        <v>31.84702189768382</v>
      </c>
      <c r="AD5">
        <v>54.300246822117082</v>
      </c>
      <c r="AE5">
        <v>54.764179455897782</v>
      </c>
      <c r="AF5">
        <v>54.993869612389453</v>
      </c>
      <c r="AG5">
        <v>55.16266272</v>
      </c>
      <c r="AH5">
        <v>55.27057920963351</v>
      </c>
      <c r="AI5">
        <v>55.33255969429603</v>
      </c>
      <c r="AJ5">
        <v>55.347743098872463</v>
      </c>
      <c r="AK5">
        <v>55.316143942085603</v>
      </c>
      <c r="AL5">
        <v>55.261864738513687</v>
      </c>
      <c r="AM5">
        <v>58.041601147291097</v>
      </c>
      <c r="AN5" t="s">
        <v>77</v>
      </c>
    </row>
    <row r="6" spans="1:40" x14ac:dyDescent="0.25">
      <c r="A6">
        <v>123</v>
      </c>
      <c r="B6">
        <v>178.35</v>
      </c>
      <c r="C6">
        <v>184.5</v>
      </c>
      <c r="D6">
        <v>196.8</v>
      </c>
      <c r="E6">
        <v>202.95</v>
      </c>
      <c r="F6">
        <v>209.1</v>
      </c>
      <c r="G6">
        <v>215.25</v>
      </c>
      <c r="H6">
        <v>221.4</v>
      </c>
      <c r="I6">
        <v>15.4345887586465</v>
      </c>
      <c r="J6">
        <v>0.81622822773307324</v>
      </c>
      <c r="K6">
        <v>0.82989424494013497</v>
      </c>
      <c r="L6">
        <v>0.83307490461972156</v>
      </c>
      <c r="M6">
        <v>0.835470198</v>
      </c>
      <c r="N6">
        <v>0.83711428629815621</v>
      </c>
      <c r="O6">
        <v>0.83827234915829485</v>
      </c>
      <c r="P6">
        <v>0.83880459017191666</v>
      </c>
      <c r="Q6">
        <v>0.83887893040724426</v>
      </c>
      <c r="R6">
        <v>0.83853166257559475</v>
      </c>
      <c r="S6">
        <v>0.88234972666445843</v>
      </c>
      <c r="T6">
        <v>30.171216506832121</v>
      </c>
      <c r="U6">
        <v>31.056198657924881</v>
      </c>
      <c r="V6">
        <v>31.15021171682055</v>
      </c>
      <c r="W6">
        <v>31.21685403</v>
      </c>
      <c r="X6">
        <v>31.26221768665101</v>
      </c>
      <c r="Y6">
        <v>31.28985805235946</v>
      </c>
      <c r="Z6">
        <v>31.299147849394259</v>
      </c>
      <c r="AA6">
        <v>31.29534048776388</v>
      </c>
      <c r="AB6">
        <v>31.278535981612009</v>
      </c>
      <c r="AC6">
        <v>32.485102243851792</v>
      </c>
      <c r="AD6">
        <v>55.897019640069708</v>
      </c>
      <c r="AE6">
        <v>57.022811575969193</v>
      </c>
      <c r="AF6">
        <v>57.22885108939635</v>
      </c>
      <c r="AG6">
        <v>57.381936920000001</v>
      </c>
      <c r="AH6">
        <v>57.486823158233307</v>
      </c>
      <c r="AI6">
        <v>57.558546484094471</v>
      </c>
      <c r="AJ6">
        <v>57.589803433292957</v>
      </c>
      <c r="AK6">
        <v>57.591616764244151</v>
      </c>
      <c r="AL6">
        <v>57.565851119585737</v>
      </c>
      <c r="AM6">
        <v>60.360037455148813</v>
      </c>
      <c r="AN6" t="s">
        <v>84</v>
      </c>
    </row>
    <row r="7" spans="1:40" x14ac:dyDescent="0.25">
      <c r="A7">
        <v>127</v>
      </c>
      <c r="B7">
        <v>184.15</v>
      </c>
      <c r="C7">
        <v>190.5</v>
      </c>
      <c r="D7">
        <v>203.2</v>
      </c>
      <c r="E7">
        <v>209.55</v>
      </c>
      <c r="F7">
        <v>215.9</v>
      </c>
      <c r="G7">
        <v>222.25</v>
      </c>
      <c r="H7">
        <v>228.6</v>
      </c>
      <c r="I7">
        <v>15.26448715428276</v>
      </c>
      <c r="J7">
        <v>0.83919998719833888</v>
      </c>
      <c r="K7">
        <v>0.82673531869815386</v>
      </c>
      <c r="L7">
        <v>0.82995495664507624</v>
      </c>
      <c r="M7">
        <v>0.83210735400000002</v>
      </c>
      <c r="N7">
        <v>0.83337170491199075</v>
      </c>
      <c r="O7">
        <v>0.83389186983969932</v>
      </c>
      <c r="P7">
        <v>0.83374117457869767</v>
      </c>
      <c r="Q7">
        <v>0.8329764755547292</v>
      </c>
      <c r="R7">
        <v>0.83183131892250839</v>
      </c>
      <c r="S7">
        <v>0.87645611687752856</v>
      </c>
      <c r="T7">
        <v>28.84998422487562</v>
      </c>
      <c r="U7">
        <v>29.80965946714808</v>
      </c>
      <c r="V7">
        <v>29.81930191088928</v>
      </c>
      <c r="W7">
        <v>29.799029959999999</v>
      </c>
      <c r="X7">
        <v>29.75487087401233</v>
      </c>
      <c r="Y7">
        <v>29.692824566698139</v>
      </c>
      <c r="Z7">
        <v>29.615633869907349</v>
      </c>
      <c r="AA7">
        <v>29.52786070578108</v>
      </c>
      <c r="AB7">
        <v>29.432332990621401</v>
      </c>
      <c r="AC7">
        <v>30.315934548978149</v>
      </c>
      <c r="AD7">
        <v>56.384991472354763</v>
      </c>
      <c r="AE7">
        <v>56.241595668481743</v>
      </c>
      <c r="AF7">
        <v>56.407398787698448</v>
      </c>
      <c r="AG7">
        <v>56.504882670000001</v>
      </c>
      <c r="AH7">
        <v>56.5460206826057</v>
      </c>
      <c r="AI7">
        <v>56.541005775334042</v>
      </c>
      <c r="AJ7">
        <v>56.494875663888557</v>
      </c>
      <c r="AK7">
        <v>56.412754130627</v>
      </c>
      <c r="AL7">
        <v>56.307732441436123</v>
      </c>
      <c r="AM7">
        <v>58.980773118365512</v>
      </c>
      <c r="AN7" t="s">
        <v>81</v>
      </c>
    </row>
    <row r="8" spans="1:40" x14ac:dyDescent="0.25">
      <c r="A8">
        <v>132</v>
      </c>
      <c r="B8">
        <v>191.4</v>
      </c>
      <c r="C8">
        <v>198</v>
      </c>
      <c r="D8">
        <v>211.2</v>
      </c>
      <c r="E8">
        <v>217.8</v>
      </c>
      <c r="F8">
        <v>224.4</v>
      </c>
      <c r="G8">
        <v>231</v>
      </c>
      <c r="H8">
        <v>237.6</v>
      </c>
      <c r="I8">
        <v>17.655027983244679</v>
      </c>
      <c r="J8">
        <v>0.82981525383096522</v>
      </c>
      <c r="K8">
        <v>0.84714545815767106</v>
      </c>
      <c r="L8">
        <v>0.84678425847803351</v>
      </c>
      <c r="M8">
        <v>0.84592265499999997</v>
      </c>
      <c r="N8">
        <v>0.84474691452758099</v>
      </c>
      <c r="O8">
        <v>0.84314371913620267</v>
      </c>
      <c r="P8">
        <v>0.84119764416031106</v>
      </c>
      <c r="Q8">
        <v>0.83910929983179394</v>
      </c>
      <c r="R8">
        <v>0.83679979368604196</v>
      </c>
      <c r="S8">
        <v>0.84563642116512538</v>
      </c>
      <c r="T8">
        <v>27.87151647404993</v>
      </c>
      <c r="U8">
        <v>28.935082535764231</v>
      </c>
      <c r="V8">
        <v>28.958606873844939</v>
      </c>
      <c r="W8">
        <v>28.957801910000001</v>
      </c>
      <c r="X8">
        <v>28.934357267435651</v>
      </c>
      <c r="Y8">
        <v>28.892018265187819</v>
      </c>
      <c r="Z8">
        <v>28.83152482796573</v>
      </c>
      <c r="AA8">
        <v>28.75931086474527</v>
      </c>
      <c r="AB8">
        <v>28.675588809517599</v>
      </c>
      <c r="AC8">
        <v>29.149796691972121</v>
      </c>
      <c r="AD8">
        <v>55.426520928573233</v>
      </c>
      <c r="AE8">
        <v>56.824814175765667</v>
      </c>
      <c r="AF8">
        <v>56.818516360824148</v>
      </c>
      <c r="AG8">
        <v>56.775033720000003</v>
      </c>
      <c r="AH8">
        <v>56.704524360096869</v>
      </c>
      <c r="AI8">
        <v>56.603195089404039</v>
      </c>
      <c r="AJ8">
        <v>56.475644621998413</v>
      </c>
      <c r="AK8">
        <v>56.335120423962337</v>
      </c>
      <c r="AL8">
        <v>56.177784089060893</v>
      </c>
      <c r="AM8">
        <v>56.856719404242327</v>
      </c>
      <c r="AN8" t="s">
        <v>79</v>
      </c>
    </row>
    <row r="9" spans="1:40" x14ac:dyDescent="0.25">
      <c r="A9">
        <v>116</v>
      </c>
      <c r="B9">
        <v>168.2</v>
      </c>
      <c r="C9">
        <v>174</v>
      </c>
      <c r="D9">
        <v>185.6</v>
      </c>
      <c r="E9">
        <v>191.4</v>
      </c>
      <c r="F9">
        <v>197.2</v>
      </c>
      <c r="G9">
        <v>203</v>
      </c>
      <c r="H9">
        <v>208.8</v>
      </c>
      <c r="I9">
        <v>14.75946615895062</v>
      </c>
      <c r="J9">
        <v>0.83956867436987936</v>
      </c>
      <c r="K9">
        <v>0.82726777301995547</v>
      </c>
      <c r="L9">
        <v>0.83165843757640501</v>
      </c>
      <c r="M9">
        <v>0.83476577500000004</v>
      </c>
      <c r="N9">
        <v>0.83691936253381582</v>
      </c>
      <c r="O9">
        <v>0.838260138154865</v>
      </c>
      <c r="P9">
        <v>0.83877955769672585</v>
      </c>
      <c r="Q9">
        <v>0.83866013765477476</v>
      </c>
      <c r="R9">
        <v>0.83795754971826075</v>
      </c>
      <c r="S9">
        <v>0.88442762047856538</v>
      </c>
      <c r="T9">
        <v>29.732314138320689</v>
      </c>
      <c r="U9">
        <v>30.676549846374972</v>
      </c>
      <c r="V9">
        <v>30.7543795325631</v>
      </c>
      <c r="W9">
        <v>30.800007770000001</v>
      </c>
      <c r="X9">
        <v>30.81963184879838</v>
      </c>
      <c r="Y9">
        <v>30.821823839853781</v>
      </c>
      <c r="Z9">
        <v>30.80515564910035</v>
      </c>
      <c r="AA9">
        <v>30.77423346491188</v>
      </c>
      <c r="AB9">
        <v>30.732824014422739</v>
      </c>
      <c r="AC9">
        <v>31.726082045605601</v>
      </c>
      <c r="AD9">
        <v>56.844590787654312</v>
      </c>
      <c r="AE9">
        <v>56.701663574185247</v>
      </c>
      <c r="AF9">
        <v>56.960111645101797</v>
      </c>
      <c r="AG9">
        <v>57.138292620000001</v>
      </c>
      <c r="AH9">
        <v>57.255784051089982</v>
      </c>
      <c r="AI9">
        <v>57.323918827670141</v>
      </c>
      <c r="AJ9">
        <v>57.341555709386469</v>
      </c>
      <c r="AK9">
        <v>57.320123615194667</v>
      </c>
      <c r="AL9">
        <v>57.264289493124402</v>
      </c>
      <c r="AM9">
        <v>60.084422046731063</v>
      </c>
      <c r="AN9" t="s">
        <v>85</v>
      </c>
    </row>
    <row r="10" spans="1:40" x14ac:dyDescent="0.25">
      <c r="A10">
        <v>129</v>
      </c>
      <c r="B10">
        <v>187.05</v>
      </c>
      <c r="C10">
        <v>193.5</v>
      </c>
      <c r="D10">
        <v>206.4</v>
      </c>
      <c r="E10">
        <v>212.85</v>
      </c>
      <c r="F10">
        <v>219.3</v>
      </c>
      <c r="G10">
        <v>225.75</v>
      </c>
      <c r="H10">
        <v>232.2</v>
      </c>
      <c r="I10">
        <v>16.1312382851238</v>
      </c>
      <c r="J10">
        <v>0.85855015816334379</v>
      </c>
      <c r="K10">
        <v>0.84294344380153075</v>
      </c>
      <c r="L10">
        <v>0.84614455201781313</v>
      </c>
      <c r="M10">
        <v>0.848378568</v>
      </c>
      <c r="N10">
        <v>0.84965113304380468</v>
      </c>
      <c r="O10">
        <v>0.85019403370191327</v>
      </c>
      <c r="P10">
        <v>0.85001736326385513</v>
      </c>
      <c r="Q10">
        <v>0.8492903053835682</v>
      </c>
      <c r="R10">
        <v>0.84820396664879805</v>
      </c>
      <c r="S10">
        <v>0.88787708836280255</v>
      </c>
      <c r="T10">
        <v>28.729805653266322</v>
      </c>
      <c r="U10">
        <v>29.506350771800509</v>
      </c>
      <c r="V10">
        <v>29.503398700162919</v>
      </c>
      <c r="W10">
        <v>29.47278944</v>
      </c>
      <c r="X10">
        <v>29.4154585181934</v>
      </c>
      <c r="Y10">
        <v>29.339128310884181</v>
      </c>
      <c r="Z10">
        <v>29.24907986754328</v>
      </c>
      <c r="AA10">
        <v>29.1486798853077</v>
      </c>
      <c r="AB10">
        <v>29.042875703928569</v>
      </c>
      <c r="AC10">
        <v>29.34085357125339</v>
      </c>
      <c r="AD10">
        <v>57.292410734800349</v>
      </c>
      <c r="AE10">
        <v>56.900347575976802</v>
      </c>
      <c r="AF10">
        <v>57.058926950972108</v>
      </c>
      <c r="AG10">
        <v>57.155323109999998</v>
      </c>
      <c r="AH10">
        <v>57.190285911286942</v>
      </c>
      <c r="AI10">
        <v>57.179265840537752</v>
      </c>
      <c r="AJ10">
        <v>57.125408096964392</v>
      </c>
      <c r="AK10">
        <v>57.038855211832256</v>
      </c>
      <c r="AL10">
        <v>56.931636184404191</v>
      </c>
      <c r="AM10">
        <v>59.064281203766832</v>
      </c>
      <c r="AN10" t="s">
        <v>80</v>
      </c>
    </row>
    <row r="11" spans="1:40" x14ac:dyDescent="0.25">
      <c r="A11">
        <v>145</v>
      </c>
      <c r="B11">
        <v>210.25</v>
      </c>
      <c r="C11">
        <v>217.5</v>
      </c>
      <c r="D11">
        <v>232</v>
      </c>
      <c r="E11">
        <v>239.25</v>
      </c>
      <c r="F11">
        <v>246.5</v>
      </c>
      <c r="G11">
        <v>253.75</v>
      </c>
      <c r="H11">
        <v>261</v>
      </c>
      <c r="I11">
        <v>15.115758359457789</v>
      </c>
      <c r="J11">
        <v>0.87584563550526962</v>
      </c>
      <c r="K11">
        <v>0.86104639900057922</v>
      </c>
      <c r="L11">
        <v>0.86581179655788254</v>
      </c>
      <c r="M11">
        <v>0.86955963400000003</v>
      </c>
      <c r="N11">
        <v>0.87233166368805037</v>
      </c>
      <c r="O11">
        <v>0.87441856689400288</v>
      </c>
      <c r="P11">
        <v>0.87594112214615683</v>
      </c>
      <c r="Q11">
        <v>0.87689462100064597</v>
      </c>
      <c r="R11">
        <v>0.87752508468428769</v>
      </c>
      <c r="S11">
        <v>0.91720442263759205</v>
      </c>
      <c r="T11">
        <v>31.612825424018389</v>
      </c>
      <c r="U11">
        <v>32.44012508609331</v>
      </c>
      <c r="V11">
        <v>32.464128975143517</v>
      </c>
      <c r="W11">
        <v>32.461202049999997</v>
      </c>
      <c r="X11">
        <v>32.435459192652083</v>
      </c>
      <c r="Y11">
        <v>32.392155904657137</v>
      </c>
      <c r="Z11">
        <v>32.335953347984237</v>
      </c>
      <c r="AA11">
        <v>32.267643679315839</v>
      </c>
      <c r="AB11">
        <v>32.192203977478322</v>
      </c>
      <c r="AC11">
        <v>34.001329711717183</v>
      </c>
      <c r="AD11">
        <v>59.598694487272667</v>
      </c>
      <c r="AE11">
        <v>59.272382493075611</v>
      </c>
      <c r="AF11">
        <v>59.522654315465893</v>
      </c>
      <c r="AG11">
        <v>59.708582739999997</v>
      </c>
      <c r="AH11">
        <v>59.834312780728567</v>
      </c>
      <c r="AI11">
        <v>59.917006297028713</v>
      </c>
      <c r="AJ11">
        <v>59.965032781299961</v>
      </c>
      <c r="AK11">
        <v>59.978552889690221</v>
      </c>
      <c r="AL11">
        <v>59.97235622295355</v>
      </c>
      <c r="AM11">
        <v>62.860885987738193</v>
      </c>
      <c r="AN11" t="s">
        <v>47</v>
      </c>
    </row>
    <row r="12" spans="1:40" x14ac:dyDescent="0.25">
      <c r="A12">
        <v>147</v>
      </c>
      <c r="B12">
        <v>213.15</v>
      </c>
      <c r="C12">
        <v>220.5</v>
      </c>
      <c r="D12">
        <v>235.2</v>
      </c>
      <c r="E12">
        <v>242.55</v>
      </c>
      <c r="F12">
        <v>249.9</v>
      </c>
      <c r="G12">
        <v>257.25</v>
      </c>
      <c r="H12">
        <v>264.60000000000002</v>
      </c>
      <c r="I12">
        <v>15.872274658142111</v>
      </c>
      <c r="J12">
        <v>0.85717713112265537</v>
      </c>
      <c r="K12">
        <v>0.86990633939286943</v>
      </c>
      <c r="L12">
        <v>0.8691617371757</v>
      </c>
      <c r="M12">
        <v>0.86818598999999996</v>
      </c>
      <c r="N12">
        <v>0.86691544302261359</v>
      </c>
      <c r="O12">
        <v>0.86549348744700227</v>
      </c>
      <c r="P12">
        <v>0.86387497049190853</v>
      </c>
      <c r="Q12">
        <v>0.8621498166176883</v>
      </c>
      <c r="R12">
        <v>0.86032835590338874</v>
      </c>
      <c r="S12">
        <v>0.88200985146758326</v>
      </c>
      <c r="T12">
        <v>28.896309479082451</v>
      </c>
      <c r="U12">
        <v>29.652219581799852</v>
      </c>
      <c r="V12">
        <v>29.61630157109408</v>
      </c>
      <c r="W12">
        <v>29.55789721</v>
      </c>
      <c r="X12">
        <v>29.481541213937611</v>
      </c>
      <c r="Y12">
        <v>29.391230455774082</v>
      </c>
      <c r="Z12">
        <v>29.288328055928648</v>
      </c>
      <c r="AA12">
        <v>29.17594299917679</v>
      </c>
      <c r="AB12">
        <v>29.05730683816148</v>
      </c>
      <c r="AC12">
        <v>29.599075438382531</v>
      </c>
      <c r="AD12">
        <v>57.307011295674002</v>
      </c>
      <c r="AE12">
        <v>58.321426760543389</v>
      </c>
      <c r="AF12">
        <v>58.266237644332037</v>
      </c>
      <c r="AG12">
        <v>58.188248100000003</v>
      </c>
      <c r="AH12">
        <v>58.086542758099483</v>
      </c>
      <c r="AI12">
        <v>57.970289600237152</v>
      </c>
      <c r="AJ12">
        <v>57.837912552559757</v>
      </c>
      <c r="AK12">
        <v>57.695462330472807</v>
      </c>
      <c r="AL12">
        <v>57.545071214250179</v>
      </c>
      <c r="AM12">
        <v>58.900030292570428</v>
      </c>
      <c r="AN12" t="s">
        <v>59</v>
      </c>
    </row>
    <row r="13" spans="1:40" x14ac:dyDescent="0.25">
      <c r="A13">
        <v>118</v>
      </c>
      <c r="B13">
        <v>171.1</v>
      </c>
      <c r="C13">
        <v>177</v>
      </c>
      <c r="D13">
        <v>188.8</v>
      </c>
      <c r="E13">
        <v>194.7</v>
      </c>
      <c r="F13">
        <v>200.6</v>
      </c>
      <c r="G13">
        <v>206.5</v>
      </c>
      <c r="H13">
        <v>212.4</v>
      </c>
      <c r="I13">
        <v>14.495647131865979</v>
      </c>
      <c r="J13">
        <v>0.77589735940960736</v>
      </c>
      <c r="K13">
        <v>0.79167418563770431</v>
      </c>
      <c r="L13">
        <v>0.79291506651398147</v>
      </c>
      <c r="M13">
        <v>0.79348981299999999</v>
      </c>
      <c r="N13">
        <v>0.79344831881593803</v>
      </c>
      <c r="O13">
        <v>0.79296586723169882</v>
      </c>
      <c r="P13">
        <v>0.79204490233479952</v>
      </c>
      <c r="Q13">
        <v>0.79080973762465179</v>
      </c>
      <c r="R13">
        <v>0.78920129523615268</v>
      </c>
      <c r="S13">
        <v>0.82405951626770135</v>
      </c>
      <c r="T13">
        <v>28.733420408706419</v>
      </c>
      <c r="U13">
        <v>29.77072278213857</v>
      </c>
      <c r="V13">
        <v>29.84120459117867</v>
      </c>
      <c r="W13">
        <v>29.882489979999999</v>
      </c>
      <c r="X13">
        <v>29.89704136925404</v>
      </c>
      <c r="Y13">
        <v>29.891510110400439</v>
      </c>
      <c r="Z13">
        <v>29.866022767190199</v>
      </c>
      <c r="AA13">
        <v>29.824826575002529</v>
      </c>
      <c r="AB13">
        <v>29.768301123364441</v>
      </c>
      <c r="AC13">
        <v>30.308134625096589</v>
      </c>
      <c r="AD13">
        <v>53.161578174833579</v>
      </c>
      <c r="AE13">
        <v>54.469070672954487</v>
      </c>
      <c r="AF13">
        <v>54.566355621288409</v>
      </c>
      <c r="AG13">
        <v>54.615735630000003</v>
      </c>
      <c r="AH13">
        <v>54.620936625423923</v>
      </c>
      <c r="AI13">
        <v>54.594048416785157</v>
      </c>
      <c r="AJ13">
        <v>54.53525650033508</v>
      </c>
      <c r="AK13">
        <v>54.452900168733848</v>
      </c>
      <c r="AL13">
        <v>54.344215323489863</v>
      </c>
      <c r="AM13">
        <v>56.357043125933359</v>
      </c>
      <c r="AN13" t="s">
        <v>44</v>
      </c>
    </row>
    <row r="14" spans="1:40" x14ac:dyDescent="0.25">
      <c r="A14">
        <v>133</v>
      </c>
      <c r="B14">
        <v>192.85</v>
      </c>
      <c r="C14">
        <v>199.5</v>
      </c>
      <c r="D14">
        <v>212.8</v>
      </c>
      <c r="E14">
        <v>219.45</v>
      </c>
      <c r="F14">
        <v>226.1</v>
      </c>
      <c r="G14">
        <v>232.75</v>
      </c>
      <c r="H14">
        <v>239.4</v>
      </c>
      <c r="I14">
        <v>15.261001842327669</v>
      </c>
      <c r="J14">
        <v>0.85643993857283585</v>
      </c>
      <c r="K14">
        <v>0.85121269402747979</v>
      </c>
      <c r="L14">
        <v>0.85539457654912632</v>
      </c>
      <c r="M14">
        <v>0.85846260699999999</v>
      </c>
      <c r="N14">
        <v>0.86061902307060889</v>
      </c>
      <c r="O14">
        <v>0.86204293529579112</v>
      </c>
      <c r="P14">
        <v>0.86275183684952872</v>
      </c>
      <c r="Q14">
        <v>0.86289937251814686</v>
      </c>
      <c r="R14">
        <v>0.86258131040127373</v>
      </c>
      <c r="S14">
        <v>0.91372556721336007</v>
      </c>
      <c r="T14">
        <v>29.779251977308519</v>
      </c>
      <c r="U14">
        <v>30.910854350230021</v>
      </c>
      <c r="V14">
        <v>30.945115601664469</v>
      </c>
      <c r="W14">
        <v>30.945633470000001</v>
      </c>
      <c r="X14">
        <v>30.91939852895408</v>
      </c>
      <c r="Y14">
        <v>30.872809067655261</v>
      </c>
      <c r="Z14">
        <v>30.81040665962837</v>
      </c>
      <c r="AA14">
        <v>30.73566128599186</v>
      </c>
      <c r="AB14">
        <v>30.65196445124581</v>
      </c>
      <c r="AC14">
        <v>32.274650046844783</v>
      </c>
      <c r="AD14">
        <v>57.711622917296047</v>
      </c>
      <c r="AE14">
        <v>58.016061876488997</v>
      </c>
      <c r="AF14">
        <v>58.242286628288547</v>
      </c>
      <c r="AG14">
        <v>58.395947079999999</v>
      </c>
      <c r="AH14">
        <v>58.490650418007483</v>
      </c>
      <c r="AI14">
        <v>58.538551298617193</v>
      </c>
      <c r="AJ14">
        <v>58.542795172290617</v>
      </c>
      <c r="AK14">
        <v>58.512799268903272</v>
      </c>
      <c r="AL14">
        <v>58.455047745686578</v>
      </c>
      <c r="AM14">
        <v>61.823603384090397</v>
      </c>
      <c r="AN14" t="s">
        <v>63</v>
      </c>
    </row>
    <row r="15" spans="1:40" x14ac:dyDescent="0.25">
      <c r="A15">
        <v>121</v>
      </c>
      <c r="B15">
        <v>175.45</v>
      </c>
      <c r="C15">
        <v>181.5</v>
      </c>
      <c r="D15">
        <v>193.6</v>
      </c>
      <c r="E15">
        <v>199.65</v>
      </c>
      <c r="F15">
        <v>205.7</v>
      </c>
      <c r="G15">
        <v>211.75</v>
      </c>
      <c r="H15">
        <v>217.8</v>
      </c>
      <c r="I15">
        <v>17.83876967054178</v>
      </c>
      <c r="J15">
        <v>0.84340859998134354</v>
      </c>
      <c r="K15">
        <v>0.84779203464507957</v>
      </c>
      <c r="L15">
        <v>0.84608861091429999</v>
      </c>
      <c r="M15">
        <v>0.843509434</v>
      </c>
      <c r="N15">
        <v>0.84020933760868088</v>
      </c>
      <c r="O15">
        <v>0.83618084917980562</v>
      </c>
      <c r="P15">
        <v>0.83153874650477289</v>
      </c>
      <c r="Q15">
        <v>0.82635107815775177</v>
      </c>
      <c r="R15">
        <v>0.82070799393907923</v>
      </c>
      <c r="S15">
        <v>0.83073119811404705</v>
      </c>
      <c r="T15">
        <v>25.96100195521614</v>
      </c>
      <c r="U15">
        <v>26.784375319425141</v>
      </c>
      <c r="V15">
        <v>26.82087418692397</v>
      </c>
      <c r="W15">
        <v>26.828797990000002</v>
      </c>
      <c r="X15">
        <v>26.80830218248003</v>
      </c>
      <c r="Y15">
        <v>26.761922572771301</v>
      </c>
      <c r="Z15">
        <v>26.692029067327031</v>
      </c>
      <c r="AA15">
        <v>26.601807970955811</v>
      </c>
      <c r="AB15">
        <v>26.495034776893799</v>
      </c>
      <c r="AC15">
        <v>26.175486309951179</v>
      </c>
      <c r="AD15">
        <v>55.150930976675241</v>
      </c>
      <c r="AE15">
        <v>55.781789391966562</v>
      </c>
      <c r="AF15">
        <v>55.714867639176987</v>
      </c>
      <c r="AG15">
        <v>55.589870679999997</v>
      </c>
      <c r="AH15">
        <v>55.414617971674062</v>
      </c>
      <c r="AI15">
        <v>55.190003745375932</v>
      </c>
      <c r="AJ15">
        <v>54.922951858902167</v>
      </c>
      <c r="AK15">
        <v>54.618457893365488</v>
      </c>
      <c r="AL15">
        <v>54.282917085400847</v>
      </c>
      <c r="AM15">
        <v>54.624303060677953</v>
      </c>
      <c r="AN15" t="s">
        <v>50</v>
      </c>
    </row>
    <row r="16" spans="1:40" x14ac:dyDescent="0.25">
      <c r="A16">
        <v>126</v>
      </c>
      <c r="B16">
        <v>182.7</v>
      </c>
      <c r="C16">
        <v>189</v>
      </c>
      <c r="D16">
        <v>201.6</v>
      </c>
      <c r="E16">
        <v>207.9</v>
      </c>
      <c r="F16">
        <v>214.2</v>
      </c>
      <c r="G16">
        <v>220.5</v>
      </c>
      <c r="H16">
        <v>226.8</v>
      </c>
      <c r="I16">
        <v>16.566217942395451</v>
      </c>
      <c r="J16">
        <v>0.8233946820877811</v>
      </c>
      <c r="K16">
        <v>0.81678294973930832</v>
      </c>
      <c r="L16">
        <v>0.81774361382255301</v>
      </c>
      <c r="M16">
        <v>0.817762027</v>
      </c>
      <c r="N16">
        <v>0.81679976846879354</v>
      </c>
      <c r="O16">
        <v>0.81501439816727106</v>
      </c>
      <c r="P16">
        <v>0.8125953141915041</v>
      </c>
      <c r="Q16">
        <v>0.80956220714644478</v>
      </c>
      <c r="R16">
        <v>0.80606455846885283</v>
      </c>
      <c r="S16">
        <v>0.84123098646659433</v>
      </c>
      <c r="T16">
        <v>27.251618888403041</v>
      </c>
      <c r="U16">
        <v>28.15703286768802</v>
      </c>
      <c r="V16">
        <v>28.186963879905271</v>
      </c>
      <c r="W16">
        <v>28.18084069</v>
      </c>
      <c r="X16">
        <v>28.140884568648008</v>
      </c>
      <c r="Y16">
        <v>28.07257006689861</v>
      </c>
      <c r="Z16">
        <v>27.983622580776242</v>
      </c>
      <c r="AA16">
        <v>27.873528352752789</v>
      </c>
      <c r="AB16">
        <v>27.75085014116523</v>
      </c>
      <c r="AC16">
        <v>28.684496650339501</v>
      </c>
      <c r="AD16">
        <v>54.795543548590572</v>
      </c>
      <c r="AE16">
        <v>54.917663920809417</v>
      </c>
      <c r="AF16">
        <v>54.980662631080293</v>
      </c>
      <c r="AG16">
        <v>54.978521690000001</v>
      </c>
      <c r="AH16">
        <v>54.91043070776368</v>
      </c>
      <c r="AI16">
        <v>54.787004941812853</v>
      </c>
      <c r="AJ16">
        <v>54.621576999963317</v>
      </c>
      <c r="AK16">
        <v>54.414874533698629</v>
      </c>
      <c r="AL16">
        <v>54.178652994025263</v>
      </c>
      <c r="AM16">
        <v>56.403797648499463</v>
      </c>
      <c r="AN16" t="s">
        <v>41</v>
      </c>
    </row>
    <row r="17" spans="1:40" x14ac:dyDescent="0.25">
      <c r="A17">
        <v>110</v>
      </c>
      <c r="B17">
        <v>159.5</v>
      </c>
      <c r="C17">
        <v>165</v>
      </c>
      <c r="D17">
        <v>176</v>
      </c>
      <c r="E17">
        <v>181.5</v>
      </c>
      <c r="F17">
        <v>187</v>
      </c>
      <c r="G17">
        <v>192.5</v>
      </c>
      <c r="H17">
        <v>198</v>
      </c>
      <c r="I17">
        <v>20.688237714009951</v>
      </c>
      <c r="J17">
        <v>0.80114773688194774</v>
      </c>
      <c r="K17">
        <v>0.80473372530526865</v>
      </c>
      <c r="L17">
        <v>0.80121634751105941</v>
      </c>
      <c r="M17">
        <v>0.79699991400000003</v>
      </c>
      <c r="N17">
        <v>0.79224166389162853</v>
      </c>
      <c r="O17">
        <v>0.78691206571316596</v>
      </c>
      <c r="P17">
        <v>0.78116930515936978</v>
      </c>
      <c r="Q17">
        <v>0.77512769821016259</v>
      </c>
      <c r="R17">
        <v>0.76875737404150268</v>
      </c>
      <c r="S17">
        <v>0.66293621550724224</v>
      </c>
      <c r="T17">
        <v>26.18779569022329</v>
      </c>
      <c r="U17">
        <v>26.82093680150486</v>
      </c>
      <c r="V17">
        <v>26.852279334501041</v>
      </c>
      <c r="W17">
        <v>26.862726089999999</v>
      </c>
      <c r="X17">
        <v>26.855825950743931</v>
      </c>
      <c r="Y17">
        <v>26.832421552613891</v>
      </c>
      <c r="Z17">
        <v>26.79573832483009</v>
      </c>
      <c r="AA17">
        <v>26.748074843609931</v>
      </c>
      <c r="AB17">
        <v>26.688976795116631</v>
      </c>
      <c r="AC17">
        <v>25.429041114684711</v>
      </c>
      <c r="AD17">
        <v>53.151284689209042</v>
      </c>
      <c r="AE17">
        <v>53.647154666015858</v>
      </c>
      <c r="AF17">
        <v>53.486957042803503</v>
      </c>
      <c r="AG17">
        <v>53.281358730000001</v>
      </c>
      <c r="AH17">
        <v>53.039996169953397</v>
      </c>
      <c r="AI17">
        <v>52.761814061965246</v>
      </c>
      <c r="AJ17">
        <v>52.456334420383527</v>
      </c>
      <c r="AK17">
        <v>52.130422332313103</v>
      </c>
      <c r="AL17">
        <v>51.782357099633451</v>
      </c>
      <c r="AM17">
        <v>45.861331332704466</v>
      </c>
      <c r="AN17" t="s">
        <v>66</v>
      </c>
    </row>
    <row r="18" spans="1:40" x14ac:dyDescent="0.25">
      <c r="A18">
        <v>115</v>
      </c>
      <c r="B18">
        <v>166.75</v>
      </c>
      <c r="C18">
        <v>172.5</v>
      </c>
      <c r="D18">
        <v>184</v>
      </c>
      <c r="E18">
        <v>189.75</v>
      </c>
      <c r="F18">
        <v>195.5</v>
      </c>
      <c r="G18">
        <v>201.25</v>
      </c>
      <c r="H18">
        <v>207</v>
      </c>
      <c r="I18">
        <v>15.16625367217665</v>
      </c>
      <c r="J18">
        <v>0.79620545993342984</v>
      </c>
      <c r="K18">
        <v>0.82236379160058326</v>
      </c>
      <c r="L18">
        <v>0.82266668973875812</v>
      </c>
      <c r="M18">
        <v>0.822531389</v>
      </c>
      <c r="N18">
        <v>0.82193508709185892</v>
      </c>
      <c r="O18">
        <v>0.82096653349797022</v>
      </c>
      <c r="P18">
        <v>0.81953291162762965</v>
      </c>
      <c r="Q18">
        <v>0.81784639350315014</v>
      </c>
      <c r="R18">
        <v>0.81586948215381117</v>
      </c>
      <c r="S18">
        <v>0.8391401504024395</v>
      </c>
      <c r="T18">
        <v>26.56709134641148</v>
      </c>
      <c r="U18">
        <v>27.721845939559628</v>
      </c>
      <c r="V18">
        <v>27.8334595295699</v>
      </c>
      <c r="W18">
        <v>27.924918659999999</v>
      </c>
      <c r="X18">
        <v>27.997395335099881</v>
      </c>
      <c r="Y18">
        <v>28.04828447264283</v>
      </c>
      <c r="Z18">
        <v>28.076612113426549</v>
      </c>
      <c r="AA18">
        <v>28.08494552992229</v>
      </c>
      <c r="AB18">
        <v>28.071331516432441</v>
      </c>
      <c r="AC18">
        <v>28.061572931095721</v>
      </c>
      <c r="AD18">
        <v>53.09381866987723</v>
      </c>
      <c r="AE18">
        <v>54.979112549808967</v>
      </c>
      <c r="AF18">
        <v>55.050064251722858</v>
      </c>
      <c r="AG18">
        <v>55.08902878</v>
      </c>
      <c r="AH18">
        <v>55.095452022142887</v>
      </c>
      <c r="AI18">
        <v>55.072468911219929</v>
      </c>
      <c r="AJ18">
        <v>55.014951638094757</v>
      </c>
      <c r="AK18">
        <v>54.934792440118663</v>
      </c>
      <c r="AL18">
        <v>54.829139865906782</v>
      </c>
      <c r="AM18">
        <v>55.987793985669839</v>
      </c>
      <c r="AN18" t="s">
        <v>55</v>
      </c>
    </row>
    <row r="19" spans="1:40" x14ac:dyDescent="0.25">
      <c r="A19">
        <v>112</v>
      </c>
      <c r="B19">
        <v>162.4</v>
      </c>
      <c r="C19">
        <v>168</v>
      </c>
      <c r="D19">
        <v>179.2</v>
      </c>
      <c r="E19">
        <v>184.8</v>
      </c>
      <c r="F19">
        <v>190.4</v>
      </c>
      <c r="G19">
        <v>196</v>
      </c>
      <c r="H19">
        <v>201.6</v>
      </c>
      <c r="I19">
        <v>17.464392023698899</v>
      </c>
      <c r="J19">
        <v>0.83634175392960064</v>
      </c>
      <c r="K19">
        <v>0.83403640582684557</v>
      </c>
      <c r="L19">
        <v>0.83466799845516249</v>
      </c>
      <c r="M19">
        <v>0.83458914100000003</v>
      </c>
      <c r="N19">
        <v>0.83385012922903279</v>
      </c>
      <c r="O19">
        <v>0.83248387427120307</v>
      </c>
      <c r="P19">
        <v>0.83050835263078449</v>
      </c>
      <c r="Q19">
        <v>0.82814053217073991</v>
      </c>
      <c r="R19">
        <v>0.82530442397189741</v>
      </c>
      <c r="S19">
        <v>0.81035683732700925</v>
      </c>
      <c r="T19">
        <v>26.730230235087209</v>
      </c>
      <c r="U19">
        <v>27.3406230300841</v>
      </c>
      <c r="V19">
        <v>27.393858341301559</v>
      </c>
      <c r="W19">
        <v>27.428433269999999</v>
      </c>
      <c r="X19">
        <v>27.443744645790709</v>
      </c>
      <c r="Y19">
        <v>27.441679566191731</v>
      </c>
      <c r="Z19">
        <v>27.42022909818505</v>
      </c>
      <c r="AA19">
        <v>27.38442668847156</v>
      </c>
      <c r="AB19">
        <v>27.333275285749181</v>
      </c>
      <c r="AC19">
        <v>25.049291388434678</v>
      </c>
      <c r="AD19">
        <v>55.182202814023633</v>
      </c>
      <c r="AE19">
        <v>55.372131806384331</v>
      </c>
      <c r="AF19">
        <v>55.430329093408901</v>
      </c>
      <c r="AG19">
        <v>55.443673709999999</v>
      </c>
      <c r="AH19">
        <v>55.414378784347001</v>
      </c>
      <c r="AI19">
        <v>55.345033496656008</v>
      </c>
      <c r="AJ19">
        <v>55.235532180631751</v>
      </c>
      <c r="AK19">
        <v>55.099239952772777</v>
      </c>
      <c r="AL19">
        <v>54.931858841469463</v>
      </c>
      <c r="AM19">
        <v>53.042487560567807</v>
      </c>
      <c r="AN19" t="s">
        <v>54</v>
      </c>
    </row>
    <row r="20" spans="1:40" x14ac:dyDescent="0.25">
      <c r="A20">
        <v>125</v>
      </c>
      <c r="B20">
        <v>181.25</v>
      </c>
      <c r="C20">
        <v>187.5</v>
      </c>
      <c r="D20">
        <v>200</v>
      </c>
      <c r="E20">
        <v>206.25</v>
      </c>
      <c r="F20">
        <v>212.5</v>
      </c>
      <c r="G20">
        <v>218.75</v>
      </c>
      <c r="H20">
        <v>225</v>
      </c>
      <c r="I20">
        <v>15.11455369990983</v>
      </c>
      <c r="J20">
        <v>0.81476771292666661</v>
      </c>
      <c r="K20">
        <v>0.82861367842487721</v>
      </c>
      <c r="L20">
        <v>0.82969979580295483</v>
      </c>
      <c r="M20">
        <v>0.83016893599999997</v>
      </c>
      <c r="N20">
        <v>0.830100335136576</v>
      </c>
      <c r="O20">
        <v>0.82951781636297151</v>
      </c>
      <c r="P20">
        <v>0.82856680626064805</v>
      </c>
      <c r="Q20">
        <v>0.82722337153396519</v>
      </c>
      <c r="R20">
        <v>0.82561209578800399</v>
      </c>
      <c r="S20">
        <v>0.86524600105018346</v>
      </c>
      <c r="T20">
        <v>28.725808194633231</v>
      </c>
      <c r="U20">
        <v>29.841508202623711</v>
      </c>
      <c r="V20">
        <v>29.859890391897789</v>
      </c>
      <c r="W20">
        <v>29.853034350000001</v>
      </c>
      <c r="X20">
        <v>29.82711200704156</v>
      </c>
      <c r="Y20">
        <v>29.784777539958341</v>
      </c>
      <c r="Z20">
        <v>29.729757220130129</v>
      </c>
      <c r="AA20">
        <v>29.664136571032159</v>
      </c>
      <c r="AB20">
        <v>29.59180899477305</v>
      </c>
      <c r="AC20">
        <v>30.43428503505416</v>
      </c>
      <c r="AD20">
        <v>55.101289743649943</v>
      </c>
      <c r="AE20">
        <v>56.351438022555712</v>
      </c>
      <c r="AF20">
        <v>56.41493498609664</v>
      </c>
      <c r="AG20">
        <v>56.434963949999997</v>
      </c>
      <c r="AH20">
        <v>56.418572760349583</v>
      </c>
      <c r="AI20">
        <v>56.368279588127749</v>
      </c>
      <c r="AJ20">
        <v>56.293218923097463</v>
      </c>
      <c r="AK20">
        <v>56.193236862214341</v>
      </c>
      <c r="AL20">
        <v>56.076509286786717</v>
      </c>
      <c r="AM20">
        <v>58.479442570036262</v>
      </c>
      <c r="AN20" t="s">
        <v>45</v>
      </c>
    </row>
    <row r="21" spans="1:40" x14ac:dyDescent="0.25">
      <c r="A21">
        <v>120</v>
      </c>
      <c r="B21">
        <v>174</v>
      </c>
      <c r="C21">
        <v>180</v>
      </c>
      <c r="D21">
        <v>192</v>
      </c>
      <c r="E21">
        <v>198</v>
      </c>
      <c r="F21">
        <v>204</v>
      </c>
      <c r="G21">
        <v>210</v>
      </c>
      <c r="H21">
        <v>216</v>
      </c>
      <c r="I21">
        <v>16.082682870174668</v>
      </c>
      <c r="J21">
        <v>0.80199595673443502</v>
      </c>
      <c r="K21">
        <v>0.80345023203050581</v>
      </c>
      <c r="L21">
        <v>0.80363508414330143</v>
      </c>
      <c r="M21">
        <v>0.80294733500000004</v>
      </c>
      <c r="N21">
        <v>0.80139966876143442</v>
      </c>
      <c r="O21">
        <v>0.79927324433465696</v>
      </c>
      <c r="P21">
        <v>0.79643733540870187</v>
      </c>
      <c r="Q21">
        <v>0.79313835387315501</v>
      </c>
      <c r="R21">
        <v>0.78944957937845661</v>
      </c>
      <c r="S21">
        <v>0.82631168314841863</v>
      </c>
      <c r="T21">
        <v>27.599607803440279</v>
      </c>
      <c r="U21">
        <v>28.584361765633592</v>
      </c>
      <c r="V21">
        <v>28.610260967149411</v>
      </c>
      <c r="W21">
        <v>28.604473890000001</v>
      </c>
      <c r="X21">
        <v>28.572530186976191</v>
      </c>
      <c r="Y21">
        <v>28.51908712810431</v>
      </c>
      <c r="Z21">
        <v>28.448123557741571</v>
      </c>
      <c r="AA21">
        <v>28.366614216533598</v>
      </c>
      <c r="AB21">
        <v>28.27544917906717</v>
      </c>
      <c r="AC21">
        <v>29.059379324469479</v>
      </c>
      <c r="AD21">
        <v>53.899601738441888</v>
      </c>
      <c r="AE21">
        <v>54.464692484342088</v>
      </c>
      <c r="AF21">
        <v>54.486884690739771</v>
      </c>
      <c r="AG21">
        <v>54.449603690000004</v>
      </c>
      <c r="AH21">
        <v>54.356248531559807</v>
      </c>
      <c r="AI21">
        <v>54.223205780785008</v>
      </c>
      <c r="AJ21">
        <v>54.045928549305877</v>
      </c>
      <c r="AK21">
        <v>53.840224801924563</v>
      </c>
      <c r="AL21">
        <v>53.610203558456419</v>
      </c>
      <c r="AM21">
        <v>55.845273819655667</v>
      </c>
      <c r="AN21" t="s">
        <v>70</v>
      </c>
    </row>
    <row r="22" spans="1:40" x14ac:dyDescent="0.25">
      <c r="A22">
        <v>119</v>
      </c>
      <c r="B22">
        <v>172.55</v>
      </c>
      <c r="C22">
        <v>178.5</v>
      </c>
      <c r="D22">
        <v>190.4</v>
      </c>
      <c r="E22">
        <v>196.35</v>
      </c>
      <c r="F22">
        <v>202.3</v>
      </c>
      <c r="G22">
        <v>208.25</v>
      </c>
      <c r="H22">
        <v>214.2</v>
      </c>
      <c r="I22">
        <v>15.74979952351269</v>
      </c>
      <c r="J22">
        <v>0.81037274136816939</v>
      </c>
      <c r="K22">
        <v>0.773860531330682</v>
      </c>
      <c r="L22">
        <v>0.78044168615220499</v>
      </c>
      <c r="M22">
        <v>0.785615124</v>
      </c>
      <c r="N22">
        <v>0.78972039753381795</v>
      </c>
      <c r="O22">
        <v>0.79270441665048985</v>
      </c>
      <c r="P22">
        <v>0.79467256308029077</v>
      </c>
      <c r="Q22">
        <v>0.79575576773134782</v>
      </c>
      <c r="R22">
        <v>0.79619191083414909</v>
      </c>
      <c r="S22">
        <v>0.84304473140524605</v>
      </c>
      <c r="T22">
        <v>29.681425061378199</v>
      </c>
      <c r="U22">
        <v>30.240154796942239</v>
      </c>
      <c r="V22">
        <v>30.336949109563651</v>
      </c>
      <c r="W22">
        <v>30.39827696</v>
      </c>
      <c r="X22">
        <v>30.433266138322221</v>
      </c>
      <c r="Y22">
        <v>30.442498990129689</v>
      </c>
      <c r="Z22">
        <v>30.429259876739881</v>
      </c>
      <c r="AA22">
        <v>30.39903574836077</v>
      </c>
      <c r="AB22">
        <v>30.356083922392479</v>
      </c>
      <c r="AC22">
        <v>31.243178997102952</v>
      </c>
      <c r="AD22">
        <v>55.359349599097563</v>
      </c>
      <c r="AE22">
        <v>53.813103965005233</v>
      </c>
      <c r="AF22">
        <v>54.190558862392074</v>
      </c>
      <c r="AG22">
        <v>54.479894680000001</v>
      </c>
      <c r="AH22">
        <v>54.702652945852009</v>
      </c>
      <c r="AI22">
        <v>54.856470327589342</v>
      </c>
      <c r="AJ22">
        <v>54.948258092384478</v>
      </c>
      <c r="AK22">
        <v>54.987306260747772</v>
      </c>
      <c r="AL22">
        <v>54.987637502903688</v>
      </c>
      <c r="AM22">
        <v>57.773826068813783</v>
      </c>
      <c r="AN22" t="s">
        <v>72</v>
      </c>
    </row>
    <row r="23" spans="1:40" x14ac:dyDescent="0.25">
      <c r="A23">
        <v>116</v>
      </c>
      <c r="B23">
        <v>168.2</v>
      </c>
      <c r="C23">
        <v>174</v>
      </c>
      <c r="D23">
        <v>185.6</v>
      </c>
      <c r="E23">
        <v>191.4</v>
      </c>
      <c r="F23">
        <v>197.2</v>
      </c>
      <c r="G23">
        <v>203</v>
      </c>
      <c r="H23">
        <v>208.8</v>
      </c>
      <c r="I23">
        <v>16.962840787205621</v>
      </c>
      <c r="J23">
        <v>0.8152889366524172</v>
      </c>
      <c r="K23">
        <v>0.76260904790275941</v>
      </c>
      <c r="L23">
        <v>0.76870715464181649</v>
      </c>
      <c r="M23">
        <v>0.77369676200000004</v>
      </c>
      <c r="N23">
        <v>0.77743230214767622</v>
      </c>
      <c r="O23">
        <v>0.78001328795499658</v>
      </c>
      <c r="P23">
        <v>0.78177229954060867</v>
      </c>
      <c r="Q23">
        <v>0.78249453715663109</v>
      </c>
      <c r="R23">
        <v>0.7824579525368961</v>
      </c>
      <c r="S23">
        <v>0.787386107238501</v>
      </c>
      <c r="T23">
        <v>28.82452771122303</v>
      </c>
      <c r="U23">
        <v>28.942282175745191</v>
      </c>
      <c r="V23">
        <v>29.025103333999041</v>
      </c>
      <c r="W23">
        <v>29.087591199999999</v>
      </c>
      <c r="X23">
        <v>29.126656385010921</v>
      </c>
      <c r="Y23">
        <v>29.14695978577857</v>
      </c>
      <c r="Z23">
        <v>29.149951710342929</v>
      </c>
      <c r="AA23">
        <v>29.134661104683051</v>
      </c>
      <c r="AB23">
        <v>29.105376580136991</v>
      </c>
      <c r="AC23">
        <v>27.858977465307991</v>
      </c>
      <c r="AD23">
        <v>55.176710688232383</v>
      </c>
      <c r="AE23">
        <v>52.601593483010568</v>
      </c>
      <c r="AF23">
        <v>52.947909399090342</v>
      </c>
      <c r="AG23">
        <v>53.228633719999998</v>
      </c>
      <c r="AH23">
        <v>53.434943299889269</v>
      </c>
      <c r="AI23">
        <v>53.574144290639111</v>
      </c>
      <c r="AJ23">
        <v>53.663590832201898</v>
      </c>
      <c r="AK23">
        <v>53.692057410173078</v>
      </c>
      <c r="AL23">
        <v>53.675585916913299</v>
      </c>
      <c r="AM23">
        <v>53.298794094579051</v>
      </c>
      <c r="AN23" t="s">
        <v>53</v>
      </c>
    </row>
    <row r="24" spans="1:40" x14ac:dyDescent="0.25">
      <c r="A24">
        <v>130</v>
      </c>
      <c r="B24">
        <v>188.5</v>
      </c>
      <c r="C24">
        <v>195</v>
      </c>
      <c r="D24">
        <v>208</v>
      </c>
      <c r="E24">
        <v>214.5</v>
      </c>
      <c r="F24">
        <v>221</v>
      </c>
      <c r="G24">
        <v>227.5</v>
      </c>
      <c r="H24">
        <v>234</v>
      </c>
      <c r="I24">
        <v>15.14197525774226</v>
      </c>
      <c r="J24">
        <v>0.8623697951592092</v>
      </c>
      <c r="K24">
        <v>0.81816794180688646</v>
      </c>
      <c r="L24">
        <v>0.82767372987876509</v>
      </c>
      <c r="M24">
        <v>0.83572974099999997</v>
      </c>
      <c r="N24">
        <v>0.8422786802977682</v>
      </c>
      <c r="O24">
        <v>0.84772203789119216</v>
      </c>
      <c r="P24">
        <v>0.8520917853382397</v>
      </c>
      <c r="Q24">
        <v>0.85565732116360005</v>
      </c>
      <c r="R24">
        <v>0.85850800399125438</v>
      </c>
      <c r="S24">
        <v>0.90727642668140795</v>
      </c>
      <c r="T24">
        <v>33.173505017457003</v>
      </c>
      <c r="U24">
        <v>33.286712472576127</v>
      </c>
      <c r="V24">
        <v>33.452299081858627</v>
      </c>
      <c r="W24">
        <v>33.586266590000001</v>
      </c>
      <c r="X24">
        <v>33.686198721685223</v>
      </c>
      <c r="Y24">
        <v>33.761225698354508</v>
      </c>
      <c r="Z24">
        <v>33.811800341441007</v>
      </c>
      <c r="AA24">
        <v>33.844012487704553</v>
      </c>
      <c r="AB24">
        <v>33.859832457103288</v>
      </c>
      <c r="AC24">
        <v>35.413482522140953</v>
      </c>
      <c r="AD24">
        <v>59.705242266688963</v>
      </c>
      <c r="AE24">
        <v>57.551753326632387</v>
      </c>
      <c r="AF24">
        <v>58.10983603486757</v>
      </c>
      <c r="AG24">
        <v>58.579620349999999</v>
      </c>
      <c r="AH24">
        <v>58.957033375731022</v>
      </c>
      <c r="AI24">
        <v>59.266714743736863</v>
      </c>
      <c r="AJ24">
        <v>59.510489437632494</v>
      </c>
      <c r="AK24">
        <v>59.704872302032292</v>
      </c>
      <c r="AL24">
        <v>59.855316428114357</v>
      </c>
      <c r="AM24">
        <v>63.070562595140871</v>
      </c>
      <c r="AN24" t="s">
        <v>69</v>
      </c>
    </row>
    <row r="25" spans="1:40" x14ac:dyDescent="0.25">
      <c r="A25">
        <v>120</v>
      </c>
      <c r="B25">
        <v>174</v>
      </c>
      <c r="C25">
        <v>180</v>
      </c>
      <c r="D25">
        <v>192</v>
      </c>
      <c r="E25">
        <v>198</v>
      </c>
      <c r="F25">
        <v>204</v>
      </c>
      <c r="G25">
        <v>210</v>
      </c>
      <c r="H25">
        <v>216</v>
      </c>
      <c r="I25">
        <v>15.12896578297603</v>
      </c>
      <c r="J25">
        <v>0.82078182733880767</v>
      </c>
      <c r="K25">
        <v>0.78173896714803504</v>
      </c>
      <c r="L25">
        <v>0.78929672433787379</v>
      </c>
      <c r="M25">
        <v>0.79553684099999999</v>
      </c>
      <c r="N25">
        <v>0.80056733336904162</v>
      </c>
      <c r="O25">
        <v>0.80451370674044698</v>
      </c>
      <c r="P25">
        <v>0.80740262213807124</v>
      </c>
      <c r="Q25">
        <v>0.80950357469320477</v>
      </c>
      <c r="R25">
        <v>0.81086956190927262</v>
      </c>
      <c r="S25">
        <v>0.86306877897676748</v>
      </c>
      <c r="T25">
        <v>30.697349996009621</v>
      </c>
      <c r="U25">
        <v>31.155095391157619</v>
      </c>
      <c r="V25">
        <v>31.262702204320028</v>
      </c>
      <c r="W25">
        <v>31.339051399999999</v>
      </c>
      <c r="X25">
        <v>31.386879448677512</v>
      </c>
      <c r="Y25">
        <v>31.411877357193241</v>
      </c>
      <c r="Z25">
        <v>31.415762899715041</v>
      </c>
      <c r="AA25">
        <v>31.404845442131428</v>
      </c>
      <c r="AB25">
        <v>31.380053095843859</v>
      </c>
      <c r="AC25">
        <v>32.541839554649123</v>
      </c>
      <c r="AD25">
        <v>56.387766364945193</v>
      </c>
      <c r="AE25">
        <v>54.66449605298056</v>
      </c>
      <c r="AF25">
        <v>55.096187319053698</v>
      </c>
      <c r="AG25">
        <v>55.446367770000002</v>
      </c>
      <c r="AH25">
        <v>55.721806392790839</v>
      </c>
      <c r="AI25">
        <v>55.931624015618972</v>
      </c>
      <c r="AJ25">
        <v>56.078012556761081</v>
      </c>
      <c r="AK25">
        <v>56.177601455725963</v>
      </c>
      <c r="AL25">
        <v>56.233504643385558</v>
      </c>
      <c r="AM25">
        <v>59.424358726162943</v>
      </c>
      <c r="AN25" t="s">
        <v>48</v>
      </c>
    </row>
    <row r="26" spans="1:40" x14ac:dyDescent="0.25">
      <c r="A26">
        <v>122</v>
      </c>
      <c r="B26">
        <v>176.9</v>
      </c>
      <c r="C26">
        <v>183</v>
      </c>
      <c r="D26">
        <v>195.2</v>
      </c>
      <c r="E26">
        <v>201.3</v>
      </c>
      <c r="F26">
        <v>207.4</v>
      </c>
      <c r="G26">
        <v>213.5</v>
      </c>
      <c r="H26">
        <v>219.6</v>
      </c>
      <c r="I26">
        <v>14.8979581754572</v>
      </c>
      <c r="J26">
        <v>0.84222632132808994</v>
      </c>
      <c r="K26">
        <v>0.78153630632017868</v>
      </c>
      <c r="L26">
        <v>0.79257848599293812</v>
      </c>
      <c r="M26">
        <v>0.80203091400000004</v>
      </c>
      <c r="N26">
        <v>0.80998791371841317</v>
      </c>
      <c r="O26">
        <v>0.81675593531785184</v>
      </c>
      <c r="P26">
        <v>0.82229945058755705</v>
      </c>
      <c r="Q26">
        <v>0.82681093319346199</v>
      </c>
      <c r="R26">
        <v>0.83039182150607183</v>
      </c>
      <c r="S26">
        <v>0.88927534143547271</v>
      </c>
      <c r="T26">
        <v>32.903305758470623</v>
      </c>
      <c r="U26">
        <v>32.647155197957268</v>
      </c>
      <c r="V26">
        <v>32.816773176581137</v>
      </c>
      <c r="W26">
        <v>32.951436880000003</v>
      </c>
      <c r="X26">
        <v>33.056662505751532</v>
      </c>
      <c r="Y26">
        <v>33.13864509017003</v>
      </c>
      <c r="Z26">
        <v>33.197786264253153</v>
      </c>
      <c r="AA26">
        <v>33.235755721431033</v>
      </c>
      <c r="AB26">
        <v>33.256725608042643</v>
      </c>
      <c r="AC26">
        <v>34.775806505533268</v>
      </c>
      <c r="AD26">
        <v>58.56296894563981</v>
      </c>
      <c r="AE26">
        <v>55.400392914987563</v>
      </c>
      <c r="AF26">
        <v>56.037310887937473</v>
      </c>
      <c r="AG26">
        <v>56.577264149999998</v>
      </c>
      <c r="AH26">
        <v>57.02772693879642</v>
      </c>
      <c r="AI26">
        <v>57.407119310977613</v>
      </c>
      <c r="AJ26">
        <v>57.713865661504428</v>
      </c>
      <c r="AK26">
        <v>57.958424520388618</v>
      </c>
      <c r="AL26">
        <v>58.147953879324923</v>
      </c>
      <c r="AM26">
        <v>61.851670324540272</v>
      </c>
      <c r="AN26" t="s">
        <v>75</v>
      </c>
    </row>
    <row r="27" spans="1:40" x14ac:dyDescent="0.25">
      <c r="A27">
        <v>119</v>
      </c>
      <c r="B27">
        <v>172.55</v>
      </c>
      <c r="C27">
        <v>178.5</v>
      </c>
      <c r="D27">
        <v>190.4</v>
      </c>
      <c r="E27">
        <v>196.35</v>
      </c>
      <c r="F27">
        <v>202.3</v>
      </c>
      <c r="G27">
        <v>208.25</v>
      </c>
      <c r="H27">
        <v>214.2</v>
      </c>
      <c r="I27">
        <v>15.3844653067975</v>
      </c>
      <c r="J27">
        <v>0.78626274191909895</v>
      </c>
      <c r="K27">
        <v>0.77562486421901022</v>
      </c>
      <c r="L27">
        <v>0.78083455541147317</v>
      </c>
      <c r="M27">
        <v>0.78507099000000002</v>
      </c>
      <c r="N27">
        <v>0.78845402644613183</v>
      </c>
      <c r="O27">
        <v>0.79105128934041558</v>
      </c>
      <c r="P27">
        <v>0.79301364747809355</v>
      </c>
      <c r="Q27">
        <v>0.79418966194160845</v>
      </c>
      <c r="R27">
        <v>0.79485147912744303</v>
      </c>
      <c r="S27">
        <v>0.84449589176549433</v>
      </c>
      <c r="T27">
        <v>30.833293337997318</v>
      </c>
      <c r="U27">
        <v>31.105979438230388</v>
      </c>
      <c r="V27">
        <v>31.2327273135651</v>
      </c>
      <c r="W27">
        <v>31.33122131</v>
      </c>
      <c r="X27">
        <v>31.405283106896469</v>
      </c>
      <c r="Y27">
        <v>31.456414456365909</v>
      </c>
      <c r="Z27">
        <v>31.48887641207579</v>
      </c>
      <c r="AA27">
        <v>31.504195291139421</v>
      </c>
      <c r="AB27">
        <v>31.50480268653769</v>
      </c>
      <c r="AC27">
        <v>32.614052959020263</v>
      </c>
      <c r="AD27">
        <v>54.729783764953609</v>
      </c>
      <c r="AE27">
        <v>54.33423293006571</v>
      </c>
      <c r="AF27">
        <v>54.658091427356212</v>
      </c>
      <c r="AG27">
        <v>54.919160159999997</v>
      </c>
      <c r="AH27">
        <v>55.125342875754818</v>
      </c>
      <c r="AI27">
        <v>55.280771695203732</v>
      </c>
      <c r="AJ27">
        <v>55.395120579942571</v>
      </c>
      <c r="AK27">
        <v>55.461580742650128</v>
      </c>
      <c r="AL27">
        <v>55.494975299640998</v>
      </c>
      <c r="AM27">
        <v>58.531821067784847</v>
      </c>
      <c r="AN27" t="s">
        <v>62</v>
      </c>
    </row>
    <row r="28" spans="1:40" x14ac:dyDescent="0.25">
      <c r="A28">
        <v>134</v>
      </c>
      <c r="B28">
        <v>194.3</v>
      </c>
      <c r="C28">
        <v>201</v>
      </c>
      <c r="D28">
        <v>214.4</v>
      </c>
      <c r="E28">
        <v>221.1</v>
      </c>
      <c r="F28">
        <v>227.8</v>
      </c>
      <c r="G28">
        <v>234.5</v>
      </c>
      <c r="H28">
        <v>241.2</v>
      </c>
      <c r="I28">
        <v>15.150368284827611</v>
      </c>
      <c r="J28">
        <v>0.87642920193824514</v>
      </c>
      <c r="K28">
        <v>0.83207836049376283</v>
      </c>
      <c r="L28">
        <v>0.84017428904250901</v>
      </c>
      <c r="M28">
        <v>0.84680513099999999</v>
      </c>
      <c r="N28">
        <v>0.8522809870648882</v>
      </c>
      <c r="O28">
        <v>0.85668998612938374</v>
      </c>
      <c r="P28">
        <v>0.86031341786996718</v>
      </c>
      <c r="Q28">
        <v>0.8631943901388236</v>
      </c>
      <c r="R28">
        <v>0.86540716020203612</v>
      </c>
      <c r="S28">
        <v>0.90243836854875747</v>
      </c>
      <c r="T28">
        <v>32.881159236762826</v>
      </c>
      <c r="U28">
        <v>32.919274469403923</v>
      </c>
      <c r="V28">
        <v>33.029437662784417</v>
      </c>
      <c r="W28">
        <v>33.104698550000002</v>
      </c>
      <c r="X28">
        <v>33.153386122587627</v>
      </c>
      <c r="Y28">
        <v>33.178064833985999</v>
      </c>
      <c r="Z28">
        <v>33.185440860542613</v>
      </c>
      <c r="AA28">
        <v>33.178336541383267</v>
      </c>
      <c r="AB28">
        <v>33.156284588131783</v>
      </c>
      <c r="AC28">
        <v>34.104652771877213</v>
      </c>
      <c r="AD28">
        <v>60.262039715293668</v>
      </c>
      <c r="AE28">
        <v>58.0635552593901</v>
      </c>
      <c r="AF28">
        <v>58.523433283517662</v>
      </c>
      <c r="AG28">
        <v>58.892605799999998</v>
      </c>
      <c r="AH28">
        <v>59.190742414538228</v>
      </c>
      <c r="AI28">
        <v>59.423531723462183</v>
      </c>
      <c r="AJ28">
        <v>59.608391323769673</v>
      </c>
      <c r="AK28">
        <v>59.748887777632817</v>
      </c>
      <c r="AL28">
        <v>59.8485003041677</v>
      </c>
      <c r="AM28">
        <v>62.174244813376482</v>
      </c>
      <c r="AN28" t="s">
        <v>73</v>
      </c>
    </row>
    <row r="29" spans="1:40" x14ac:dyDescent="0.25">
      <c r="A29">
        <v>122</v>
      </c>
      <c r="B29">
        <v>176.9</v>
      </c>
      <c r="C29">
        <v>183</v>
      </c>
      <c r="D29">
        <v>195.2</v>
      </c>
      <c r="E29">
        <v>201.3</v>
      </c>
      <c r="F29">
        <v>207.4</v>
      </c>
      <c r="G29">
        <v>213.5</v>
      </c>
      <c r="H29">
        <v>219.6</v>
      </c>
      <c r="I29">
        <v>15.931452851476051</v>
      </c>
      <c r="J29">
        <v>0.80824495671733265</v>
      </c>
      <c r="K29">
        <v>0.78064814673482896</v>
      </c>
      <c r="L29">
        <v>0.78714520981216363</v>
      </c>
      <c r="M29">
        <v>0.792339405</v>
      </c>
      <c r="N29">
        <v>0.79665033507265293</v>
      </c>
      <c r="O29">
        <v>0.79985036601259085</v>
      </c>
      <c r="P29">
        <v>0.80221631659912751</v>
      </c>
      <c r="Q29">
        <v>0.80381796767088654</v>
      </c>
      <c r="R29">
        <v>0.80477749764775508</v>
      </c>
      <c r="S29">
        <v>0.84807104518996324</v>
      </c>
      <c r="T29">
        <v>30.883416429054289</v>
      </c>
      <c r="U29">
        <v>31.120340132174299</v>
      </c>
      <c r="V29">
        <v>31.220143023283821</v>
      </c>
      <c r="W29">
        <v>31.2889087</v>
      </c>
      <c r="X29">
        <v>31.333987371907199</v>
      </c>
      <c r="Y29">
        <v>31.355865867757249</v>
      </c>
      <c r="Z29">
        <v>31.357307395585671</v>
      </c>
      <c r="AA29">
        <v>31.345006777622789</v>
      </c>
      <c r="AB29">
        <v>31.318646650654571</v>
      </c>
      <c r="AC29">
        <v>32.318988417569102</v>
      </c>
      <c r="AD29">
        <v>55.853956050393784</v>
      </c>
      <c r="AE29">
        <v>54.592577402828603</v>
      </c>
      <c r="AF29">
        <v>54.967332002250103</v>
      </c>
      <c r="AG29">
        <v>55.26142462</v>
      </c>
      <c r="AH29">
        <v>55.499510439586253</v>
      </c>
      <c r="AI29">
        <v>55.670451234508157</v>
      </c>
      <c r="AJ29">
        <v>55.789469527749198</v>
      </c>
      <c r="AK29">
        <v>55.863401772355729</v>
      </c>
      <c r="AL29">
        <v>55.898198207715041</v>
      </c>
      <c r="AM29">
        <v>58.563046468282707</v>
      </c>
      <c r="AN29" t="s">
        <v>49</v>
      </c>
    </row>
    <row r="30" spans="1:40" x14ac:dyDescent="0.25">
      <c r="A30">
        <v>104</v>
      </c>
      <c r="B30">
        <v>150.80000000000001</v>
      </c>
      <c r="C30">
        <v>156</v>
      </c>
      <c r="D30">
        <v>166.4</v>
      </c>
      <c r="E30">
        <v>171.6</v>
      </c>
      <c r="F30">
        <v>176.8</v>
      </c>
      <c r="G30">
        <v>182</v>
      </c>
      <c r="H30">
        <v>187.2</v>
      </c>
      <c r="I30">
        <v>18.961655175130382</v>
      </c>
      <c r="J30">
        <v>0.78584480226667974</v>
      </c>
      <c r="K30">
        <v>0.81208048060034876</v>
      </c>
      <c r="L30">
        <v>0.81133515839659387</v>
      </c>
      <c r="M30">
        <v>0.80986657399999995</v>
      </c>
      <c r="N30">
        <v>0.80772092682510632</v>
      </c>
      <c r="O30">
        <v>0.80484954713447221</v>
      </c>
      <c r="P30">
        <v>0.8014282293377929</v>
      </c>
      <c r="Q30">
        <v>0.79746569766785003</v>
      </c>
      <c r="R30">
        <v>0.79308270245856649</v>
      </c>
      <c r="S30">
        <v>0.71908907036160941</v>
      </c>
      <c r="T30">
        <v>25.727092540992221</v>
      </c>
      <c r="U30">
        <v>26.954124472799609</v>
      </c>
      <c r="V30">
        <v>27.083447866931891</v>
      </c>
      <c r="W30">
        <v>27.18842115</v>
      </c>
      <c r="X30">
        <v>27.26827196875611</v>
      </c>
      <c r="Y30">
        <v>27.31979408293742</v>
      </c>
      <c r="Z30">
        <v>27.34663844858914</v>
      </c>
      <c r="AA30">
        <v>27.349944151582939</v>
      </c>
      <c r="AB30">
        <v>27.3305483851444</v>
      </c>
      <c r="AC30">
        <v>26.423561905915559</v>
      </c>
      <c r="AD30">
        <v>52.155786383830097</v>
      </c>
      <c r="AE30">
        <v>54.081086266417238</v>
      </c>
      <c r="AF30">
        <v>54.108481853295643</v>
      </c>
      <c r="AG30">
        <v>54.087539270000001</v>
      </c>
      <c r="AH30">
        <v>54.020182325633371</v>
      </c>
      <c r="AI30">
        <v>53.902374398192322</v>
      </c>
      <c r="AJ30">
        <v>53.744730691184223</v>
      </c>
      <c r="AK30">
        <v>53.548256959183973</v>
      </c>
      <c r="AL30">
        <v>53.319409315500522</v>
      </c>
      <c r="AM30">
        <v>49.166234471038251</v>
      </c>
      <c r="AN30" t="s">
        <v>65</v>
      </c>
    </row>
    <row r="31" spans="1:40" x14ac:dyDescent="0.25">
      <c r="A31">
        <v>115</v>
      </c>
      <c r="B31">
        <v>166.75</v>
      </c>
      <c r="C31">
        <v>172.5</v>
      </c>
      <c r="D31">
        <v>184</v>
      </c>
      <c r="E31">
        <v>189.75</v>
      </c>
      <c r="F31">
        <v>195.5</v>
      </c>
      <c r="G31">
        <v>201.25</v>
      </c>
      <c r="H31">
        <v>207</v>
      </c>
      <c r="I31">
        <v>15.557769439184881</v>
      </c>
      <c r="J31">
        <v>0.78621599798113306</v>
      </c>
      <c r="K31">
        <v>0.79471568546354387</v>
      </c>
      <c r="L31">
        <v>0.79640705801389211</v>
      </c>
      <c r="M31">
        <v>0.79728489000000002</v>
      </c>
      <c r="N31">
        <v>0.79734529369159779</v>
      </c>
      <c r="O31">
        <v>0.79672673221743207</v>
      </c>
      <c r="P31">
        <v>0.79553636698502728</v>
      </c>
      <c r="Q31">
        <v>0.79383597795324357</v>
      </c>
      <c r="R31">
        <v>0.79162500687002024</v>
      </c>
      <c r="S31">
        <v>0.82173083921103429</v>
      </c>
      <c r="T31">
        <v>28.268617877303591</v>
      </c>
      <c r="U31">
        <v>29.329534910350851</v>
      </c>
      <c r="V31">
        <v>29.415166797934809</v>
      </c>
      <c r="W31">
        <v>29.46933628</v>
      </c>
      <c r="X31">
        <v>29.493871248465521</v>
      </c>
      <c r="Y31">
        <v>29.493352017393409</v>
      </c>
      <c r="Z31">
        <v>29.47111022096113</v>
      </c>
      <c r="AA31">
        <v>29.431167496524079</v>
      </c>
      <c r="AB31">
        <v>29.375922095802469</v>
      </c>
      <c r="AC31">
        <v>29.864477563335878</v>
      </c>
      <c r="AD31">
        <v>53.445108837708453</v>
      </c>
      <c r="AE31">
        <v>54.400551728352617</v>
      </c>
      <c r="AF31">
        <v>54.527936299662009</v>
      </c>
      <c r="AG31">
        <v>54.598912609999999</v>
      </c>
      <c r="AH31">
        <v>54.614200308812649</v>
      </c>
      <c r="AI31">
        <v>54.583012619568308</v>
      </c>
      <c r="AJ31">
        <v>54.512373459731933</v>
      </c>
      <c r="AK31">
        <v>54.407382645924223</v>
      </c>
      <c r="AL31">
        <v>54.269211391402237</v>
      </c>
      <c r="AM31">
        <v>56.018780742219647</v>
      </c>
      <c r="AN31" t="s">
        <v>61</v>
      </c>
    </row>
    <row r="32" spans="1:40" x14ac:dyDescent="0.25">
      <c r="A32">
        <v>105</v>
      </c>
      <c r="B32">
        <v>152.25</v>
      </c>
      <c r="C32">
        <v>157.5</v>
      </c>
      <c r="D32">
        <v>168</v>
      </c>
      <c r="E32">
        <v>173.25</v>
      </c>
      <c r="F32">
        <v>178.5</v>
      </c>
      <c r="G32">
        <v>183.75</v>
      </c>
      <c r="H32">
        <v>189</v>
      </c>
      <c r="I32">
        <v>21.169830060621688</v>
      </c>
      <c r="J32">
        <v>0.82770701591460782</v>
      </c>
      <c r="K32">
        <v>0.82673973056933792</v>
      </c>
      <c r="L32">
        <v>0.82651188854536384</v>
      </c>
      <c r="M32">
        <v>0.82583261100000005</v>
      </c>
      <c r="N32">
        <v>0.82449598912007949</v>
      </c>
      <c r="O32">
        <v>0.82271000854713205</v>
      </c>
      <c r="P32">
        <v>0.82041156278673644</v>
      </c>
      <c r="Q32">
        <v>0.81761082159742404</v>
      </c>
      <c r="R32">
        <v>0.81436557934128861</v>
      </c>
      <c r="S32">
        <v>0.72300875934067632</v>
      </c>
      <c r="T32">
        <v>25.862269903291679</v>
      </c>
      <c r="U32">
        <v>26.330549236579252</v>
      </c>
      <c r="V32">
        <v>26.399946736947872</v>
      </c>
      <c r="W32">
        <v>26.457165960000001</v>
      </c>
      <c r="X32">
        <v>26.501340280620798</v>
      </c>
      <c r="Y32">
        <v>26.530528003881681</v>
      </c>
      <c r="Z32">
        <v>26.544853829761919</v>
      </c>
      <c r="AA32">
        <v>26.544444609679701</v>
      </c>
      <c r="AB32">
        <v>26.53035093735868</v>
      </c>
      <c r="AC32">
        <v>25.098053246839211</v>
      </c>
      <c r="AD32">
        <v>54.316485747376227</v>
      </c>
      <c r="AE32">
        <v>54.502261146756517</v>
      </c>
      <c r="AF32">
        <v>54.525567795742127</v>
      </c>
      <c r="AG32">
        <v>54.520213509999998</v>
      </c>
      <c r="AH32">
        <v>54.475469596314369</v>
      </c>
      <c r="AI32">
        <v>54.400764429297439</v>
      </c>
      <c r="AJ32">
        <v>54.29300505421778</v>
      </c>
      <c r="AK32">
        <v>54.152763384711051</v>
      </c>
      <c r="AL32">
        <v>53.983454435743766</v>
      </c>
      <c r="AM32">
        <v>48.699464590453417</v>
      </c>
      <c r="AN32" t="s">
        <v>60</v>
      </c>
    </row>
    <row r="33" spans="1:40" x14ac:dyDescent="0.25">
      <c r="A33">
        <v>117</v>
      </c>
      <c r="B33">
        <v>169.65</v>
      </c>
      <c r="C33">
        <v>175.5</v>
      </c>
      <c r="D33">
        <v>187.2</v>
      </c>
      <c r="E33">
        <v>193.05</v>
      </c>
      <c r="F33">
        <v>198.9</v>
      </c>
      <c r="G33">
        <v>204.75</v>
      </c>
      <c r="H33">
        <v>210.6</v>
      </c>
      <c r="I33">
        <v>14.485420250985189</v>
      </c>
      <c r="J33">
        <v>0.72544932314780197</v>
      </c>
      <c r="K33">
        <v>0.74187210094447886</v>
      </c>
      <c r="L33">
        <v>0.74066453172148761</v>
      </c>
      <c r="M33">
        <v>0.73896661399999997</v>
      </c>
      <c r="N33">
        <v>0.73689920509381579</v>
      </c>
      <c r="O33">
        <v>0.73435395686865368</v>
      </c>
      <c r="P33">
        <v>0.73154891482977136</v>
      </c>
      <c r="Q33">
        <v>0.72845630288188723</v>
      </c>
      <c r="R33">
        <v>0.72517078511249888</v>
      </c>
      <c r="S33">
        <v>0.74686480127203614</v>
      </c>
      <c r="T33">
        <v>27.47337730161118</v>
      </c>
      <c r="U33">
        <v>28.619510100432109</v>
      </c>
      <c r="V33">
        <v>28.674849457340411</v>
      </c>
      <c r="W33">
        <v>28.7020032</v>
      </c>
      <c r="X33">
        <v>28.704968007924041</v>
      </c>
      <c r="Y33">
        <v>28.685299010106409</v>
      </c>
      <c r="Z33">
        <v>28.64816788882089</v>
      </c>
      <c r="AA33">
        <v>28.595508550596339</v>
      </c>
      <c r="AB33">
        <v>28.53150229564606</v>
      </c>
      <c r="AC33">
        <v>28.129212803493331</v>
      </c>
      <c r="AD33">
        <v>50.009154808195689</v>
      </c>
      <c r="AE33">
        <v>51.40336009744</v>
      </c>
      <c r="AF33">
        <v>51.370651314744578</v>
      </c>
      <c r="AG33">
        <v>51.299332290000002</v>
      </c>
      <c r="AH33">
        <v>51.197444258652808</v>
      </c>
      <c r="AI33">
        <v>51.060347348485877</v>
      </c>
      <c r="AJ33">
        <v>50.901529685899007</v>
      </c>
      <c r="AK33">
        <v>50.720569419392532</v>
      </c>
      <c r="AL33">
        <v>50.524290403447978</v>
      </c>
      <c r="AM33">
        <v>51.40784646534847</v>
      </c>
      <c r="AN33" t="s">
        <v>39</v>
      </c>
    </row>
    <row r="34" spans="1:40" x14ac:dyDescent="0.25">
      <c r="A34">
        <v>117</v>
      </c>
      <c r="B34">
        <v>169.65</v>
      </c>
      <c r="C34">
        <v>175.5</v>
      </c>
      <c r="D34">
        <v>187.2</v>
      </c>
      <c r="E34">
        <v>193.05</v>
      </c>
      <c r="F34">
        <v>198.9</v>
      </c>
      <c r="G34">
        <v>204.75</v>
      </c>
      <c r="H34">
        <v>210.6</v>
      </c>
      <c r="I34">
        <v>15.786938951149301</v>
      </c>
      <c r="J34">
        <v>0.76553781863998216</v>
      </c>
      <c r="K34">
        <v>0.77892417245699808</v>
      </c>
      <c r="L34">
        <v>0.78035763459627183</v>
      </c>
      <c r="M34">
        <v>0.78092759899999997</v>
      </c>
      <c r="N34">
        <v>0.78079892580724231</v>
      </c>
      <c r="O34">
        <v>0.78005881563622592</v>
      </c>
      <c r="P34">
        <v>0.77877349779746052</v>
      </c>
      <c r="Q34">
        <v>0.7769368734305877</v>
      </c>
      <c r="R34">
        <v>0.77476119376995933</v>
      </c>
      <c r="S34">
        <v>0.81029177868104374</v>
      </c>
      <c r="T34">
        <v>28.570226833113459</v>
      </c>
      <c r="U34">
        <v>29.466534980497141</v>
      </c>
      <c r="V34">
        <v>29.544034399825421</v>
      </c>
      <c r="W34">
        <v>29.594149040000001</v>
      </c>
      <c r="X34">
        <v>29.620191110668799</v>
      </c>
      <c r="Y34">
        <v>29.62497912226512</v>
      </c>
      <c r="Z34">
        <v>29.61337289084091</v>
      </c>
      <c r="AA34">
        <v>29.583023344730918</v>
      </c>
      <c r="AB34">
        <v>29.54401077310121</v>
      </c>
      <c r="AC34">
        <v>30.055406827040851</v>
      </c>
      <c r="AD34">
        <v>52.562004348555831</v>
      </c>
      <c r="AE34">
        <v>53.679476113098467</v>
      </c>
      <c r="AF34">
        <v>53.789898929726299</v>
      </c>
      <c r="AG34">
        <v>53.843454450000003</v>
      </c>
      <c r="AH34">
        <v>53.850041845696524</v>
      </c>
      <c r="AI34">
        <v>53.815430342943863</v>
      </c>
      <c r="AJ34">
        <v>53.745361335293481</v>
      </c>
      <c r="AK34">
        <v>53.638355343894837</v>
      </c>
      <c r="AL34">
        <v>53.510065075048573</v>
      </c>
      <c r="AM34">
        <v>55.542292347572612</v>
      </c>
      <c r="AN34" t="s">
        <v>57</v>
      </c>
    </row>
    <row r="35" spans="1:40" x14ac:dyDescent="0.25">
      <c r="A35">
        <v>122</v>
      </c>
      <c r="B35">
        <v>176.9</v>
      </c>
      <c r="C35">
        <v>183</v>
      </c>
      <c r="D35">
        <v>195.2</v>
      </c>
      <c r="E35">
        <v>201.3</v>
      </c>
      <c r="F35">
        <v>207.4</v>
      </c>
      <c r="G35">
        <v>213.5</v>
      </c>
      <c r="H35">
        <v>219.6</v>
      </c>
      <c r="I35">
        <v>16.324956589522351</v>
      </c>
      <c r="J35">
        <v>0.80086789263857949</v>
      </c>
      <c r="K35">
        <v>0.82929565710475084</v>
      </c>
      <c r="L35">
        <v>0.82834001376031374</v>
      </c>
      <c r="M35">
        <v>0.82682316199999994</v>
      </c>
      <c r="N35">
        <v>0.82482447918118229</v>
      </c>
      <c r="O35">
        <v>0.82230163670658052</v>
      </c>
      <c r="P35">
        <v>0.81949000668798777</v>
      </c>
      <c r="Q35">
        <v>0.81635791931100921</v>
      </c>
      <c r="R35">
        <v>0.81299956496935866</v>
      </c>
      <c r="S35">
        <v>0.83972069347488465</v>
      </c>
      <c r="T35">
        <v>27.74191150811091</v>
      </c>
      <c r="U35">
        <v>28.915840806984999</v>
      </c>
      <c r="V35">
        <v>28.942046927835019</v>
      </c>
      <c r="W35">
        <v>28.94248309</v>
      </c>
      <c r="X35">
        <v>28.92102937108772</v>
      </c>
      <c r="Y35">
        <v>28.881070967136889</v>
      </c>
      <c r="Z35">
        <v>28.827737465140789</v>
      </c>
      <c r="AA35">
        <v>28.764024288466771</v>
      </c>
      <c r="AB35">
        <v>28.692714156402701</v>
      </c>
      <c r="AC35">
        <v>29.352774016053271</v>
      </c>
      <c r="AD35">
        <v>53.914350385984427</v>
      </c>
      <c r="AE35">
        <v>55.922703258730053</v>
      </c>
      <c r="AF35">
        <v>55.888024151933188</v>
      </c>
      <c r="AG35">
        <v>55.812399640000002</v>
      </c>
      <c r="AH35">
        <v>55.701738644602969</v>
      </c>
      <c r="AI35">
        <v>55.555617318897482</v>
      </c>
      <c r="AJ35">
        <v>55.38836906696978</v>
      </c>
      <c r="AK35">
        <v>55.199908109783848</v>
      </c>
      <c r="AL35">
        <v>54.996335326669282</v>
      </c>
      <c r="AM35">
        <v>56.662421681770873</v>
      </c>
      <c r="AN35" t="s">
        <v>58</v>
      </c>
    </row>
    <row r="36" spans="1:40" x14ac:dyDescent="0.25">
      <c r="A36">
        <v>132</v>
      </c>
      <c r="B36">
        <v>191.4</v>
      </c>
      <c r="C36">
        <v>198</v>
      </c>
      <c r="D36">
        <v>211.2</v>
      </c>
      <c r="E36">
        <v>217.8</v>
      </c>
      <c r="F36">
        <v>224.4</v>
      </c>
      <c r="G36">
        <v>231</v>
      </c>
      <c r="H36">
        <v>237.6</v>
      </c>
      <c r="I36">
        <v>16.145121562238199</v>
      </c>
      <c r="J36">
        <v>0.83648325858120209</v>
      </c>
      <c r="K36">
        <v>0.8290258664904544</v>
      </c>
      <c r="L36">
        <v>0.83232316231015568</v>
      </c>
      <c r="M36">
        <v>0.83484113199999999</v>
      </c>
      <c r="N36">
        <v>0.83674122005603691</v>
      </c>
      <c r="O36">
        <v>0.83803115360079916</v>
      </c>
      <c r="P36">
        <v>0.83883974595646194</v>
      </c>
      <c r="Q36">
        <v>0.83934880664732026</v>
      </c>
      <c r="R36">
        <v>0.83935389554696249</v>
      </c>
      <c r="S36">
        <v>0.85894562608979685</v>
      </c>
      <c r="T36">
        <v>30.333569055419819</v>
      </c>
      <c r="U36">
        <v>30.942731670649849</v>
      </c>
      <c r="V36">
        <v>31.003821616773411</v>
      </c>
      <c r="W36">
        <v>31.040677110000001</v>
      </c>
      <c r="X36">
        <v>31.057294120181279</v>
      </c>
      <c r="Y36">
        <v>31.057514480885882</v>
      </c>
      <c r="Z36">
        <v>31.043366826882782</v>
      </c>
      <c r="AA36">
        <v>31.02071333670936</v>
      </c>
      <c r="AB36">
        <v>30.986854317407069</v>
      </c>
      <c r="AC36">
        <v>31.75622415238756</v>
      </c>
      <c r="AD36">
        <v>56.990947456770023</v>
      </c>
      <c r="AE36">
        <v>56.922659159847647</v>
      </c>
      <c r="AF36">
        <v>57.118068923894498</v>
      </c>
      <c r="AG36">
        <v>57.262395140000002</v>
      </c>
      <c r="AH36">
        <v>57.365708062892487</v>
      </c>
      <c r="AI36">
        <v>57.4303149204829</v>
      </c>
      <c r="AJ36">
        <v>57.463670711264477</v>
      </c>
      <c r="AK36">
        <v>57.477797000720692</v>
      </c>
      <c r="AL36">
        <v>57.461121936051647</v>
      </c>
      <c r="AM36">
        <v>58.825393380683622</v>
      </c>
      <c r="AN36" t="s">
        <v>64</v>
      </c>
    </row>
    <row r="37" spans="1:40" x14ac:dyDescent="0.25">
      <c r="A37">
        <v>120</v>
      </c>
      <c r="B37">
        <v>174</v>
      </c>
      <c r="C37">
        <v>180</v>
      </c>
      <c r="D37">
        <v>192</v>
      </c>
      <c r="E37">
        <v>198</v>
      </c>
      <c r="F37">
        <v>204</v>
      </c>
      <c r="G37">
        <v>210</v>
      </c>
      <c r="H37">
        <v>216</v>
      </c>
      <c r="I37">
        <v>15.768712112847879</v>
      </c>
      <c r="J37">
        <v>0.81904757151957441</v>
      </c>
      <c r="K37">
        <v>0.84775506223149366</v>
      </c>
      <c r="L37">
        <v>0.8486570872750252</v>
      </c>
      <c r="M37">
        <v>0.84884031299999996</v>
      </c>
      <c r="N37">
        <v>0.84836203686396794</v>
      </c>
      <c r="O37">
        <v>0.84743040652821111</v>
      </c>
      <c r="P37">
        <v>0.84597278730915815</v>
      </c>
      <c r="Q37">
        <v>0.84424916503317537</v>
      </c>
      <c r="R37">
        <v>0.84212647585281031</v>
      </c>
      <c r="S37">
        <v>0.87188152909256034</v>
      </c>
      <c r="T37">
        <v>27.931918464568099</v>
      </c>
      <c r="U37">
        <v>29.443191306012761</v>
      </c>
      <c r="V37">
        <v>29.490128279108191</v>
      </c>
      <c r="W37">
        <v>29.505660200000001</v>
      </c>
      <c r="X37">
        <v>29.49497226904721</v>
      </c>
      <c r="Y37">
        <v>29.463296629853701</v>
      </c>
      <c r="Z37">
        <v>29.416291476243419</v>
      </c>
      <c r="AA37">
        <v>29.35791783277902</v>
      </c>
      <c r="AB37">
        <v>29.289294675354579</v>
      </c>
      <c r="AC37">
        <v>30.05187477816261</v>
      </c>
      <c r="AD37">
        <v>54.91833780826277</v>
      </c>
      <c r="AE37">
        <v>57.109348764581057</v>
      </c>
      <c r="AF37">
        <v>57.177918503305357</v>
      </c>
      <c r="AG37">
        <v>57.19484576</v>
      </c>
      <c r="AH37">
        <v>57.165587977722012</v>
      </c>
      <c r="AI37">
        <v>57.103168641337398</v>
      </c>
      <c r="AJ37">
        <v>57.006785103579617</v>
      </c>
      <c r="AK37">
        <v>56.891417168048278</v>
      </c>
      <c r="AL37">
        <v>56.750971130317808</v>
      </c>
      <c r="AM37">
        <v>58.620013843709323</v>
      </c>
      <c r="AN37" t="s">
        <v>37</v>
      </c>
    </row>
    <row r="38" spans="1:40" x14ac:dyDescent="0.25">
      <c r="A38">
        <v>112</v>
      </c>
      <c r="B38">
        <v>162.4</v>
      </c>
      <c r="C38">
        <v>168</v>
      </c>
      <c r="D38">
        <v>179.2</v>
      </c>
      <c r="E38">
        <v>184.8</v>
      </c>
      <c r="F38">
        <v>190.4</v>
      </c>
      <c r="G38">
        <v>196</v>
      </c>
      <c r="H38">
        <v>201.6</v>
      </c>
      <c r="I38">
        <v>16.237147937049041</v>
      </c>
      <c r="J38">
        <v>0.7362343619963948</v>
      </c>
      <c r="K38">
        <v>0.74220071746693317</v>
      </c>
      <c r="L38">
        <v>0.74218170245564219</v>
      </c>
      <c r="M38">
        <v>0.74112369300000003</v>
      </c>
      <c r="N38">
        <v>0.739318899249229</v>
      </c>
      <c r="O38">
        <v>0.73675442989794127</v>
      </c>
      <c r="P38">
        <v>0.73364011509816207</v>
      </c>
      <c r="Q38">
        <v>0.72982531920796256</v>
      </c>
      <c r="R38">
        <v>0.72556658043251232</v>
      </c>
      <c r="S38">
        <v>0.73894270790347039</v>
      </c>
      <c r="T38">
        <v>28.21547835834695</v>
      </c>
      <c r="U38">
        <v>28.875588080836589</v>
      </c>
      <c r="V38">
        <v>28.951926719398191</v>
      </c>
      <c r="W38">
        <v>28.997017320000001</v>
      </c>
      <c r="X38">
        <v>29.016985962094221</v>
      </c>
      <c r="Y38">
        <v>29.015720794764391</v>
      </c>
      <c r="Z38">
        <v>28.996942087381282</v>
      </c>
      <c r="AA38">
        <v>28.962757949376449</v>
      </c>
      <c r="AB38">
        <v>28.916227491157152</v>
      </c>
      <c r="AC38">
        <v>29.364090982998238</v>
      </c>
      <c r="AD38">
        <v>50.919457278993221</v>
      </c>
      <c r="AE38">
        <v>51.547829913764957</v>
      </c>
      <c r="AF38">
        <v>51.585048482481213</v>
      </c>
      <c r="AG38">
        <v>51.554693290000003</v>
      </c>
      <c r="AH38">
        <v>51.474437943508562</v>
      </c>
      <c r="AI38">
        <v>51.345581892279263</v>
      </c>
      <c r="AJ38">
        <v>51.180476798598747</v>
      </c>
      <c r="AK38">
        <v>50.97264493508635</v>
      </c>
      <c r="AL38">
        <v>50.736442767204188</v>
      </c>
      <c r="AM38">
        <v>51.629180886672643</v>
      </c>
      <c r="AN38" t="s">
        <v>51</v>
      </c>
    </row>
    <row r="39" spans="1:40" x14ac:dyDescent="0.25">
      <c r="A39">
        <v>126</v>
      </c>
      <c r="B39">
        <v>182.7</v>
      </c>
      <c r="C39">
        <v>189</v>
      </c>
      <c r="D39">
        <v>201.6</v>
      </c>
      <c r="E39">
        <v>207.9</v>
      </c>
      <c r="F39">
        <v>214.2</v>
      </c>
      <c r="G39">
        <v>220.5</v>
      </c>
      <c r="H39">
        <v>226.8</v>
      </c>
      <c r="I39">
        <v>15.50741410451209</v>
      </c>
      <c r="J39">
        <v>0.82471842008934126</v>
      </c>
      <c r="K39">
        <v>0.8110719924582469</v>
      </c>
      <c r="L39">
        <v>0.81589696564544278</v>
      </c>
      <c r="M39">
        <v>0.81972960500000003</v>
      </c>
      <c r="N39">
        <v>0.82253052807359039</v>
      </c>
      <c r="O39">
        <v>0.82450424222407326</v>
      </c>
      <c r="P39">
        <v>0.82566359240902565</v>
      </c>
      <c r="Q39">
        <v>0.82617871576901358</v>
      </c>
      <c r="R39">
        <v>0.82622294457812973</v>
      </c>
      <c r="S39">
        <v>0.8723342232907455</v>
      </c>
      <c r="T39">
        <v>30.276732109277791</v>
      </c>
      <c r="U39">
        <v>30.929303350920961</v>
      </c>
      <c r="V39">
        <v>30.985701988053851</v>
      </c>
      <c r="W39">
        <v>31.01569413</v>
      </c>
      <c r="X39">
        <v>31.023064049402929</v>
      </c>
      <c r="Y39">
        <v>31.011486879114191</v>
      </c>
      <c r="Z39">
        <v>30.985776157651081</v>
      </c>
      <c r="AA39">
        <v>30.946137777622219</v>
      </c>
      <c r="AB39">
        <v>30.898548278086299</v>
      </c>
      <c r="AC39">
        <v>32.161555297102758</v>
      </c>
      <c r="AD39">
        <v>56.37428705910596</v>
      </c>
      <c r="AE39">
        <v>56.018251298372817</v>
      </c>
      <c r="AF39">
        <v>56.287699276299072</v>
      </c>
      <c r="AG39">
        <v>56.494327329999997</v>
      </c>
      <c r="AH39">
        <v>56.638058428380987</v>
      </c>
      <c r="AI39">
        <v>56.730955550760747</v>
      </c>
      <c r="AJ39">
        <v>56.776067699276823</v>
      </c>
      <c r="AK39">
        <v>56.782004677261789</v>
      </c>
      <c r="AL39">
        <v>56.760421367949633</v>
      </c>
      <c r="AM39">
        <v>59.697488813088647</v>
      </c>
      <c r="AN39" t="s">
        <v>43</v>
      </c>
    </row>
    <row r="40" spans="1:40" x14ac:dyDescent="0.25">
      <c r="A40">
        <v>126</v>
      </c>
      <c r="B40">
        <v>182.7</v>
      </c>
      <c r="C40">
        <v>189</v>
      </c>
      <c r="D40">
        <v>201.6</v>
      </c>
      <c r="E40">
        <v>207.9</v>
      </c>
      <c r="F40">
        <v>214.2</v>
      </c>
      <c r="G40">
        <v>220.5</v>
      </c>
      <c r="H40">
        <v>226.8</v>
      </c>
      <c r="I40">
        <v>15.30311119755947</v>
      </c>
      <c r="J40">
        <v>0.860816668145439</v>
      </c>
      <c r="K40">
        <v>0.80660546217204332</v>
      </c>
      <c r="L40">
        <v>0.8147717489174422</v>
      </c>
      <c r="M40">
        <v>0.82162764899999996</v>
      </c>
      <c r="N40">
        <v>0.82728520786726845</v>
      </c>
      <c r="O40">
        <v>0.83184119733834982</v>
      </c>
      <c r="P40">
        <v>0.83537029394386897</v>
      </c>
      <c r="Q40">
        <v>0.83805471134321496</v>
      </c>
      <c r="R40">
        <v>0.84003052209194107</v>
      </c>
      <c r="S40">
        <v>0.89043162684481769</v>
      </c>
      <c r="T40">
        <v>32.197989343282813</v>
      </c>
      <c r="U40">
        <v>31.970831459086039</v>
      </c>
      <c r="V40">
        <v>32.069960570582751</v>
      </c>
      <c r="W40">
        <v>32.141048519999998</v>
      </c>
      <c r="X40">
        <v>32.188000507454923</v>
      </c>
      <c r="Y40">
        <v>32.213634608889848</v>
      </c>
      <c r="Z40">
        <v>32.219801999236743</v>
      </c>
      <c r="AA40">
        <v>32.211545285908358</v>
      </c>
      <c r="AB40">
        <v>32.192332288636592</v>
      </c>
      <c r="AC40">
        <v>33.526366918505623</v>
      </c>
      <c r="AD40">
        <v>59.139828078913347</v>
      </c>
      <c r="AE40">
        <v>56.315688838145178</v>
      </c>
      <c r="AF40">
        <v>56.773567731163489</v>
      </c>
      <c r="AG40">
        <v>57.151906719999999</v>
      </c>
      <c r="AH40">
        <v>57.458260647090881</v>
      </c>
      <c r="AI40">
        <v>57.698877171362412</v>
      </c>
      <c r="AJ40">
        <v>57.878415696811807</v>
      </c>
      <c r="AK40">
        <v>58.008508210114933</v>
      </c>
      <c r="AL40">
        <v>58.097692248915351</v>
      </c>
      <c r="AM40">
        <v>61.284764801493687</v>
      </c>
      <c r="AN40" t="s">
        <v>38</v>
      </c>
    </row>
    <row r="41" spans="1:40" x14ac:dyDescent="0.25">
      <c r="A41">
        <v>120</v>
      </c>
      <c r="B41">
        <v>174</v>
      </c>
      <c r="C41">
        <v>180</v>
      </c>
      <c r="D41">
        <v>192</v>
      </c>
      <c r="E41">
        <v>198</v>
      </c>
      <c r="F41">
        <v>204</v>
      </c>
      <c r="G41">
        <v>210</v>
      </c>
      <c r="H41">
        <v>216</v>
      </c>
      <c r="I41">
        <v>15.15011802104828</v>
      </c>
      <c r="J41">
        <v>0.78997277382822684</v>
      </c>
      <c r="K41">
        <v>0.76779838883850482</v>
      </c>
      <c r="L41">
        <v>0.77447919362210071</v>
      </c>
      <c r="M41">
        <v>0.78003503900000004</v>
      </c>
      <c r="N41">
        <v>0.78464454314786081</v>
      </c>
      <c r="O41">
        <v>0.78832070748701955</v>
      </c>
      <c r="P41">
        <v>0.79120751589300431</v>
      </c>
      <c r="Q41">
        <v>0.79335414979382879</v>
      </c>
      <c r="R41">
        <v>0.79478898796848207</v>
      </c>
      <c r="S41">
        <v>0.84903784018089157</v>
      </c>
      <c r="T41">
        <v>31.688672465762689</v>
      </c>
      <c r="U41">
        <v>31.678735461958009</v>
      </c>
      <c r="V41">
        <v>31.828866522017169</v>
      </c>
      <c r="W41">
        <v>31.951766809999999</v>
      </c>
      <c r="X41">
        <v>32.049989426649802</v>
      </c>
      <c r="Y41">
        <v>32.126214963533322</v>
      </c>
      <c r="Z41">
        <v>32.1829494097042</v>
      </c>
      <c r="AA41">
        <v>32.221378147047247</v>
      </c>
      <c r="AB41">
        <v>32.244440761392362</v>
      </c>
      <c r="AC41">
        <v>33.508135478742098</v>
      </c>
      <c r="AD41">
        <v>55.34297492429269</v>
      </c>
      <c r="AE41">
        <v>54.22928717290425</v>
      </c>
      <c r="AF41">
        <v>54.638392942113619</v>
      </c>
      <c r="AG41">
        <v>54.97763535</v>
      </c>
      <c r="AH41">
        <v>55.257221870717942</v>
      </c>
      <c r="AI41">
        <v>55.479142856117633</v>
      </c>
      <c r="AJ41">
        <v>55.651850499502324</v>
      </c>
      <c r="AK41">
        <v>55.778396563215061</v>
      </c>
      <c r="AL41">
        <v>55.861669779120291</v>
      </c>
      <c r="AM41">
        <v>59.20595974841563</v>
      </c>
      <c r="AN41" t="s">
        <v>40</v>
      </c>
    </row>
    <row r="42" spans="1:40" x14ac:dyDescent="0.25">
      <c r="A42">
        <v>127</v>
      </c>
      <c r="B42">
        <v>184.15</v>
      </c>
      <c r="C42">
        <v>190.5</v>
      </c>
      <c r="D42">
        <v>203.2</v>
      </c>
      <c r="E42">
        <v>209.55</v>
      </c>
      <c r="F42">
        <v>215.9</v>
      </c>
      <c r="G42">
        <v>222.25</v>
      </c>
      <c r="H42">
        <v>228.6</v>
      </c>
      <c r="I42">
        <v>15.45423941404276</v>
      </c>
      <c r="J42">
        <v>0.81383482020498943</v>
      </c>
      <c r="K42">
        <v>0.83079330721885691</v>
      </c>
      <c r="L42">
        <v>0.83335248751865543</v>
      </c>
      <c r="M42">
        <v>0.83528437499999997</v>
      </c>
      <c r="N42">
        <v>0.83642563393317637</v>
      </c>
      <c r="O42">
        <v>0.83695604318862427</v>
      </c>
      <c r="P42">
        <v>0.83699970386426703</v>
      </c>
      <c r="Q42">
        <v>0.8365411210030137</v>
      </c>
      <c r="R42">
        <v>0.83575223365174489</v>
      </c>
      <c r="S42">
        <v>0.87611482521218298</v>
      </c>
      <c r="T42">
        <v>29.619971912070909</v>
      </c>
      <c r="U42">
        <v>30.764768657781421</v>
      </c>
      <c r="V42">
        <v>30.835646343641251</v>
      </c>
      <c r="W42">
        <v>30.879513159999998</v>
      </c>
      <c r="X42">
        <v>30.896290921120851</v>
      </c>
      <c r="Y42">
        <v>30.890173514802139</v>
      </c>
      <c r="Z42">
        <v>30.867145813383079</v>
      </c>
      <c r="AA42">
        <v>30.828726509105159</v>
      </c>
      <c r="AB42">
        <v>30.779418235998818</v>
      </c>
      <c r="AC42">
        <v>31.883971192190369</v>
      </c>
      <c r="AD42">
        <v>55.501726966284927</v>
      </c>
      <c r="AE42">
        <v>56.922049689833557</v>
      </c>
      <c r="AF42">
        <v>57.085447547753397</v>
      </c>
      <c r="AG42">
        <v>57.203975309999997</v>
      </c>
      <c r="AH42">
        <v>57.269427157219241</v>
      </c>
      <c r="AI42">
        <v>57.292888916832283</v>
      </c>
      <c r="AJ42">
        <v>57.283558099904887</v>
      </c>
      <c r="AK42">
        <v>57.241419304703271</v>
      </c>
      <c r="AL42">
        <v>57.177320800586664</v>
      </c>
      <c r="AM42">
        <v>59.747726856704332</v>
      </c>
      <c r="AN42" t="s">
        <v>46</v>
      </c>
    </row>
    <row r="43" spans="1:40" x14ac:dyDescent="0.25">
      <c r="A43">
        <v>128</v>
      </c>
      <c r="B43">
        <v>185.6</v>
      </c>
      <c r="C43">
        <v>192</v>
      </c>
      <c r="D43">
        <v>204.8</v>
      </c>
      <c r="E43">
        <v>211.2</v>
      </c>
      <c r="F43">
        <v>217.6</v>
      </c>
      <c r="G43">
        <v>224</v>
      </c>
      <c r="H43">
        <v>230.4</v>
      </c>
      <c r="I43">
        <v>16.346489171982391</v>
      </c>
      <c r="J43">
        <v>0.81211809650782529</v>
      </c>
      <c r="K43">
        <v>0.81848161142852216</v>
      </c>
      <c r="L43">
        <v>0.82194835086271234</v>
      </c>
      <c r="M43">
        <v>0.82447322000000001</v>
      </c>
      <c r="N43">
        <v>0.82626082795642197</v>
      </c>
      <c r="O43">
        <v>0.82735823345787152</v>
      </c>
      <c r="P43">
        <v>0.82795619353344041</v>
      </c>
      <c r="Q43">
        <v>0.82805749266854611</v>
      </c>
      <c r="R43">
        <v>0.82770234646697227</v>
      </c>
      <c r="S43">
        <v>0.84519308887048694</v>
      </c>
      <c r="T43">
        <v>29.66977605489808</v>
      </c>
      <c r="U43">
        <v>30.480132442934821</v>
      </c>
      <c r="V43">
        <v>30.5572044504517</v>
      </c>
      <c r="W43">
        <v>30.606676499999999</v>
      </c>
      <c r="X43">
        <v>30.632205707551481</v>
      </c>
      <c r="Y43">
        <v>30.636466845475361</v>
      </c>
      <c r="Z43">
        <v>30.622614880719571</v>
      </c>
      <c r="AA43">
        <v>30.595526691531582</v>
      </c>
      <c r="AB43">
        <v>30.552895329731619</v>
      </c>
      <c r="AC43">
        <v>28.80732094012755</v>
      </c>
      <c r="AD43">
        <v>55.440792852840303</v>
      </c>
      <c r="AE43">
        <v>56.164146792893519</v>
      </c>
      <c r="AF43">
        <v>56.376019768361473</v>
      </c>
      <c r="AG43">
        <v>56.526999250000003</v>
      </c>
      <c r="AH43">
        <v>56.629144251596827</v>
      </c>
      <c r="AI43">
        <v>56.686145095631261</v>
      </c>
      <c r="AJ43">
        <v>56.709117117031802</v>
      </c>
      <c r="AK43">
        <v>56.70063797919309</v>
      </c>
      <c r="AL43">
        <v>56.66156498821443</v>
      </c>
      <c r="AM43">
        <v>56.663314913588117</v>
      </c>
      <c r="AN43" t="s">
        <v>76</v>
      </c>
    </row>
    <row r="44" spans="1:40" x14ac:dyDescent="0.25">
      <c r="A44">
        <v>137</v>
      </c>
      <c r="B44">
        <v>198.65</v>
      </c>
      <c r="C44">
        <v>205.5</v>
      </c>
      <c r="D44">
        <v>219.2</v>
      </c>
      <c r="E44">
        <v>226.05</v>
      </c>
      <c r="F44">
        <v>232.9</v>
      </c>
      <c r="G44">
        <v>239.75</v>
      </c>
      <c r="H44">
        <v>246.6</v>
      </c>
      <c r="I44">
        <v>15.134924040411621</v>
      </c>
      <c r="J44">
        <v>0.85846281034946381</v>
      </c>
      <c r="K44">
        <v>0.86616738065581478</v>
      </c>
      <c r="L44">
        <v>0.86963126744043795</v>
      </c>
      <c r="M44">
        <v>0.87218911899999996</v>
      </c>
      <c r="N44">
        <v>0.87401439835720562</v>
      </c>
      <c r="O44">
        <v>0.87514883655681486</v>
      </c>
      <c r="P44">
        <v>0.87572305600984113</v>
      </c>
      <c r="Q44">
        <v>0.87588072528066552</v>
      </c>
      <c r="R44">
        <v>0.87559363839505433</v>
      </c>
      <c r="S44">
        <v>0.91649805386689021</v>
      </c>
      <c r="T44">
        <v>29.93875202369529</v>
      </c>
      <c r="U44">
        <v>31.26567693705789</v>
      </c>
      <c r="V44">
        <v>31.30046686438963</v>
      </c>
      <c r="W44">
        <v>31.306225319999999</v>
      </c>
      <c r="X44">
        <v>31.287720341072529</v>
      </c>
      <c r="Y44">
        <v>31.247788733811479</v>
      </c>
      <c r="Z44">
        <v>31.190438665770369</v>
      </c>
      <c r="AA44">
        <v>31.122314524571799</v>
      </c>
      <c r="AB44">
        <v>31.0441952893954</v>
      </c>
      <c r="AC44">
        <v>32.366491449770102</v>
      </c>
      <c r="AD44">
        <v>57.892516529320837</v>
      </c>
      <c r="AE44">
        <v>58.941207501319681</v>
      </c>
      <c r="AF44">
        <v>59.131796804216712</v>
      </c>
      <c r="AG44">
        <v>59.262568620000003</v>
      </c>
      <c r="AH44">
        <v>59.344580088396548</v>
      </c>
      <c r="AI44">
        <v>59.381336194746481</v>
      </c>
      <c r="AJ44">
        <v>59.381372133377241</v>
      </c>
      <c r="AK44">
        <v>59.355193526319169</v>
      </c>
      <c r="AL44">
        <v>59.301779564450413</v>
      </c>
      <c r="AM44">
        <v>62.008148418229567</v>
      </c>
      <c r="AN44" t="s">
        <v>52</v>
      </c>
    </row>
    <row r="45" spans="1:40" x14ac:dyDescent="0.25">
      <c r="A45">
        <v>143</v>
      </c>
      <c r="B45">
        <v>207.35</v>
      </c>
      <c r="C45">
        <v>214.5</v>
      </c>
      <c r="D45">
        <v>228.8</v>
      </c>
      <c r="E45">
        <v>235.95</v>
      </c>
      <c r="F45">
        <v>243.1</v>
      </c>
      <c r="G45">
        <v>250.25</v>
      </c>
      <c r="H45">
        <v>257.39999999999998</v>
      </c>
      <c r="I45">
        <v>25.91717559552389</v>
      </c>
      <c r="J45">
        <v>0.92275575837690549</v>
      </c>
      <c r="K45">
        <v>0.91685618601120733</v>
      </c>
      <c r="L45">
        <v>0.9125531544438048</v>
      </c>
      <c r="M45">
        <v>0.90737489400000004</v>
      </c>
      <c r="N45">
        <v>0.90133148003074026</v>
      </c>
      <c r="O45">
        <v>0.89451475378805423</v>
      </c>
      <c r="P45">
        <v>0.88698996480921122</v>
      </c>
      <c r="Q45">
        <v>0.87885235612756207</v>
      </c>
      <c r="R45">
        <v>0.87020583707616916</v>
      </c>
      <c r="S45">
        <v>0.74770353981791204</v>
      </c>
      <c r="T45">
        <v>24.960513456841859</v>
      </c>
      <c r="U45">
        <v>25.375750968416281</v>
      </c>
      <c r="V45">
        <v>25.32466341612048</v>
      </c>
      <c r="W45">
        <v>25.23663578</v>
      </c>
      <c r="X45">
        <v>25.114314732080299</v>
      </c>
      <c r="Y45">
        <v>24.960479685053969</v>
      </c>
      <c r="Z45">
        <v>24.77956683938913</v>
      </c>
      <c r="AA45">
        <v>24.577837213922059</v>
      </c>
      <c r="AB45">
        <v>24.36115226908375</v>
      </c>
      <c r="AC45">
        <v>20.0645924489436</v>
      </c>
      <c r="AD45">
        <v>58.618044647266203</v>
      </c>
      <c r="AE45">
        <v>58.530684784768511</v>
      </c>
      <c r="AF45">
        <v>58.289989430250493</v>
      </c>
      <c r="AG45">
        <v>57.987062610000002</v>
      </c>
      <c r="AH45">
        <v>57.623731367577157</v>
      </c>
      <c r="AI45">
        <v>57.205977531929697</v>
      </c>
      <c r="AJ45">
        <v>56.739281660155129</v>
      </c>
      <c r="AK45">
        <v>56.231536413339128</v>
      </c>
      <c r="AL45">
        <v>55.690867988350327</v>
      </c>
      <c r="AM45">
        <v>47.417473215367401</v>
      </c>
      <c r="AN45" t="s">
        <v>56</v>
      </c>
    </row>
    <row r="46" spans="1:40" x14ac:dyDescent="0.25">
      <c r="A46">
        <v>132</v>
      </c>
      <c r="B46">
        <v>191.4</v>
      </c>
      <c r="C46">
        <v>198</v>
      </c>
      <c r="D46">
        <v>211.2</v>
      </c>
      <c r="E46">
        <v>217.8</v>
      </c>
      <c r="F46">
        <v>224.4</v>
      </c>
      <c r="G46">
        <v>231</v>
      </c>
      <c r="H46">
        <v>237.6</v>
      </c>
      <c r="I46">
        <v>15.91337447473863</v>
      </c>
      <c r="J46">
        <v>0.81899453772271669</v>
      </c>
      <c r="K46">
        <v>0.8175426494496506</v>
      </c>
      <c r="L46">
        <v>0.82045606685649985</v>
      </c>
      <c r="M46">
        <v>0.82248494900000002</v>
      </c>
      <c r="N46">
        <v>0.82361899028900687</v>
      </c>
      <c r="O46">
        <v>0.82415796939753094</v>
      </c>
      <c r="P46">
        <v>0.8241322358583828</v>
      </c>
      <c r="Q46">
        <v>0.82373135793617958</v>
      </c>
      <c r="R46">
        <v>0.8230055838408098</v>
      </c>
      <c r="S46">
        <v>0.85373143925164252</v>
      </c>
      <c r="T46">
        <v>29.23326838287452</v>
      </c>
      <c r="U46">
        <v>30.278151148776821</v>
      </c>
      <c r="V46">
        <v>30.31708332720326</v>
      </c>
      <c r="W46">
        <v>30.32574099</v>
      </c>
      <c r="X46">
        <v>30.307517077336499</v>
      </c>
      <c r="Y46">
        <v>30.269979492358139</v>
      </c>
      <c r="Z46">
        <v>30.212715266605478</v>
      </c>
      <c r="AA46">
        <v>30.146628909887699</v>
      </c>
      <c r="AB46">
        <v>30.06996460338237</v>
      </c>
      <c r="AC46">
        <v>31.164036767787131</v>
      </c>
      <c r="AD46">
        <v>55.566361077573092</v>
      </c>
      <c r="AE46">
        <v>56.016208046870943</v>
      </c>
      <c r="AF46">
        <v>56.181345006426618</v>
      </c>
      <c r="AG46">
        <v>56.287117930000001</v>
      </c>
      <c r="AH46">
        <v>56.33470805311859</v>
      </c>
      <c r="AI46">
        <v>56.342888216055613</v>
      </c>
      <c r="AJ46">
        <v>56.312969426221883</v>
      </c>
      <c r="AK46">
        <v>56.259882351752843</v>
      </c>
      <c r="AL46">
        <v>56.185261493731673</v>
      </c>
      <c r="AM46">
        <v>58.268590346475698</v>
      </c>
      <c r="AN46" t="s">
        <v>74</v>
      </c>
    </row>
    <row r="47" spans="1:40" x14ac:dyDescent="0.25">
      <c r="A47">
        <v>123</v>
      </c>
      <c r="B47">
        <v>178.35</v>
      </c>
      <c r="C47">
        <v>184.5</v>
      </c>
      <c r="D47">
        <v>196.8</v>
      </c>
      <c r="E47">
        <v>202.95</v>
      </c>
      <c r="F47">
        <v>209.1</v>
      </c>
      <c r="G47">
        <v>215.25</v>
      </c>
      <c r="H47">
        <v>221.4</v>
      </c>
      <c r="I47">
        <v>16.813908387950011</v>
      </c>
      <c r="J47">
        <v>0.81416575963105353</v>
      </c>
      <c r="K47">
        <v>0.83912007398421562</v>
      </c>
      <c r="L47">
        <v>0.83762922581200516</v>
      </c>
      <c r="M47">
        <v>0.83534479100000003</v>
      </c>
      <c r="N47">
        <v>0.83234250593914627</v>
      </c>
      <c r="O47">
        <v>0.82876733829197713</v>
      </c>
      <c r="P47">
        <v>0.82473700883567558</v>
      </c>
      <c r="Q47">
        <v>0.82034314745362269</v>
      </c>
      <c r="R47">
        <v>0.8155679530298422</v>
      </c>
      <c r="S47">
        <v>0.84298184185957681</v>
      </c>
      <c r="T47">
        <v>27.000718203619751</v>
      </c>
      <c r="U47">
        <v>28.1922136421706</v>
      </c>
      <c r="V47">
        <v>28.214818391261101</v>
      </c>
      <c r="W47">
        <v>28.20266655</v>
      </c>
      <c r="X47">
        <v>28.161394910609118</v>
      </c>
      <c r="Y47">
        <v>28.09576789510885</v>
      </c>
      <c r="Z47">
        <v>28.012300425818189</v>
      </c>
      <c r="AA47">
        <v>27.915058680137172</v>
      </c>
      <c r="AB47">
        <v>27.807950693564841</v>
      </c>
      <c r="AC47">
        <v>28.200493956464999</v>
      </c>
      <c r="AD47">
        <v>54.20864708336255</v>
      </c>
      <c r="AE47">
        <v>56.052110520296083</v>
      </c>
      <c r="AF47">
        <v>55.988870486230809</v>
      </c>
      <c r="AG47">
        <v>55.868572829999998</v>
      </c>
      <c r="AH47">
        <v>55.697822752261871</v>
      </c>
      <c r="AI47">
        <v>55.486250862153277</v>
      </c>
      <c r="AJ47">
        <v>55.243000654692878</v>
      </c>
      <c r="AK47">
        <v>54.974686712749723</v>
      </c>
      <c r="AL47">
        <v>54.682372998274531</v>
      </c>
      <c r="AM47">
        <v>56.249339071211338</v>
      </c>
      <c r="AN47" t="s">
        <v>71</v>
      </c>
    </row>
    <row r="48" spans="1:40" x14ac:dyDescent="0.25">
      <c r="A48">
        <v>118</v>
      </c>
      <c r="B48">
        <v>171.1</v>
      </c>
      <c r="C48">
        <v>177</v>
      </c>
      <c r="D48">
        <v>188.8</v>
      </c>
      <c r="E48">
        <v>194.7</v>
      </c>
      <c r="F48">
        <v>200.6</v>
      </c>
      <c r="G48">
        <v>206.5</v>
      </c>
      <c r="H48">
        <v>212.4</v>
      </c>
      <c r="I48">
        <v>18.203782927494771</v>
      </c>
      <c r="J48">
        <v>0.82317399940112757</v>
      </c>
      <c r="K48">
        <v>0.83804240180052436</v>
      </c>
      <c r="L48">
        <v>0.83835812490774231</v>
      </c>
      <c r="M48">
        <v>0.838022249</v>
      </c>
      <c r="N48">
        <v>0.83692012279795724</v>
      </c>
      <c r="O48">
        <v>0.83519834631512535</v>
      </c>
      <c r="P48">
        <v>0.83289049878279564</v>
      </c>
      <c r="Q48">
        <v>0.83005391012861296</v>
      </c>
      <c r="R48">
        <v>0.82669032245712248</v>
      </c>
      <c r="S48">
        <v>0.8280815120896684</v>
      </c>
      <c r="T48">
        <v>26.45201947066527</v>
      </c>
      <c r="U48">
        <v>27.45649478282786</v>
      </c>
      <c r="V48">
        <v>27.554856489821429</v>
      </c>
      <c r="W48">
        <v>27.629377000000002</v>
      </c>
      <c r="X48">
        <v>27.674484499041419</v>
      </c>
      <c r="Y48">
        <v>27.69199552445798</v>
      </c>
      <c r="Z48">
        <v>27.68176969107768</v>
      </c>
      <c r="AA48">
        <v>27.645105033553921</v>
      </c>
      <c r="AB48">
        <v>27.58406573584346</v>
      </c>
      <c r="AC48">
        <v>27.62032628257619</v>
      </c>
      <c r="AD48">
        <v>54.384709705389007</v>
      </c>
      <c r="AE48">
        <v>55.630367481440153</v>
      </c>
      <c r="AF48">
        <v>55.695334490297832</v>
      </c>
      <c r="AG48">
        <v>55.715800950000002</v>
      </c>
      <c r="AH48">
        <v>55.683248389418573</v>
      </c>
      <c r="AI48">
        <v>55.605915077985259</v>
      </c>
      <c r="AJ48">
        <v>55.485409784678623</v>
      </c>
      <c r="AK48">
        <v>55.325248023207607</v>
      </c>
      <c r="AL48">
        <v>55.126548990777849</v>
      </c>
      <c r="AM48">
        <v>55.21423874577151</v>
      </c>
      <c r="AN48" t="s">
        <v>67</v>
      </c>
    </row>
    <row r="49" spans="1:40" x14ac:dyDescent="0.25">
      <c r="A49">
        <v>132</v>
      </c>
      <c r="B49">
        <v>191.4</v>
      </c>
      <c r="C49">
        <v>198</v>
      </c>
      <c r="D49">
        <v>211.2</v>
      </c>
      <c r="E49">
        <v>217.8</v>
      </c>
      <c r="F49">
        <v>224.4</v>
      </c>
      <c r="G49">
        <v>231</v>
      </c>
      <c r="H49">
        <v>237.6</v>
      </c>
      <c r="I49">
        <v>15.283444989046981</v>
      </c>
      <c r="J49">
        <v>0.85397507414917395</v>
      </c>
      <c r="K49">
        <v>0.84519224640633328</v>
      </c>
      <c r="L49">
        <v>0.85056958626776613</v>
      </c>
      <c r="M49">
        <v>0.85471415399999995</v>
      </c>
      <c r="N49">
        <v>0.85794069034020648</v>
      </c>
      <c r="O49">
        <v>0.86032679748675023</v>
      </c>
      <c r="P49">
        <v>0.86194463973799929</v>
      </c>
      <c r="Q49">
        <v>0.86291097017248386</v>
      </c>
      <c r="R49">
        <v>0.86344086970741718</v>
      </c>
      <c r="S49">
        <v>0.90737870943947396</v>
      </c>
      <c r="T49">
        <v>30.509341162830811</v>
      </c>
      <c r="U49">
        <v>31.60070711602539</v>
      </c>
      <c r="V49">
        <v>31.668218054445369</v>
      </c>
      <c r="W49">
        <v>31.702189650000001</v>
      </c>
      <c r="X49">
        <v>31.710003958799579</v>
      </c>
      <c r="Y49">
        <v>31.697672086281081</v>
      </c>
      <c r="Z49">
        <v>31.665024802575871</v>
      </c>
      <c r="AA49">
        <v>31.61772253625233</v>
      </c>
      <c r="AB49">
        <v>31.561134316519581</v>
      </c>
      <c r="AC49">
        <v>33.016042296860533</v>
      </c>
      <c r="AD49">
        <v>57.953424288874103</v>
      </c>
      <c r="AE49">
        <v>58.059965878329358</v>
      </c>
      <c r="AF49">
        <v>58.362588340610991</v>
      </c>
      <c r="AG49">
        <v>58.586802519999999</v>
      </c>
      <c r="AH49">
        <v>58.752036496410113</v>
      </c>
      <c r="AI49">
        <v>58.865175917478062</v>
      </c>
      <c r="AJ49">
        <v>58.929744388187899</v>
      </c>
      <c r="AK49">
        <v>58.95440977675036</v>
      </c>
      <c r="AL49">
        <v>58.952610643630649</v>
      </c>
      <c r="AM49">
        <v>61.876956620403973</v>
      </c>
      <c r="AN49" t="s">
        <v>42</v>
      </c>
    </row>
    <row r="50" spans="1:40" x14ac:dyDescent="0.25">
      <c r="A50">
        <v>127</v>
      </c>
      <c r="B50">
        <v>184.15</v>
      </c>
      <c r="C50">
        <v>190.5</v>
      </c>
      <c r="D50">
        <v>203.2</v>
      </c>
      <c r="E50">
        <v>209.55</v>
      </c>
      <c r="F50">
        <v>215.9</v>
      </c>
      <c r="G50">
        <v>222.25</v>
      </c>
      <c r="H50">
        <v>228.6</v>
      </c>
      <c r="I50">
        <v>14.60149739916562</v>
      </c>
      <c r="J50">
        <v>0.91418048247807016</v>
      </c>
      <c r="K50">
        <v>0.89719840600764711</v>
      </c>
      <c r="L50">
        <v>0.90221352288258438</v>
      </c>
      <c r="M50">
        <v>0.90642746600000002</v>
      </c>
      <c r="N50">
        <v>0.90999220278391957</v>
      </c>
      <c r="O50">
        <v>0.91292402133605688</v>
      </c>
      <c r="P50">
        <v>0.91534529770975692</v>
      </c>
      <c r="Q50">
        <v>0.91727029069108368</v>
      </c>
      <c r="R50">
        <v>0.91878914326485606</v>
      </c>
      <c r="S50">
        <v>0.9563263441102976</v>
      </c>
      <c r="T50">
        <v>28.42514826651151</v>
      </c>
      <c r="U50">
        <v>28.588651142356269</v>
      </c>
      <c r="V50">
        <v>28.61980601253007</v>
      </c>
      <c r="W50">
        <v>28.644745520000001</v>
      </c>
      <c r="X50">
        <v>28.66350492110244</v>
      </c>
      <c r="Y50">
        <v>28.677790897801291</v>
      </c>
      <c r="Z50">
        <v>28.688753503438988</v>
      </c>
      <c r="AA50">
        <v>28.69681166731802</v>
      </c>
      <c r="AB50">
        <v>28.701395740133169</v>
      </c>
      <c r="AC50">
        <v>27.191334047855701</v>
      </c>
      <c r="AD50">
        <v>59.921598257159268</v>
      </c>
      <c r="AE50">
        <v>59.154245871560491</v>
      </c>
      <c r="AF50">
        <v>59.420579150394261</v>
      </c>
      <c r="AG50">
        <v>59.643746040000003</v>
      </c>
      <c r="AH50">
        <v>59.831362599747202</v>
      </c>
      <c r="AI50">
        <v>59.985096515703489</v>
      </c>
      <c r="AJ50">
        <v>60.111641637207342</v>
      </c>
      <c r="AK50">
        <v>60.2119203682132</v>
      </c>
      <c r="AL50">
        <v>60.290155033309382</v>
      </c>
      <c r="AM50">
        <v>61.41198422944273</v>
      </c>
      <c r="AN50" t="s">
        <v>68</v>
      </c>
    </row>
  </sheetData>
  <sortState xmlns:xlrd2="http://schemas.microsoft.com/office/spreadsheetml/2017/richdata2" ref="A2:AN50">
    <sortCondition ref="AN2:AN5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8633-8655-4AA8-A12F-AF085C93848B}">
  <dimension ref="A1:V59"/>
  <sheetViews>
    <sheetView workbookViewId="0">
      <pane ySplit="1" topLeftCell="A35" activePane="bottomLeft" state="frozen"/>
      <selection pane="bottomLeft" activeCell="N51" sqref="N51:V53"/>
    </sheetView>
  </sheetViews>
  <sheetFormatPr defaultRowHeight="15" x14ac:dyDescent="0.25"/>
  <cols>
    <col min="1" max="1" width="10" bestFit="1" customWidth="1"/>
    <col min="2" max="2" width="12" bestFit="1" customWidth="1"/>
    <col min="3" max="4" width="14.5703125" bestFit="1" customWidth="1"/>
    <col min="5" max="5" width="14.5703125" customWidth="1"/>
    <col min="6" max="10" width="14.5703125" bestFit="1" customWidth="1"/>
    <col min="11" max="11" width="14.5703125" customWidth="1"/>
  </cols>
  <sheetData>
    <row r="1" spans="1:21" x14ac:dyDescent="0.25">
      <c r="A1" s="1" t="s">
        <v>36</v>
      </c>
      <c r="B1" s="1" t="s">
        <v>9</v>
      </c>
      <c r="C1" s="1" t="s">
        <v>10</v>
      </c>
      <c r="D1" s="1" t="s">
        <v>11</v>
      </c>
      <c r="E1" s="2" t="s">
        <v>86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4"/>
      <c r="N1">
        <v>145</v>
      </c>
      <c r="O1">
        <v>150</v>
      </c>
      <c r="P1">
        <v>155</v>
      </c>
      <c r="Q1">
        <v>160</v>
      </c>
      <c r="R1">
        <v>165</v>
      </c>
      <c r="S1">
        <v>170</v>
      </c>
      <c r="T1">
        <v>175</v>
      </c>
      <c r="U1">
        <v>180</v>
      </c>
    </row>
    <row r="2" spans="1:21" x14ac:dyDescent="0.25">
      <c r="A2" t="s">
        <v>83</v>
      </c>
      <c r="B2">
        <v>0.88720764975928756</v>
      </c>
      <c r="C2">
        <v>0.88691426752927627</v>
      </c>
      <c r="D2">
        <v>0.89020854061583465</v>
      </c>
      <c r="E2">
        <v>0.89279391299999999</v>
      </c>
      <c r="F2">
        <v>0.89479975480761753</v>
      </c>
      <c r="G2">
        <v>0.89623005226136232</v>
      </c>
      <c r="H2">
        <v>0.89728689754054813</v>
      </c>
      <c r="I2">
        <v>0.89794143023246276</v>
      </c>
      <c r="J2">
        <v>0.89822453510289579</v>
      </c>
      <c r="K2">
        <v>0.89822453510289579</v>
      </c>
      <c r="L2">
        <v>180</v>
      </c>
      <c r="N2" t="str">
        <f>IF(C2&gt;B2,"maior","menor")</f>
        <v>menor</v>
      </c>
      <c r="O2" t="str">
        <f t="shared" ref="O2:U17" si="0">IF(D2&gt;C2,"maior","menor")</f>
        <v>maior</v>
      </c>
      <c r="P2" t="str">
        <f t="shared" si="0"/>
        <v>maior</v>
      </c>
      <c r="Q2" t="str">
        <f t="shared" si="0"/>
        <v>maior</v>
      </c>
      <c r="R2" t="str">
        <f t="shared" si="0"/>
        <v>maior</v>
      </c>
      <c r="S2" t="str">
        <f t="shared" si="0"/>
        <v>maior</v>
      </c>
      <c r="T2" t="str">
        <f t="shared" si="0"/>
        <v>maior</v>
      </c>
      <c r="U2" t="str">
        <f t="shared" si="0"/>
        <v>maior</v>
      </c>
    </row>
    <row r="3" spans="1:21" x14ac:dyDescent="0.25">
      <c r="A3" t="s">
        <v>82</v>
      </c>
      <c r="B3">
        <v>0.79126086166198051</v>
      </c>
      <c r="C3">
        <v>0.80029341399029419</v>
      </c>
      <c r="D3">
        <v>0.80331550281530295</v>
      </c>
      <c r="E3">
        <v>0.80553123599999998</v>
      </c>
      <c r="F3">
        <v>0.80706411505334852</v>
      </c>
      <c r="G3">
        <v>0.80769202037302301</v>
      </c>
      <c r="H3">
        <v>0.80791758826993287</v>
      </c>
      <c r="I3">
        <v>0.80763710891656304</v>
      </c>
      <c r="J3">
        <v>0.80688083676820432</v>
      </c>
      <c r="K3">
        <v>0.80791758826993287</v>
      </c>
      <c r="L3">
        <v>170</v>
      </c>
      <c r="N3" t="str">
        <f t="shared" ref="N3:U50" si="1">IF(C3&gt;B3,"maior","menor")</f>
        <v>maior</v>
      </c>
      <c r="O3" t="str">
        <f t="shared" si="0"/>
        <v>maior</v>
      </c>
      <c r="P3" t="str">
        <f t="shared" si="0"/>
        <v>maior</v>
      </c>
      <c r="Q3" t="str">
        <f t="shared" si="0"/>
        <v>maior</v>
      </c>
      <c r="R3" t="str">
        <f t="shared" si="0"/>
        <v>maior</v>
      </c>
      <c r="S3" t="str">
        <f t="shared" si="0"/>
        <v>maior</v>
      </c>
      <c r="T3" t="str">
        <f t="shared" si="0"/>
        <v>menor</v>
      </c>
      <c r="U3" t="str">
        <f t="shared" si="0"/>
        <v>menor</v>
      </c>
    </row>
    <row r="4" spans="1:21" x14ac:dyDescent="0.25">
      <c r="A4" t="s">
        <v>78</v>
      </c>
      <c r="B4">
        <v>0.82092609504886493</v>
      </c>
      <c r="C4">
        <v>0.79899686751748467</v>
      </c>
      <c r="D4">
        <v>0.80583285065960919</v>
      </c>
      <c r="E4">
        <v>0.81144315499999997</v>
      </c>
      <c r="F4">
        <v>0.81605240729444939</v>
      </c>
      <c r="G4">
        <v>0.81968210067355918</v>
      </c>
      <c r="H4">
        <v>0.82240927973921851</v>
      </c>
      <c r="I4">
        <v>0.82447694189017018</v>
      </c>
      <c r="J4">
        <v>0.82582329916483388</v>
      </c>
      <c r="K4">
        <v>0.82582329916483388</v>
      </c>
      <c r="L4">
        <v>180</v>
      </c>
      <c r="N4" t="str">
        <f t="shared" si="1"/>
        <v>menor</v>
      </c>
      <c r="O4" t="str">
        <f t="shared" si="0"/>
        <v>maior</v>
      </c>
      <c r="P4" t="str">
        <f t="shared" si="0"/>
        <v>maior</v>
      </c>
      <c r="Q4" t="str">
        <f t="shared" si="0"/>
        <v>maior</v>
      </c>
      <c r="R4" t="str">
        <f t="shared" si="0"/>
        <v>maior</v>
      </c>
      <c r="S4" t="str">
        <f t="shared" si="0"/>
        <v>maior</v>
      </c>
      <c r="T4" t="str">
        <f t="shared" si="0"/>
        <v>maior</v>
      </c>
      <c r="U4" t="str">
        <f t="shared" si="0"/>
        <v>maior</v>
      </c>
    </row>
    <row r="5" spans="1:21" x14ac:dyDescent="0.25">
      <c r="A5" t="s">
        <v>77</v>
      </c>
      <c r="B5">
        <v>0.78682831272198028</v>
      </c>
      <c r="C5">
        <v>0.78904961485721237</v>
      </c>
      <c r="D5">
        <v>0.7928200774451708</v>
      </c>
      <c r="E5">
        <v>0.79566517000000003</v>
      </c>
      <c r="F5">
        <v>0.79754776391861759</v>
      </c>
      <c r="G5">
        <v>0.79871242725835945</v>
      </c>
      <c r="H5">
        <v>0.79913351995713566</v>
      </c>
      <c r="I5">
        <v>0.79878592116642133</v>
      </c>
      <c r="J5">
        <v>0.79807682371373367</v>
      </c>
      <c r="K5">
        <v>0.79913351995713566</v>
      </c>
      <c r="L5">
        <v>170</v>
      </c>
      <c r="N5" t="str">
        <f t="shared" si="1"/>
        <v>maior</v>
      </c>
      <c r="O5" t="str">
        <f t="shared" si="0"/>
        <v>maior</v>
      </c>
      <c r="P5" t="str">
        <f t="shared" si="0"/>
        <v>maior</v>
      </c>
      <c r="Q5" t="str">
        <f t="shared" si="0"/>
        <v>maior</v>
      </c>
      <c r="R5" t="str">
        <f t="shared" si="0"/>
        <v>maior</v>
      </c>
      <c r="S5" t="str">
        <f t="shared" si="0"/>
        <v>maior</v>
      </c>
      <c r="T5" t="str">
        <f t="shared" si="0"/>
        <v>menor</v>
      </c>
      <c r="U5" t="str">
        <f t="shared" si="0"/>
        <v>menor</v>
      </c>
    </row>
    <row r="6" spans="1:21" x14ac:dyDescent="0.25">
      <c r="A6" t="s">
        <v>84</v>
      </c>
      <c r="B6">
        <v>0.81622822773307324</v>
      </c>
      <c r="C6">
        <v>0.82989424494013497</v>
      </c>
      <c r="D6">
        <v>0.83307490461972156</v>
      </c>
      <c r="E6">
        <v>0.835470198</v>
      </c>
      <c r="F6">
        <v>0.83711428629815621</v>
      </c>
      <c r="G6">
        <v>0.83827234915829485</v>
      </c>
      <c r="H6">
        <v>0.83880459017191666</v>
      </c>
      <c r="I6">
        <v>0.83887893040724426</v>
      </c>
      <c r="J6">
        <v>0.83853166257559475</v>
      </c>
      <c r="K6">
        <v>0.83887893040724426</v>
      </c>
      <c r="L6">
        <v>175</v>
      </c>
      <c r="N6" t="str">
        <f t="shared" si="1"/>
        <v>maior</v>
      </c>
      <c r="O6" t="str">
        <f t="shared" si="0"/>
        <v>maior</v>
      </c>
      <c r="P6" t="str">
        <f t="shared" si="0"/>
        <v>maior</v>
      </c>
      <c r="Q6" t="str">
        <f t="shared" si="0"/>
        <v>maior</v>
      </c>
      <c r="R6" t="str">
        <f t="shared" si="0"/>
        <v>maior</v>
      </c>
      <c r="S6" t="str">
        <f t="shared" si="0"/>
        <v>maior</v>
      </c>
      <c r="T6" t="str">
        <f t="shared" si="0"/>
        <v>maior</v>
      </c>
      <c r="U6" t="str">
        <f t="shared" si="0"/>
        <v>menor</v>
      </c>
    </row>
    <row r="7" spans="1:21" x14ac:dyDescent="0.25">
      <c r="A7" t="s">
        <v>81</v>
      </c>
      <c r="B7">
        <v>0.83919998719833888</v>
      </c>
      <c r="C7">
        <v>0.82673531869815386</v>
      </c>
      <c r="D7">
        <v>0.82995495664507624</v>
      </c>
      <c r="E7">
        <v>0.83210735400000002</v>
      </c>
      <c r="F7">
        <v>0.83337170491199075</v>
      </c>
      <c r="G7">
        <v>0.83389186983969932</v>
      </c>
      <c r="H7">
        <v>0.83374117457869767</v>
      </c>
      <c r="I7">
        <v>0.8329764755547292</v>
      </c>
      <c r="J7">
        <v>0.83183131892250839</v>
      </c>
      <c r="K7">
        <v>0.83389186983969932</v>
      </c>
      <c r="L7">
        <v>165</v>
      </c>
      <c r="N7" t="str">
        <f t="shared" si="1"/>
        <v>menor</v>
      </c>
      <c r="O7" t="str">
        <f t="shared" si="0"/>
        <v>maior</v>
      </c>
      <c r="P7" t="str">
        <f t="shared" si="0"/>
        <v>maior</v>
      </c>
      <c r="Q7" t="str">
        <f t="shared" si="0"/>
        <v>maior</v>
      </c>
      <c r="R7" t="str">
        <f t="shared" si="0"/>
        <v>maior</v>
      </c>
      <c r="S7" t="str">
        <f t="shared" si="0"/>
        <v>menor</v>
      </c>
      <c r="T7" t="str">
        <f t="shared" si="0"/>
        <v>menor</v>
      </c>
      <c r="U7" t="str">
        <f t="shared" si="0"/>
        <v>menor</v>
      </c>
    </row>
    <row r="8" spans="1:21" x14ac:dyDescent="0.25">
      <c r="A8" t="s">
        <v>79</v>
      </c>
      <c r="B8">
        <v>0.82981525383096522</v>
      </c>
      <c r="C8">
        <v>0.84714545815767106</v>
      </c>
      <c r="D8">
        <v>0.84678425847803351</v>
      </c>
      <c r="E8">
        <v>0.84592265499999997</v>
      </c>
      <c r="F8">
        <v>0.84474691452758099</v>
      </c>
      <c r="G8">
        <v>0.84314371913620267</v>
      </c>
      <c r="H8">
        <v>0.84119764416031106</v>
      </c>
      <c r="I8">
        <v>0.83910929983179394</v>
      </c>
      <c r="J8">
        <v>0.83679979368604196</v>
      </c>
      <c r="K8">
        <v>0.84714545815767095</v>
      </c>
      <c r="L8">
        <v>145</v>
      </c>
      <c r="N8" t="str">
        <f t="shared" si="1"/>
        <v>maior</v>
      </c>
      <c r="O8" t="str">
        <f t="shared" si="0"/>
        <v>menor</v>
      </c>
      <c r="P8" t="str">
        <f t="shared" si="0"/>
        <v>menor</v>
      </c>
      <c r="Q8" t="str">
        <f t="shared" si="0"/>
        <v>menor</v>
      </c>
      <c r="R8" t="str">
        <f t="shared" si="0"/>
        <v>menor</v>
      </c>
      <c r="S8" t="str">
        <f t="shared" si="0"/>
        <v>menor</v>
      </c>
      <c r="T8" t="str">
        <f t="shared" si="0"/>
        <v>menor</v>
      </c>
      <c r="U8" t="str">
        <f t="shared" si="0"/>
        <v>menor</v>
      </c>
    </row>
    <row r="9" spans="1:21" x14ac:dyDescent="0.25">
      <c r="A9" t="s">
        <v>85</v>
      </c>
      <c r="B9">
        <v>0.83956867436987936</v>
      </c>
      <c r="C9">
        <v>0.82726777301995547</v>
      </c>
      <c r="D9">
        <v>0.83165843757640501</v>
      </c>
      <c r="E9">
        <v>0.83476577500000004</v>
      </c>
      <c r="F9">
        <v>0.83691936253381582</v>
      </c>
      <c r="G9">
        <v>0.838260138154865</v>
      </c>
      <c r="H9">
        <v>0.83877955769672585</v>
      </c>
      <c r="I9">
        <v>0.83866013765477476</v>
      </c>
      <c r="J9">
        <v>0.83795754971826075</v>
      </c>
      <c r="K9">
        <v>0.83877955769672596</v>
      </c>
      <c r="L9">
        <v>170</v>
      </c>
      <c r="N9" t="str">
        <f t="shared" si="1"/>
        <v>menor</v>
      </c>
      <c r="O9" t="str">
        <f t="shared" si="0"/>
        <v>maior</v>
      </c>
      <c r="P9" t="str">
        <f t="shared" si="0"/>
        <v>maior</v>
      </c>
      <c r="Q9" t="str">
        <f t="shared" si="0"/>
        <v>maior</v>
      </c>
      <c r="R9" t="str">
        <f t="shared" si="0"/>
        <v>maior</v>
      </c>
      <c r="S9" t="str">
        <f t="shared" si="0"/>
        <v>maior</v>
      </c>
      <c r="T9" t="str">
        <f t="shared" si="0"/>
        <v>menor</v>
      </c>
      <c r="U9" t="str">
        <f t="shared" si="0"/>
        <v>menor</v>
      </c>
    </row>
    <row r="10" spans="1:21" x14ac:dyDescent="0.25">
      <c r="A10" t="s">
        <v>80</v>
      </c>
      <c r="B10">
        <v>0.85855015816334379</v>
      </c>
      <c r="C10">
        <v>0.84294344380153075</v>
      </c>
      <c r="D10">
        <v>0.84614455201781313</v>
      </c>
      <c r="E10">
        <v>0.848378568</v>
      </c>
      <c r="F10">
        <v>0.84965113304380468</v>
      </c>
      <c r="G10">
        <v>0.85019403370191327</v>
      </c>
      <c r="H10">
        <v>0.85001736326385513</v>
      </c>
      <c r="I10">
        <v>0.8492903053835682</v>
      </c>
      <c r="J10">
        <v>0.84820396664879805</v>
      </c>
      <c r="K10">
        <v>0.85019403370191304</v>
      </c>
      <c r="L10">
        <v>165</v>
      </c>
      <c r="N10" t="str">
        <f t="shared" si="1"/>
        <v>menor</v>
      </c>
      <c r="O10" t="str">
        <f t="shared" si="0"/>
        <v>maior</v>
      </c>
      <c r="P10" t="str">
        <f t="shared" si="0"/>
        <v>maior</v>
      </c>
      <c r="Q10" t="str">
        <f t="shared" si="0"/>
        <v>maior</v>
      </c>
      <c r="R10" t="str">
        <f t="shared" si="0"/>
        <v>maior</v>
      </c>
      <c r="S10" t="str">
        <f t="shared" si="0"/>
        <v>menor</v>
      </c>
      <c r="T10" t="str">
        <f t="shared" si="0"/>
        <v>menor</v>
      </c>
      <c r="U10" t="str">
        <f t="shared" si="0"/>
        <v>menor</v>
      </c>
    </row>
    <row r="11" spans="1:21" x14ac:dyDescent="0.25">
      <c r="A11" t="s">
        <v>47</v>
      </c>
      <c r="B11">
        <v>0.87584563550526962</v>
      </c>
      <c r="C11">
        <v>0.86104639900057922</v>
      </c>
      <c r="D11">
        <v>0.86581179655788254</v>
      </c>
      <c r="E11">
        <v>0.86955963400000003</v>
      </c>
      <c r="F11">
        <v>0.87233166368805037</v>
      </c>
      <c r="G11">
        <v>0.87441856689400288</v>
      </c>
      <c r="H11">
        <v>0.87594112214615683</v>
      </c>
      <c r="I11">
        <v>0.87689462100064597</v>
      </c>
      <c r="J11">
        <v>0.87752508468428769</v>
      </c>
      <c r="K11">
        <v>0.87752508468428769</v>
      </c>
      <c r="L11">
        <v>180</v>
      </c>
      <c r="N11" t="str">
        <f t="shared" si="1"/>
        <v>menor</v>
      </c>
      <c r="O11" t="str">
        <f t="shared" si="0"/>
        <v>maior</v>
      </c>
      <c r="P11" t="str">
        <f t="shared" si="0"/>
        <v>maior</v>
      </c>
      <c r="Q11" t="str">
        <f t="shared" si="0"/>
        <v>maior</v>
      </c>
      <c r="R11" t="str">
        <f t="shared" si="0"/>
        <v>maior</v>
      </c>
      <c r="S11" t="str">
        <f t="shared" si="0"/>
        <v>maior</v>
      </c>
      <c r="T11" t="str">
        <f t="shared" si="0"/>
        <v>maior</v>
      </c>
      <c r="U11" t="str">
        <f t="shared" si="0"/>
        <v>maior</v>
      </c>
    </row>
    <row r="12" spans="1:21" x14ac:dyDescent="0.25">
      <c r="A12" t="s">
        <v>59</v>
      </c>
      <c r="B12">
        <v>0.85717713112265537</v>
      </c>
      <c r="C12">
        <v>0.86990633939286943</v>
      </c>
      <c r="D12">
        <v>0.8691617371757</v>
      </c>
      <c r="E12">
        <v>0.86818598999999996</v>
      </c>
      <c r="F12">
        <v>0.86691544302261359</v>
      </c>
      <c r="G12">
        <v>0.86549348744700227</v>
      </c>
      <c r="H12">
        <v>0.86387497049190853</v>
      </c>
      <c r="I12">
        <v>0.8621498166176883</v>
      </c>
      <c r="J12">
        <v>0.86032835590338874</v>
      </c>
      <c r="K12">
        <v>0.86990633939286943</v>
      </c>
      <c r="L12">
        <v>145</v>
      </c>
      <c r="N12" t="str">
        <f t="shared" si="1"/>
        <v>maior</v>
      </c>
      <c r="O12" t="str">
        <f t="shared" si="0"/>
        <v>menor</v>
      </c>
      <c r="P12" t="str">
        <f t="shared" si="0"/>
        <v>menor</v>
      </c>
      <c r="Q12" t="str">
        <f t="shared" si="0"/>
        <v>menor</v>
      </c>
      <c r="R12" t="str">
        <f t="shared" si="0"/>
        <v>menor</v>
      </c>
      <c r="S12" t="str">
        <f t="shared" si="0"/>
        <v>menor</v>
      </c>
      <c r="T12" t="str">
        <f t="shared" si="0"/>
        <v>menor</v>
      </c>
      <c r="U12" t="str">
        <f t="shared" si="0"/>
        <v>menor</v>
      </c>
    </row>
    <row r="13" spans="1:21" x14ac:dyDescent="0.25">
      <c r="A13" t="s">
        <v>44</v>
      </c>
      <c r="B13">
        <v>0.77589735940960736</v>
      </c>
      <c r="C13">
        <v>0.79167418563770431</v>
      </c>
      <c r="D13">
        <v>0.79291506651398147</v>
      </c>
      <c r="E13" s="3">
        <v>0.79348981299999999</v>
      </c>
      <c r="F13">
        <v>0.79344831881593803</v>
      </c>
      <c r="G13">
        <v>0.79296586723169882</v>
      </c>
      <c r="H13">
        <v>0.79204490233479952</v>
      </c>
      <c r="I13">
        <v>0.79080973762465179</v>
      </c>
      <c r="J13">
        <v>0.78920129523615268</v>
      </c>
      <c r="K13">
        <v>0.79348981299999999</v>
      </c>
      <c r="L13">
        <v>155</v>
      </c>
      <c r="N13" t="str">
        <f t="shared" si="1"/>
        <v>maior</v>
      </c>
      <c r="O13" t="str">
        <f t="shared" si="0"/>
        <v>maior</v>
      </c>
      <c r="P13" t="str">
        <f t="shared" si="0"/>
        <v>maior</v>
      </c>
      <c r="Q13" t="str">
        <f t="shared" si="0"/>
        <v>menor</v>
      </c>
      <c r="R13" t="str">
        <f t="shared" si="0"/>
        <v>menor</v>
      </c>
      <c r="S13" t="str">
        <f t="shared" si="0"/>
        <v>menor</v>
      </c>
      <c r="T13" t="str">
        <f t="shared" si="0"/>
        <v>menor</v>
      </c>
      <c r="U13" t="str">
        <f t="shared" si="0"/>
        <v>menor</v>
      </c>
    </row>
    <row r="14" spans="1:21" x14ac:dyDescent="0.25">
      <c r="A14" t="s">
        <v>63</v>
      </c>
      <c r="B14">
        <v>0.85643993857283585</v>
      </c>
      <c r="C14">
        <v>0.85121269402747979</v>
      </c>
      <c r="D14">
        <v>0.85539457654912632</v>
      </c>
      <c r="E14">
        <v>0.85846260699999999</v>
      </c>
      <c r="F14">
        <v>0.86061902307060889</v>
      </c>
      <c r="G14">
        <v>0.86204293529579112</v>
      </c>
      <c r="H14">
        <v>0.86275183684952872</v>
      </c>
      <c r="I14">
        <v>0.86289937251814686</v>
      </c>
      <c r="J14">
        <v>0.86258131040127373</v>
      </c>
      <c r="K14">
        <v>0.86289937251814686</v>
      </c>
      <c r="L14">
        <v>175</v>
      </c>
      <c r="N14" t="str">
        <f t="shared" si="1"/>
        <v>menor</v>
      </c>
      <c r="O14" t="str">
        <f t="shared" si="0"/>
        <v>maior</v>
      </c>
      <c r="P14" t="str">
        <f t="shared" si="0"/>
        <v>maior</v>
      </c>
      <c r="Q14" t="str">
        <f t="shared" si="0"/>
        <v>maior</v>
      </c>
      <c r="R14" t="str">
        <f t="shared" si="0"/>
        <v>maior</v>
      </c>
      <c r="S14" t="str">
        <f t="shared" si="0"/>
        <v>maior</v>
      </c>
      <c r="T14" t="str">
        <f t="shared" si="0"/>
        <v>maior</v>
      </c>
      <c r="U14" t="str">
        <f t="shared" si="0"/>
        <v>menor</v>
      </c>
    </row>
    <row r="15" spans="1:21" x14ac:dyDescent="0.25">
      <c r="A15" t="s">
        <v>50</v>
      </c>
      <c r="B15">
        <v>0.84340859998134354</v>
      </c>
      <c r="C15">
        <v>0.84779203464507957</v>
      </c>
      <c r="D15">
        <v>0.84608861091429999</v>
      </c>
      <c r="E15">
        <v>0.843509434</v>
      </c>
      <c r="F15">
        <v>0.84020933760868088</v>
      </c>
      <c r="G15">
        <v>0.83618084917980562</v>
      </c>
      <c r="H15">
        <v>0.83153874650477289</v>
      </c>
      <c r="I15">
        <v>0.82635107815775177</v>
      </c>
      <c r="J15">
        <v>0.82070799393907923</v>
      </c>
      <c r="K15">
        <v>0.84779203464507957</v>
      </c>
      <c r="L15">
        <v>145</v>
      </c>
      <c r="N15" t="str">
        <f t="shared" si="1"/>
        <v>maior</v>
      </c>
      <c r="O15" t="str">
        <f t="shared" si="0"/>
        <v>menor</v>
      </c>
      <c r="P15" t="str">
        <f t="shared" si="0"/>
        <v>menor</v>
      </c>
      <c r="Q15" t="str">
        <f t="shared" si="0"/>
        <v>menor</v>
      </c>
      <c r="R15" t="str">
        <f t="shared" si="0"/>
        <v>menor</v>
      </c>
      <c r="S15" t="str">
        <f t="shared" si="0"/>
        <v>menor</v>
      </c>
      <c r="T15" t="str">
        <f t="shared" si="0"/>
        <v>menor</v>
      </c>
      <c r="U15" t="str">
        <f t="shared" si="0"/>
        <v>menor</v>
      </c>
    </row>
    <row r="16" spans="1:21" x14ac:dyDescent="0.25">
      <c r="A16" t="s">
        <v>41</v>
      </c>
      <c r="B16">
        <v>0.8233946820877811</v>
      </c>
      <c r="C16">
        <v>0.81678294973930832</v>
      </c>
      <c r="D16">
        <v>0.81774361382255301</v>
      </c>
      <c r="E16">
        <v>0.817762027</v>
      </c>
      <c r="F16">
        <v>0.81679976846879354</v>
      </c>
      <c r="G16">
        <v>0.81501439816727106</v>
      </c>
      <c r="H16">
        <v>0.8125953141915041</v>
      </c>
      <c r="I16">
        <v>0.80956220714644478</v>
      </c>
      <c r="J16">
        <v>0.80606455846885283</v>
      </c>
      <c r="K16">
        <v>0.817762027</v>
      </c>
      <c r="L16">
        <v>155</v>
      </c>
      <c r="N16" t="str">
        <f t="shared" si="1"/>
        <v>menor</v>
      </c>
      <c r="O16" t="str">
        <f t="shared" si="0"/>
        <v>maior</v>
      </c>
      <c r="P16" t="str">
        <f t="shared" si="0"/>
        <v>maior</v>
      </c>
      <c r="Q16" t="str">
        <f t="shared" si="0"/>
        <v>menor</v>
      </c>
      <c r="R16" t="str">
        <f t="shared" si="0"/>
        <v>menor</v>
      </c>
      <c r="S16" t="str">
        <f t="shared" si="0"/>
        <v>menor</v>
      </c>
      <c r="T16" t="str">
        <f t="shared" si="0"/>
        <v>menor</v>
      </c>
      <c r="U16" t="str">
        <f t="shared" si="0"/>
        <v>menor</v>
      </c>
    </row>
    <row r="17" spans="1:21" x14ac:dyDescent="0.25">
      <c r="A17" t="s">
        <v>66</v>
      </c>
      <c r="B17">
        <v>0.80114773688194774</v>
      </c>
      <c r="C17">
        <v>0.80473372530526865</v>
      </c>
      <c r="D17">
        <v>0.80121634751105941</v>
      </c>
      <c r="E17">
        <v>0.79699991400000003</v>
      </c>
      <c r="F17">
        <v>0.79224166389162853</v>
      </c>
      <c r="G17">
        <v>0.78691206571316596</v>
      </c>
      <c r="H17">
        <v>0.78116930515936978</v>
      </c>
      <c r="I17">
        <v>0.77512769821016259</v>
      </c>
      <c r="J17">
        <v>0.76875737404150268</v>
      </c>
      <c r="K17">
        <v>0.80473372530526865</v>
      </c>
      <c r="L17">
        <v>145</v>
      </c>
      <c r="N17" t="str">
        <f t="shared" si="1"/>
        <v>maior</v>
      </c>
      <c r="O17" t="str">
        <f t="shared" si="0"/>
        <v>menor</v>
      </c>
      <c r="P17" t="str">
        <f t="shared" si="0"/>
        <v>menor</v>
      </c>
      <c r="Q17" t="str">
        <f t="shared" si="0"/>
        <v>menor</v>
      </c>
      <c r="R17" t="str">
        <f t="shared" si="0"/>
        <v>menor</v>
      </c>
      <c r="S17" t="str">
        <f t="shared" si="0"/>
        <v>menor</v>
      </c>
      <c r="T17" t="str">
        <f t="shared" si="0"/>
        <v>menor</v>
      </c>
      <c r="U17" t="str">
        <f t="shared" si="0"/>
        <v>menor</v>
      </c>
    </row>
    <row r="18" spans="1:21" x14ac:dyDescent="0.25">
      <c r="A18" t="s">
        <v>55</v>
      </c>
      <c r="B18">
        <v>0.79620545993342984</v>
      </c>
      <c r="C18">
        <v>0.82236379160058326</v>
      </c>
      <c r="D18">
        <v>0.82266668973875812</v>
      </c>
      <c r="E18">
        <v>0.822531389</v>
      </c>
      <c r="F18">
        <v>0.82193508709185892</v>
      </c>
      <c r="G18">
        <v>0.82096653349797022</v>
      </c>
      <c r="H18">
        <v>0.81953291162762965</v>
      </c>
      <c r="I18">
        <v>0.81784639350315014</v>
      </c>
      <c r="J18">
        <v>0.81586948215381117</v>
      </c>
      <c r="K18">
        <v>0.82266668973875812</v>
      </c>
      <c r="L18">
        <v>150</v>
      </c>
      <c r="N18" t="str">
        <f t="shared" si="1"/>
        <v>maior</v>
      </c>
      <c r="O18" t="str">
        <f t="shared" si="1"/>
        <v>maior</v>
      </c>
      <c r="P18" t="str">
        <f t="shared" si="1"/>
        <v>menor</v>
      </c>
      <c r="Q18" t="str">
        <f t="shared" si="1"/>
        <v>menor</v>
      </c>
      <c r="R18" t="str">
        <f t="shared" si="1"/>
        <v>menor</v>
      </c>
      <c r="S18" t="str">
        <f t="shared" si="1"/>
        <v>menor</v>
      </c>
      <c r="T18" t="str">
        <f t="shared" si="1"/>
        <v>menor</v>
      </c>
      <c r="U18" t="str">
        <f t="shared" si="1"/>
        <v>menor</v>
      </c>
    </row>
    <row r="19" spans="1:21" x14ac:dyDescent="0.25">
      <c r="A19" t="s">
        <v>54</v>
      </c>
      <c r="B19">
        <v>0.83634175392960064</v>
      </c>
      <c r="C19">
        <v>0.83403640582684557</v>
      </c>
      <c r="D19">
        <v>0.83466799845516249</v>
      </c>
      <c r="E19">
        <v>0.83458914100000003</v>
      </c>
      <c r="F19">
        <v>0.83385012922903279</v>
      </c>
      <c r="G19">
        <v>0.83248387427120307</v>
      </c>
      <c r="H19">
        <v>0.83050835263078449</v>
      </c>
      <c r="I19">
        <v>0.82814053217073991</v>
      </c>
      <c r="J19">
        <v>0.82530442397189741</v>
      </c>
      <c r="K19">
        <v>0.83466799845516204</v>
      </c>
      <c r="L19">
        <v>150</v>
      </c>
      <c r="N19" t="str">
        <f t="shared" si="1"/>
        <v>menor</v>
      </c>
      <c r="O19" t="str">
        <f t="shared" si="1"/>
        <v>maior</v>
      </c>
      <c r="P19" t="str">
        <f t="shared" si="1"/>
        <v>menor</v>
      </c>
      <c r="Q19" t="str">
        <f t="shared" si="1"/>
        <v>menor</v>
      </c>
      <c r="R19" t="str">
        <f t="shared" si="1"/>
        <v>menor</v>
      </c>
      <c r="S19" t="str">
        <f t="shared" si="1"/>
        <v>menor</v>
      </c>
      <c r="T19" t="str">
        <f t="shared" si="1"/>
        <v>menor</v>
      </c>
      <c r="U19" t="str">
        <f t="shared" si="1"/>
        <v>menor</v>
      </c>
    </row>
    <row r="20" spans="1:21" x14ac:dyDescent="0.25">
      <c r="A20" t="s">
        <v>45</v>
      </c>
      <c r="B20">
        <v>0.81476771292666661</v>
      </c>
      <c r="C20">
        <v>0.82861367842487721</v>
      </c>
      <c r="D20">
        <v>0.82969979580295483</v>
      </c>
      <c r="E20">
        <v>0.83016893599999997</v>
      </c>
      <c r="F20">
        <v>0.830100335136576</v>
      </c>
      <c r="G20">
        <v>0.82951781636297151</v>
      </c>
      <c r="H20">
        <v>0.82856680626064805</v>
      </c>
      <c r="I20">
        <v>0.82722337153396519</v>
      </c>
      <c r="J20">
        <v>0.82561209578800399</v>
      </c>
      <c r="K20">
        <v>0.83016893599999997</v>
      </c>
      <c r="L20">
        <v>155</v>
      </c>
      <c r="N20" t="str">
        <f t="shared" si="1"/>
        <v>maior</v>
      </c>
      <c r="O20" t="str">
        <f t="shared" si="1"/>
        <v>maior</v>
      </c>
      <c r="P20" t="str">
        <f t="shared" si="1"/>
        <v>maior</v>
      </c>
      <c r="Q20" t="str">
        <f t="shared" si="1"/>
        <v>menor</v>
      </c>
      <c r="R20" t="str">
        <f t="shared" si="1"/>
        <v>menor</v>
      </c>
      <c r="S20" t="str">
        <f t="shared" si="1"/>
        <v>menor</v>
      </c>
      <c r="T20" t="str">
        <f t="shared" si="1"/>
        <v>menor</v>
      </c>
      <c r="U20" t="str">
        <f t="shared" si="1"/>
        <v>menor</v>
      </c>
    </row>
    <row r="21" spans="1:21" x14ac:dyDescent="0.25">
      <c r="A21" t="s">
        <v>70</v>
      </c>
      <c r="B21">
        <v>0.80199595673443502</v>
      </c>
      <c r="C21">
        <v>0.80345023203050581</v>
      </c>
      <c r="D21">
        <v>0.80363508414330143</v>
      </c>
      <c r="E21">
        <v>0.80294733500000004</v>
      </c>
      <c r="F21">
        <v>0.80139966876143442</v>
      </c>
      <c r="G21">
        <v>0.79927324433465696</v>
      </c>
      <c r="H21">
        <v>0.79643733540870187</v>
      </c>
      <c r="I21">
        <v>0.79313835387315501</v>
      </c>
      <c r="J21">
        <v>0.78944957937845661</v>
      </c>
      <c r="K21">
        <v>0.80363508414330098</v>
      </c>
      <c r="L21">
        <v>150</v>
      </c>
      <c r="N21" t="str">
        <f t="shared" si="1"/>
        <v>maior</v>
      </c>
      <c r="O21" t="str">
        <f t="shared" si="1"/>
        <v>maior</v>
      </c>
      <c r="P21" t="str">
        <f t="shared" si="1"/>
        <v>menor</v>
      </c>
      <c r="Q21" t="str">
        <f t="shared" si="1"/>
        <v>menor</v>
      </c>
      <c r="R21" t="str">
        <f t="shared" si="1"/>
        <v>menor</v>
      </c>
      <c r="S21" t="str">
        <f t="shared" si="1"/>
        <v>menor</v>
      </c>
      <c r="T21" t="str">
        <f t="shared" si="1"/>
        <v>menor</v>
      </c>
      <c r="U21" t="str">
        <f t="shared" si="1"/>
        <v>menor</v>
      </c>
    </row>
    <row r="22" spans="1:21" x14ac:dyDescent="0.25">
      <c r="A22" t="s">
        <v>72</v>
      </c>
      <c r="B22">
        <v>0.81037274136816939</v>
      </c>
      <c r="C22">
        <v>0.773860531330682</v>
      </c>
      <c r="D22">
        <v>0.78044168615220499</v>
      </c>
      <c r="E22">
        <v>0.785615124</v>
      </c>
      <c r="F22">
        <v>0.78972039753381795</v>
      </c>
      <c r="G22">
        <v>0.79270441665048985</v>
      </c>
      <c r="H22">
        <v>0.79467256308029077</v>
      </c>
      <c r="I22">
        <v>0.79575576773134782</v>
      </c>
      <c r="J22">
        <v>0.79619191083414909</v>
      </c>
      <c r="K22">
        <v>0.79619191083414897</v>
      </c>
      <c r="L22">
        <v>180</v>
      </c>
      <c r="N22" t="str">
        <f t="shared" si="1"/>
        <v>menor</v>
      </c>
      <c r="O22" t="str">
        <f t="shared" si="1"/>
        <v>maior</v>
      </c>
      <c r="P22" t="str">
        <f t="shared" si="1"/>
        <v>maior</v>
      </c>
      <c r="Q22" t="str">
        <f t="shared" si="1"/>
        <v>maior</v>
      </c>
      <c r="R22" t="str">
        <f t="shared" si="1"/>
        <v>maior</v>
      </c>
      <c r="S22" t="str">
        <f t="shared" si="1"/>
        <v>maior</v>
      </c>
      <c r="T22" t="str">
        <f t="shared" si="1"/>
        <v>maior</v>
      </c>
      <c r="U22" t="str">
        <f t="shared" si="1"/>
        <v>maior</v>
      </c>
    </row>
    <row r="23" spans="1:21" x14ac:dyDescent="0.25">
      <c r="A23" t="s">
        <v>53</v>
      </c>
      <c r="B23">
        <v>0.8152889366524172</v>
      </c>
      <c r="C23">
        <v>0.76260904790275941</v>
      </c>
      <c r="D23">
        <v>0.76870715464181649</v>
      </c>
      <c r="E23">
        <v>0.77369676200000004</v>
      </c>
      <c r="F23">
        <v>0.77743230214767622</v>
      </c>
      <c r="G23">
        <v>0.78001328795499658</v>
      </c>
      <c r="H23">
        <v>0.78177229954060867</v>
      </c>
      <c r="I23">
        <v>0.78249453715663109</v>
      </c>
      <c r="J23">
        <v>0.7824579525368961</v>
      </c>
      <c r="K23">
        <v>0.78249453715663098</v>
      </c>
      <c r="L23">
        <v>175</v>
      </c>
      <c r="N23" t="str">
        <f t="shared" si="1"/>
        <v>menor</v>
      </c>
      <c r="O23" t="str">
        <f t="shared" si="1"/>
        <v>maior</v>
      </c>
      <c r="P23" t="str">
        <f t="shared" si="1"/>
        <v>maior</v>
      </c>
      <c r="Q23" t="str">
        <f t="shared" si="1"/>
        <v>maior</v>
      </c>
      <c r="R23" t="str">
        <f t="shared" si="1"/>
        <v>maior</v>
      </c>
      <c r="S23" t="str">
        <f t="shared" si="1"/>
        <v>maior</v>
      </c>
      <c r="T23" t="str">
        <f t="shared" si="1"/>
        <v>maior</v>
      </c>
      <c r="U23" t="str">
        <f t="shared" si="1"/>
        <v>menor</v>
      </c>
    </row>
    <row r="24" spans="1:21" x14ac:dyDescent="0.25">
      <c r="A24" t="s">
        <v>69</v>
      </c>
      <c r="B24">
        <v>0.8623697951592092</v>
      </c>
      <c r="C24">
        <v>0.81816794180688646</v>
      </c>
      <c r="D24">
        <v>0.82767372987876509</v>
      </c>
      <c r="E24">
        <v>0.83572974099999997</v>
      </c>
      <c r="F24">
        <v>0.8422786802977682</v>
      </c>
      <c r="G24">
        <v>0.84772203789119216</v>
      </c>
      <c r="H24">
        <v>0.8520917853382397</v>
      </c>
      <c r="I24">
        <v>0.85565732116360005</v>
      </c>
      <c r="J24">
        <v>0.85850800399125438</v>
      </c>
      <c r="K24">
        <v>0.85850800399125404</v>
      </c>
      <c r="L24">
        <v>180</v>
      </c>
      <c r="N24" t="str">
        <f t="shared" si="1"/>
        <v>menor</v>
      </c>
      <c r="O24" t="str">
        <f t="shared" si="1"/>
        <v>maior</v>
      </c>
      <c r="P24" t="str">
        <f t="shared" si="1"/>
        <v>maior</v>
      </c>
      <c r="Q24" t="str">
        <f t="shared" si="1"/>
        <v>maior</v>
      </c>
      <c r="R24" t="str">
        <f t="shared" si="1"/>
        <v>maior</v>
      </c>
      <c r="S24" t="str">
        <f t="shared" si="1"/>
        <v>maior</v>
      </c>
      <c r="T24" t="str">
        <f t="shared" si="1"/>
        <v>maior</v>
      </c>
      <c r="U24" t="str">
        <f t="shared" si="1"/>
        <v>maior</v>
      </c>
    </row>
    <row r="25" spans="1:21" x14ac:dyDescent="0.25">
      <c r="A25" t="s">
        <v>48</v>
      </c>
      <c r="B25">
        <v>0.82078182733880767</v>
      </c>
      <c r="C25">
        <v>0.78173896714803504</v>
      </c>
      <c r="D25">
        <v>0.78929672433787379</v>
      </c>
      <c r="E25">
        <v>0.79553684099999999</v>
      </c>
      <c r="F25">
        <v>0.80056733336904162</v>
      </c>
      <c r="G25">
        <v>0.80451370674044698</v>
      </c>
      <c r="H25">
        <v>0.80740262213807124</v>
      </c>
      <c r="I25">
        <v>0.80950357469320477</v>
      </c>
      <c r="J25">
        <v>0.81086956190927262</v>
      </c>
      <c r="K25">
        <v>0.81086956190927295</v>
      </c>
      <c r="L25">
        <v>180</v>
      </c>
      <c r="N25" t="str">
        <f t="shared" si="1"/>
        <v>menor</v>
      </c>
      <c r="O25" t="str">
        <f t="shared" si="1"/>
        <v>maior</v>
      </c>
      <c r="P25" t="str">
        <f t="shared" si="1"/>
        <v>maior</v>
      </c>
      <c r="Q25" t="str">
        <f t="shared" si="1"/>
        <v>maior</v>
      </c>
      <c r="R25" t="str">
        <f t="shared" si="1"/>
        <v>maior</v>
      </c>
      <c r="S25" t="str">
        <f t="shared" si="1"/>
        <v>maior</v>
      </c>
      <c r="T25" t="str">
        <f t="shared" si="1"/>
        <v>maior</v>
      </c>
      <c r="U25" t="str">
        <f t="shared" si="1"/>
        <v>maior</v>
      </c>
    </row>
    <row r="26" spans="1:21" x14ac:dyDescent="0.25">
      <c r="A26" t="s">
        <v>75</v>
      </c>
      <c r="B26">
        <v>0.84222632132808994</v>
      </c>
      <c r="C26">
        <v>0.78153630632017868</v>
      </c>
      <c r="D26">
        <v>0.79257848599293812</v>
      </c>
      <c r="E26">
        <v>0.80203091400000004</v>
      </c>
      <c r="F26">
        <v>0.80998791371841317</v>
      </c>
      <c r="G26">
        <v>0.81675593531785184</v>
      </c>
      <c r="H26">
        <v>0.82229945058755705</v>
      </c>
      <c r="I26">
        <v>0.82681093319346199</v>
      </c>
      <c r="J26">
        <v>0.83039182150607183</v>
      </c>
      <c r="K26">
        <v>0.83039182150607205</v>
      </c>
      <c r="L26">
        <v>180</v>
      </c>
      <c r="N26" t="str">
        <f t="shared" si="1"/>
        <v>menor</v>
      </c>
      <c r="O26" t="str">
        <f t="shared" si="1"/>
        <v>maior</v>
      </c>
      <c r="P26" t="str">
        <f t="shared" si="1"/>
        <v>maior</v>
      </c>
      <c r="Q26" t="str">
        <f t="shared" si="1"/>
        <v>maior</v>
      </c>
      <c r="R26" t="str">
        <f t="shared" si="1"/>
        <v>maior</v>
      </c>
      <c r="S26" t="str">
        <f t="shared" si="1"/>
        <v>maior</v>
      </c>
      <c r="T26" t="str">
        <f t="shared" si="1"/>
        <v>maior</v>
      </c>
      <c r="U26" t="str">
        <f t="shared" si="1"/>
        <v>maior</v>
      </c>
    </row>
    <row r="27" spans="1:21" x14ac:dyDescent="0.25">
      <c r="A27" t="s">
        <v>62</v>
      </c>
      <c r="B27">
        <v>0.78626274191909895</v>
      </c>
      <c r="C27">
        <v>0.77562486421901022</v>
      </c>
      <c r="D27">
        <v>0.78083455541147317</v>
      </c>
      <c r="E27">
        <v>0.78507099000000002</v>
      </c>
      <c r="F27">
        <v>0.78845402644613183</v>
      </c>
      <c r="G27">
        <v>0.79105128934041558</v>
      </c>
      <c r="H27">
        <v>0.79301364747809355</v>
      </c>
      <c r="I27">
        <v>0.79418966194160845</v>
      </c>
      <c r="J27">
        <v>0.79485147912744303</v>
      </c>
      <c r="K27">
        <v>0.79485147912744303</v>
      </c>
      <c r="L27">
        <v>180</v>
      </c>
      <c r="N27" t="str">
        <f t="shared" si="1"/>
        <v>menor</v>
      </c>
      <c r="O27" t="str">
        <f t="shared" si="1"/>
        <v>maior</v>
      </c>
      <c r="P27" t="str">
        <f t="shared" si="1"/>
        <v>maior</v>
      </c>
      <c r="Q27" t="str">
        <f t="shared" si="1"/>
        <v>maior</v>
      </c>
      <c r="R27" t="str">
        <f t="shared" si="1"/>
        <v>maior</v>
      </c>
      <c r="S27" t="str">
        <f t="shared" si="1"/>
        <v>maior</v>
      </c>
      <c r="T27" t="str">
        <f t="shared" si="1"/>
        <v>maior</v>
      </c>
      <c r="U27" t="str">
        <f t="shared" si="1"/>
        <v>maior</v>
      </c>
    </row>
    <row r="28" spans="1:21" x14ac:dyDescent="0.25">
      <c r="A28" t="s">
        <v>73</v>
      </c>
      <c r="B28">
        <v>0.87642920193824514</v>
      </c>
      <c r="C28">
        <v>0.83207836049376283</v>
      </c>
      <c r="D28">
        <v>0.84017428904250901</v>
      </c>
      <c r="E28">
        <v>0.84680513099999999</v>
      </c>
      <c r="F28">
        <v>0.8522809870648882</v>
      </c>
      <c r="G28">
        <v>0.85668998612938374</v>
      </c>
      <c r="H28">
        <v>0.86031341786996718</v>
      </c>
      <c r="I28">
        <v>0.8631943901388236</v>
      </c>
      <c r="J28">
        <v>0.86540716020203612</v>
      </c>
      <c r="K28">
        <v>0.86540716020203612</v>
      </c>
      <c r="L28">
        <v>180</v>
      </c>
      <c r="N28" t="str">
        <f t="shared" si="1"/>
        <v>menor</v>
      </c>
      <c r="O28" t="str">
        <f t="shared" si="1"/>
        <v>maior</v>
      </c>
      <c r="P28" t="str">
        <f t="shared" si="1"/>
        <v>maior</v>
      </c>
      <c r="Q28" t="str">
        <f t="shared" si="1"/>
        <v>maior</v>
      </c>
      <c r="R28" t="str">
        <f t="shared" si="1"/>
        <v>maior</v>
      </c>
      <c r="S28" t="str">
        <f t="shared" si="1"/>
        <v>maior</v>
      </c>
      <c r="T28" t="str">
        <f t="shared" si="1"/>
        <v>maior</v>
      </c>
      <c r="U28" t="str">
        <f t="shared" si="1"/>
        <v>maior</v>
      </c>
    </row>
    <row r="29" spans="1:21" x14ac:dyDescent="0.25">
      <c r="A29" t="s">
        <v>49</v>
      </c>
      <c r="B29">
        <v>0.80824495671733265</v>
      </c>
      <c r="C29">
        <v>0.78064814673482896</v>
      </c>
      <c r="D29">
        <v>0.78714520981216363</v>
      </c>
      <c r="E29">
        <v>0.792339405</v>
      </c>
      <c r="F29">
        <v>0.79665033507265293</v>
      </c>
      <c r="G29">
        <v>0.79985036601259085</v>
      </c>
      <c r="H29">
        <v>0.80221631659912751</v>
      </c>
      <c r="I29">
        <v>0.80381796767088654</v>
      </c>
      <c r="J29">
        <v>0.80477749764775508</v>
      </c>
      <c r="K29">
        <v>0.80477749764775508</v>
      </c>
      <c r="L29">
        <v>180</v>
      </c>
      <c r="N29" t="str">
        <f t="shared" si="1"/>
        <v>menor</v>
      </c>
      <c r="O29" t="str">
        <f t="shared" si="1"/>
        <v>maior</v>
      </c>
      <c r="P29" t="str">
        <f t="shared" si="1"/>
        <v>maior</v>
      </c>
      <c r="Q29" t="str">
        <f t="shared" si="1"/>
        <v>maior</v>
      </c>
      <c r="R29" t="str">
        <f t="shared" si="1"/>
        <v>maior</v>
      </c>
      <c r="S29" t="str">
        <f t="shared" si="1"/>
        <v>maior</v>
      </c>
      <c r="T29" t="str">
        <f t="shared" si="1"/>
        <v>maior</v>
      </c>
      <c r="U29" t="str">
        <f t="shared" si="1"/>
        <v>maior</v>
      </c>
    </row>
    <row r="30" spans="1:21" x14ac:dyDescent="0.25">
      <c r="A30" t="s">
        <v>65</v>
      </c>
      <c r="B30">
        <v>0.78584480226667974</v>
      </c>
      <c r="C30">
        <v>0.81208048060034876</v>
      </c>
      <c r="D30">
        <v>0.81133515839659387</v>
      </c>
      <c r="E30">
        <v>0.80986657399999995</v>
      </c>
      <c r="F30">
        <v>0.80772092682510632</v>
      </c>
      <c r="G30">
        <v>0.80484954713447221</v>
      </c>
      <c r="H30">
        <v>0.8014282293377929</v>
      </c>
      <c r="I30">
        <v>0.79746569766785003</v>
      </c>
      <c r="J30">
        <v>0.79308270245856649</v>
      </c>
      <c r="K30">
        <v>0.81208048060034899</v>
      </c>
      <c r="L30">
        <v>145</v>
      </c>
      <c r="N30" t="str">
        <f t="shared" si="1"/>
        <v>maior</v>
      </c>
      <c r="O30" t="str">
        <f t="shared" si="1"/>
        <v>menor</v>
      </c>
      <c r="P30" t="str">
        <f t="shared" si="1"/>
        <v>menor</v>
      </c>
      <c r="Q30" t="str">
        <f t="shared" si="1"/>
        <v>menor</v>
      </c>
      <c r="R30" t="str">
        <f t="shared" si="1"/>
        <v>menor</v>
      </c>
      <c r="S30" t="str">
        <f t="shared" si="1"/>
        <v>menor</v>
      </c>
      <c r="T30" t="str">
        <f t="shared" si="1"/>
        <v>menor</v>
      </c>
      <c r="U30" t="str">
        <f t="shared" si="1"/>
        <v>menor</v>
      </c>
    </row>
    <row r="31" spans="1:21" x14ac:dyDescent="0.25">
      <c r="A31" t="s">
        <v>61</v>
      </c>
      <c r="B31">
        <v>0.78621599798113306</v>
      </c>
      <c r="C31">
        <v>0.79471568546354387</v>
      </c>
      <c r="D31">
        <v>0.79640705801389211</v>
      </c>
      <c r="E31">
        <v>0.79728489000000002</v>
      </c>
      <c r="F31">
        <v>0.79734529369159779</v>
      </c>
      <c r="G31">
        <v>0.79672673221743207</v>
      </c>
      <c r="H31">
        <v>0.79553636698502728</v>
      </c>
      <c r="I31">
        <v>0.79383597795324357</v>
      </c>
      <c r="J31">
        <v>0.79162500687002024</v>
      </c>
      <c r="K31">
        <v>0.79734529369159801</v>
      </c>
      <c r="L31">
        <v>160</v>
      </c>
      <c r="N31" t="str">
        <f t="shared" si="1"/>
        <v>maior</v>
      </c>
      <c r="O31" t="str">
        <f t="shared" si="1"/>
        <v>maior</v>
      </c>
      <c r="P31" t="str">
        <f t="shared" si="1"/>
        <v>maior</v>
      </c>
      <c r="Q31" t="str">
        <f t="shared" si="1"/>
        <v>maior</v>
      </c>
      <c r="R31" t="str">
        <f t="shared" si="1"/>
        <v>menor</v>
      </c>
      <c r="S31" t="str">
        <f t="shared" si="1"/>
        <v>menor</v>
      </c>
      <c r="T31" t="str">
        <f t="shared" si="1"/>
        <v>menor</v>
      </c>
      <c r="U31" t="str">
        <f t="shared" si="1"/>
        <v>menor</v>
      </c>
    </row>
    <row r="32" spans="1:21" x14ac:dyDescent="0.25">
      <c r="A32" t="s">
        <v>60</v>
      </c>
      <c r="B32">
        <v>0.82770701591460782</v>
      </c>
      <c r="C32">
        <v>0.82673973056933792</v>
      </c>
      <c r="D32">
        <v>0.82651188854536384</v>
      </c>
      <c r="E32">
        <v>0.82583261100000005</v>
      </c>
      <c r="F32">
        <v>0.82449598912007949</v>
      </c>
      <c r="G32">
        <v>0.82271000854713205</v>
      </c>
      <c r="H32">
        <v>0.82041156278673644</v>
      </c>
      <c r="I32">
        <v>0.81761082159742404</v>
      </c>
      <c r="J32">
        <v>0.81436557934128861</v>
      </c>
      <c r="K32">
        <v>0.82673973056933803</v>
      </c>
      <c r="L32">
        <v>145</v>
      </c>
      <c r="N32" t="str">
        <f t="shared" si="1"/>
        <v>menor</v>
      </c>
      <c r="O32" t="str">
        <f t="shared" si="1"/>
        <v>menor</v>
      </c>
      <c r="P32" t="str">
        <f t="shared" si="1"/>
        <v>menor</v>
      </c>
      <c r="Q32" t="str">
        <f t="shared" si="1"/>
        <v>menor</v>
      </c>
      <c r="R32" t="str">
        <f t="shared" si="1"/>
        <v>menor</v>
      </c>
      <c r="S32" t="str">
        <f t="shared" si="1"/>
        <v>menor</v>
      </c>
      <c r="T32" t="str">
        <f t="shared" si="1"/>
        <v>menor</v>
      </c>
      <c r="U32" t="str">
        <f t="shared" si="1"/>
        <v>menor</v>
      </c>
    </row>
    <row r="33" spans="1:21" x14ac:dyDescent="0.25">
      <c r="A33" t="s">
        <v>39</v>
      </c>
      <c r="B33">
        <v>0.72544932314780197</v>
      </c>
      <c r="C33">
        <v>0.74187210094447886</v>
      </c>
      <c r="D33">
        <v>0.74066453172148761</v>
      </c>
      <c r="E33">
        <v>0.73896661399999997</v>
      </c>
      <c r="F33">
        <v>0.73689920509381579</v>
      </c>
      <c r="G33">
        <v>0.73435395686865368</v>
      </c>
      <c r="H33">
        <v>0.73154891482977136</v>
      </c>
      <c r="I33">
        <v>0.72845630288188723</v>
      </c>
      <c r="J33">
        <v>0.72517078511249888</v>
      </c>
      <c r="K33">
        <v>0.74187210094447897</v>
      </c>
      <c r="L33">
        <v>145</v>
      </c>
      <c r="N33" t="str">
        <f t="shared" si="1"/>
        <v>maior</v>
      </c>
      <c r="O33" t="str">
        <f t="shared" si="1"/>
        <v>menor</v>
      </c>
      <c r="P33" t="str">
        <f t="shared" si="1"/>
        <v>menor</v>
      </c>
      <c r="Q33" t="str">
        <f t="shared" si="1"/>
        <v>menor</v>
      </c>
      <c r="R33" t="str">
        <f t="shared" si="1"/>
        <v>menor</v>
      </c>
      <c r="S33" t="str">
        <f t="shared" si="1"/>
        <v>menor</v>
      </c>
      <c r="T33" t="str">
        <f t="shared" si="1"/>
        <v>menor</v>
      </c>
      <c r="U33" t="str">
        <f t="shared" si="1"/>
        <v>menor</v>
      </c>
    </row>
    <row r="34" spans="1:21" x14ac:dyDescent="0.25">
      <c r="A34" t="s">
        <v>57</v>
      </c>
      <c r="B34">
        <v>0.76553781863998216</v>
      </c>
      <c r="C34">
        <v>0.77892417245699808</v>
      </c>
      <c r="D34">
        <v>0.78035763459627183</v>
      </c>
      <c r="E34">
        <v>0.78092759899999997</v>
      </c>
      <c r="F34">
        <v>0.78079892580724231</v>
      </c>
      <c r="G34">
        <v>0.78005881563622592</v>
      </c>
      <c r="H34">
        <v>0.77877349779746052</v>
      </c>
      <c r="I34">
        <v>0.7769368734305877</v>
      </c>
      <c r="J34">
        <v>0.77476119376995933</v>
      </c>
      <c r="K34">
        <v>0.78092759899999997</v>
      </c>
      <c r="L34">
        <v>155</v>
      </c>
      <c r="N34" t="str">
        <f t="shared" si="1"/>
        <v>maior</v>
      </c>
      <c r="O34" t="str">
        <f t="shared" si="1"/>
        <v>maior</v>
      </c>
      <c r="P34" t="str">
        <f t="shared" si="1"/>
        <v>maior</v>
      </c>
      <c r="Q34" t="str">
        <f t="shared" si="1"/>
        <v>menor</v>
      </c>
      <c r="R34" t="str">
        <f t="shared" si="1"/>
        <v>menor</v>
      </c>
      <c r="S34" t="str">
        <f t="shared" si="1"/>
        <v>menor</v>
      </c>
      <c r="T34" t="str">
        <f t="shared" si="1"/>
        <v>menor</v>
      </c>
      <c r="U34" t="str">
        <f t="shared" si="1"/>
        <v>menor</v>
      </c>
    </row>
    <row r="35" spans="1:21" x14ac:dyDescent="0.25">
      <c r="A35" t="s">
        <v>58</v>
      </c>
      <c r="B35">
        <v>0.80086789263857949</v>
      </c>
      <c r="C35">
        <v>0.82929565710475084</v>
      </c>
      <c r="D35">
        <v>0.82834001376031374</v>
      </c>
      <c r="E35">
        <v>0.82682316199999994</v>
      </c>
      <c r="F35">
        <v>0.82482447918118229</v>
      </c>
      <c r="G35">
        <v>0.82230163670658052</v>
      </c>
      <c r="H35">
        <v>0.81949000668798777</v>
      </c>
      <c r="I35">
        <v>0.81635791931100921</v>
      </c>
      <c r="J35">
        <v>0.81299956496935866</v>
      </c>
      <c r="K35">
        <v>0.82929565710475095</v>
      </c>
      <c r="L35">
        <v>145</v>
      </c>
      <c r="N35" t="str">
        <f t="shared" si="1"/>
        <v>maior</v>
      </c>
      <c r="O35" t="str">
        <f t="shared" si="1"/>
        <v>menor</v>
      </c>
      <c r="P35" t="str">
        <f t="shared" si="1"/>
        <v>menor</v>
      </c>
      <c r="Q35" t="str">
        <f t="shared" si="1"/>
        <v>menor</v>
      </c>
      <c r="R35" t="str">
        <f t="shared" si="1"/>
        <v>menor</v>
      </c>
      <c r="S35" t="str">
        <f t="shared" si="1"/>
        <v>menor</v>
      </c>
      <c r="T35" t="str">
        <f t="shared" si="1"/>
        <v>menor</v>
      </c>
      <c r="U35" t="str">
        <f t="shared" si="1"/>
        <v>menor</v>
      </c>
    </row>
    <row r="36" spans="1:21" x14ac:dyDescent="0.25">
      <c r="A36" t="s">
        <v>64</v>
      </c>
      <c r="B36">
        <v>0.83648325858120209</v>
      </c>
      <c r="C36">
        <v>0.8290258664904544</v>
      </c>
      <c r="D36">
        <v>0.83232316231015568</v>
      </c>
      <c r="E36">
        <v>0.83484113199999999</v>
      </c>
      <c r="F36">
        <v>0.83674122005603691</v>
      </c>
      <c r="G36">
        <v>0.83803115360079916</v>
      </c>
      <c r="H36">
        <v>0.83883974595646194</v>
      </c>
      <c r="I36">
        <v>0.83934880664732026</v>
      </c>
      <c r="J36">
        <v>0.83935389554696249</v>
      </c>
      <c r="K36">
        <v>0.83935389554696205</v>
      </c>
      <c r="L36">
        <v>180</v>
      </c>
      <c r="N36" t="str">
        <f t="shared" si="1"/>
        <v>menor</v>
      </c>
      <c r="O36" t="str">
        <f t="shared" si="1"/>
        <v>maior</v>
      </c>
      <c r="P36" t="str">
        <f t="shared" si="1"/>
        <v>maior</v>
      </c>
      <c r="Q36" t="str">
        <f t="shared" si="1"/>
        <v>maior</v>
      </c>
      <c r="R36" t="str">
        <f t="shared" si="1"/>
        <v>maior</v>
      </c>
      <c r="S36" t="str">
        <f t="shared" si="1"/>
        <v>maior</v>
      </c>
      <c r="T36" t="str">
        <f t="shared" si="1"/>
        <v>maior</v>
      </c>
      <c r="U36" t="str">
        <f t="shared" si="1"/>
        <v>maior</v>
      </c>
    </row>
    <row r="37" spans="1:21" x14ac:dyDescent="0.25">
      <c r="A37" t="s">
        <v>37</v>
      </c>
      <c r="B37">
        <v>0.81904757151957441</v>
      </c>
      <c r="C37">
        <v>0.84775506223149366</v>
      </c>
      <c r="D37">
        <v>0.8486570872750252</v>
      </c>
      <c r="E37">
        <v>0.84884031299999996</v>
      </c>
      <c r="F37">
        <v>0.84836203686396794</v>
      </c>
      <c r="G37">
        <v>0.84743040652821111</v>
      </c>
      <c r="H37">
        <v>0.84597278730915815</v>
      </c>
      <c r="I37">
        <v>0.84424916503317537</v>
      </c>
      <c r="J37">
        <v>0.84212647585281031</v>
      </c>
      <c r="K37">
        <v>0.84884031299999996</v>
      </c>
      <c r="L37">
        <v>155</v>
      </c>
      <c r="N37" t="str">
        <f t="shared" si="1"/>
        <v>maior</v>
      </c>
      <c r="O37" t="str">
        <f t="shared" si="1"/>
        <v>maior</v>
      </c>
      <c r="P37" t="str">
        <f t="shared" si="1"/>
        <v>maior</v>
      </c>
      <c r="Q37" t="str">
        <f t="shared" si="1"/>
        <v>menor</v>
      </c>
      <c r="R37" t="str">
        <f t="shared" si="1"/>
        <v>menor</v>
      </c>
      <c r="S37" t="str">
        <f t="shared" si="1"/>
        <v>menor</v>
      </c>
      <c r="T37" t="str">
        <f t="shared" si="1"/>
        <v>menor</v>
      </c>
      <c r="U37" t="str">
        <f t="shared" si="1"/>
        <v>menor</v>
      </c>
    </row>
    <row r="38" spans="1:21" x14ac:dyDescent="0.25">
      <c r="A38" t="s">
        <v>51</v>
      </c>
      <c r="B38">
        <v>0.7362343619963948</v>
      </c>
      <c r="C38">
        <v>0.74220071746693317</v>
      </c>
      <c r="D38">
        <v>0.74218170245564219</v>
      </c>
      <c r="E38">
        <v>0.74112369300000003</v>
      </c>
      <c r="F38">
        <v>0.739318899249229</v>
      </c>
      <c r="G38">
        <v>0.73675442989794127</v>
      </c>
      <c r="H38">
        <v>0.73364011509816207</v>
      </c>
      <c r="I38">
        <v>0.72982531920796256</v>
      </c>
      <c r="J38">
        <v>0.72556658043251232</v>
      </c>
      <c r="K38">
        <v>0.74220071746693295</v>
      </c>
      <c r="L38">
        <v>145</v>
      </c>
      <c r="N38" t="str">
        <f t="shared" si="1"/>
        <v>maior</v>
      </c>
      <c r="O38" t="str">
        <f t="shared" si="1"/>
        <v>menor</v>
      </c>
      <c r="P38" t="str">
        <f t="shared" si="1"/>
        <v>menor</v>
      </c>
      <c r="Q38" t="str">
        <f t="shared" si="1"/>
        <v>menor</v>
      </c>
      <c r="R38" t="str">
        <f t="shared" si="1"/>
        <v>menor</v>
      </c>
      <c r="S38" t="str">
        <f t="shared" si="1"/>
        <v>menor</v>
      </c>
      <c r="T38" t="str">
        <f t="shared" si="1"/>
        <v>menor</v>
      </c>
      <c r="U38" t="str">
        <f t="shared" si="1"/>
        <v>menor</v>
      </c>
    </row>
    <row r="39" spans="1:21" x14ac:dyDescent="0.25">
      <c r="A39" t="s">
        <v>43</v>
      </c>
      <c r="B39">
        <v>0.82471842008934126</v>
      </c>
      <c r="C39">
        <v>0.8110719924582469</v>
      </c>
      <c r="D39">
        <v>0.81589696564544278</v>
      </c>
      <c r="E39">
        <v>0.81972960500000003</v>
      </c>
      <c r="F39">
        <v>0.82253052807359039</v>
      </c>
      <c r="G39">
        <v>0.82450424222407326</v>
      </c>
      <c r="H39">
        <v>0.82566359240902565</v>
      </c>
      <c r="I39">
        <v>0.82617871576901358</v>
      </c>
      <c r="J39">
        <v>0.82622294457812973</v>
      </c>
      <c r="K39">
        <v>0.82622294457812995</v>
      </c>
      <c r="L39">
        <v>180</v>
      </c>
      <c r="N39" t="str">
        <f t="shared" si="1"/>
        <v>menor</v>
      </c>
      <c r="O39" t="str">
        <f t="shared" si="1"/>
        <v>maior</v>
      </c>
      <c r="P39" t="str">
        <f t="shared" si="1"/>
        <v>maior</v>
      </c>
      <c r="Q39" t="str">
        <f t="shared" si="1"/>
        <v>maior</v>
      </c>
      <c r="R39" t="str">
        <f t="shared" si="1"/>
        <v>maior</v>
      </c>
      <c r="S39" t="str">
        <f t="shared" si="1"/>
        <v>maior</v>
      </c>
      <c r="T39" t="str">
        <f t="shared" si="1"/>
        <v>maior</v>
      </c>
      <c r="U39" t="str">
        <f t="shared" si="1"/>
        <v>maior</v>
      </c>
    </row>
    <row r="40" spans="1:21" x14ac:dyDescent="0.25">
      <c r="A40" t="s">
        <v>38</v>
      </c>
      <c r="B40">
        <v>0.860816668145439</v>
      </c>
      <c r="C40">
        <v>0.80660546217204332</v>
      </c>
      <c r="D40">
        <v>0.8147717489174422</v>
      </c>
      <c r="E40">
        <v>0.82162764899999996</v>
      </c>
      <c r="F40">
        <v>0.82728520786726845</v>
      </c>
      <c r="G40">
        <v>0.83184119733834982</v>
      </c>
      <c r="H40">
        <v>0.83537029394386897</v>
      </c>
      <c r="I40">
        <v>0.83805471134321496</v>
      </c>
      <c r="J40">
        <v>0.84003052209194107</v>
      </c>
      <c r="K40">
        <v>0.84003052209194096</v>
      </c>
      <c r="L40">
        <v>180</v>
      </c>
      <c r="N40" t="str">
        <f t="shared" si="1"/>
        <v>menor</v>
      </c>
      <c r="O40" t="str">
        <f t="shared" si="1"/>
        <v>maior</v>
      </c>
      <c r="P40" t="str">
        <f t="shared" si="1"/>
        <v>maior</v>
      </c>
      <c r="Q40" t="str">
        <f t="shared" si="1"/>
        <v>maior</v>
      </c>
      <c r="R40" t="str">
        <f t="shared" si="1"/>
        <v>maior</v>
      </c>
      <c r="S40" t="str">
        <f t="shared" si="1"/>
        <v>maior</v>
      </c>
      <c r="T40" t="str">
        <f t="shared" si="1"/>
        <v>maior</v>
      </c>
      <c r="U40" t="str">
        <f t="shared" si="1"/>
        <v>maior</v>
      </c>
    </row>
    <row r="41" spans="1:21" x14ac:dyDescent="0.25">
      <c r="A41" t="s">
        <v>40</v>
      </c>
      <c r="B41">
        <v>0.78997277382822684</v>
      </c>
      <c r="C41">
        <v>0.76779838883850482</v>
      </c>
      <c r="D41">
        <v>0.77447919362210071</v>
      </c>
      <c r="E41">
        <v>0.78003503900000004</v>
      </c>
      <c r="F41">
        <v>0.78464454314786081</v>
      </c>
      <c r="G41">
        <v>0.78832070748701955</v>
      </c>
      <c r="H41">
        <v>0.79120751589300431</v>
      </c>
      <c r="I41">
        <v>0.79335414979382879</v>
      </c>
      <c r="J41">
        <v>0.79478898796848207</v>
      </c>
      <c r="K41">
        <v>0.79478898796848207</v>
      </c>
      <c r="L41">
        <v>180</v>
      </c>
      <c r="N41" t="str">
        <f t="shared" si="1"/>
        <v>menor</v>
      </c>
      <c r="O41" t="str">
        <f t="shared" si="1"/>
        <v>maior</v>
      </c>
      <c r="P41" t="str">
        <f t="shared" si="1"/>
        <v>maior</v>
      </c>
      <c r="Q41" t="str">
        <f t="shared" si="1"/>
        <v>maior</v>
      </c>
      <c r="R41" t="str">
        <f t="shared" si="1"/>
        <v>maior</v>
      </c>
      <c r="S41" t="str">
        <f t="shared" si="1"/>
        <v>maior</v>
      </c>
      <c r="T41" t="str">
        <f t="shared" si="1"/>
        <v>maior</v>
      </c>
      <c r="U41" t="str">
        <f t="shared" si="1"/>
        <v>maior</v>
      </c>
    </row>
    <row r="42" spans="1:21" x14ac:dyDescent="0.25">
      <c r="A42" t="s">
        <v>46</v>
      </c>
      <c r="B42">
        <v>0.81383482020498943</v>
      </c>
      <c r="C42">
        <v>0.83079330721885691</v>
      </c>
      <c r="D42">
        <v>0.83335248751865543</v>
      </c>
      <c r="E42">
        <v>0.83528437499999997</v>
      </c>
      <c r="F42">
        <v>0.83642563393317637</v>
      </c>
      <c r="G42">
        <v>0.83695604318862427</v>
      </c>
      <c r="H42">
        <v>0.83699970386426703</v>
      </c>
      <c r="I42">
        <v>0.8365411210030137</v>
      </c>
      <c r="J42">
        <v>0.83575223365174489</v>
      </c>
      <c r="K42">
        <v>0.83699970386426703</v>
      </c>
      <c r="L42">
        <v>170</v>
      </c>
      <c r="N42" t="str">
        <f t="shared" si="1"/>
        <v>maior</v>
      </c>
      <c r="O42" t="str">
        <f t="shared" si="1"/>
        <v>maior</v>
      </c>
      <c r="P42" t="str">
        <f t="shared" si="1"/>
        <v>maior</v>
      </c>
      <c r="Q42" t="str">
        <f t="shared" si="1"/>
        <v>maior</v>
      </c>
      <c r="R42" t="str">
        <f t="shared" si="1"/>
        <v>maior</v>
      </c>
      <c r="S42" t="str">
        <f t="shared" si="1"/>
        <v>maior</v>
      </c>
      <c r="T42" t="str">
        <f t="shared" si="1"/>
        <v>menor</v>
      </c>
      <c r="U42" t="str">
        <f t="shared" si="1"/>
        <v>menor</v>
      </c>
    </row>
    <row r="43" spans="1:21" x14ac:dyDescent="0.25">
      <c r="A43" t="s">
        <v>76</v>
      </c>
      <c r="B43">
        <v>0.81211809650782529</v>
      </c>
      <c r="C43">
        <v>0.81848161142852216</v>
      </c>
      <c r="D43">
        <v>0.82194835086271234</v>
      </c>
      <c r="E43">
        <v>0.82447322000000001</v>
      </c>
      <c r="F43">
        <v>0.82626082795642197</v>
      </c>
      <c r="G43">
        <v>0.82735823345787152</v>
      </c>
      <c r="H43">
        <v>0.82795619353344041</v>
      </c>
      <c r="I43">
        <v>0.82805749266854611</v>
      </c>
      <c r="J43">
        <v>0.82770234646697227</v>
      </c>
      <c r="K43">
        <v>0.828057492668546</v>
      </c>
      <c r="L43">
        <v>175</v>
      </c>
      <c r="N43" t="str">
        <f t="shared" si="1"/>
        <v>maior</v>
      </c>
      <c r="O43" t="str">
        <f t="shared" si="1"/>
        <v>maior</v>
      </c>
      <c r="P43" t="str">
        <f t="shared" si="1"/>
        <v>maior</v>
      </c>
      <c r="Q43" t="str">
        <f t="shared" si="1"/>
        <v>maior</v>
      </c>
      <c r="R43" t="str">
        <f t="shared" si="1"/>
        <v>maior</v>
      </c>
      <c r="S43" t="str">
        <f t="shared" si="1"/>
        <v>maior</v>
      </c>
      <c r="T43" t="str">
        <f t="shared" si="1"/>
        <v>maior</v>
      </c>
      <c r="U43" t="str">
        <f t="shared" si="1"/>
        <v>menor</v>
      </c>
    </row>
    <row r="44" spans="1:21" x14ac:dyDescent="0.25">
      <c r="A44" t="s">
        <v>52</v>
      </c>
      <c r="B44">
        <v>0.85846281034946381</v>
      </c>
      <c r="C44">
        <v>0.86616738065581478</v>
      </c>
      <c r="D44">
        <v>0.86963126744043795</v>
      </c>
      <c r="E44">
        <v>0.87218911899999996</v>
      </c>
      <c r="F44">
        <v>0.87401439835720562</v>
      </c>
      <c r="G44">
        <v>0.87514883655681486</v>
      </c>
      <c r="H44">
        <v>0.87572305600984113</v>
      </c>
      <c r="I44">
        <v>0.87588072528066552</v>
      </c>
      <c r="J44">
        <v>0.87559363839505433</v>
      </c>
      <c r="K44">
        <v>0.87588072528066596</v>
      </c>
      <c r="L44">
        <v>175</v>
      </c>
      <c r="N44" t="str">
        <f t="shared" si="1"/>
        <v>maior</v>
      </c>
      <c r="O44" t="str">
        <f t="shared" si="1"/>
        <v>maior</v>
      </c>
      <c r="P44" t="str">
        <f t="shared" si="1"/>
        <v>maior</v>
      </c>
      <c r="Q44" t="str">
        <f t="shared" si="1"/>
        <v>maior</v>
      </c>
      <c r="R44" t="str">
        <f t="shared" si="1"/>
        <v>maior</v>
      </c>
      <c r="S44" t="str">
        <f t="shared" si="1"/>
        <v>maior</v>
      </c>
      <c r="T44" t="str">
        <f t="shared" si="1"/>
        <v>maior</v>
      </c>
      <c r="U44" t="str">
        <f t="shared" si="1"/>
        <v>menor</v>
      </c>
    </row>
    <row r="45" spans="1:21" x14ac:dyDescent="0.25">
      <c r="A45" t="s">
        <v>56</v>
      </c>
      <c r="B45">
        <v>0.92275575837690549</v>
      </c>
      <c r="C45">
        <v>0.91685618601120733</v>
      </c>
      <c r="D45">
        <v>0.9125531544438048</v>
      </c>
      <c r="E45">
        <v>0.90737489400000004</v>
      </c>
      <c r="F45">
        <v>0.90133148003074026</v>
      </c>
      <c r="G45">
        <v>0.89451475378805423</v>
      </c>
      <c r="H45">
        <v>0.88698996480921122</v>
      </c>
      <c r="I45">
        <v>0.87885235612756207</v>
      </c>
      <c r="J45">
        <v>0.87020583707616916</v>
      </c>
      <c r="K45">
        <v>0.916856186011207</v>
      </c>
      <c r="L45">
        <v>145</v>
      </c>
      <c r="N45" t="str">
        <f t="shared" si="1"/>
        <v>menor</v>
      </c>
      <c r="O45" t="str">
        <f t="shared" si="1"/>
        <v>menor</v>
      </c>
      <c r="P45" t="str">
        <f t="shared" si="1"/>
        <v>menor</v>
      </c>
      <c r="Q45" t="str">
        <f t="shared" si="1"/>
        <v>menor</v>
      </c>
      <c r="R45" t="str">
        <f t="shared" si="1"/>
        <v>menor</v>
      </c>
      <c r="S45" t="str">
        <f t="shared" si="1"/>
        <v>menor</v>
      </c>
      <c r="T45" t="str">
        <f t="shared" si="1"/>
        <v>menor</v>
      </c>
      <c r="U45" t="str">
        <f t="shared" si="1"/>
        <v>menor</v>
      </c>
    </row>
    <row r="46" spans="1:21" x14ac:dyDescent="0.25">
      <c r="A46" t="s">
        <v>74</v>
      </c>
      <c r="B46">
        <v>0.81899453772271669</v>
      </c>
      <c r="C46">
        <v>0.8175426494496506</v>
      </c>
      <c r="D46">
        <v>0.82045606685649985</v>
      </c>
      <c r="E46">
        <v>0.82248494900000002</v>
      </c>
      <c r="F46">
        <v>0.82361899028900687</v>
      </c>
      <c r="G46">
        <v>0.82415796939753094</v>
      </c>
      <c r="H46">
        <v>0.8241322358583828</v>
      </c>
      <c r="I46">
        <v>0.82373135793617958</v>
      </c>
      <c r="J46">
        <v>0.8230055838408098</v>
      </c>
      <c r="K46">
        <v>0.82415796939753105</v>
      </c>
      <c r="L46">
        <v>165</v>
      </c>
      <c r="N46" t="str">
        <f t="shared" si="1"/>
        <v>menor</v>
      </c>
      <c r="O46" t="str">
        <f t="shared" si="1"/>
        <v>maior</v>
      </c>
      <c r="P46" t="str">
        <f t="shared" si="1"/>
        <v>maior</v>
      </c>
      <c r="Q46" t="str">
        <f t="shared" si="1"/>
        <v>maior</v>
      </c>
      <c r="R46" t="str">
        <f t="shared" si="1"/>
        <v>maior</v>
      </c>
      <c r="S46" t="str">
        <f t="shared" si="1"/>
        <v>menor</v>
      </c>
      <c r="T46" t="str">
        <f t="shared" si="1"/>
        <v>menor</v>
      </c>
      <c r="U46" t="str">
        <f t="shared" si="1"/>
        <v>menor</v>
      </c>
    </row>
    <row r="47" spans="1:21" x14ac:dyDescent="0.25">
      <c r="A47" t="s">
        <v>71</v>
      </c>
      <c r="B47">
        <v>0.81416575963105353</v>
      </c>
      <c r="C47">
        <v>0.83912007398421562</v>
      </c>
      <c r="D47">
        <v>0.83762922581200516</v>
      </c>
      <c r="E47">
        <v>0.83534479100000003</v>
      </c>
      <c r="F47">
        <v>0.83234250593914627</v>
      </c>
      <c r="G47">
        <v>0.82876733829197713</v>
      </c>
      <c r="H47">
        <v>0.82473700883567558</v>
      </c>
      <c r="I47">
        <v>0.82034314745362269</v>
      </c>
      <c r="J47">
        <v>0.8155679530298422</v>
      </c>
      <c r="K47">
        <v>0.83912007398421595</v>
      </c>
      <c r="L47">
        <v>145</v>
      </c>
      <c r="N47" t="str">
        <f t="shared" si="1"/>
        <v>maior</v>
      </c>
      <c r="O47" t="str">
        <f t="shared" si="1"/>
        <v>menor</v>
      </c>
      <c r="P47" t="str">
        <f t="shared" si="1"/>
        <v>menor</v>
      </c>
      <c r="Q47" t="str">
        <f t="shared" si="1"/>
        <v>menor</v>
      </c>
      <c r="R47" t="str">
        <f t="shared" si="1"/>
        <v>menor</v>
      </c>
      <c r="S47" t="str">
        <f t="shared" si="1"/>
        <v>menor</v>
      </c>
      <c r="T47" t="str">
        <f t="shared" si="1"/>
        <v>menor</v>
      </c>
      <c r="U47" t="str">
        <f t="shared" si="1"/>
        <v>menor</v>
      </c>
    </row>
    <row r="48" spans="1:21" x14ac:dyDescent="0.25">
      <c r="A48" t="s">
        <v>67</v>
      </c>
      <c r="B48">
        <v>0.82317399940112757</v>
      </c>
      <c r="C48">
        <v>0.83804240180052436</v>
      </c>
      <c r="D48">
        <v>0.83835812490774231</v>
      </c>
      <c r="E48">
        <v>0.838022249</v>
      </c>
      <c r="F48">
        <v>0.83692012279795724</v>
      </c>
      <c r="G48">
        <v>0.83519834631512535</v>
      </c>
      <c r="H48">
        <v>0.83289049878279564</v>
      </c>
      <c r="I48">
        <v>0.83005391012861296</v>
      </c>
      <c r="J48">
        <v>0.82669032245712248</v>
      </c>
      <c r="K48">
        <v>0.83835812490774198</v>
      </c>
      <c r="L48">
        <v>150</v>
      </c>
      <c r="N48" t="str">
        <f t="shared" ref="N48:U51" si="2">IF(C48&gt;B48,"maior","menor")</f>
        <v>maior</v>
      </c>
      <c r="O48" t="str">
        <f t="shared" si="2"/>
        <v>maior</v>
      </c>
      <c r="P48" t="str">
        <f t="shared" si="2"/>
        <v>menor</v>
      </c>
      <c r="Q48" t="str">
        <f t="shared" si="2"/>
        <v>menor</v>
      </c>
      <c r="R48" t="str">
        <f t="shared" si="2"/>
        <v>menor</v>
      </c>
      <c r="S48" t="str">
        <f t="shared" si="2"/>
        <v>menor</v>
      </c>
      <c r="T48" t="str">
        <f t="shared" si="2"/>
        <v>menor</v>
      </c>
      <c r="U48" t="str">
        <f t="shared" si="2"/>
        <v>menor</v>
      </c>
    </row>
    <row r="49" spans="1:22" x14ac:dyDescent="0.25">
      <c r="A49" t="s">
        <v>42</v>
      </c>
      <c r="B49">
        <v>0.85397507414917395</v>
      </c>
      <c r="C49">
        <v>0.84519224640633328</v>
      </c>
      <c r="D49">
        <v>0.85056958626776613</v>
      </c>
      <c r="E49">
        <v>0.85471415399999995</v>
      </c>
      <c r="F49">
        <v>0.85794069034020648</v>
      </c>
      <c r="G49">
        <v>0.86032679748675023</v>
      </c>
      <c r="H49">
        <v>0.86194463973799929</v>
      </c>
      <c r="I49">
        <v>0.86291097017248386</v>
      </c>
      <c r="J49">
        <v>0.86344086970741718</v>
      </c>
      <c r="K49">
        <v>0.86344086970741696</v>
      </c>
      <c r="L49">
        <v>180</v>
      </c>
      <c r="N49" t="str">
        <f t="shared" si="2"/>
        <v>menor</v>
      </c>
      <c r="O49" t="str">
        <f t="shared" si="2"/>
        <v>maior</v>
      </c>
      <c r="P49" t="str">
        <f t="shared" si="2"/>
        <v>maior</v>
      </c>
      <c r="Q49" t="str">
        <f t="shared" si="2"/>
        <v>maior</v>
      </c>
      <c r="R49" t="str">
        <f t="shared" si="2"/>
        <v>maior</v>
      </c>
      <c r="S49" t="str">
        <f t="shared" si="2"/>
        <v>maior</v>
      </c>
      <c r="T49" t="str">
        <f t="shared" si="2"/>
        <v>maior</v>
      </c>
      <c r="U49" t="str">
        <f t="shared" si="2"/>
        <v>maior</v>
      </c>
    </row>
    <row r="50" spans="1:22" x14ac:dyDescent="0.25">
      <c r="A50" t="s">
        <v>68</v>
      </c>
      <c r="B50">
        <v>0.91418048247807016</v>
      </c>
      <c r="C50">
        <v>0.89719840600764711</v>
      </c>
      <c r="D50">
        <v>0.90221352288258438</v>
      </c>
      <c r="E50">
        <v>0.90642746600000002</v>
      </c>
      <c r="F50">
        <v>0.90999220278391957</v>
      </c>
      <c r="G50">
        <v>0.91292402133605688</v>
      </c>
      <c r="H50">
        <v>0.91534529770975692</v>
      </c>
      <c r="I50">
        <v>0.91727029069108368</v>
      </c>
      <c r="J50">
        <v>0.91878914326485606</v>
      </c>
      <c r="K50">
        <v>0.91878914326485595</v>
      </c>
      <c r="L50">
        <v>180</v>
      </c>
      <c r="N50" t="str">
        <f t="shared" si="2"/>
        <v>menor</v>
      </c>
      <c r="O50" t="str">
        <f t="shared" si="2"/>
        <v>maior</v>
      </c>
      <c r="P50" t="str">
        <f t="shared" si="2"/>
        <v>maior</v>
      </c>
      <c r="Q50" t="str">
        <f t="shared" si="2"/>
        <v>maior</v>
      </c>
      <c r="R50" t="str">
        <f t="shared" si="2"/>
        <v>maior</v>
      </c>
      <c r="S50" t="str">
        <f t="shared" si="2"/>
        <v>maior</v>
      </c>
      <c r="T50" t="str">
        <f t="shared" si="2"/>
        <v>maior</v>
      </c>
      <c r="U50" t="str">
        <f t="shared" si="2"/>
        <v>maior</v>
      </c>
    </row>
    <row r="51" spans="1:22" x14ac:dyDescent="0.25">
      <c r="N51">
        <f>COUNTIF(N2:N50,"maior")</f>
        <v>23</v>
      </c>
      <c r="O51">
        <f t="shared" ref="O51:U51" si="3">COUNTIF(O2:O50,"maior")</f>
        <v>38</v>
      </c>
      <c r="P51">
        <f t="shared" si="3"/>
        <v>34</v>
      </c>
      <c r="Q51">
        <f t="shared" si="3"/>
        <v>29</v>
      </c>
      <c r="R51">
        <f t="shared" si="3"/>
        <v>28</v>
      </c>
      <c r="S51">
        <f t="shared" si="3"/>
        <v>25</v>
      </c>
      <c r="T51">
        <f t="shared" si="3"/>
        <v>21</v>
      </c>
      <c r="U51">
        <f t="shared" si="3"/>
        <v>16</v>
      </c>
      <c r="V51" t="s">
        <v>90</v>
      </c>
    </row>
    <row r="52" spans="1:22" x14ac:dyDescent="0.25">
      <c r="L52">
        <f>COUNTIF(L2:L50,145)</f>
        <v>11</v>
      </c>
      <c r="M52">
        <v>145</v>
      </c>
      <c r="N52">
        <v>46</v>
      </c>
      <c r="O52">
        <v>46</v>
      </c>
      <c r="P52">
        <v>39</v>
      </c>
      <c r="Q52">
        <v>32</v>
      </c>
      <c r="R52">
        <v>23</v>
      </c>
      <c r="S52">
        <v>16</v>
      </c>
      <c r="T52">
        <v>7</v>
      </c>
      <c r="U52">
        <v>5</v>
      </c>
      <c r="V52" t="s">
        <v>89</v>
      </c>
    </row>
    <row r="53" spans="1:22" x14ac:dyDescent="0.25">
      <c r="L53">
        <f>COUNTIF($L$2:$L$50,150)</f>
        <v>4</v>
      </c>
      <c r="M53">
        <v>150</v>
      </c>
      <c r="N53">
        <f>SUM(N51:N52)</f>
        <v>69</v>
      </c>
      <c r="O53" s="5">
        <f t="shared" ref="O53:U53" si="4">SUM(O51:O52)</f>
        <v>84</v>
      </c>
      <c r="P53">
        <f t="shared" si="4"/>
        <v>73</v>
      </c>
      <c r="Q53">
        <f t="shared" si="4"/>
        <v>61</v>
      </c>
      <c r="R53">
        <f t="shared" si="4"/>
        <v>51</v>
      </c>
      <c r="S53">
        <f t="shared" si="4"/>
        <v>41</v>
      </c>
      <c r="T53">
        <f t="shared" si="4"/>
        <v>28</v>
      </c>
      <c r="U53">
        <f t="shared" si="4"/>
        <v>21</v>
      </c>
    </row>
    <row r="54" spans="1:22" x14ac:dyDescent="0.25">
      <c r="L54">
        <f>COUNTIF($L$2:$L$50,155)</f>
        <v>5</v>
      </c>
      <c r="M54">
        <v>155</v>
      </c>
    </row>
    <row r="55" spans="1:22" x14ac:dyDescent="0.25">
      <c r="L55">
        <f>COUNTIF($L$2:$L$50,160)</f>
        <v>1</v>
      </c>
      <c r="M55">
        <v>160</v>
      </c>
    </row>
    <row r="56" spans="1:22" x14ac:dyDescent="0.25">
      <c r="L56">
        <f>COUNTIF($L$2:$L$50,165)</f>
        <v>3</v>
      </c>
      <c r="M56">
        <v>165</v>
      </c>
    </row>
    <row r="57" spans="1:22" x14ac:dyDescent="0.25">
      <c r="L57">
        <f>COUNTIF($L$2:$L$50,170)</f>
        <v>4</v>
      </c>
      <c r="M57">
        <v>170</v>
      </c>
    </row>
    <row r="58" spans="1:22" x14ac:dyDescent="0.25">
      <c r="L58">
        <f>COUNTIF($L$2:$L$50,175)</f>
        <v>5</v>
      </c>
      <c r="M58">
        <v>175</v>
      </c>
    </row>
    <row r="59" spans="1:22" x14ac:dyDescent="0.25">
      <c r="L59">
        <f>COUNTIF($L$2:$L$50,180)</f>
        <v>16</v>
      </c>
      <c r="M59">
        <v>180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8559-3CF9-4DDF-929F-F957FEC89F43}">
  <dimension ref="A1:U59"/>
  <sheetViews>
    <sheetView workbookViewId="0">
      <pane ySplit="1" topLeftCell="A39" activePane="bottomLeft" state="frozen"/>
      <selection pane="bottomLeft" activeCell="J55" sqref="J55"/>
    </sheetView>
  </sheetViews>
  <sheetFormatPr defaultRowHeight="15" x14ac:dyDescent="0.25"/>
  <cols>
    <col min="1" max="1" width="10" bestFit="1" customWidth="1"/>
    <col min="2" max="2" width="12" bestFit="1" customWidth="1"/>
    <col min="3" max="4" width="14.5703125" bestFit="1" customWidth="1"/>
    <col min="5" max="5" width="14.5703125" customWidth="1"/>
    <col min="6" max="10" width="14.5703125" bestFit="1" customWidth="1"/>
    <col min="11" max="11" width="12" bestFit="1" customWidth="1"/>
  </cols>
  <sheetData>
    <row r="1" spans="1:21" x14ac:dyDescent="0.25">
      <c r="A1" s="1" t="s">
        <v>36</v>
      </c>
      <c r="B1" s="1" t="s">
        <v>18</v>
      </c>
      <c r="C1" s="1" t="s">
        <v>19</v>
      </c>
      <c r="D1" s="1" t="s">
        <v>20</v>
      </c>
      <c r="E1" s="2" t="s">
        <v>87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N1">
        <v>145</v>
      </c>
      <c r="O1">
        <v>150</v>
      </c>
      <c r="P1">
        <v>155</v>
      </c>
      <c r="Q1">
        <v>160</v>
      </c>
      <c r="R1">
        <v>165</v>
      </c>
      <c r="S1">
        <v>170</v>
      </c>
      <c r="T1">
        <v>175</v>
      </c>
      <c r="U1">
        <v>180</v>
      </c>
    </row>
    <row r="2" spans="1:21" x14ac:dyDescent="0.25">
      <c r="A2" t="s">
        <v>83</v>
      </c>
      <c r="B2">
        <v>30.80318447739376</v>
      </c>
      <c r="C2">
        <v>31.85944299609444</v>
      </c>
      <c r="D2">
        <v>31.914919699158489</v>
      </c>
      <c r="E2">
        <v>31.94490322</v>
      </c>
      <c r="F2">
        <v>31.955462655775161</v>
      </c>
      <c r="G2">
        <v>31.945922834234601</v>
      </c>
      <c r="H2">
        <v>31.922910477548712</v>
      </c>
      <c r="I2">
        <v>31.887103388686999</v>
      </c>
      <c r="J2">
        <v>31.84047276282676</v>
      </c>
      <c r="K2">
        <v>31.9554626557752</v>
      </c>
      <c r="L2">
        <v>160</v>
      </c>
      <c r="N2" t="str">
        <f>IF(C2&gt;B2,"maior","menor")</f>
        <v>maior</v>
      </c>
      <c r="O2" t="str">
        <f t="shared" ref="O2:U2" si="0">IF(D2&gt;C2,"maior","menor")</f>
        <v>maior</v>
      </c>
      <c r="P2" t="str">
        <f t="shared" si="0"/>
        <v>maior</v>
      </c>
      <c r="Q2" t="str">
        <f t="shared" si="0"/>
        <v>maior</v>
      </c>
      <c r="R2" t="str">
        <f t="shared" si="0"/>
        <v>menor</v>
      </c>
      <c r="S2" t="str">
        <f t="shared" si="0"/>
        <v>menor</v>
      </c>
      <c r="T2" t="str">
        <f t="shared" si="0"/>
        <v>menor</v>
      </c>
      <c r="U2" t="str">
        <f t="shared" si="0"/>
        <v>menor</v>
      </c>
    </row>
    <row r="3" spans="1:21" x14ac:dyDescent="0.25">
      <c r="A3" t="s">
        <v>82</v>
      </c>
      <c r="B3">
        <v>29.899478402288441</v>
      </c>
      <c r="C3">
        <v>30.67423592899339</v>
      </c>
      <c r="D3">
        <v>30.7619785060566</v>
      </c>
      <c r="E3">
        <v>30.822773680000001</v>
      </c>
      <c r="F3">
        <v>30.860967713097619</v>
      </c>
      <c r="G3">
        <v>30.876148284252281</v>
      </c>
      <c r="H3">
        <v>30.876722840987011</v>
      </c>
      <c r="I3">
        <v>30.864420322729561</v>
      </c>
      <c r="J3">
        <v>30.838318292555901</v>
      </c>
      <c r="K3">
        <v>30.876722840987</v>
      </c>
      <c r="L3">
        <v>170</v>
      </c>
      <c r="N3" t="str">
        <f t="shared" ref="N3:N50" si="1">IF(C3&gt;B3,"maior","menor")</f>
        <v>maior</v>
      </c>
      <c r="O3" t="str">
        <f t="shared" ref="O3:O50" si="2">IF(D3&gt;C3,"maior","menor")</f>
        <v>maior</v>
      </c>
      <c r="P3" t="str">
        <f t="shared" ref="P3:P50" si="3">IF(E3&gt;D3,"maior","menor")</f>
        <v>maior</v>
      </c>
      <c r="Q3" t="str">
        <f t="shared" ref="Q3:Q50" si="4">IF(F3&gt;E3,"maior","menor")</f>
        <v>maior</v>
      </c>
      <c r="R3" t="str">
        <f t="shared" ref="R3:R50" si="5">IF(G3&gt;F3,"maior","menor")</f>
        <v>maior</v>
      </c>
      <c r="S3" t="str">
        <f t="shared" ref="S3:S50" si="6">IF(H3&gt;G3,"maior","menor")</f>
        <v>maior</v>
      </c>
      <c r="T3" t="str">
        <f t="shared" ref="T3:T50" si="7">IF(I3&gt;H3,"maior","menor")</f>
        <v>menor</v>
      </c>
      <c r="U3" t="str">
        <f t="shared" ref="U3:U50" si="8">IF(J3&gt;I3,"maior","menor")</f>
        <v>menor</v>
      </c>
    </row>
    <row r="4" spans="1:21" x14ac:dyDescent="0.25">
      <c r="A4" t="s">
        <v>78</v>
      </c>
      <c r="B4">
        <v>30.403035179565819</v>
      </c>
      <c r="C4">
        <v>31.034026220598712</v>
      </c>
      <c r="D4">
        <v>31.139613451890991</v>
      </c>
      <c r="E4">
        <v>31.21691809</v>
      </c>
      <c r="F4">
        <v>31.268571135268761</v>
      </c>
      <c r="G4">
        <v>31.297611451206858</v>
      </c>
      <c r="H4">
        <v>31.308473745260411</v>
      </c>
      <c r="I4">
        <v>31.304637215237801</v>
      </c>
      <c r="J4">
        <v>31.285237378518911</v>
      </c>
      <c r="K4">
        <v>31.3084737452604</v>
      </c>
      <c r="L4">
        <v>170</v>
      </c>
      <c r="N4" t="str">
        <f t="shared" si="1"/>
        <v>maior</v>
      </c>
      <c r="O4" t="str">
        <f t="shared" si="2"/>
        <v>maior</v>
      </c>
      <c r="P4" t="str">
        <f t="shared" si="3"/>
        <v>maior</v>
      </c>
      <c r="Q4" t="str">
        <f t="shared" si="4"/>
        <v>maior</v>
      </c>
      <c r="R4" t="str">
        <f t="shared" si="5"/>
        <v>maior</v>
      </c>
      <c r="S4" t="str">
        <f t="shared" si="6"/>
        <v>maior</v>
      </c>
      <c r="T4" t="str">
        <f t="shared" si="7"/>
        <v>menor</v>
      </c>
      <c r="U4" t="str">
        <f t="shared" si="8"/>
        <v>menor</v>
      </c>
    </row>
    <row r="5" spans="1:21" x14ac:dyDescent="0.25">
      <c r="A5" t="s">
        <v>77</v>
      </c>
      <c r="B5">
        <v>29.91766237203613</v>
      </c>
      <c r="C5">
        <v>30.62339742607433</v>
      </c>
      <c r="D5">
        <v>30.705731480261811</v>
      </c>
      <c r="E5">
        <v>30.758808429999998</v>
      </c>
      <c r="F5">
        <v>30.786382027405271</v>
      </c>
      <c r="G5">
        <v>30.793876662756119</v>
      </c>
      <c r="H5">
        <v>30.782134202031362</v>
      </c>
      <c r="I5">
        <v>30.753695767529049</v>
      </c>
      <c r="J5">
        <v>30.71604710565401</v>
      </c>
      <c r="K5">
        <v>30.793876662756102</v>
      </c>
      <c r="L5">
        <v>165</v>
      </c>
      <c r="N5" t="str">
        <f t="shared" si="1"/>
        <v>maior</v>
      </c>
      <c r="O5" t="str">
        <f t="shared" si="2"/>
        <v>maior</v>
      </c>
      <c r="P5" t="str">
        <f t="shared" si="3"/>
        <v>maior</v>
      </c>
      <c r="Q5" t="str">
        <f t="shared" si="4"/>
        <v>maior</v>
      </c>
      <c r="R5" t="str">
        <f t="shared" si="5"/>
        <v>maior</v>
      </c>
      <c r="S5" t="str">
        <f t="shared" si="6"/>
        <v>menor</v>
      </c>
      <c r="T5" t="str">
        <f t="shared" si="7"/>
        <v>menor</v>
      </c>
      <c r="U5" t="str">
        <f t="shared" si="8"/>
        <v>menor</v>
      </c>
    </row>
    <row r="6" spans="1:21" x14ac:dyDescent="0.25">
      <c r="A6" t="s">
        <v>84</v>
      </c>
      <c r="B6">
        <v>30.171216506832121</v>
      </c>
      <c r="C6">
        <v>31.056198657924881</v>
      </c>
      <c r="D6">
        <v>31.15021171682055</v>
      </c>
      <c r="E6">
        <v>31.21685403</v>
      </c>
      <c r="F6">
        <v>31.26221768665101</v>
      </c>
      <c r="G6">
        <v>31.28985805235946</v>
      </c>
      <c r="H6">
        <v>31.299147849394259</v>
      </c>
      <c r="I6">
        <v>31.29534048776388</v>
      </c>
      <c r="J6">
        <v>31.278535981612009</v>
      </c>
      <c r="K6">
        <v>31.299147849394299</v>
      </c>
      <c r="L6">
        <v>170</v>
      </c>
      <c r="N6" t="str">
        <f t="shared" si="1"/>
        <v>maior</v>
      </c>
      <c r="O6" t="str">
        <f t="shared" si="2"/>
        <v>maior</v>
      </c>
      <c r="P6" t="str">
        <f t="shared" si="3"/>
        <v>maior</v>
      </c>
      <c r="Q6" t="str">
        <f t="shared" si="4"/>
        <v>maior</v>
      </c>
      <c r="R6" t="str">
        <f t="shared" si="5"/>
        <v>maior</v>
      </c>
      <c r="S6" t="str">
        <f t="shared" si="6"/>
        <v>maior</v>
      </c>
      <c r="T6" t="str">
        <f t="shared" si="7"/>
        <v>menor</v>
      </c>
      <c r="U6" t="str">
        <f t="shared" si="8"/>
        <v>menor</v>
      </c>
    </row>
    <row r="7" spans="1:21" x14ac:dyDescent="0.25">
      <c r="A7" t="s">
        <v>81</v>
      </c>
      <c r="B7">
        <v>28.84998422487562</v>
      </c>
      <c r="C7">
        <v>29.80965946714808</v>
      </c>
      <c r="D7">
        <v>29.81930191088928</v>
      </c>
      <c r="E7">
        <v>29.799029959999999</v>
      </c>
      <c r="F7">
        <v>29.75487087401233</v>
      </c>
      <c r="G7">
        <v>29.692824566698139</v>
      </c>
      <c r="H7">
        <v>29.615633869907349</v>
      </c>
      <c r="I7">
        <v>29.52786070578108</v>
      </c>
      <c r="J7">
        <v>29.432332990621401</v>
      </c>
      <c r="K7">
        <v>29.819301910889301</v>
      </c>
      <c r="L7">
        <v>150</v>
      </c>
      <c r="N7" t="str">
        <f t="shared" si="1"/>
        <v>maior</v>
      </c>
      <c r="O7" t="str">
        <f t="shared" si="2"/>
        <v>maior</v>
      </c>
      <c r="P7" t="str">
        <f t="shared" si="3"/>
        <v>menor</v>
      </c>
      <c r="Q7" t="str">
        <f t="shared" si="4"/>
        <v>menor</v>
      </c>
      <c r="R7" t="str">
        <f t="shared" si="5"/>
        <v>menor</v>
      </c>
      <c r="S7" t="str">
        <f t="shared" si="6"/>
        <v>menor</v>
      </c>
      <c r="T7" t="str">
        <f t="shared" si="7"/>
        <v>menor</v>
      </c>
      <c r="U7" t="str">
        <f t="shared" si="8"/>
        <v>menor</v>
      </c>
    </row>
    <row r="8" spans="1:21" x14ac:dyDescent="0.25">
      <c r="A8" t="s">
        <v>79</v>
      </c>
      <c r="B8">
        <v>27.87151647404993</v>
      </c>
      <c r="C8">
        <v>28.935082535764231</v>
      </c>
      <c r="D8">
        <v>28.958606873844939</v>
      </c>
      <c r="E8">
        <v>28.957801910000001</v>
      </c>
      <c r="F8">
        <v>28.934357267435651</v>
      </c>
      <c r="G8">
        <v>28.892018265187819</v>
      </c>
      <c r="H8">
        <v>28.83152482796573</v>
      </c>
      <c r="I8">
        <v>28.75931086474527</v>
      </c>
      <c r="J8">
        <v>28.675588809517599</v>
      </c>
      <c r="K8">
        <v>28.9586068738449</v>
      </c>
      <c r="L8">
        <v>150</v>
      </c>
      <c r="N8" t="str">
        <f t="shared" si="1"/>
        <v>maior</v>
      </c>
      <c r="O8" t="str">
        <f t="shared" si="2"/>
        <v>maior</v>
      </c>
      <c r="P8" t="str">
        <f t="shared" si="3"/>
        <v>menor</v>
      </c>
      <c r="Q8" t="str">
        <f t="shared" si="4"/>
        <v>menor</v>
      </c>
      <c r="R8" t="str">
        <f t="shared" si="5"/>
        <v>menor</v>
      </c>
      <c r="S8" t="str">
        <f t="shared" si="6"/>
        <v>menor</v>
      </c>
      <c r="T8" t="str">
        <f t="shared" si="7"/>
        <v>menor</v>
      </c>
      <c r="U8" t="str">
        <f t="shared" si="8"/>
        <v>menor</v>
      </c>
    </row>
    <row r="9" spans="1:21" x14ac:dyDescent="0.25">
      <c r="A9" t="s">
        <v>85</v>
      </c>
      <c r="B9">
        <v>29.732314138320689</v>
      </c>
      <c r="C9">
        <v>30.676549846374972</v>
      </c>
      <c r="D9">
        <v>30.7543795325631</v>
      </c>
      <c r="E9">
        <v>30.800007770000001</v>
      </c>
      <c r="F9">
        <v>30.81963184879838</v>
      </c>
      <c r="G9">
        <v>30.821823839853781</v>
      </c>
      <c r="H9">
        <v>30.80515564910035</v>
      </c>
      <c r="I9">
        <v>30.77423346491188</v>
      </c>
      <c r="J9">
        <v>30.732824014422739</v>
      </c>
      <c r="K9">
        <v>30.821823839853799</v>
      </c>
      <c r="L9">
        <v>165</v>
      </c>
      <c r="N9" t="str">
        <f t="shared" si="1"/>
        <v>maior</v>
      </c>
      <c r="O9" t="str">
        <f t="shared" si="2"/>
        <v>maior</v>
      </c>
      <c r="P9" t="str">
        <f t="shared" si="3"/>
        <v>maior</v>
      </c>
      <c r="Q9" t="str">
        <f t="shared" si="4"/>
        <v>maior</v>
      </c>
      <c r="R9" t="str">
        <f t="shared" si="5"/>
        <v>maior</v>
      </c>
      <c r="S9" t="str">
        <f t="shared" si="6"/>
        <v>menor</v>
      </c>
      <c r="T9" t="str">
        <f t="shared" si="7"/>
        <v>menor</v>
      </c>
      <c r="U9" t="str">
        <f t="shared" si="8"/>
        <v>menor</v>
      </c>
    </row>
    <row r="10" spans="1:21" x14ac:dyDescent="0.25">
      <c r="A10" t="s">
        <v>80</v>
      </c>
      <c r="B10">
        <v>28.729805653266322</v>
      </c>
      <c r="C10">
        <v>29.506350771800509</v>
      </c>
      <c r="D10">
        <v>29.503398700162919</v>
      </c>
      <c r="E10">
        <v>29.47278944</v>
      </c>
      <c r="F10">
        <v>29.4154585181934</v>
      </c>
      <c r="G10">
        <v>29.339128310884181</v>
      </c>
      <c r="H10">
        <v>29.24907986754328</v>
      </c>
      <c r="I10">
        <v>29.1486798853077</v>
      </c>
      <c r="J10">
        <v>29.042875703928569</v>
      </c>
      <c r="K10">
        <v>29.506350771800498</v>
      </c>
      <c r="L10">
        <v>145</v>
      </c>
      <c r="N10" t="str">
        <f t="shared" si="1"/>
        <v>maior</v>
      </c>
      <c r="O10" t="str">
        <f t="shared" si="2"/>
        <v>menor</v>
      </c>
      <c r="P10" t="str">
        <f t="shared" si="3"/>
        <v>menor</v>
      </c>
      <c r="Q10" t="str">
        <f t="shared" si="4"/>
        <v>menor</v>
      </c>
      <c r="R10" t="str">
        <f t="shared" si="5"/>
        <v>menor</v>
      </c>
      <c r="S10" t="str">
        <f t="shared" si="6"/>
        <v>menor</v>
      </c>
      <c r="T10" t="str">
        <f t="shared" si="7"/>
        <v>menor</v>
      </c>
      <c r="U10" t="str">
        <f t="shared" si="8"/>
        <v>menor</v>
      </c>
    </row>
    <row r="11" spans="1:21" x14ac:dyDescent="0.25">
      <c r="A11" t="s">
        <v>47</v>
      </c>
      <c r="B11">
        <v>31.612825424018389</v>
      </c>
      <c r="C11">
        <v>32.44012508609331</v>
      </c>
      <c r="D11">
        <v>32.464128975143517</v>
      </c>
      <c r="E11">
        <v>32.461202049999997</v>
      </c>
      <c r="F11">
        <v>32.435459192652083</v>
      </c>
      <c r="G11">
        <v>32.392155904657137</v>
      </c>
      <c r="H11">
        <v>32.335953347984237</v>
      </c>
      <c r="I11">
        <v>32.267643679315839</v>
      </c>
      <c r="J11">
        <v>32.192203977478322</v>
      </c>
      <c r="K11">
        <v>32.464128975143502</v>
      </c>
      <c r="L11">
        <v>150</v>
      </c>
      <c r="N11" t="str">
        <f t="shared" si="1"/>
        <v>maior</v>
      </c>
      <c r="O11" t="str">
        <f t="shared" si="2"/>
        <v>maior</v>
      </c>
      <c r="P11" t="str">
        <f t="shared" si="3"/>
        <v>menor</v>
      </c>
      <c r="Q11" t="str">
        <f t="shared" si="4"/>
        <v>menor</v>
      </c>
      <c r="R11" t="str">
        <f t="shared" si="5"/>
        <v>menor</v>
      </c>
      <c r="S11" t="str">
        <f t="shared" si="6"/>
        <v>menor</v>
      </c>
      <c r="T11" t="str">
        <f t="shared" si="7"/>
        <v>menor</v>
      </c>
      <c r="U11" t="str">
        <f t="shared" si="8"/>
        <v>menor</v>
      </c>
    </row>
    <row r="12" spans="1:21" x14ac:dyDescent="0.25">
      <c r="A12" t="s">
        <v>59</v>
      </c>
      <c r="B12">
        <v>28.896309479082451</v>
      </c>
      <c r="C12">
        <v>29.652219581799852</v>
      </c>
      <c r="D12">
        <v>29.61630157109408</v>
      </c>
      <c r="E12">
        <v>29.55789721</v>
      </c>
      <c r="F12">
        <v>29.481541213937611</v>
      </c>
      <c r="G12">
        <v>29.391230455774082</v>
      </c>
      <c r="H12">
        <v>29.288328055928648</v>
      </c>
      <c r="I12">
        <v>29.17594299917679</v>
      </c>
      <c r="J12">
        <v>29.05730683816148</v>
      </c>
      <c r="K12">
        <v>29.652219581799901</v>
      </c>
      <c r="L12">
        <v>145</v>
      </c>
      <c r="N12" t="str">
        <f t="shared" si="1"/>
        <v>maior</v>
      </c>
      <c r="O12" t="str">
        <f t="shared" si="2"/>
        <v>menor</v>
      </c>
      <c r="P12" t="str">
        <f t="shared" si="3"/>
        <v>menor</v>
      </c>
      <c r="Q12" t="str">
        <f t="shared" si="4"/>
        <v>menor</v>
      </c>
      <c r="R12" t="str">
        <f t="shared" si="5"/>
        <v>menor</v>
      </c>
      <c r="S12" t="str">
        <f t="shared" si="6"/>
        <v>menor</v>
      </c>
      <c r="T12" t="str">
        <f t="shared" si="7"/>
        <v>menor</v>
      </c>
      <c r="U12" t="str">
        <f t="shared" si="8"/>
        <v>menor</v>
      </c>
    </row>
    <row r="13" spans="1:21" x14ac:dyDescent="0.25">
      <c r="A13" t="s">
        <v>44</v>
      </c>
      <c r="B13">
        <v>28.733420408706419</v>
      </c>
      <c r="C13">
        <v>29.77072278213857</v>
      </c>
      <c r="D13">
        <v>29.84120459117867</v>
      </c>
      <c r="E13" s="3">
        <v>29.882489979999999</v>
      </c>
      <c r="F13">
        <v>29.89704136925404</v>
      </c>
      <c r="G13">
        <v>29.891510110400439</v>
      </c>
      <c r="H13">
        <v>29.866022767190199</v>
      </c>
      <c r="I13">
        <v>29.824826575002529</v>
      </c>
      <c r="J13">
        <v>29.768301123364441</v>
      </c>
      <c r="K13">
        <v>29.897041369254001</v>
      </c>
      <c r="L13">
        <v>160</v>
      </c>
      <c r="N13" t="str">
        <f t="shared" si="1"/>
        <v>maior</v>
      </c>
      <c r="O13" t="str">
        <f t="shared" si="2"/>
        <v>maior</v>
      </c>
      <c r="P13" t="str">
        <f t="shared" si="3"/>
        <v>maior</v>
      </c>
      <c r="Q13" t="str">
        <f t="shared" si="4"/>
        <v>maior</v>
      </c>
      <c r="R13" t="str">
        <f t="shared" si="5"/>
        <v>menor</v>
      </c>
      <c r="S13" t="str">
        <f t="shared" si="6"/>
        <v>menor</v>
      </c>
      <c r="T13" t="str">
        <f t="shared" si="7"/>
        <v>menor</v>
      </c>
      <c r="U13" t="str">
        <f t="shared" si="8"/>
        <v>menor</v>
      </c>
    </row>
    <row r="14" spans="1:21" x14ac:dyDescent="0.25">
      <c r="A14" t="s">
        <v>63</v>
      </c>
      <c r="B14">
        <v>29.779251977308519</v>
      </c>
      <c r="C14">
        <v>30.910854350230021</v>
      </c>
      <c r="D14">
        <v>30.945115601664469</v>
      </c>
      <c r="E14">
        <v>30.945633470000001</v>
      </c>
      <c r="F14">
        <v>30.91939852895408</v>
      </c>
      <c r="G14">
        <v>30.872809067655261</v>
      </c>
      <c r="H14">
        <v>30.81040665962837</v>
      </c>
      <c r="I14">
        <v>30.73566128599186</v>
      </c>
      <c r="J14">
        <v>30.65196445124581</v>
      </c>
      <c r="K14">
        <v>30.945633470000001</v>
      </c>
      <c r="L14">
        <v>155</v>
      </c>
      <c r="N14" t="str">
        <f t="shared" si="1"/>
        <v>maior</v>
      </c>
      <c r="O14" t="str">
        <f t="shared" si="2"/>
        <v>maior</v>
      </c>
      <c r="P14" t="str">
        <f t="shared" si="3"/>
        <v>maior</v>
      </c>
      <c r="Q14" t="str">
        <f t="shared" si="4"/>
        <v>menor</v>
      </c>
      <c r="R14" t="str">
        <f t="shared" si="5"/>
        <v>menor</v>
      </c>
      <c r="S14" t="str">
        <f t="shared" si="6"/>
        <v>menor</v>
      </c>
      <c r="T14" t="str">
        <f t="shared" si="7"/>
        <v>menor</v>
      </c>
      <c r="U14" t="str">
        <f t="shared" si="8"/>
        <v>menor</v>
      </c>
    </row>
    <row r="15" spans="1:21" x14ac:dyDescent="0.25">
      <c r="A15" t="s">
        <v>50</v>
      </c>
      <c r="B15">
        <v>25.96100195521614</v>
      </c>
      <c r="C15">
        <v>26.784375319425141</v>
      </c>
      <c r="D15">
        <v>26.82087418692397</v>
      </c>
      <c r="E15">
        <v>26.828797990000002</v>
      </c>
      <c r="F15">
        <v>26.80830218248003</v>
      </c>
      <c r="G15">
        <v>26.761922572771301</v>
      </c>
      <c r="H15">
        <v>26.692029067327031</v>
      </c>
      <c r="I15">
        <v>26.601807970955811</v>
      </c>
      <c r="J15">
        <v>26.495034776893799</v>
      </c>
      <c r="K15">
        <v>26.828797990000002</v>
      </c>
      <c r="L15">
        <v>155</v>
      </c>
      <c r="N15" t="str">
        <f t="shared" si="1"/>
        <v>maior</v>
      </c>
      <c r="O15" t="str">
        <f t="shared" si="2"/>
        <v>maior</v>
      </c>
      <c r="P15" t="str">
        <f t="shared" si="3"/>
        <v>maior</v>
      </c>
      <c r="Q15" t="str">
        <f t="shared" si="4"/>
        <v>menor</v>
      </c>
      <c r="R15" t="str">
        <f t="shared" si="5"/>
        <v>menor</v>
      </c>
      <c r="S15" t="str">
        <f t="shared" si="6"/>
        <v>menor</v>
      </c>
      <c r="T15" t="str">
        <f t="shared" si="7"/>
        <v>menor</v>
      </c>
      <c r="U15" t="str">
        <f t="shared" si="8"/>
        <v>menor</v>
      </c>
    </row>
    <row r="16" spans="1:21" x14ac:dyDescent="0.25">
      <c r="A16" t="s">
        <v>41</v>
      </c>
      <c r="B16">
        <v>27.251618888403041</v>
      </c>
      <c r="C16">
        <v>28.15703286768802</v>
      </c>
      <c r="D16">
        <v>28.186963879905271</v>
      </c>
      <c r="E16">
        <v>28.18084069</v>
      </c>
      <c r="F16">
        <v>28.140884568648008</v>
      </c>
      <c r="G16">
        <v>28.07257006689861</v>
      </c>
      <c r="H16">
        <v>27.983622580776242</v>
      </c>
      <c r="I16">
        <v>27.873528352752789</v>
      </c>
      <c r="J16">
        <v>27.75085014116523</v>
      </c>
      <c r="K16">
        <v>28.186963879905299</v>
      </c>
      <c r="L16">
        <v>150</v>
      </c>
      <c r="N16" t="str">
        <f t="shared" si="1"/>
        <v>maior</v>
      </c>
      <c r="O16" t="str">
        <f t="shared" si="2"/>
        <v>maior</v>
      </c>
      <c r="P16" t="str">
        <f t="shared" si="3"/>
        <v>menor</v>
      </c>
      <c r="Q16" t="str">
        <f t="shared" si="4"/>
        <v>menor</v>
      </c>
      <c r="R16" t="str">
        <f t="shared" si="5"/>
        <v>menor</v>
      </c>
      <c r="S16" t="str">
        <f t="shared" si="6"/>
        <v>menor</v>
      </c>
      <c r="T16" t="str">
        <f t="shared" si="7"/>
        <v>menor</v>
      </c>
      <c r="U16" t="str">
        <f t="shared" si="8"/>
        <v>menor</v>
      </c>
    </row>
    <row r="17" spans="1:21" x14ac:dyDescent="0.25">
      <c r="A17" t="s">
        <v>66</v>
      </c>
      <c r="B17">
        <v>26.18779569022329</v>
      </c>
      <c r="C17">
        <v>26.82093680150486</v>
      </c>
      <c r="D17">
        <v>26.852279334501041</v>
      </c>
      <c r="E17">
        <v>26.862726089999999</v>
      </c>
      <c r="F17">
        <v>26.855825950743931</v>
      </c>
      <c r="G17">
        <v>26.832421552613891</v>
      </c>
      <c r="H17">
        <v>26.79573832483009</v>
      </c>
      <c r="I17">
        <v>26.748074843609931</v>
      </c>
      <c r="J17">
        <v>26.688976795116631</v>
      </c>
      <c r="K17">
        <v>26.862726089999999</v>
      </c>
      <c r="L17">
        <v>155</v>
      </c>
      <c r="N17" t="str">
        <f t="shared" si="1"/>
        <v>maior</v>
      </c>
      <c r="O17" t="str">
        <f t="shared" si="2"/>
        <v>maior</v>
      </c>
      <c r="P17" t="str">
        <f t="shared" si="3"/>
        <v>maior</v>
      </c>
      <c r="Q17" t="str">
        <f t="shared" si="4"/>
        <v>menor</v>
      </c>
      <c r="R17" t="str">
        <f t="shared" si="5"/>
        <v>menor</v>
      </c>
      <c r="S17" t="str">
        <f t="shared" si="6"/>
        <v>menor</v>
      </c>
      <c r="T17" t="str">
        <f t="shared" si="7"/>
        <v>menor</v>
      </c>
      <c r="U17" t="str">
        <f t="shared" si="8"/>
        <v>menor</v>
      </c>
    </row>
    <row r="18" spans="1:21" x14ac:dyDescent="0.25">
      <c r="A18" t="s">
        <v>55</v>
      </c>
      <c r="B18">
        <v>26.56709134641148</v>
      </c>
      <c r="C18">
        <v>27.721845939559628</v>
      </c>
      <c r="D18">
        <v>27.8334595295699</v>
      </c>
      <c r="E18">
        <v>27.924918659999999</v>
      </c>
      <c r="F18">
        <v>27.997395335099881</v>
      </c>
      <c r="G18">
        <v>28.04828447264283</v>
      </c>
      <c r="H18">
        <v>28.076612113426549</v>
      </c>
      <c r="I18">
        <v>28.084945529922301</v>
      </c>
      <c r="J18">
        <v>28.071331516432441</v>
      </c>
      <c r="K18">
        <v>28.084945529922301</v>
      </c>
      <c r="L18">
        <v>175</v>
      </c>
      <c r="N18" t="str">
        <f t="shared" si="1"/>
        <v>maior</v>
      </c>
      <c r="O18" t="str">
        <f t="shared" si="2"/>
        <v>maior</v>
      </c>
      <c r="P18" t="str">
        <f t="shared" si="3"/>
        <v>maior</v>
      </c>
      <c r="Q18" t="str">
        <f t="shared" si="4"/>
        <v>maior</v>
      </c>
      <c r="R18" t="str">
        <f t="shared" si="5"/>
        <v>maior</v>
      </c>
      <c r="S18" t="str">
        <f t="shared" si="6"/>
        <v>maior</v>
      </c>
      <c r="T18" t="str">
        <f t="shared" si="7"/>
        <v>maior</v>
      </c>
      <c r="U18" t="str">
        <f t="shared" si="8"/>
        <v>menor</v>
      </c>
    </row>
    <row r="19" spans="1:21" x14ac:dyDescent="0.25">
      <c r="A19" t="s">
        <v>54</v>
      </c>
      <c r="B19">
        <v>26.730230235087209</v>
      </c>
      <c r="C19">
        <v>27.3406230300841</v>
      </c>
      <c r="D19">
        <v>27.393858341301559</v>
      </c>
      <c r="E19">
        <v>27.428433269999999</v>
      </c>
      <c r="F19">
        <v>27.443744645790709</v>
      </c>
      <c r="G19">
        <v>27.441679566191731</v>
      </c>
      <c r="H19">
        <v>27.42022909818505</v>
      </c>
      <c r="I19">
        <v>27.38442668847156</v>
      </c>
      <c r="J19">
        <v>27.333275285749181</v>
      </c>
      <c r="K19">
        <v>27.443744645790701</v>
      </c>
      <c r="L19">
        <v>160</v>
      </c>
      <c r="N19" t="str">
        <f t="shared" si="1"/>
        <v>maior</v>
      </c>
      <c r="O19" t="str">
        <f t="shared" si="2"/>
        <v>maior</v>
      </c>
      <c r="P19" t="str">
        <f t="shared" si="3"/>
        <v>maior</v>
      </c>
      <c r="Q19" t="str">
        <f t="shared" si="4"/>
        <v>maior</v>
      </c>
      <c r="R19" t="str">
        <f t="shared" si="5"/>
        <v>menor</v>
      </c>
      <c r="S19" t="str">
        <f t="shared" si="6"/>
        <v>menor</v>
      </c>
      <c r="T19" t="str">
        <f t="shared" si="7"/>
        <v>menor</v>
      </c>
      <c r="U19" t="str">
        <f t="shared" si="8"/>
        <v>menor</v>
      </c>
    </row>
    <row r="20" spans="1:21" x14ac:dyDescent="0.25">
      <c r="A20" t="s">
        <v>45</v>
      </c>
      <c r="B20">
        <v>28.725808194633231</v>
      </c>
      <c r="C20">
        <v>29.841508202623711</v>
      </c>
      <c r="D20">
        <v>29.859890391897789</v>
      </c>
      <c r="E20">
        <v>29.853034350000001</v>
      </c>
      <c r="F20">
        <v>29.82711200704156</v>
      </c>
      <c r="G20">
        <v>29.784777539958341</v>
      </c>
      <c r="H20">
        <v>29.729757220130129</v>
      </c>
      <c r="I20">
        <v>29.664136571032159</v>
      </c>
      <c r="J20">
        <v>29.59180899477305</v>
      </c>
      <c r="K20">
        <v>29.8598903918978</v>
      </c>
      <c r="L20">
        <v>150</v>
      </c>
      <c r="N20" t="str">
        <f t="shared" si="1"/>
        <v>maior</v>
      </c>
      <c r="O20" t="str">
        <f t="shared" si="2"/>
        <v>maior</v>
      </c>
      <c r="P20" t="str">
        <f t="shared" si="3"/>
        <v>menor</v>
      </c>
      <c r="Q20" t="str">
        <f t="shared" si="4"/>
        <v>menor</v>
      </c>
      <c r="R20" t="str">
        <f t="shared" si="5"/>
        <v>menor</v>
      </c>
      <c r="S20" t="str">
        <f t="shared" si="6"/>
        <v>menor</v>
      </c>
      <c r="T20" t="str">
        <f t="shared" si="7"/>
        <v>menor</v>
      </c>
      <c r="U20" t="str">
        <f t="shared" si="8"/>
        <v>menor</v>
      </c>
    </row>
    <row r="21" spans="1:21" x14ac:dyDescent="0.25">
      <c r="A21" t="s">
        <v>70</v>
      </c>
      <c r="B21">
        <v>27.599607803440279</v>
      </c>
      <c r="C21">
        <v>28.584361765633592</v>
      </c>
      <c r="D21">
        <v>28.610260967149411</v>
      </c>
      <c r="E21">
        <v>28.604473890000001</v>
      </c>
      <c r="F21">
        <v>28.572530186976191</v>
      </c>
      <c r="G21">
        <v>28.51908712810431</v>
      </c>
      <c r="H21">
        <v>28.448123557741571</v>
      </c>
      <c r="I21">
        <v>28.366614216533598</v>
      </c>
      <c r="J21">
        <v>28.27544917906717</v>
      </c>
      <c r="K21">
        <v>28.610260967149401</v>
      </c>
      <c r="L21">
        <v>150</v>
      </c>
      <c r="N21" t="str">
        <f t="shared" si="1"/>
        <v>maior</v>
      </c>
      <c r="O21" t="str">
        <f t="shared" si="2"/>
        <v>maior</v>
      </c>
      <c r="P21" t="str">
        <f t="shared" si="3"/>
        <v>menor</v>
      </c>
      <c r="Q21" t="str">
        <f t="shared" si="4"/>
        <v>menor</v>
      </c>
      <c r="R21" t="str">
        <f t="shared" si="5"/>
        <v>menor</v>
      </c>
      <c r="S21" t="str">
        <f t="shared" si="6"/>
        <v>menor</v>
      </c>
      <c r="T21" t="str">
        <f t="shared" si="7"/>
        <v>menor</v>
      </c>
      <c r="U21" t="str">
        <f t="shared" si="8"/>
        <v>menor</v>
      </c>
    </row>
    <row r="22" spans="1:21" x14ac:dyDescent="0.25">
      <c r="A22" t="s">
        <v>72</v>
      </c>
      <c r="B22">
        <v>29.681425061378199</v>
      </c>
      <c r="C22">
        <v>30.240154796942239</v>
      </c>
      <c r="D22">
        <v>30.336949109563651</v>
      </c>
      <c r="E22">
        <v>30.39827696</v>
      </c>
      <c r="F22">
        <v>30.433266138322221</v>
      </c>
      <c r="G22">
        <v>30.442498990129689</v>
      </c>
      <c r="H22">
        <v>30.429259876739881</v>
      </c>
      <c r="I22">
        <v>30.39903574836077</v>
      </c>
      <c r="J22">
        <v>30.356083922392479</v>
      </c>
      <c r="K22">
        <v>30.4424989901297</v>
      </c>
      <c r="L22">
        <v>165</v>
      </c>
      <c r="N22" t="str">
        <f t="shared" si="1"/>
        <v>maior</v>
      </c>
      <c r="O22" t="str">
        <f t="shared" si="2"/>
        <v>maior</v>
      </c>
      <c r="P22" t="str">
        <f t="shared" si="3"/>
        <v>maior</v>
      </c>
      <c r="Q22" t="str">
        <f t="shared" si="4"/>
        <v>maior</v>
      </c>
      <c r="R22" t="str">
        <f t="shared" si="5"/>
        <v>maior</v>
      </c>
      <c r="S22" t="str">
        <f t="shared" si="6"/>
        <v>menor</v>
      </c>
      <c r="T22" t="str">
        <f t="shared" si="7"/>
        <v>menor</v>
      </c>
      <c r="U22" t="str">
        <f t="shared" si="8"/>
        <v>menor</v>
      </c>
    </row>
    <row r="23" spans="1:21" x14ac:dyDescent="0.25">
      <c r="A23" t="s">
        <v>53</v>
      </c>
      <c r="B23">
        <v>28.82452771122303</v>
      </c>
      <c r="C23">
        <v>28.942282175745191</v>
      </c>
      <c r="D23">
        <v>29.025103333999041</v>
      </c>
      <c r="E23">
        <v>29.087591199999999</v>
      </c>
      <c r="F23">
        <v>29.126656385010921</v>
      </c>
      <c r="G23">
        <v>29.14695978577857</v>
      </c>
      <c r="H23">
        <v>29.149951710342929</v>
      </c>
      <c r="I23">
        <v>29.134661104683051</v>
      </c>
      <c r="J23">
        <v>29.105376580136991</v>
      </c>
      <c r="K23">
        <v>29.149951710342901</v>
      </c>
      <c r="L23">
        <v>170</v>
      </c>
      <c r="N23" t="str">
        <f t="shared" si="1"/>
        <v>maior</v>
      </c>
      <c r="O23" t="str">
        <f t="shared" si="2"/>
        <v>maior</v>
      </c>
      <c r="P23" t="str">
        <f t="shared" si="3"/>
        <v>maior</v>
      </c>
      <c r="Q23" t="str">
        <f t="shared" si="4"/>
        <v>maior</v>
      </c>
      <c r="R23" t="str">
        <f t="shared" si="5"/>
        <v>maior</v>
      </c>
      <c r="S23" t="str">
        <f t="shared" si="6"/>
        <v>maior</v>
      </c>
      <c r="T23" t="str">
        <f t="shared" si="7"/>
        <v>menor</v>
      </c>
      <c r="U23" t="str">
        <f t="shared" si="8"/>
        <v>menor</v>
      </c>
    </row>
    <row r="24" spans="1:21" x14ac:dyDescent="0.25">
      <c r="A24" t="s">
        <v>69</v>
      </c>
      <c r="B24">
        <v>33.173505017457003</v>
      </c>
      <c r="C24">
        <v>33.286712472576127</v>
      </c>
      <c r="D24">
        <v>33.452299081858627</v>
      </c>
      <c r="E24">
        <v>33.586266590000001</v>
      </c>
      <c r="F24">
        <v>33.686198721685223</v>
      </c>
      <c r="G24">
        <v>33.761225698354508</v>
      </c>
      <c r="H24">
        <v>33.811800341441007</v>
      </c>
      <c r="I24">
        <v>33.844012487704553</v>
      </c>
      <c r="J24">
        <v>33.859832457103288</v>
      </c>
      <c r="K24">
        <v>33.859832457103302</v>
      </c>
      <c r="L24">
        <v>180</v>
      </c>
      <c r="M24" s="3"/>
      <c r="N24" t="str">
        <f t="shared" si="1"/>
        <v>maior</v>
      </c>
      <c r="O24" t="str">
        <f t="shared" si="2"/>
        <v>maior</v>
      </c>
      <c r="P24" t="str">
        <f t="shared" si="3"/>
        <v>maior</v>
      </c>
      <c r="Q24" t="str">
        <f t="shared" si="4"/>
        <v>maior</v>
      </c>
      <c r="R24" t="str">
        <f t="shared" si="5"/>
        <v>maior</v>
      </c>
      <c r="S24" t="str">
        <f t="shared" si="6"/>
        <v>maior</v>
      </c>
      <c r="T24" t="str">
        <f t="shared" si="7"/>
        <v>maior</v>
      </c>
      <c r="U24" t="str">
        <f t="shared" si="8"/>
        <v>maior</v>
      </c>
    </row>
    <row r="25" spans="1:21" x14ac:dyDescent="0.25">
      <c r="A25" t="s">
        <v>48</v>
      </c>
      <c r="B25">
        <v>30.697349996009621</v>
      </c>
      <c r="C25">
        <v>31.155095391157619</v>
      </c>
      <c r="D25">
        <v>31.262702204320028</v>
      </c>
      <c r="E25">
        <v>31.339051399999999</v>
      </c>
      <c r="F25">
        <v>31.386879448677512</v>
      </c>
      <c r="G25">
        <v>31.411877357193241</v>
      </c>
      <c r="H25">
        <v>31.415762899715041</v>
      </c>
      <c r="I25">
        <v>31.404845442131428</v>
      </c>
      <c r="J25">
        <v>31.380053095843859</v>
      </c>
      <c r="K25">
        <v>31.415762899714998</v>
      </c>
      <c r="L25">
        <v>170</v>
      </c>
      <c r="N25" t="str">
        <f t="shared" si="1"/>
        <v>maior</v>
      </c>
      <c r="O25" t="str">
        <f t="shared" si="2"/>
        <v>maior</v>
      </c>
      <c r="P25" t="str">
        <f t="shared" si="3"/>
        <v>maior</v>
      </c>
      <c r="Q25" t="str">
        <f t="shared" si="4"/>
        <v>maior</v>
      </c>
      <c r="R25" t="str">
        <f t="shared" si="5"/>
        <v>maior</v>
      </c>
      <c r="S25" t="str">
        <f t="shared" si="6"/>
        <v>maior</v>
      </c>
      <c r="T25" t="str">
        <f t="shared" si="7"/>
        <v>menor</v>
      </c>
      <c r="U25" t="str">
        <f t="shared" si="8"/>
        <v>menor</v>
      </c>
    </row>
    <row r="26" spans="1:21" x14ac:dyDescent="0.25">
      <c r="A26" t="s">
        <v>75</v>
      </c>
      <c r="B26">
        <v>32.903305758470623</v>
      </c>
      <c r="C26">
        <v>32.647155197957268</v>
      </c>
      <c r="D26">
        <v>32.816773176581137</v>
      </c>
      <c r="E26">
        <v>32.951436880000003</v>
      </c>
      <c r="F26">
        <v>33.056662505751532</v>
      </c>
      <c r="G26">
        <v>33.13864509017003</v>
      </c>
      <c r="H26">
        <v>33.197786264253153</v>
      </c>
      <c r="I26">
        <v>33.235755721431033</v>
      </c>
      <c r="J26">
        <v>33.256725608042643</v>
      </c>
      <c r="K26">
        <v>33.256725608042601</v>
      </c>
      <c r="L26">
        <v>180</v>
      </c>
      <c r="N26" t="str">
        <f t="shared" si="1"/>
        <v>menor</v>
      </c>
      <c r="O26" t="str">
        <f t="shared" si="2"/>
        <v>maior</v>
      </c>
      <c r="P26" t="str">
        <f t="shared" si="3"/>
        <v>maior</v>
      </c>
      <c r="Q26" t="str">
        <f t="shared" si="4"/>
        <v>maior</v>
      </c>
      <c r="R26" t="str">
        <f t="shared" si="5"/>
        <v>maior</v>
      </c>
      <c r="S26" t="str">
        <f t="shared" si="6"/>
        <v>maior</v>
      </c>
      <c r="T26" t="str">
        <f t="shared" si="7"/>
        <v>maior</v>
      </c>
      <c r="U26" t="str">
        <f t="shared" si="8"/>
        <v>maior</v>
      </c>
    </row>
    <row r="27" spans="1:21" x14ac:dyDescent="0.25">
      <c r="A27" t="s">
        <v>62</v>
      </c>
      <c r="B27">
        <v>30.833293337997318</v>
      </c>
      <c r="C27">
        <v>31.105979438230388</v>
      </c>
      <c r="D27">
        <v>31.2327273135651</v>
      </c>
      <c r="E27">
        <v>31.33122131</v>
      </c>
      <c r="F27">
        <v>31.405283106896469</v>
      </c>
      <c r="G27">
        <v>31.456414456365909</v>
      </c>
      <c r="H27">
        <v>31.48887641207579</v>
      </c>
      <c r="I27">
        <v>31.504195291139421</v>
      </c>
      <c r="J27">
        <v>31.50480268653769</v>
      </c>
      <c r="K27">
        <v>31.504802686537701</v>
      </c>
      <c r="L27">
        <v>180</v>
      </c>
      <c r="N27" t="str">
        <f t="shared" si="1"/>
        <v>maior</v>
      </c>
      <c r="O27" t="str">
        <f t="shared" si="2"/>
        <v>maior</v>
      </c>
      <c r="P27" t="str">
        <f t="shared" si="3"/>
        <v>maior</v>
      </c>
      <c r="Q27" t="str">
        <f t="shared" si="4"/>
        <v>maior</v>
      </c>
      <c r="R27" t="str">
        <f t="shared" si="5"/>
        <v>maior</v>
      </c>
      <c r="S27" t="str">
        <f t="shared" si="6"/>
        <v>maior</v>
      </c>
      <c r="T27" t="str">
        <f t="shared" si="7"/>
        <v>maior</v>
      </c>
      <c r="U27" t="str">
        <f t="shared" si="8"/>
        <v>maior</v>
      </c>
    </row>
    <row r="28" spans="1:21" x14ac:dyDescent="0.25">
      <c r="A28" t="s">
        <v>73</v>
      </c>
      <c r="B28">
        <v>32.881159236762826</v>
      </c>
      <c r="C28">
        <v>32.919274469403923</v>
      </c>
      <c r="D28">
        <v>33.029437662784417</v>
      </c>
      <c r="E28">
        <v>33.104698550000002</v>
      </c>
      <c r="F28">
        <v>33.153386122587627</v>
      </c>
      <c r="G28">
        <v>33.178064833985999</v>
      </c>
      <c r="H28">
        <v>33.185440860542613</v>
      </c>
      <c r="I28">
        <v>33.178336541383267</v>
      </c>
      <c r="J28">
        <v>33.156284588131783</v>
      </c>
      <c r="K28">
        <v>33.185440860542599</v>
      </c>
      <c r="L28">
        <v>170</v>
      </c>
      <c r="N28" t="str">
        <f t="shared" si="1"/>
        <v>maior</v>
      </c>
      <c r="O28" t="str">
        <f t="shared" si="2"/>
        <v>maior</v>
      </c>
      <c r="P28" t="str">
        <f t="shared" si="3"/>
        <v>maior</v>
      </c>
      <c r="Q28" t="str">
        <f t="shared" si="4"/>
        <v>maior</v>
      </c>
      <c r="R28" t="str">
        <f t="shared" si="5"/>
        <v>maior</v>
      </c>
      <c r="S28" t="str">
        <f t="shared" si="6"/>
        <v>maior</v>
      </c>
      <c r="T28" t="str">
        <f t="shared" si="7"/>
        <v>menor</v>
      </c>
      <c r="U28" t="str">
        <f t="shared" si="8"/>
        <v>menor</v>
      </c>
    </row>
    <row r="29" spans="1:21" x14ac:dyDescent="0.25">
      <c r="A29" t="s">
        <v>49</v>
      </c>
      <c r="B29">
        <v>30.883416429054289</v>
      </c>
      <c r="C29">
        <v>31.120340132174299</v>
      </c>
      <c r="D29">
        <v>31.220143023283821</v>
      </c>
      <c r="E29">
        <v>31.2889087</v>
      </c>
      <c r="F29">
        <v>31.333987371907199</v>
      </c>
      <c r="G29">
        <v>31.355865867757249</v>
      </c>
      <c r="H29">
        <v>31.357307395585671</v>
      </c>
      <c r="I29">
        <v>31.345006777622789</v>
      </c>
      <c r="J29">
        <v>31.318646650654571</v>
      </c>
      <c r="K29">
        <v>31.3573073955857</v>
      </c>
      <c r="L29">
        <v>170</v>
      </c>
      <c r="N29" t="str">
        <f t="shared" si="1"/>
        <v>maior</v>
      </c>
      <c r="O29" t="str">
        <f t="shared" si="2"/>
        <v>maior</v>
      </c>
      <c r="P29" t="str">
        <f t="shared" si="3"/>
        <v>maior</v>
      </c>
      <c r="Q29" t="str">
        <f t="shared" si="4"/>
        <v>maior</v>
      </c>
      <c r="R29" t="str">
        <f t="shared" si="5"/>
        <v>maior</v>
      </c>
      <c r="S29" t="str">
        <f t="shared" si="6"/>
        <v>maior</v>
      </c>
      <c r="T29" t="str">
        <f t="shared" si="7"/>
        <v>menor</v>
      </c>
      <c r="U29" t="str">
        <f t="shared" si="8"/>
        <v>menor</v>
      </c>
    </row>
    <row r="30" spans="1:21" x14ac:dyDescent="0.25">
      <c r="A30" t="s">
        <v>65</v>
      </c>
      <c r="B30">
        <v>25.727092540992221</v>
      </c>
      <c r="C30">
        <v>26.954124472799609</v>
      </c>
      <c r="D30">
        <v>27.083447866931891</v>
      </c>
      <c r="E30">
        <v>27.18842115</v>
      </c>
      <c r="F30">
        <v>27.26827196875611</v>
      </c>
      <c r="G30">
        <v>27.31979408293742</v>
      </c>
      <c r="H30">
        <v>27.34663844858914</v>
      </c>
      <c r="I30">
        <v>27.349944151582939</v>
      </c>
      <c r="J30">
        <v>27.3305483851444</v>
      </c>
      <c r="K30">
        <v>27.3499441515829</v>
      </c>
      <c r="L30">
        <v>175</v>
      </c>
      <c r="N30" t="str">
        <f t="shared" si="1"/>
        <v>maior</v>
      </c>
      <c r="O30" t="str">
        <f t="shared" si="2"/>
        <v>maior</v>
      </c>
      <c r="P30" t="str">
        <f t="shared" si="3"/>
        <v>maior</v>
      </c>
      <c r="Q30" t="str">
        <f t="shared" si="4"/>
        <v>maior</v>
      </c>
      <c r="R30" t="str">
        <f t="shared" si="5"/>
        <v>maior</v>
      </c>
      <c r="S30" t="str">
        <f t="shared" si="6"/>
        <v>maior</v>
      </c>
      <c r="T30" t="str">
        <f t="shared" si="7"/>
        <v>maior</v>
      </c>
      <c r="U30" t="str">
        <f t="shared" si="8"/>
        <v>menor</v>
      </c>
    </row>
    <row r="31" spans="1:21" x14ac:dyDescent="0.25">
      <c r="A31" t="s">
        <v>61</v>
      </c>
      <c r="B31">
        <v>28.268617877303591</v>
      </c>
      <c r="C31">
        <v>29.329534910350851</v>
      </c>
      <c r="D31">
        <v>29.415166797934809</v>
      </c>
      <c r="E31">
        <v>29.46933628</v>
      </c>
      <c r="F31">
        <v>29.493871248465521</v>
      </c>
      <c r="G31">
        <v>29.493352017393409</v>
      </c>
      <c r="H31">
        <v>29.47111022096113</v>
      </c>
      <c r="I31">
        <v>29.431167496524079</v>
      </c>
      <c r="J31">
        <v>29.375922095802469</v>
      </c>
      <c r="K31">
        <v>29.493871248465499</v>
      </c>
      <c r="L31">
        <v>160</v>
      </c>
      <c r="N31" t="str">
        <f t="shared" si="1"/>
        <v>maior</v>
      </c>
      <c r="O31" t="str">
        <f t="shared" si="2"/>
        <v>maior</v>
      </c>
      <c r="P31" t="str">
        <f t="shared" si="3"/>
        <v>maior</v>
      </c>
      <c r="Q31" t="str">
        <f t="shared" si="4"/>
        <v>maior</v>
      </c>
      <c r="R31" t="str">
        <f t="shared" si="5"/>
        <v>menor</v>
      </c>
      <c r="S31" t="str">
        <f t="shared" si="6"/>
        <v>menor</v>
      </c>
      <c r="T31" t="str">
        <f t="shared" si="7"/>
        <v>menor</v>
      </c>
      <c r="U31" t="str">
        <f t="shared" si="8"/>
        <v>menor</v>
      </c>
    </row>
    <row r="32" spans="1:21" x14ac:dyDescent="0.25">
      <c r="A32" t="s">
        <v>60</v>
      </c>
      <c r="B32">
        <v>25.862269903291679</v>
      </c>
      <c r="C32">
        <v>26.330549236579252</v>
      </c>
      <c r="D32">
        <v>26.399946736947872</v>
      </c>
      <c r="E32">
        <v>26.457165960000001</v>
      </c>
      <c r="F32">
        <v>26.501340280620798</v>
      </c>
      <c r="G32">
        <v>26.530528003881681</v>
      </c>
      <c r="H32">
        <v>26.544853829761919</v>
      </c>
      <c r="I32">
        <v>26.544444609679701</v>
      </c>
      <c r="J32">
        <v>26.53035093735868</v>
      </c>
      <c r="K32">
        <v>26.544853829761902</v>
      </c>
      <c r="L32">
        <v>170</v>
      </c>
      <c r="N32" t="str">
        <f t="shared" si="1"/>
        <v>maior</v>
      </c>
      <c r="O32" t="str">
        <f t="shared" si="2"/>
        <v>maior</v>
      </c>
      <c r="P32" t="str">
        <f t="shared" si="3"/>
        <v>maior</v>
      </c>
      <c r="Q32" t="str">
        <f t="shared" si="4"/>
        <v>maior</v>
      </c>
      <c r="R32" t="str">
        <f t="shared" si="5"/>
        <v>maior</v>
      </c>
      <c r="S32" t="str">
        <f t="shared" si="6"/>
        <v>maior</v>
      </c>
      <c r="T32" t="str">
        <f t="shared" si="7"/>
        <v>menor</v>
      </c>
      <c r="U32" t="str">
        <f t="shared" si="8"/>
        <v>menor</v>
      </c>
    </row>
    <row r="33" spans="1:21" x14ac:dyDescent="0.25">
      <c r="A33" t="s">
        <v>39</v>
      </c>
      <c r="B33">
        <v>27.47337730161118</v>
      </c>
      <c r="C33">
        <v>28.619510100432109</v>
      </c>
      <c r="D33">
        <v>28.674849457340411</v>
      </c>
      <c r="E33">
        <v>28.7020032</v>
      </c>
      <c r="F33">
        <v>28.704968007924041</v>
      </c>
      <c r="G33">
        <v>28.685299010106409</v>
      </c>
      <c r="H33">
        <v>28.64816788882089</v>
      </c>
      <c r="I33">
        <v>28.595508550596339</v>
      </c>
      <c r="J33">
        <v>28.53150229564606</v>
      </c>
      <c r="K33">
        <v>28.704968007923998</v>
      </c>
      <c r="L33">
        <v>160</v>
      </c>
      <c r="N33" t="str">
        <f t="shared" si="1"/>
        <v>maior</v>
      </c>
      <c r="O33" t="str">
        <f t="shared" si="2"/>
        <v>maior</v>
      </c>
      <c r="P33" t="str">
        <f t="shared" si="3"/>
        <v>maior</v>
      </c>
      <c r="Q33" t="str">
        <f t="shared" si="4"/>
        <v>maior</v>
      </c>
      <c r="R33" t="str">
        <f t="shared" si="5"/>
        <v>menor</v>
      </c>
      <c r="S33" t="str">
        <f t="shared" si="6"/>
        <v>menor</v>
      </c>
      <c r="T33" t="str">
        <f t="shared" si="7"/>
        <v>menor</v>
      </c>
      <c r="U33" t="str">
        <f t="shared" si="8"/>
        <v>menor</v>
      </c>
    </row>
    <row r="34" spans="1:21" x14ac:dyDescent="0.25">
      <c r="A34" t="s">
        <v>57</v>
      </c>
      <c r="B34">
        <v>28.570226833113459</v>
      </c>
      <c r="C34">
        <v>29.466534980497141</v>
      </c>
      <c r="D34">
        <v>29.544034399825421</v>
      </c>
      <c r="E34">
        <v>29.594149040000001</v>
      </c>
      <c r="F34">
        <v>29.620191110668799</v>
      </c>
      <c r="G34">
        <v>29.62497912226512</v>
      </c>
      <c r="H34">
        <v>29.61337289084091</v>
      </c>
      <c r="I34">
        <v>29.583023344730918</v>
      </c>
      <c r="J34">
        <v>29.54401077310121</v>
      </c>
      <c r="K34">
        <v>29.62497912226512</v>
      </c>
      <c r="L34">
        <v>165</v>
      </c>
      <c r="N34" t="str">
        <f t="shared" si="1"/>
        <v>maior</v>
      </c>
      <c r="O34" t="str">
        <f t="shared" si="2"/>
        <v>maior</v>
      </c>
      <c r="P34" t="str">
        <f t="shared" si="3"/>
        <v>maior</v>
      </c>
      <c r="Q34" t="str">
        <f t="shared" si="4"/>
        <v>maior</v>
      </c>
      <c r="R34" t="str">
        <f t="shared" si="5"/>
        <v>maior</v>
      </c>
      <c r="S34" t="str">
        <f t="shared" si="6"/>
        <v>menor</v>
      </c>
      <c r="T34" t="str">
        <f t="shared" si="7"/>
        <v>menor</v>
      </c>
      <c r="U34" t="str">
        <f t="shared" si="8"/>
        <v>menor</v>
      </c>
    </row>
    <row r="35" spans="1:21" x14ac:dyDescent="0.25">
      <c r="A35" t="s">
        <v>58</v>
      </c>
      <c r="B35">
        <v>27.74191150811091</v>
      </c>
      <c r="C35">
        <v>28.915840806984999</v>
      </c>
      <c r="D35">
        <v>28.942046927835019</v>
      </c>
      <c r="E35">
        <v>28.94248309</v>
      </c>
      <c r="F35">
        <v>28.92102937108772</v>
      </c>
      <c r="G35">
        <v>28.881070967136889</v>
      </c>
      <c r="H35">
        <v>28.827737465140789</v>
      </c>
      <c r="I35">
        <v>28.764024288466771</v>
      </c>
      <c r="J35">
        <v>28.692714156402701</v>
      </c>
      <c r="K35">
        <v>28.94248309</v>
      </c>
      <c r="L35">
        <v>155</v>
      </c>
      <c r="N35" t="str">
        <f t="shared" si="1"/>
        <v>maior</v>
      </c>
      <c r="O35" t="str">
        <f t="shared" si="2"/>
        <v>maior</v>
      </c>
      <c r="P35" t="str">
        <f t="shared" si="3"/>
        <v>maior</v>
      </c>
      <c r="Q35" t="str">
        <f t="shared" si="4"/>
        <v>menor</v>
      </c>
      <c r="R35" t="str">
        <f t="shared" si="5"/>
        <v>menor</v>
      </c>
      <c r="S35" t="str">
        <f t="shared" si="6"/>
        <v>menor</v>
      </c>
      <c r="T35" t="str">
        <f t="shared" si="7"/>
        <v>menor</v>
      </c>
      <c r="U35" t="str">
        <f t="shared" si="8"/>
        <v>menor</v>
      </c>
    </row>
    <row r="36" spans="1:21" x14ac:dyDescent="0.25">
      <c r="A36" t="s">
        <v>64</v>
      </c>
      <c r="B36">
        <v>30.333569055419819</v>
      </c>
      <c r="C36">
        <v>30.942731670649849</v>
      </c>
      <c r="D36">
        <v>31.003821616773411</v>
      </c>
      <c r="E36">
        <v>31.040677110000001</v>
      </c>
      <c r="F36">
        <v>31.057294120181279</v>
      </c>
      <c r="G36">
        <v>31.057514480885882</v>
      </c>
      <c r="H36">
        <v>31.043366826882782</v>
      </c>
      <c r="I36">
        <v>31.02071333670936</v>
      </c>
      <c r="J36">
        <v>30.986854317407069</v>
      </c>
      <c r="K36">
        <v>31.057514480885899</v>
      </c>
      <c r="L36">
        <v>165</v>
      </c>
      <c r="N36" t="str">
        <f t="shared" si="1"/>
        <v>maior</v>
      </c>
      <c r="O36" t="str">
        <f t="shared" si="2"/>
        <v>maior</v>
      </c>
      <c r="P36" t="str">
        <f t="shared" si="3"/>
        <v>maior</v>
      </c>
      <c r="Q36" t="str">
        <f t="shared" si="4"/>
        <v>maior</v>
      </c>
      <c r="R36" t="str">
        <f t="shared" si="5"/>
        <v>maior</v>
      </c>
      <c r="S36" t="str">
        <f t="shared" si="6"/>
        <v>menor</v>
      </c>
      <c r="T36" t="str">
        <f t="shared" si="7"/>
        <v>menor</v>
      </c>
      <c r="U36" t="str">
        <f t="shared" si="8"/>
        <v>menor</v>
      </c>
    </row>
    <row r="37" spans="1:21" x14ac:dyDescent="0.25">
      <c r="A37" t="s">
        <v>37</v>
      </c>
      <c r="B37">
        <v>27.931918464568099</v>
      </c>
      <c r="C37">
        <v>29.443191306012761</v>
      </c>
      <c r="D37">
        <v>29.490128279108191</v>
      </c>
      <c r="E37">
        <v>29.505660200000001</v>
      </c>
      <c r="F37">
        <v>29.49497226904721</v>
      </c>
      <c r="G37">
        <v>29.463296629853701</v>
      </c>
      <c r="H37">
        <v>29.416291476243419</v>
      </c>
      <c r="I37">
        <v>29.35791783277902</v>
      </c>
      <c r="J37">
        <v>29.289294675354579</v>
      </c>
      <c r="K37">
        <v>29.505660200000001</v>
      </c>
      <c r="L37">
        <v>155</v>
      </c>
      <c r="N37" t="str">
        <f t="shared" si="1"/>
        <v>maior</v>
      </c>
      <c r="O37" t="str">
        <f t="shared" si="2"/>
        <v>maior</v>
      </c>
      <c r="P37" t="str">
        <f t="shared" si="3"/>
        <v>maior</v>
      </c>
      <c r="Q37" t="str">
        <f t="shared" si="4"/>
        <v>menor</v>
      </c>
      <c r="R37" t="str">
        <f t="shared" si="5"/>
        <v>menor</v>
      </c>
      <c r="S37" t="str">
        <f t="shared" si="6"/>
        <v>menor</v>
      </c>
      <c r="T37" t="str">
        <f t="shared" si="7"/>
        <v>menor</v>
      </c>
      <c r="U37" t="str">
        <f t="shared" si="8"/>
        <v>menor</v>
      </c>
    </row>
    <row r="38" spans="1:21" x14ac:dyDescent="0.25">
      <c r="A38" t="s">
        <v>51</v>
      </c>
      <c r="B38">
        <v>28.21547835834695</v>
      </c>
      <c r="C38">
        <v>28.875588080836589</v>
      </c>
      <c r="D38">
        <v>28.951926719398191</v>
      </c>
      <c r="E38">
        <v>28.997017320000001</v>
      </c>
      <c r="F38">
        <v>29.016985962094221</v>
      </c>
      <c r="G38">
        <v>29.015720794764391</v>
      </c>
      <c r="H38">
        <v>28.996942087381282</v>
      </c>
      <c r="I38">
        <v>28.962757949376449</v>
      </c>
      <c r="J38">
        <v>28.916227491157152</v>
      </c>
      <c r="K38">
        <v>29.0169859620942</v>
      </c>
      <c r="L38">
        <v>160</v>
      </c>
      <c r="N38" t="str">
        <f t="shared" si="1"/>
        <v>maior</v>
      </c>
      <c r="O38" t="str">
        <f t="shared" si="2"/>
        <v>maior</v>
      </c>
      <c r="P38" t="str">
        <f t="shared" si="3"/>
        <v>maior</v>
      </c>
      <c r="Q38" t="str">
        <f t="shared" si="4"/>
        <v>maior</v>
      </c>
      <c r="R38" t="str">
        <f t="shared" si="5"/>
        <v>menor</v>
      </c>
      <c r="S38" t="str">
        <f t="shared" si="6"/>
        <v>menor</v>
      </c>
      <c r="T38" t="str">
        <f t="shared" si="7"/>
        <v>menor</v>
      </c>
      <c r="U38" t="str">
        <f t="shared" si="8"/>
        <v>menor</v>
      </c>
    </row>
    <row r="39" spans="1:21" x14ac:dyDescent="0.25">
      <c r="A39" t="s">
        <v>43</v>
      </c>
      <c r="B39">
        <v>30.276732109277791</v>
      </c>
      <c r="C39">
        <v>30.929303350920961</v>
      </c>
      <c r="D39">
        <v>30.985701988053851</v>
      </c>
      <c r="E39">
        <v>31.01569413</v>
      </c>
      <c r="F39">
        <v>31.023064049402929</v>
      </c>
      <c r="G39">
        <v>31.011486879114191</v>
      </c>
      <c r="H39">
        <v>30.985776157651081</v>
      </c>
      <c r="I39">
        <v>30.946137777622219</v>
      </c>
      <c r="J39">
        <v>30.898548278086299</v>
      </c>
      <c r="K39">
        <v>31.023064049402901</v>
      </c>
      <c r="L39">
        <v>160</v>
      </c>
      <c r="N39" t="str">
        <f t="shared" si="1"/>
        <v>maior</v>
      </c>
      <c r="O39" t="str">
        <f t="shared" si="2"/>
        <v>maior</v>
      </c>
      <c r="P39" t="str">
        <f t="shared" si="3"/>
        <v>maior</v>
      </c>
      <c r="Q39" t="str">
        <f t="shared" si="4"/>
        <v>maior</v>
      </c>
      <c r="R39" t="str">
        <f t="shared" si="5"/>
        <v>menor</v>
      </c>
      <c r="S39" t="str">
        <f t="shared" si="6"/>
        <v>menor</v>
      </c>
      <c r="T39" t="str">
        <f t="shared" si="7"/>
        <v>menor</v>
      </c>
      <c r="U39" t="str">
        <f t="shared" si="8"/>
        <v>menor</v>
      </c>
    </row>
    <row r="40" spans="1:21" x14ac:dyDescent="0.25">
      <c r="A40" t="s">
        <v>38</v>
      </c>
      <c r="B40">
        <v>32.197989343282813</v>
      </c>
      <c r="C40">
        <v>31.970831459086039</v>
      </c>
      <c r="D40">
        <v>32.069960570582751</v>
      </c>
      <c r="E40">
        <v>32.141048519999998</v>
      </c>
      <c r="F40">
        <v>32.188000507454923</v>
      </c>
      <c r="G40">
        <v>32.213634608889848</v>
      </c>
      <c r="H40">
        <v>32.219801999236743</v>
      </c>
      <c r="I40">
        <v>32.211545285908358</v>
      </c>
      <c r="J40">
        <v>32.192332288636592</v>
      </c>
      <c r="K40">
        <v>32.219801999236701</v>
      </c>
      <c r="L40">
        <v>170</v>
      </c>
      <c r="N40" t="str">
        <f t="shared" si="1"/>
        <v>menor</v>
      </c>
      <c r="O40" t="str">
        <f t="shared" si="2"/>
        <v>maior</v>
      </c>
      <c r="P40" t="str">
        <f t="shared" si="3"/>
        <v>maior</v>
      </c>
      <c r="Q40" t="str">
        <f t="shared" si="4"/>
        <v>maior</v>
      </c>
      <c r="R40" t="str">
        <f t="shared" si="5"/>
        <v>maior</v>
      </c>
      <c r="S40" t="str">
        <f t="shared" si="6"/>
        <v>maior</v>
      </c>
      <c r="T40" t="str">
        <f t="shared" si="7"/>
        <v>menor</v>
      </c>
      <c r="U40" t="str">
        <f t="shared" si="8"/>
        <v>menor</v>
      </c>
    </row>
    <row r="41" spans="1:21" x14ac:dyDescent="0.25">
      <c r="A41" t="s">
        <v>40</v>
      </c>
      <c r="B41">
        <v>31.688672465762689</v>
      </c>
      <c r="C41">
        <v>31.678735461958009</v>
      </c>
      <c r="D41">
        <v>31.828866522017169</v>
      </c>
      <c r="E41">
        <v>31.951766809999999</v>
      </c>
      <c r="F41">
        <v>32.049989426649802</v>
      </c>
      <c r="G41">
        <v>32.126214963533322</v>
      </c>
      <c r="H41">
        <v>32.1829494097042</v>
      </c>
      <c r="I41">
        <v>32.221378147047247</v>
      </c>
      <c r="J41">
        <v>32.244440761392362</v>
      </c>
      <c r="K41">
        <v>32.244440761392397</v>
      </c>
      <c r="L41">
        <v>180</v>
      </c>
      <c r="N41" t="str">
        <f t="shared" si="1"/>
        <v>menor</v>
      </c>
      <c r="O41" t="str">
        <f t="shared" si="2"/>
        <v>maior</v>
      </c>
      <c r="P41" t="str">
        <f t="shared" si="3"/>
        <v>maior</v>
      </c>
      <c r="Q41" t="str">
        <f t="shared" si="4"/>
        <v>maior</v>
      </c>
      <c r="R41" t="str">
        <f t="shared" si="5"/>
        <v>maior</v>
      </c>
      <c r="S41" t="str">
        <f t="shared" si="6"/>
        <v>maior</v>
      </c>
      <c r="T41" t="str">
        <f t="shared" si="7"/>
        <v>maior</v>
      </c>
      <c r="U41" t="str">
        <f t="shared" si="8"/>
        <v>maior</v>
      </c>
    </row>
    <row r="42" spans="1:21" x14ac:dyDescent="0.25">
      <c r="A42" t="s">
        <v>46</v>
      </c>
      <c r="B42">
        <v>29.619971912070909</v>
      </c>
      <c r="C42">
        <v>30.764768657781421</v>
      </c>
      <c r="D42">
        <v>30.835646343641251</v>
      </c>
      <c r="E42">
        <v>30.879513159999998</v>
      </c>
      <c r="F42">
        <v>30.896290921120851</v>
      </c>
      <c r="G42">
        <v>30.890173514802139</v>
      </c>
      <c r="H42">
        <v>30.867145813383079</v>
      </c>
      <c r="I42">
        <v>30.828726509105159</v>
      </c>
      <c r="J42">
        <v>30.779418235998818</v>
      </c>
      <c r="K42">
        <v>30.896290921120901</v>
      </c>
      <c r="L42">
        <v>160</v>
      </c>
      <c r="N42" t="str">
        <f t="shared" si="1"/>
        <v>maior</v>
      </c>
      <c r="O42" t="str">
        <f t="shared" si="2"/>
        <v>maior</v>
      </c>
      <c r="P42" t="str">
        <f t="shared" si="3"/>
        <v>maior</v>
      </c>
      <c r="Q42" t="str">
        <f t="shared" si="4"/>
        <v>maior</v>
      </c>
      <c r="R42" t="str">
        <f t="shared" si="5"/>
        <v>menor</v>
      </c>
      <c r="S42" t="str">
        <f t="shared" si="6"/>
        <v>menor</v>
      </c>
      <c r="T42" t="str">
        <f t="shared" si="7"/>
        <v>menor</v>
      </c>
      <c r="U42" t="str">
        <f t="shared" si="8"/>
        <v>menor</v>
      </c>
    </row>
    <row r="43" spans="1:21" x14ac:dyDescent="0.25">
      <c r="A43" t="s">
        <v>76</v>
      </c>
      <c r="B43">
        <v>29.66977605489808</v>
      </c>
      <c r="C43">
        <v>30.480132442934821</v>
      </c>
      <c r="D43">
        <v>30.5572044504517</v>
      </c>
      <c r="E43">
        <v>30.606676499999999</v>
      </c>
      <c r="F43">
        <v>30.632205707551481</v>
      </c>
      <c r="G43">
        <v>30.636466845475361</v>
      </c>
      <c r="H43">
        <v>30.622614880719571</v>
      </c>
      <c r="I43">
        <v>30.595526691531582</v>
      </c>
      <c r="J43">
        <v>30.552895329731619</v>
      </c>
      <c r="K43">
        <v>30.6364668454754</v>
      </c>
      <c r="L43">
        <v>165</v>
      </c>
      <c r="N43" t="str">
        <f t="shared" si="1"/>
        <v>maior</v>
      </c>
      <c r="O43" t="str">
        <f t="shared" si="2"/>
        <v>maior</v>
      </c>
      <c r="P43" t="str">
        <f t="shared" si="3"/>
        <v>maior</v>
      </c>
      <c r="Q43" t="str">
        <f t="shared" si="4"/>
        <v>maior</v>
      </c>
      <c r="R43" t="str">
        <f t="shared" si="5"/>
        <v>maior</v>
      </c>
      <c r="S43" t="str">
        <f t="shared" si="6"/>
        <v>menor</v>
      </c>
      <c r="T43" t="str">
        <f t="shared" si="7"/>
        <v>menor</v>
      </c>
      <c r="U43" t="str">
        <f t="shared" si="8"/>
        <v>menor</v>
      </c>
    </row>
    <row r="44" spans="1:21" x14ac:dyDescent="0.25">
      <c r="A44" t="s">
        <v>52</v>
      </c>
      <c r="B44">
        <v>29.93875202369529</v>
      </c>
      <c r="C44">
        <v>31.26567693705789</v>
      </c>
      <c r="D44">
        <v>31.30046686438963</v>
      </c>
      <c r="E44">
        <v>31.306225319999999</v>
      </c>
      <c r="F44">
        <v>31.287720341072529</v>
      </c>
      <c r="G44">
        <v>31.247788733811479</v>
      </c>
      <c r="H44">
        <v>31.190438665770369</v>
      </c>
      <c r="I44">
        <v>31.122314524571799</v>
      </c>
      <c r="J44">
        <v>31.0441952893954</v>
      </c>
      <c r="K44">
        <v>31.306225319999999</v>
      </c>
      <c r="L44">
        <v>155</v>
      </c>
      <c r="N44" t="str">
        <f t="shared" si="1"/>
        <v>maior</v>
      </c>
      <c r="O44" t="str">
        <f t="shared" si="2"/>
        <v>maior</v>
      </c>
      <c r="P44" t="str">
        <f t="shared" si="3"/>
        <v>maior</v>
      </c>
      <c r="Q44" t="str">
        <f t="shared" si="4"/>
        <v>menor</v>
      </c>
      <c r="R44" t="str">
        <f t="shared" si="5"/>
        <v>menor</v>
      </c>
      <c r="S44" t="str">
        <f t="shared" si="6"/>
        <v>menor</v>
      </c>
      <c r="T44" t="str">
        <f t="shared" si="7"/>
        <v>menor</v>
      </c>
      <c r="U44" t="str">
        <f t="shared" si="8"/>
        <v>menor</v>
      </c>
    </row>
    <row r="45" spans="1:21" x14ac:dyDescent="0.25">
      <c r="A45" t="s">
        <v>56</v>
      </c>
      <c r="B45">
        <v>24.960513456841859</v>
      </c>
      <c r="C45">
        <v>25.375750968416281</v>
      </c>
      <c r="D45">
        <v>25.32466341612048</v>
      </c>
      <c r="E45">
        <v>25.23663578</v>
      </c>
      <c r="F45">
        <v>25.114314732080299</v>
      </c>
      <c r="G45">
        <v>24.960479685053969</v>
      </c>
      <c r="H45">
        <v>24.77956683938913</v>
      </c>
      <c r="I45">
        <v>24.577837213922059</v>
      </c>
      <c r="J45">
        <v>24.36115226908375</v>
      </c>
      <c r="K45">
        <v>25.375750968416298</v>
      </c>
      <c r="L45">
        <v>145</v>
      </c>
      <c r="N45" t="str">
        <f t="shared" si="1"/>
        <v>maior</v>
      </c>
      <c r="O45" t="str">
        <f t="shared" si="2"/>
        <v>menor</v>
      </c>
      <c r="P45" t="str">
        <f t="shared" si="3"/>
        <v>menor</v>
      </c>
      <c r="Q45" t="str">
        <f t="shared" si="4"/>
        <v>menor</v>
      </c>
      <c r="R45" t="str">
        <f t="shared" si="5"/>
        <v>menor</v>
      </c>
      <c r="S45" t="str">
        <f t="shared" si="6"/>
        <v>menor</v>
      </c>
      <c r="T45" t="str">
        <f t="shared" si="7"/>
        <v>menor</v>
      </c>
      <c r="U45" t="str">
        <f t="shared" si="8"/>
        <v>menor</v>
      </c>
    </row>
    <row r="46" spans="1:21" x14ac:dyDescent="0.25">
      <c r="A46" t="s">
        <v>74</v>
      </c>
      <c r="B46">
        <v>29.23326838287452</v>
      </c>
      <c r="C46">
        <v>30.278151148776821</v>
      </c>
      <c r="D46">
        <v>30.31708332720326</v>
      </c>
      <c r="E46">
        <v>30.32574099</v>
      </c>
      <c r="F46">
        <v>30.307517077336499</v>
      </c>
      <c r="G46">
        <v>30.269979492358139</v>
      </c>
      <c r="H46">
        <v>30.212715266605478</v>
      </c>
      <c r="I46">
        <v>30.146628909887699</v>
      </c>
      <c r="J46">
        <v>30.06996460338237</v>
      </c>
      <c r="K46">
        <v>30.32574099</v>
      </c>
      <c r="L46">
        <v>155</v>
      </c>
      <c r="N46" t="str">
        <f t="shared" si="1"/>
        <v>maior</v>
      </c>
      <c r="O46" t="str">
        <f t="shared" si="2"/>
        <v>maior</v>
      </c>
      <c r="P46" t="str">
        <f t="shared" si="3"/>
        <v>maior</v>
      </c>
      <c r="Q46" t="str">
        <f t="shared" si="4"/>
        <v>menor</v>
      </c>
      <c r="R46" t="str">
        <f t="shared" si="5"/>
        <v>menor</v>
      </c>
      <c r="S46" t="str">
        <f t="shared" si="6"/>
        <v>menor</v>
      </c>
      <c r="T46" t="str">
        <f t="shared" si="7"/>
        <v>menor</v>
      </c>
      <c r="U46" t="str">
        <f t="shared" si="8"/>
        <v>menor</v>
      </c>
    </row>
    <row r="47" spans="1:21" x14ac:dyDescent="0.25">
      <c r="A47" t="s">
        <v>71</v>
      </c>
      <c r="B47">
        <v>27.000718203619751</v>
      </c>
      <c r="C47">
        <v>28.1922136421706</v>
      </c>
      <c r="D47">
        <v>28.214818391261101</v>
      </c>
      <c r="E47">
        <v>28.20266655</v>
      </c>
      <c r="F47">
        <v>28.161394910609118</v>
      </c>
      <c r="G47">
        <v>28.09576789510885</v>
      </c>
      <c r="H47">
        <v>28.012300425818189</v>
      </c>
      <c r="I47">
        <v>27.915058680137172</v>
      </c>
      <c r="J47">
        <v>27.807950693564841</v>
      </c>
      <c r="K47">
        <v>28.214818391261101</v>
      </c>
      <c r="L47">
        <v>150</v>
      </c>
      <c r="N47" t="str">
        <f t="shared" si="1"/>
        <v>maior</v>
      </c>
      <c r="O47" t="str">
        <f t="shared" si="2"/>
        <v>maior</v>
      </c>
      <c r="P47" t="str">
        <f t="shared" si="3"/>
        <v>menor</v>
      </c>
      <c r="Q47" t="str">
        <f t="shared" si="4"/>
        <v>menor</v>
      </c>
      <c r="R47" t="str">
        <f t="shared" si="5"/>
        <v>menor</v>
      </c>
      <c r="S47" t="str">
        <f t="shared" si="6"/>
        <v>menor</v>
      </c>
      <c r="T47" t="str">
        <f t="shared" si="7"/>
        <v>menor</v>
      </c>
      <c r="U47" t="str">
        <f t="shared" si="8"/>
        <v>menor</v>
      </c>
    </row>
    <row r="48" spans="1:21" x14ac:dyDescent="0.25">
      <c r="A48" t="s">
        <v>67</v>
      </c>
      <c r="B48">
        <v>26.45201947066527</v>
      </c>
      <c r="C48">
        <v>27.45649478282786</v>
      </c>
      <c r="D48">
        <v>27.554856489821429</v>
      </c>
      <c r="E48">
        <v>27.629377000000002</v>
      </c>
      <c r="F48">
        <v>27.674484499041419</v>
      </c>
      <c r="G48">
        <v>27.69199552445798</v>
      </c>
      <c r="H48">
        <v>27.68176969107768</v>
      </c>
      <c r="I48">
        <v>27.645105033553921</v>
      </c>
      <c r="J48">
        <v>27.58406573584346</v>
      </c>
      <c r="K48">
        <v>27.691995524458001</v>
      </c>
      <c r="L48">
        <v>165</v>
      </c>
      <c r="N48" t="str">
        <f t="shared" si="1"/>
        <v>maior</v>
      </c>
      <c r="O48" t="str">
        <f t="shared" si="2"/>
        <v>maior</v>
      </c>
      <c r="P48" t="str">
        <f t="shared" si="3"/>
        <v>maior</v>
      </c>
      <c r="Q48" t="str">
        <f t="shared" si="4"/>
        <v>maior</v>
      </c>
      <c r="R48" t="str">
        <f t="shared" si="5"/>
        <v>maior</v>
      </c>
      <c r="S48" t="str">
        <f t="shared" si="6"/>
        <v>menor</v>
      </c>
      <c r="T48" t="str">
        <f t="shared" si="7"/>
        <v>menor</v>
      </c>
      <c r="U48" t="str">
        <f t="shared" si="8"/>
        <v>menor</v>
      </c>
    </row>
    <row r="49" spans="1:21" x14ac:dyDescent="0.25">
      <c r="A49" t="s">
        <v>42</v>
      </c>
      <c r="B49">
        <v>30.509341162830811</v>
      </c>
      <c r="C49">
        <v>31.60070711602539</v>
      </c>
      <c r="D49">
        <v>31.668218054445369</v>
      </c>
      <c r="E49">
        <v>31.702189650000001</v>
      </c>
      <c r="F49">
        <v>31.710003958799579</v>
      </c>
      <c r="G49">
        <v>31.697672086281081</v>
      </c>
      <c r="H49">
        <v>31.665024802575871</v>
      </c>
      <c r="I49">
        <v>31.61772253625233</v>
      </c>
      <c r="J49">
        <v>31.561134316519581</v>
      </c>
      <c r="K49">
        <v>31.7100039587996</v>
      </c>
      <c r="L49">
        <v>160</v>
      </c>
      <c r="N49" t="str">
        <f t="shared" si="1"/>
        <v>maior</v>
      </c>
      <c r="O49" t="str">
        <f t="shared" si="2"/>
        <v>maior</v>
      </c>
      <c r="P49" t="str">
        <f t="shared" si="3"/>
        <v>maior</v>
      </c>
      <c r="Q49" t="str">
        <f t="shared" si="4"/>
        <v>maior</v>
      </c>
      <c r="R49" t="str">
        <f t="shared" si="5"/>
        <v>menor</v>
      </c>
      <c r="S49" t="str">
        <f t="shared" si="6"/>
        <v>menor</v>
      </c>
      <c r="T49" t="str">
        <f t="shared" si="7"/>
        <v>menor</v>
      </c>
      <c r="U49" t="str">
        <f t="shared" si="8"/>
        <v>menor</v>
      </c>
    </row>
    <row r="50" spans="1:21" x14ac:dyDescent="0.25">
      <c r="A50" t="s">
        <v>68</v>
      </c>
      <c r="B50">
        <v>28.42514826651151</v>
      </c>
      <c r="C50">
        <v>28.588651142356269</v>
      </c>
      <c r="D50">
        <v>28.61980601253007</v>
      </c>
      <c r="E50">
        <v>28.644745520000001</v>
      </c>
      <c r="F50">
        <v>28.66350492110244</v>
      </c>
      <c r="G50">
        <v>28.677790897801291</v>
      </c>
      <c r="H50">
        <v>28.688753503438988</v>
      </c>
      <c r="I50">
        <v>28.69681166731802</v>
      </c>
      <c r="J50">
        <v>28.701395740133169</v>
      </c>
      <c r="K50">
        <v>28.701395740133201</v>
      </c>
      <c r="L50">
        <v>180</v>
      </c>
      <c r="N50" t="str">
        <f t="shared" si="1"/>
        <v>maior</v>
      </c>
      <c r="O50" t="str">
        <f t="shared" si="2"/>
        <v>maior</v>
      </c>
      <c r="P50" t="str">
        <f t="shared" si="3"/>
        <v>maior</v>
      </c>
      <c r="Q50" t="str">
        <f t="shared" si="4"/>
        <v>maior</v>
      </c>
      <c r="R50" t="str">
        <f t="shared" si="5"/>
        <v>maior</v>
      </c>
      <c r="S50" t="str">
        <f t="shared" si="6"/>
        <v>maior</v>
      </c>
      <c r="T50" t="str">
        <f t="shared" si="7"/>
        <v>maior</v>
      </c>
      <c r="U50" t="str">
        <f t="shared" si="8"/>
        <v>maior</v>
      </c>
    </row>
    <row r="51" spans="1:21" x14ac:dyDescent="0.25">
      <c r="N51">
        <f>COUNTIF(N2:N50,"maior")</f>
        <v>46</v>
      </c>
      <c r="O51">
        <f t="shared" ref="O51:U51" si="9">COUNTIF(O2:O50,"maior")</f>
        <v>46</v>
      </c>
      <c r="P51">
        <f t="shared" si="9"/>
        <v>39</v>
      </c>
      <c r="Q51">
        <f t="shared" si="9"/>
        <v>32</v>
      </c>
      <c r="R51">
        <f t="shared" si="9"/>
        <v>23</v>
      </c>
      <c r="S51">
        <f t="shared" si="9"/>
        <v>16</v>
      </c>
      <c r="T51">
        <f t="shared" si="9"/>
        <v>7</v>
      </c>
      <c r="U51">
        <f t="shared" si="9"/>
        <v>5</v>
      </c>
    </row>
    <row r="52" spans="1:21" x14ac:dyDescent="0.25">
      <c r="L52">
        <f>COUNTIF($L$2:$L$50,145)</f>
        <v>3</v>
      </c>
      <c r="M52">
        <v>145</v>
      </c>
    </row>
    <row r="53" spans="1:21" x14ac:dyDescent="0.25">
      <c r="L53">
        <f>COUNTIF($L$2:$L$50,150)</f>
        <v>7</v>
      </c>
      <c r="M53">
        <v>150</v>
      </c>
    </row>
    <row r="54" spans="1:21" x14ac:dyDescent="0.25">
      <c r="L54">
        <f>COUNTIF($L$2:$L$50,155)</f>
        <v>7</v>
      </c>
      <c r="M54">
        <v>155</v>
      </c>
    </row>
    <row r="55" spans="1:21" x14ac:dyDescent="0.25">
      <c r="L55">
        <f>COUNTIF($L$2:$L$50,160)</f>
        <v>9</v>
      </c>
      <c r="M55">
        <v>160</v>
      </c>
    </row>
    <row r="56" spans="1:21" x14ac:dyDescent="0.25">
      <c r="L56">
        <f>COUNTIF($L$2:$L$50,165)</f>
        <v>7</v>
      </c>
      <c r="M56">
        <v>165</v>
      </c>
    </row>
    <row r="57" spans="1:21" x14ac:dyDescent="0.25">
      <c r="L57">
        <f>COUNTIF($L$2:$L$50,170)</f>
        <v>9</v>
      </c>
      <c r="M57">
        <v>170</v>
      </c>
    </row>
    <row r="58" spans="1:21" x14ac:dyDescent="0.25">
      <c r="L58">
        <f>COUNTIF($L$2:$L$50,175)</f>
        <v>2</v>
      </c>
      <c r="M58">
        <v>175</v>
      </c>
    </row>
    <row r="59" spans="1:21" x14ac:dyDescent="0.25">
      <c r="L59">
        <f>COUNTIF($L$2:$L$50,180)</f>
        <v>5</v>
      </c>
      <c r="M59">
        <v>180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D3B4C-3033-4A9B-801A-BBC31A3ADF37}">
  <dimension ref="A1:J5"/>
  <sheetViews>
    <sheetView tabSelected="1" workbookViewId="0">
      <selection activeCell="M17" sqref="M17"/>
    </sheetView>
  </sheetViews>
  <sheetFormatPr defaultRowHeight="15" x14ac:dyDescent="0.25"/>
  <cols>
    <col min="1" max="16384" width="9.140625" style="6"/>
  </cols>
  <sheetData>
    <row r="1" spans="1:10" x14ac:dyDescent="0.25">
      <c r="B1" s="7" t="s">
        <v>92</v>
      </c>
      <c r="C1" s="7"/>
      <c r="D1" s="7"/>
      <c r="E1" s="7"/>
      <c r="F1" s="7"/>
      <c r="G1" s="7"/>
      <c r="H1" s="7"/>
      <c r="I1" s="7"/>
      <c r="J1" s="8"/>
    </row>
    <row r="2" spans="1:10" x14ac:dyDescent="0.25">
      <c r="B2" s="8">
        <v>145</v>
      </c>
      <c r="C2" s="8">
        <v>150</v>
      </c>
      <c r="D2" s="8">
        <v>155</v>
      </c>
      <c r="E2" s="8">
        <v>160</v>
      </c>
      <c r="F2" s="8">
        <v>165</v>
      </c>
      <c r="G2" s="8">
        <v>170</v>
      </c>
      <c r="H2" s="8">
        <v>175</v>
      </c>
      <c r="I2" s="8">
        <v>180</v>
      </c>
      <c r="J2" s="8"/>
    </row>
    <row r="3" spans="1:10" x14ac:dyDescent="0.25">
      <c r="B3" s="8">
        <v>23</v>
      </c>
      <c r="C3" s="8">
        <v>38</v>
      </c>
      <c r="D3" s="8">
        <v>34</v>
      </c>
      <c r="E3" s="8">
        <v>29</v>
      </c>
      <c r="F3" s="8">
        <v>28</v>
      </c>
      <c r="G3" s="8">
        <v>25</v>
      </c>
      <c r="H3" s="8">
        <v>21</v>
      </c>
      <c r="I3" s="8">
        <v>16</v>
      </c>
      <c r="J3" s="8" t="s">
        <v>90</v>
      </c>
    </row>
    <row r="4" spans="1:10" x14ac:dyDescent="0.25">
      <c r="B4" s="8">
        <v>46</v>
      </c>
      <c r="C4" s="8">
        <v>46</v>
      </c>
      <c r="D4" s="8">
        <v>39</v>
      </c>
      <c r="E4" s="8">
        <v>32</v>
      </c>
      <c r="F4" s="8">
        <v>23</v>
      </c>
      <c r="G4" s="8">
        <v>16</v>
      </c>
      <c r="H4" s="8">
        <v>7</v>
      </c>
      <c r="I4" s="8">
        <v>5</v>
      </c>
      <c r="J4" s="8" t="s">
        <v>89</v>
      </c>
    </row>
    <row r="5" spans="1:10" x14ac:dyDescent="0.25">
      <c r="A5" s="6" t="s">
        <v>91</v>
      </c>
      <c r="B5" s="8">
        <v>69</v>
      </c>
      <c r="C5" s="8">
        <v>84</v>
      </c>
      <c r="D5" s="8">
        <v>73</v>
      </c>
      <c r="E5" s="8">
        <v>61</v>
      </c>
      <c r="F5" s="8">
        <v>51</v>
      </c>
      <c r="G5" s="8">
        <v>41</v>
      </c>
      <c r="H5" s="8">
        <v>28</v>
      </c>
      <c r="I5" s="8">
        <v>21</v>
      </c>
      <c r="J5" s="8"/>
    </row>
  </sheetData>
  <mergeCells count="1">
    <mergeCell ref="B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Resultados</vt:lpstr>
      <vt:lpstr>SSIM</vt:lpstr>
      <vt:lpstr>PSNR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Adriano Carvalho</cp:lastModifiedBy>
  <dcterms:created xsi:type="dcterms:W3CDTF">2025-10-28T16:51:35Z</dcterms:created>
  <dcterms:modified xsi:type="dcterms:W3CDTF">2025-10-28T22:56:33Z</dcterms:modified>
</cp:coreProperties>
</file>