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q" sheetId="1" r:id="rId1"/>
    <sheet name="sdf" sheetId="2" r:id="rId2"/>
    <sheet name="ert" sheetId="3" r:id="rId3"/>
    <sheet name="sqd" sheetId="4" r:id="rId4"/>
    <sheet name="azer" sheetId="5" r:id="rId5"/>
    <sheet name="sdq" sheetId="6" r:id="rId6"/>
    <sheet name="Multi attribute multiplicative" sheetId="7" r:id="rId7"/>
    <sheet name="Multi attribute multilinear" sheetId="8" r:id="rId8"/>
  </sheets>
  <calcPr calcId="124519" fullCalcOnLoad="1"/>
</workbook>
</file>

<file path=xl/sharedStrings.xml><?xml version="1.0" encoding="utf-8"?>
<sst xmlns="http://schemas.openxmlformats.org/spreadsheetml/2006/main" count="499" uniqueCount="107">
  <si>
    <t>Attribute</t>
  </si>
  <si>
    <t>Modality</t>
  </si>
  <si>
    <t>Utility value</t>
  </si>
  <si>
    <t>Name</t>
  </si>
  <si>
    <t>Type</t>
  </si>
  <si>
    <t>Unit</t>
  </si>
  <si>
    <t>Method</t>
  </si>
  <si>
    <t>Mode</t>
  </si>
  <si>
    <t>Active</t>
  </si>
  <si>
    <t>Completed</t>
  </si>
  <si>
    <t>dsq</t>
  </si>
  <si>
    <t>Quantitative</t>
  </si>
  <si>
    <t>dqs</t>
  </si>
  <si>
    <t>PE</t>
  </si>
  <si>
    <t>Normal</t>
  </si>
  <si>
    <t>False</t>
  </si>
  <si>
    <t>Val_min</t>
  </si>
  <si>
    <t>Intermediary value 1</t>
  </si>
  <si>
    <t>32.5</t>
  </si>
  <si>
    <t>Intermediary value 2</t>
  </si>
  <si>
    <t>55</t>
  </si>
  <si>
    <t>Intermediary value 3</t>
  </si>
  <si>
    <t>77.5</t>
  </si>
  <si>
    <t>Val_max</t>
  </si>
  <si>
    <t>Utility Function</t>
  </si>
  <si>
    <t>type</t>
  </si>
  <si>
    <t>a</t>
  </si>
  <si>
    <t>b</t>
  </si>
  <si>
    <t>c</t>
  </si>
  <si>
    <t>d</t>
  </si>
  <si>
    <t>r2</t>
  </si>
  <si>
    <t>DPL</t>
  </si>
  <si>
    <t>exponential</t>
  </si>
  <si>
    <t>(-2.515*exp(-0.092*dsq)+1.0)</t>
  </si>
  <si>
    <t>Calculated points</t>
  </si>
  <si>
    <t>power</t>
  </si>
  <si>
    <t>(0.814*(pow(dsq,-0.184)-1)/(-0.184)-1.528)</t>
  </si>
  <si>
    <t>linear</t>
  </si>
  <si>
    <t>(0.011*dsq+-0.111)</t>
  </si>
  <si>
    <t>expo-power</t>
  </si>
  <si>
    <t>(-4265.191+exp(8.358*pow(dsq,0.0))</t>
  </si>
  <si>
    <t>logarithm</t>
  </si>
  <si>
    <t>(0.448*log(0.112*dsq+0.088)-0.084)</t>
  </si>
  <si>
    <t>sdf</t>
  </si>
  <si>
    <t>25</t>
  </si>
  <si>
    <t>50</t>
  </si>
  <si>
    <t>75</t>
  </si>
  <si>
    <t>(-1.0*exp(-2.615*sdf)+1.0)</t>
  </si>
  <si>
    <t>(0.0*(pow(sdf,0.0)-1)/(0.0)+1.0)</t>
  </si>
  <si>
    <t>(0.01*sdf++-0.0)</t>
  </si>
  <si>
    <t>(-4265.191+exp(8.358*pow(sdf,0.0))</t>
  </si>
  <si>
    <t>(0.448*log(0.112*sdf+0.088)-0.084)</t>
  </si>
  <si>
    <t>ert</t>
  </si>
  <si>
    <t>CE_Constant_Prob</t>
  </si>
  <si>
    <t>40</t>
  </si>
  <si>
    <t>60</t>
  </si>
  <si>
    <t>80</t>
  </si>
  <si>
    <t>(-3.117*exp(-0.056*ert)+1.011)</t>
  </si>
  <si>
    <t>(0.135*(pow(ert,0.397)-1)/(0.397)-0.778)</t>
  </si>
  <si>
    <t>(0.013*ert+-0.25)</t>
  </si>
  <si>
    <t>(-2.429+exp(0.482*pow(ert,0.204))</t>
  </si>
  <si>
    <t>(0.727*log(0.056*ert+0.397)-0.304)</t>
  </si>
  <si>
    <t>sqd</t>
  </si>
  <si>
    <t>qsd</t>
  </si>
  <si>
    <t>CE_Variable_Prob</t>
  </si>
  <si>
    <t>(-4.815*exp(-0.078*sqd)+1.002)</t>
  </si>
  <si>
    <t>(0.63*(pow(sqd,-0.004)-1)/(-0.004)-1.877)</t>
  </si>
  <si>
    <t>(0.013*sqd+-0.25)</t>
  </si>
  <si>
    <t>(-455.485+exp(6.117*pow(sqd,0.0))</t>
  </si>
  <si>
    <t>(0.65*log(0.07*sqd+0.132)-0.275)</t>
  </si>
  <si>
    <t>azer</t>
  </si>
  <si>
    <t>21</t>
  </si>
  <si>
    <t>LE</t>
  </si>
  <si>
    <t>97.5</t>
  </si>
  <si>
    <t>165</t>
  </si>
  <si>
    <t>232.5</t>
  </si>
  <si>
    <t>(-2.579*exp(-0.032*azer)+1.0)</t>
  </si>
  <si>
    <t>(0.606*(pow(azer,-0.073)-1)/(-0.073)-1.824)</t>
  </si>
  <si>
    <t>(0.004*azer+-0.111)</t>
  </si>
  <si>
    <t>(-2486.734+exp(7.818*pow(azer,0.0))</t>
  </si>
  <si>
    <t>(0.45*log(5.293*azer+15.098)-2.322)</t>
  </si>
  <si>
    <t>sdq</t>
  </si>
  <si>
    <t>122.5</t>
  </si>
  <si>
    <t>215</t>
  </si>
  <si>
    <t>307.5</t>
  </si>
  <si>
    <t>(-2.285*exp(-0.028*sdq)+1.0)</t>
  </si>
  <si>
    <t>(0.65*(pow(sdq,-0.112)-1)/(-0.112)-1.84)</t>
  </si>
  <si>
    <t>(0.003*sdq+-0.081)</t>
  </si>
  <si>
    <t>(-1108.393+exp(7.009*pow(sdq,0.0))</t>
  </si>
  <si>
    <t>(0.45*log(5.293*sdq+15.098)-2.322)</t>
  </si>
  <si>
    <t>K</t>
  </si>
  <si>
    <t>Value</t>
  </si>
  <si>
    <t>IDAttribute</t>
  </si>
  <si>
    <t>utility type</t>
  </si>
  <si>
    <t>"dsq"</t>
  </si>
  <si>
    <t>0</t>
  </si>
  <si>
    <t>"sdf"</t>
  </si>
  <si>
    <t>1</t>
  </si>
  <si>
    <t>["dsq"]</t>
  </si>
  <si>
    <t>[0]</t>
  </si>
  <si>
    <t>2</t>
  </si>
  <si>
    <t>["sdf"]</t>
  </si>
  <si>
    <t>[1]</t>
  </si>
  <si>
    <t>1,2</t>
  </si>
  <si>
    <t>["dsq", "sdf"]</t>
  </si>
  <si>
    <t>[0, 1]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</si>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</sst>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D95152"/>
      <name val="Calibri"/>
      <family val="2"/>
      <scheme val="minor"/>
    </font>
    <font>
      <b/>
      <sz val="12"/>
      <color rgb="FFD9515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'dsq'!$J$2:$J$12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'sdf'!$J$62:$J$72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00001"/>
        <c:axId val="50100002"/>
      </c:scatterChart>
      <c:valAx>
        <c:axId val="5010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'ert'!$J$2:$J$12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10001"/>
        <c:axId val="50110002"/>
      </c:scatterChart>
      <c:valAx>
        <c:axId val="5011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'ert'!$J$17:$J$27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20001"/>
        <c:axId val="50120002"/>
      </c:scatterChart>
      <c:valAx>
        <c:axId val="5012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'ert'!$J$32:$J$42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30001"/>
        <c:axId val="50130002"/>
      </c:scatterChart>
      <c:valAx>
        <c:axId val="5013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'ert'!$J$47:$J$57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40001"/>
        <c:axId val="50140002"/>
      </c:scatterChart>
      <c:valAx>
        <c:axId val="5014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'ert'!$J$62:$J$72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'ert'!$K$62:$K$72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50001"/>
        <c:axId val="50150002"/>
      </c:scatterChart>
      <c:valAx>
        <c:axId val="5015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'sqd'!$J$2:$J$12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60001"/>
        <c:axId val="50160002"/>
      </c:scatterChart>
      <c:valAx>
        <c:axId val="5016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'sqd'!$J$17:$J$27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70001"/>
        <c:axId val="50170002"/>
      </c:scatterChart>
      <c:valAx>
        <c:axId val="5017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'sqd'!$J$32:$J$42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80001"/>
        <c:axId val="50180002"/>
      </c:scatterChart>
      <c:valAx>
        <c:axId val="5018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'sqd'!$J$47:$J$57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190001"/>
        <c:axId val="50190002"/>
      </c:scatterChart>
      <c:valAx>
        <c:axId val="5019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'dsq'!$J$17:$J$27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'sqd'!$J$62:$J$72</c:f>
              <c:numCache>
                <c:formatCode>General</c:formatCode>
                <c:ptCount val="11"/>
                <c:pt idx="0">
                  <c:v>20</c:v>
                </c:pt>
                <c:pt idx="1">
                  <c:v>28</c:v>
                </c:pt>
                <c:pt idx="2">
                  <c:v>36</c:v>
                </c:pt>
                <c:pt idx="3">
                  <c:v>44</c:v>
                </c:pt>
                <c:pt idx="4">
                  <c:v>52</c:v>
                </c:pt>
                <c:pt idx="5">
                  <c:v>60</c:v>
                </c:pt>
                <c:pt idx="6">
                  <c:v>68</c:v>
                </c:pt>
                <c:pt idx="7">
                  <c:v>76</c:v>
                </c:pt>
                <c:pt idx="8">
                  <c:v>84</c:v>
                </c:pt>
                <c:pt idx="9">
                  <c:v>92</c:v>
                </c:pt>
                <c:pt idx="10">
                  <c:v>100</c:v>
                </c:pt>
              </c:numCache>
            </c:numRef>
          </c:xVal>
          <c:yVal>
            <c:numRef>
              <c:f>'sqd'!$K$62:$K$72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00001"/>
        <c:axId val="50200002"/>
      </c:scatterChart>
      <c:valAx>
        <c:axId val="50200001"/>
        <c:scaling>
          <c:orientation val="minMax"/>
          <c:max val="100"/>
          <c:min val="20"/>
        </c:scaling>
        <c:axPos val="b"/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'azer'!$J$2:$J$12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10001"/>
        <c:axId val="50210002"/>
      </c:scatterChart>
      <c:valAx>
        <c:axId val="5021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'azer'!$J$17:$J$27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20001"/>
        <c:axId val="50220002"/>
      </c:scatterChart>
      <c:valAx>
        <c:axId val="5022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20002"/>
        <c:crosses val="autoZero"/>
        <c:crossBetween val="midCat"/>
      </c:val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'azer'!$J$32:$J$42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30001"/>
        <c:axId val="50230002"/>
      </c:scatterChart>
      <c:valAx>
        <c:axId val="5023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30002"/>
        <c:crosses val="autoZero"/>
        <c:crossBetween val="midCat"/>
      </c:val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'azer'!$J$47:$J$57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40001"/>
        <c:axId val="50240002"/>
      </c:scatterChart>
      <c:valAx>
        <c:axId val="5024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40002"/>
        <c:crosses val="autoZero"/>
        <c:crossBetween val="midCat"/>
      </c:val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'azer'!$J$62:$J$72</c:f>
              <c:numCache>
                <c:formatCode>General</c:formatCode>
                <c:ptCount val="11"/>
                <c:pt idx="0">
                  <c:v>30</c:v>
                </c:pt>
                <c:pt idx="1">
                  <c:v>57</c:v>
                </c:pt>
                <c:pt idx="2">
                  <c:v>84</c:v>
                </c:pt>
                <c:pt idx="3">
                  <c:v>111</c:v>
                </c:pt>
                <c:pt idx="4">
                  <c:v>138</c:v>
                </c:pt>
                <c:pt idx="5">
                  <c:v>165</c:v>
                </c:pt>
                <c:pt idx="6">
                  <c:v>192</c:v>
                </c:pt>
                <c:pt idx="7">
                  <c:v>219</c:v>
                </c:pt>
                <c:pt idx="8">
                  <c:v>246</c:v>
                </c:pt>
                <c:pt idx="9">
                  <c:v>273</c:v>
                </c:pt>
                <c:pt idx="10">
                  <c:v>300</c:v>
                </c:pt>
              </c:numCache>
            </c:numRef>
          </c:xVal>
          <c:yVal>
            <c:numRef>
              <c:f>'azer'!$K$62:$K$72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50001"/>
        <c:axId val="50250002"/>
      </c:scatterChart>
      <c:valAx>
        <c:axId val="50250001"/>
        <c:scaling>
          <c:orientation val="minMax"/>
          <c:max val="300"/>
          <c:min val="30"/>
        </c:scaling>
        <c:axPos val="b"/>
        <c:numFmt formatCode="General" sourceLinked="1"/>
        <c:tickLblPos val="nextTo"/>
        <c:crossAx val="50250002"/>
        <c:crosses val="autoZero"/>
        <c:crossBetween val="midCat"/>
      </c:val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'sdq'!$J$2:$J$12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60001"/>
        <c:axId val="50260002"/>
      </c:scatterChart>
      <c:valAx>
        <c:axId val="5026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260002"/>
        <c:crosses val="autoZero"/>
        <c:crossBetween val="midCat"/>
      </c:val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'sdq'!$J$17:$J$27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70001"/>
        <c:axId val="50270002"/>
      </c:scatterChart>
      <c:valAx>
        <c:axId val="5027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270002"/>
        <c:crosses val="autoZero"/>
        <c:crossBetween val="midCat"/>
      </c:val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'sdq'!$J$32:$J$42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80001"/>
        <c:axId val="50280002"/>
      </c:scatterChart>
      <c:valAx>
        <c:axId val="5028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280002"/>
        <c:crosses val="autoZero"/>
        <c:crossBetween val="midCat"/>
      </c:val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'sdq'!$J$47:$J$57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290001"/>
        <c:axId val="50290002"/>
      </c:scatterChart>
      <c:valAx>
        <c:axId val="5029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290002"/>
        <c:crosses val="autoZero"/>
        <c:crossBetween val="midCat"/>
      </c:val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'dsq'!$J$32:$J$42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'sdq'!$J$62:$J$72</c:f>
              <c:numCache>
                <c:formatCode>General</c:formatCode>
                <c:ptCount val="11"/>
                <c:pt idx="0">
                  <c:v>30</c:v>
                </c:pt>
                <c:pt idx="1">
                  <c:v>67</c:v>
                </c:pt>
                <c:pt idx="2">
                  <c:v>104</c:v>
                </c:pt>
                <c:pt idx="3">
                  <c:v>141</c:v>
                </c:pt>
                <c:pt idx="4">
                  <c:v>178</c:v>
                </c:pt>
                <c:pt idx="5">
                  <c:v>215</c:v>
                </c:pt>
                <c:pt idx="6">
                  <c:v>252</c:v>
                </c:pt>
                <c:pt idx="7">
                  <c:v>289</c:v>
                </c:pt>
                <c:pt idx="8">
                  <c:v>326</c:v>
                </c:pt>
                <c:pt idx="9">
                  <c:v>363</c:v>
                </c:pt>
                <c:pt idx="10">
                  <c:v>400</c:v>
                </c:pt>
              </c:numCache>
            </c:numRef>
          </c:xVal>
          <c:yVal>
            <c:numRef>
              <c:f>'sdq'!$K$62:$K$72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300001"/>
        <c:axId val="50300002"/>
      </c:scatterChart>
      <c:valAx>
        <c:axId val="50300001"/>
        <c:scaling>
          <c:orientation val="minMax"/>
          <c:max val="400"/>
          <c:min val="30"/>
        </c:scaling>
        <c:axPos val="b"/>
        <c:numFmt formatCode="General" sourceLinked="1"/>
        <c:tickLblPos val="nextTo"/>
        <c:crossAx val="50300002"/>
        <c:crosses val="autoZero"/>
        <c:crossBetween val="midCat"/>
      </c:val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'dsq'!$J$47:$J$57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log</c:v>
          </c:tx>
          <c:marker>
            <c:symbol val="none"/>
          </c:marker>
          <c:xVal>
            <c:numRef>
              <c:f>'dsq'!$J$62:$J$72</c:f>
              <c:numCache>
                <c:formatCode>General</c:formatCode>
                <c:ptCount val="11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37</c:v>
                </c:pt>
                <c:pt idx="4">
                  <c:v>46</c:v>
                </c:pt>
                <c:pt idx="5">
                  <c:v>55</c:v>
                </c:pt>
                <c:pt idx="6">
                  <c:v>64</c:v>
                </c:pt>
                <c:pt idx="7">
                  <c:v>73</c:v>
                </c:pt>
                <c:pt idx="8">
                  <c:v>82</c:v>
                </c:pt>
                <c:pt idx="9">
                  <c:v>91</c:v>
                </c:pt>
                <c:pt idx="10">
                  <c:v>100</c:v>
                </c:pt>
              </c:numCache>
            </c:numRef>
          </c:xVal>
          <c:yVal>
            <c:numRef>
              <c:f>'dsq'!$K$62:$K$72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100"/>
          <c:min val="10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</c:v>
          </c:tx>
          <c:marker>
            <c:symbol val="none"/>
          </c:marker>
          <c:xVal>
            <c:numRef>
              <c:f>'sdf'!$J$2:$J$12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60001"/>
        <c:axId val="50060002"/>
      </c:scatterChart>
      <c:valAx>
        <c:axId val="5006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pow</c:v>
          </c:tx>
          <c:marker>
            <c:symbol val="none"/>
          </c:marker>
          <c:xVal>
            <c:numRef>
              <c:f>'sdf'!$J$17:$J$27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'sdf'!$K$17:$K$27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70001"/>
        <c:axId val="50070002"/>
      </c:scatterChart>
      <c:valAx>
        <c:axId val="5007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lin</c:v>
          </c:tx>
          <c:marker>
            <c:symbol val="none"/>
          </c:marker>
          <c:xVal>
            <c:numRef>
              <c:f>'sdf'!$J$32:$J$42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'sdf'!$K$32:$K$42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80001"/>
        <c:axId val="50080002"/>
      </c:scatterChart>
      <c:valAx>
        <c:axId val="5008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Utility Function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expo-power</c:v>
          </c:tx>
          <c:marker>
            <c:symbol val="none"/>
          </c:marker>
          <c:xVal>
            <c:numRef>
              <c:f>'sdf'!$J$47:$J$57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'sdf'!$K$47:$K$57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</c:ser>
        <c:axId val="50090001"/>
        <c:axId val="50090002"/>
      </c:scatterChart>
      <c:valAx>
        <c:axId val="50090001"/>
        <c:scaling>
          <c:orientation val="minMax"/>
          <c:max val="100"/>
          <c:min val="0"/>
        </c:scaling>
        <c:axPos val="b"/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95250</xdr:rowOff>
    </xdr:from>
    <xdr:to>
      <xdr:col>19</xdr:col>
      <xdr:colOff>28575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15</xdr:row>
      <xdr:rowOff>95250</xdr:rowOff>
    </xdr:from>
    <xdr:to>
      <xdr:col>19</xdr:col>
      <xdr:colOff>28575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95250</xdr:rowOff>
    </xdr:from>
    <xdr:to>
      <xdr:col>19</xdr:col>
      <xdr:colOff>28575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45</xdr:row>
      <xdr:rowOff>95250</xdr:rowOff>
    </xdr:from>
    <xdr:to>
      <xdr:col>19</xdr:col>
      <xdr:colOff>28575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60</xdr:row>
      <xdr:rowOff>95250</xdr:rowOff>
    </xdr:from>
    <xdr:to>
      <xdr:col>19</xdr:col>
      <xdr:colOff>28575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2"/>
  <sheetViews>
    <sheetView tabSelected="1"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10</v>
      </c>
      <c r="D2" s="2" t="s">
        <v>16</v>
      </c>
      <c r="E2">
        <v>10</v>
      </c>
      <c r="F2">
        <v>0</v>
      </c>
      <c r="H2" s="2" t="s">
        <v>25</v>
      </c>
      <c r="I2" t="s">
        <v>32</v>
      </c>
      <c r="J2">
        <v>10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18</v>
      </c>
      <c r="H3" s="2" t="s">
        <v>26</v>
      </c>
      <c r="I3" s="3">
        <v>-2.514556324889653</v>
      </c>
      <c r="J3">
        <v>19</v>
      </c>
      <c r="K3">
        <f>$I$3*EXP(-$I$4*J3)+$I$5</f>
        <v>0</v>
      </c>
    </row>
    <row r="4" spans="1:11">
      <c r="A4" s="2" t="s">
        <v>5</v>
      </c>
      <c r="B4" t="s">
        <v>12</v>
      </c>
      <c r="D4" s="2" t="s">
        <v>19</v>
      </c>
      <c r="E4" t="s">
        <v>20</v>
      </c>
      <c r="H4" s="2" t="s">
        <v>27</v>
      </c>
      <c r="I4" s="3">
        <v>0.09218469878054497</v>
      </c>
      <c r="J4">
        <v>28</v>
      </c>
      <c r="K4">
        <f>$I$3*EXP(-$I$4*J4)+$I$5</f>
        <v>0</v>
      </c>
    </row>
    <row r="5" spans="1:11">
      <c r="A5" s="2" t="s">
        <v>6</v>
      </c>
      <c r="B5" t="s">
        <v>13</v>
      </c>
      <c r="D5" s="2" t="s">
        <v>21</v>
      </c>
      <c r="E5" t="s">
        <v>22</v>
      </c>
      <c r="H5" s="2" t="s">
        <v>28</v>
      </c>
      <c r="I5" s="3">
        <v>1.000249419709135</v>
      </c>
      <c r="J5">
        <v>37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100</v>
      </c>
      <c r="F6">
        <v>1</v>
      </c>
      <c r="H6" s="2" t="s">
        <v>29</v>
      </c>
      <c r="J6">
        <v>46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-0.3229185335462839</v>
      </c>
      <c r="J7">
        <v>55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33</v>
      </c>
      <c r="J8">
        <v>64</v>
      </c>
      <c r="K8">
        <f>$I$3*EXP(-$I$4*J8)+$I$5</f>
        <v>0</v>
      </c>
    </row>
    <row r="9" spans="1:11">
      <c r="J9">
        <v>73</v>
      </c>
      <c r="K9">
        <f>$I$3*EXP(-$I$4*J9)+$I$5</f>
        <v>0</v>
      </c>
    </row>
    <row r="10" spans="1:11">
      <c r="J10">
        <v>82</v>
      </c>
      <c r="K10">
        <f>$I$3*EXP(-$I$4*J10)+$I$5</f>
        <v>0</v>
      </c>
    </row>
    <row r="11" spans="1:11">
      <c r="J11">
        <v>91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10</v>
      </c>
      <c r="K17">
        <f>$I$18*(J17^(1-$I$19)-1)/(1-$I$19)+$I$20</f>
        <v>0</v>
      </c>
    </row>
    <row r="18" spans="8:11">
      <c r="H18" s="2" t="s">
        <v>26</v>
      </c>
      <c r="I18" s="3">
        <v>0.813915532266823</v>
      </c>
      <c r="J18">
        <v>19</v>
      </c>
      <c r="K18">
        <f>$I$18*(J18^(1-$I$19)-1)/(1-$I$19)+$I$20</f>
        <v>0</v>
      </c>
    </row>
    <row r="19" spans="8:11">
      <c r="H19" s="2" t="s">
        <v>27</v>
      </c>
      <c r="I19" s="3">
        <v>1.1840261880363</v>
      </c>
      <c r="J19">
        <v>28</v>
      </c>
      <c r="K19">
        <f>$I$18*(J19^(1-$I$19)-1)/(1-$I$19)+$I$20</f>
        <v>0</v>
      </c>
    </row>
    <row r="20" spans="8:11">
      <c r="H20" s="2" t="s">
        <v>28</v>
      </c>
      <c r="I20" s="3">
        <v>-1.527658173526655</v>
      </c>
      <c r="J20">
        <v>37</v>
      </c>
      <c r="K20">
        <f>$I$18*(J20^(1-$I$19)-1)/(1-$I$19)+$I$20</f>
        <v>0</v>
      </c>
    </row>
    <row r="21" spans="8:11">
      <c r="H21" s="2" t="s">
        <v>29</v>
      </c>
      <c r="J21">
        <v>46</v>
      </c>
      <c r="K21">
        <f>$I$18*(J21^(1-$I$19)-1)/(1-$I$19)+$I$20</f>
        <v>0</v>
      </c>
    </row>
    <row r="22" spans="8:11">
      <c r="H22" s="2" t="s">
        <v>30</v>
      </c>
      <c r="I22" s="3">
        <v>-0.3307540120660308</v>
      </c>
      <c r="J22">
        <v>55</v>
      </c>
      <c r="K22">
        <f>$I$18*(J22^(1-$I$19)-1)/(1-$I$19)+$I$20</f>
        <v>0</v>
      </c>
    </row>
    <row r="23" spans="8:11">
      <c r="H23" s="2" t="s">
        <v>31</v>
      </c>
      <c r="I23" s="3" t="s">
        <v>36</v>
      </c>
      <c r="J23">
        <v>64</v>
      </c>
      <c r="K23">
        <f>$I$18*(J23^(1-$I$19)-1)/(1-$I$19)+$I$20</f>
        <v>0</v>
      </c>
    </row>
    <row r="24" spans="8:11">
      <c r="J24">
        <v>73</v>
      </c>
      <c r="K24">
        <f>$I$18*(J24^(1-$I$19)-1)/(1-$I$19)+$I$20</f>
        <v>0</v>
      </c>
    </row>
    <row r="25" spans="8:11">
      <c r="J25">
        <v>82</v>
      </c>
      <c r="K25">
        <f>$I$18*(J25^(1-$I$19)-1)/(1-$I$19)+$I$20</f>
        <v>0</v>
      </c>
    </row>
    <row r="26" spans="8:11">
      <c r="J26">
        <v>91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10</v>
      </c>
      <c r="K32">
        <f>$I$33*J32+$I$34</f>
        <v>0</v>
      </c>
    </row>
    <row r="33" spans="8:11">
      <c r="H33" s="2" t="s">
        <v>26</v>
      </c>
      <c r="I33" s="3">
        <v>0.01111111111111111</v>
      </c>
      <c r="J33">
        <v>19</v>
      </c>
      <c r="K33">
        <f>$I$33*J33+$I$34</f>
        <v>0</v>
      </c>
    </row>
    <row r="34" spans="8:11">
      <c r="H34" s="2" t="s">
        <v>27</v>
      </c>
      <c r="I34" s="3">
        <v>-0.1111111111111111</v>
      </c>
      <c r="J34">
        <v>28</v>
      </c>
      <c r="K34">
        <f>$I$33*J34+$I$34</f>
        <v>0</v>
      </c>
    </row>
    <row r="35" spans="8:11">
      <c r="H35" s="2" t="s">
        <v>28</v>
      </c>
      <c r="J35">
        <v>37</v>
      </c>
      <c r="K35">
        <f>$I$33*J35+$I$34</f>
        <v>0</v>
      </c>
    </row>
    <row r="36" spans="8:11">
      <c r="H36" s="2" t="s">
        <v>29</v>
      </c>
      <c r="J36">
        <v>46</v>
      </c>
      <c r="K36">
        <f>$I$33*J36+$I$34</f>
        <v>0</v>
      </c>
    </row>
    <row r="37" spans="8:11">
      <c r="H37" s="2" t="s">
        <v>30</v>
      </c>
      <c r="I37" s="3">
        <v>-0.3387216949351539</v>
      </c>
      <c r="J37">
        <v>55</v>
      </c>
      <c r="K37">
        <f>$I$33*J37+$I$34</f>
        <v>0</v>
      </c>
    </row>
    <row r="38" spans="8:11">
      <c r="H38" s="2" t="s">
        <v>31</v>
      </c>
      <c r="I38" s="3" t="s">
        <v>38</v>
      </c>
      <c r="J38">
        <v>64</v>
      </c>
      <c r="K38">
        <f>$I$33*J38+$I$34</f>
        <v>0</v>
      </c>
    </row>
    <row r="39" spans="8:11">
      <c r="J39">
        <v>73</v>
      </c>
      <c r="K39">
        <f>$I$33*J39+$I$34</f>
        <v>0</v>
      </c>
    </row>
    <row r="40" spans="8:11">
      <c r="J40">
        <v>82</v>
      </c>
      <c r="K40">
        <f>$I$33*J40+$I$34</f>
        <v>0</v>
      </c>
    </row>
    <row r="41" spans="8:11">
      <c r="J41">
        <v>91</v>
      </c>
      <c r="K41">
        <f>$I$33*J41+$I$34</f>
        <v>0</v>
      </c>
    </row>
    <row r="42" spans="8:11">
      <c r="J42">
        <v>100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10</v>
      </c>
      <c r="K47">
        <f>$I$48+EXP(-$I$49*J47^$I$50)</f>
        <v>0</v>
      </c>
    </row>
    <row r="48" spans="8:11">
      <c r="H48" s="2" t="s">
        <v>26</v>
      </c>
      <c r="I48" s="3">
        <v>-4265.191137323938</v>
      </c>
      <c r="J48">
        <v>19</v>
      </c>
      <c r="K48">
        <f>$I$48+EXP(-$I$49*J48^$I$50)</f>
        <v>0</v>
      </c>
    </row>
    <row r="49" spans="8:11">
      <c r="H49" s="2" t="s">
        <v>27</v>
      </c>
      <c r="I49" s="3">
        <v>-8.358007852212104</v>
      </c>
      <c r="J49">
        <v>28</v>
      </c>
      <c r="K49">
        <f>$I$48+EXP(-$I$49*J49^$I$50)</f>
        <v>0</v>
      </c>
    </row>
    <row r="50" spans="8:11">
      <c r="H50" s="2" t="s">
        <v>28</v>
      </c>
      <c r="I50" s="3">
        <v>1.218074525922062E-05</v>
      </c>
      <c r="J50">
        <v>37</v>
      </c>
      <c r="K50">
        <f>$I$48+EXP(-$I$49*J50^$I$50)</f>
        <v>0</v>
      </c>
    </row>
    <row r="51" spans="8:11">
      <c r="H51" s="2" t="s">
        <v>29</v>
      </c>
      <c r="J51">
        <v>46</v>
      </c>
      <c r="K51">
        <f>$I$48+EXP(-$I$49*J51^$I$50)</f>
        <v>0</v>
      </c>
    </row>
    <row r="52" spans="8:11">
      <c r="H52" s="2" t="s">
        <v>30</v>
      </c>
      <c r="I52" s="3">
        <v>-0.3312197386755631</v>
      </c>
      <c r="J52">
        <v>55</v>
      </c>
      <c r="K52">
        <f>$I$48+EXP(-$I$49*J52^$I$50)</f>
        <v>0</v>
      </c>
    </row>
    <row r="53" spans="8:11">
      <c r="H53" s="2" t="s">
        <v>31</v>
      </c>
      <c r="I53" s="3" t="s">
        <v>40</v>
      </c>
      <c r="J53">
        <v>64</v>
      </c>
      <c r="K53">
        <f>$I$48+EXP(-$I$49*J53^$I$50)</f>
        <v>0</v>
      </c>
    </row>
    <row r="54" spans="8:11">
      <c r="J54">
        <v>73</v>
      </c>
      <c r="K54">
        <f>$I$48+EXP(-$I$49*J54^$I$50)</f>
        <v>0</v>
      </c>
    </row>
    <row r="55" spans="8:11">
      <c r="J55">
        <v>82</v>
      </c>
      <c r="K55">
        <f>$I$48+EXP(-$I$49*J55^$I$50)</f>
        <v>0</v>
      </c>
    </row>
    <row r="56" spans="8:11">
      <c r="J56">
        <v>91</v>
      </c>
      <c r="K56">
        <f>$I$48+EXP(-$I$49*J56^$I$50)</f>
        <v>0</v>
      </c>
    </row>
    <row r="57" spans="8:11">
      <c r="J57">
        <v>100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10</v>
      </c>
      <c r="K62">
        <f>$I$63*LOG($I$64*J62+$I$65)+$I$66</f>
        <v>0</v>
      </c>
    </row>
    <row r="63" spans="8:11">
      <c r="H63" s="2" t="s">
        <v>26</v>
      </c>
      <c r="I63" s="3">
        <v>0.4475531488139788</v>
      </c>
      <c r="J63">
        <v>19</v>
      </c>
      <c r="K63">
        <f>$I$63*LOG($I$64*J63+$I$65)+$I$66</f>
        <v>0</v>
      </c>
    </row>
    <row r="64" spans="8:11">
      <c r="H64" s="2" t="s">
        <v>27</v>
      </c>
      <c r="I64" s="3">
        <v>0.1118346293245698</v>
      </c>
      <c r="J64">
        <v>28</v>
      </c>
      <c r="K64">
        <f>$I$63*LOG($I$64*J64+$I$65)+$I$66</f>
        <v>0</v>
      </c>
    </row>
    <row r="65" spans="8:11">
      <c r="H65" s="2" t="s">
        <v>28</v>
      </c>
      <c r="I65" s="3">
        <v>0.0884140436489621</v>
      </c>
      <c r="J65">
        <v>37</v>
      </c>
      <c r="K65">
        <f>$I$63*LOG($I$64*J65+$I$65)+$I$66</f>
        <v>0</v>
      </c>
    </row>
    <row r="66" spans="8:11">
      <c r="H66" s="2" t="s">
        <v>29</v>
      </c>
      <c r="I66" s="3">
        <v>-0.08411285298848975</v>
      </c>
      <c r="J66">
        <v>46</v>
      </c>
      <c r="K66">
        <f>$I$63*LOG($I$64*J66+$I$65)+$I$66</f>
        <v>0</v>
      </c>
    </row>
    <row r="67" spans="8:11">
      <c r="H67" s="2" t="s">
        <v>30</v>
      </c>
      <c r="I67" s="3">
        <v>-0.3311016417135257</v>
      </c>
      <c r="J67">
        <v>55</v>
      </c>
      <c r="K67">
        <f>$I$63*LOG($I$64*J67+$I$65)+$I$66</f>
        <v>0</v>
      </c>
    </row>
    <row r="68" spans="8:11">
      <c r="H68" s="2" t="s">
        <v>31</v>
      </c>
      <c r="I68" s="3" t="s">
        <v>42</v>
      </c>
      <c r="J68">
        <v>64</v>
      </c>
      <c r="K68">
        <f>$I$63*LOG($I$64*J68+$I$65)+$I$66</f>
        <v>0</v>
      </c>
    </row>
    <row r="69" spans="8:11">
      <c r="J69">
        <v>73</v>
      </c>
      <c r="K69">
        <f>$I$63*LOG($I$64*J69+$I$65)+$I$66</f>
        <v>0</v>
      </c>
    </row>
    <row r="70" spans="8:11">
      <c r="J70">
        <v>82</v>
      </c>
      <c r="K70">
        <f>$I$63*LOG($I$64*J70+$I$65)+$I$66</f>
        <v>0</v>
      </c>
    </row>
    <row r="71" spans="8:11">
      <c r="J71">
        <v>91</v>
      </c>
      <c r="K71">
        <f>$I$63*LOG($I$64*J71+$I$65)+$I$66</f>
        <v>0</v>
      </c>
    </row>
    <row r="72" spans="8:11">
      <c r="J72">
        <v>100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43</v>
      </c>
      <c r="D2" s="2" t="s">
        <v>16</v>
      </c>
      <c r="E2">
        <v>0</v>
      </c>
      <c r="F2">
        <v>0</v>
      </c>
      <c r="H2" s="2" t="s">
        <v>25</v>
      </c>
      <c r="I2" t="s">
        <v>32</v>
      </c>
      <c r="J2">
        <v>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44</v>
      </c>
      <c r="H3" s="2" t="s">
        <v>26</v>
      </c>
      <c r="I3" s="3">
        <v>-1</v>
      </c>
      <c r="J3">
        <v>10</v>
      </c>
      <c r="K3">
        <f>$I$3*EXP(-$I$4*J3)+$I$5</f>
        <v>0</v>
      </c>
    </row>
    <row r="4" spans="1:11">
      <c r="A4" s="2" t="s">
        <v>5</v>
      </c>
      <c r="B4" t="s">
        <v>43</v>
      </c>
      <c r="D4" s="2" t="s">
        <v>19</v>
      </c>
      <c r="E4" t="s">
        <v>45</v>
      </c>
      <c r="H4" s="2" t="s">
        <v>27</v>
      </c>
      <c r="I4" s="3">
        <v>2.615288443767674</v>
      </c>
      <c r="J4">
        <v>20</v>
      </c>
      <c r="K4">
        <f>$I$3*EXP(-$I$4*J4)+$I$5</f>
        <v>0</v>
      </c>
    </row>
    <row r="5" spans="1:11">
      <c r="A5" s="2" t="s">
        <v>6</v>
      </c>
      <c r="B5" t="s">
        <v>13</v>
      </c>
      <c r="D5" s="2" t="s">
        <v>21</v>
      </c>
      <c r="E5" t="s">
        <v>46</v>
      </c>
      <c r="H5" s="2" t="s">
        <v>28</v>
      </c>
      <c r="I5" s="3">
        <v>1</v>
      </c>
      <c r="J5">
        <v>30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100</v>
      </c>
      <c r="F6">
        <v>1</v>
      </c>
      <c r="H6" s="2" t="s">
        <v>29</v>
      </c>
      <c r="J6">
        <v>40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-0.3017629169031624</v>
      </c>
      <c r="J7">
        <v>50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47</v>
      </c>
      <c r="J8">
        <v>60</v>
      </c>
      <c r="K8">
        <f>$I$3*EXP(-$I$4*J8)+$I$5</f>
        <v>0</v>
      </c>
    </row>
    <row r="9" spans="1:11">
      <c r="J9">
        <v>70</v>
      </c>
      <c r="K9">
        <f>$I$3*EXP(-$I$4*J9)+$I$5</f>
        <v>0</v>
      </c>
    </row>
    <row r="10" spans="1:11">
      <c r="J10">
        <v>80</v>
      </c>
      <c r="K10">
        <f>$I$3*EXP(-$I$4*J10)+$I$5</f>
        <v>0</v>
      </c>
    </row>
    <row r="11" spans="1:11">
      <c r="J11">
        <v>90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0</v>
      </c>
      <c r="K17">
        <f>$I$18*(J17^(1-$I$19)-1)/(1-$I$19)+$I$20</f>
        <v>0</v>
      </c>
    </row>
    <row r="18" spans="8:11">
      <c r="H18" s="2" t="s">
        <v>26</v>
      </c>
      <c r="I18" s="3">
        <v>1.061865529937589E-06</v>
      </c>
      <c r="J18">
        <v>10</v>
      </c>
      <c r="K18">
        <f>$I$18*(J18^(1-$I$19)-1)/(1-$I$19)+$I$20</f>
        <v>0</v>
      </c>
    </row>
    <row r="19" spans="8:11">
      <c r="H19" s="2" t="s">
        <v>27</v>
      </c>
      <c r="I19" s="3">
        <v>0.9999989381292774</v>
      </c>
      <c r="J19">
        <v>20</v>
      </c>
      <c r="K19">
        <f>$I$18*(J19^(1-$I$19)-1)/(1-$I$19)+$I$20</f>
        <v>0</v>
      </c>
    </row>
    <row r="20" spans="8:11">
      <c r="H20" s="2" t="s">
        <v>28</v>
      </c>
      <c r="I20" s="3">
        <v>0.9999951099165635</v>
      </c>
      <c r="J20">
        <v>30</v>
      </c>
      <c r="K20">
        <f>$I$18*(J20^(1-$I$19)-1)/(1-$I$19)+$I$20</f>
        <v>0</v>
      </c>
    </row>
    <row r="21" spans="8:11">
      <c r="H21" s="2" t="s">
        <v>29</v>
      </c>
      <c r="J21">
        <v>40</v>
      </c>
      <c r="K21">
        <f>$I$18*(J21^(1-$I$19)-1)/(1-$I$19)+$I$20</f>
        <v>0</v>
      </c>
    </row>
    <row r="22" spans="8:11">
      <c r="H22" s="2" t="s">
        <v>30</v>
      </c>
      <c r="I22" s="3">
        <v>-0.3020679628468905</v>
      </c>
      <c r="J22">
        <v>50</v>
      </c>
      <c r="K22">
        <f>$I$18*(J22^(1-$I$19)-1)/(1-$I$19)+$I$20</f>
        <v>0</v>
      </c>
    </row>
    <row r="23" spans="8:11">
      <c r="H23" s="2" t="s">
        <v>31</v>
      </c>
      <c r="I23" s="3" t="s">
        <v>48</v>
      </c>
      <c r="J23">
        <v>60</v>
      </c>
      <c r="K23">
        <f>$I$18*(J23^(1-$I$19)-1)/(1-$I$19)+$I$20</f>
        <v>0</v>
      </c>
    </row>
    <row r="24" spans="8:11">
      <c r="J24">
        <v>70</v>
      </c>
      <c r="K24">
        <f>$I$18*(J24^(1-$I$19)-1)/(1-$I$19)+$I$20</f>
        <v>0</v>
      </c>
    </row>
    <row r="25" spans="8:11">
      <c r="J25">
        <v>80</v>
      </c>
      <c r="K25">
        <f>$I$18*(J25^(1-$I$19)-1)/(1-$I$19)+$I$20</f>
        <v>0</v>
      </c>
    </row>
    <row r="26" spans="8:11">
      <c r="J26">
        <v>90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0</v>
      </c>
      <c r="K32">
        <f>$I$33*J32+$I$34</f>
        <v>0</v>
      </c>
    </row>
    <row r="33" spans="8:11">
      <c r="H33" s="2" t="s">
        <v>26</v>
      </c>
      <c r="I33" s="3">
        <v>0.01</v>
      </c>
      <c r="J33">
        <v>10</v>
      </c>
      <c r="K33">
        <f>$I$33*J33+$I$34</f>
        <v>0</v>
      </c>
    </row>
    <row r="34" spans="8:11">
      <c r="H34" s="2" t="s">
        <v>27</v>
      </c>
      <c r="I34" s="3">
        <v>-0</v>
      </c>
      <c r="J34">
        <v>20</v>
      </c>
      <c r="K34">
        <f>$I$33*J34+$I$34</f>
        <v>0</v>
      </c>
    </row>
    <row r="35" spans="8:11">
      <c r="H35" s="2" t="s">
        <v>28</v>
      </c>
      <c r="J35">
        <v>30</v>
      </c>
      <c r="K35">
        <f>$I$33*J35+$I$34</f>
        <v>0</v>
      </c>
    </row>
    <row r="36" spans="8:11">
      <c r="H36" s="2" t="s">
        <v>29</v>
      </c>
      <c r="J36">
        <v>40</v>
      </c>
      <c r="K36">
        <f>$I$33*J36+$I$34</f>
        <v>0</v>
      </c>
    </row>
    <row r="37" spans="8:11">
      <c r="H37" s="2" t="s">
        <v>30</v>
      </c>
      <c r="I37" s="3">
        <v>-0.3419513641422194</v>
      </c>
      <c r="J37">
        <v>50</v>
      </c>
      <c r="K37">
        <f>$I$33*J37+$I$34</f>
        <v>0</v>
      </c>
    </row>
    <row r="38" spans="8:11">
      <c r="H38" s="2" t="s">
        <v>31</v>
      </c>
      <c r="I38" s="3" t="s">
        <v>49</v>
      </c>
      <c r="J38">
        <v>60</v>
      </c>
      <c r="K38">
        <f>$I$33*J38+$I$34</f>
        <v>0</v>
      </c>
    </row>
    <row r="39" spans="8:11">
      <c r="J39">
        <v>70</v>
      </c>
      <c r="K39">
        <f>$I$33*J39+$I$34</f>
        <v>0</v>
      </c>
    </row>
    <row r="40" spans="8:11">
      <c r="J40">
        <v>80</v>
      </c>
      <c r="K40">
        <f>$I$33*J40+$I$34</f>
        <v>0</v>
      </c>
    </row>
    <row r="41" spans="8:11">
      <c r="J41">
        <v>90</v>
      </c>
      <c r="K41">
        <f>$I$33*J41+$I$34</f>
        <v>0</v>
      </c>
    </row>
    <row r="42" spans="8:11">
      <c r="J42">
        <v>100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0</v>
      </c>
      <c r="K47">
        <f>$I$48+EXP(-$I$49*J47^$I$50)</f>
        <v>0</v>
      </c>
    </row>
    <row r="48" spans="8:11">
      <c r="H48" s="2" t="s">
        <v>26</v>
      </c>
      <c r="I48" s="3">
        <v>-4265.191137323938</v>
      </c>
      <c r="J48">
        <v>10</v>
      </c>
      <c r="K48">
        <f>$I$48+EXP(-$I$49*J48^$I$50)</f>
        <v>0</v>
      </c>
    </row>
    <row r="49" spans="8:11">
      <c r="H49" s="2" t="s">
        <v>27</v>
      </c>
      <c r="I49" s="3">
        <v>-8.358007852212104</v>
      </c>
      <c r="J49">
        <v>20</v>
      </c>
      <c r="K49">
        <f>$I$48+EXP(-$I$49*J49^$I$50)</f>
        <v>0</v>
      </c>
    </row>
    <row r="50" spans="8:11">
      <c r="H50" s="2" t="s">
        <v>28</v>
      </c>
      <c r="I50" s="3">
        <v>1.218074525922062E-05</v>
      </c>
      <c r="J50">
        <v>30</v>
      </c>
      <c r="K50">
        <f>$I$48+EXP(-$I$49*J50^$I$50)</f>
        <v>0</v>
      </c>
    </row>
    <row r="51" spans="8:11">
      <c r="H51" s="2" t="s">
        <v>29</v>
      </c>
      <c r="J51">
        <v>40</v>
      </c>
      <c r="K51">
        <f>$I$48+EXP(-$I$49*J51^$I$50)</f>
        <v>0</v>
      </c>
    </row>
    <row r="52" spans="8:11">
      <c r="H52" s="2" t="s">
        <v>30</v>
      </c>
      <c r="I52" s="3">
        <v>-0.3312197386755631</v>
      </c>
      <c r="J52">
        <v>50</v>
      </c>
      <c r="K52">
        <f>$I$48+EXP(-$I$49*J52^$I$50)</f>
        <v>0</v>
      </c>
    </row>
    <row r="53" spans="8:11">
      <c r="H53" s="2" t="s">
        <v>31</v>
      </c>
      <c r="I53" s="3" t="s">
        <v>50</v>
      </c>
      <c r="J53">
        <v>60</v>
      </c>
      <c r="K53">
        <f>$I$48+EXP(-$I$49*J53^$I$50)</f>
        <v>0</v>
      </c>
    </row>
    <row r="54" spans="8:11">
      <c r="J54">
        <v>70</v>
      </c>
      <c r="K54">
        <f>$I$48+EXP(-$I$49*J54^$I$50)</f>
        <v>0</v>
      </c>
    </row>
    <row r="55" spans="8:11">
      <c r="J55">
        <v>80</v>
      </c>
      <c r="K55">
        <f>$I$48+EXP(-$I$49*J55^$I$50)</f>
        <v>0</v>
      </c>
    </row>
    <row r="56" spans="8:11">
      <c r="J56">
        <v>90</v>
      </c>
      <c r="K56">
        <f>$I$48+EXP(-$I$49*J56^$I$50)</f>
        <v>0</v>
      </c>
    </row>
    <row r="57" spans="8:11">
      <c r="J57">
        <v>100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0</v>
      </c>
      <c r="K62">
        <f>$I$63*LOG($I$64*J62+$I$65)+$I$66</f>
        <v>0</v>
      </c>
    </row>
    <row r="63" spans="8:11">
      <c r="H63" s="2" t="s">
        <v>26</v>
      </c>
      <c r="I63" s="3">
        <v>0.4475531488139788</v>
      </c>
      <c r="J63">
        <v>10</v>
      </c>
      <c r="K63">
        <f>$I$63*LOG($I$64*J63+$I$65)+$I$66</f>
        <v>0</v>
      </c>
    </row>
    <row r="64" spans="8:11">
      <c r="H64" s="2" t="s">
        <v>27</v>
      </c>
      <c r="I64" s="3">
        <v>0.1118346293245698</v>
      </c>
      <c r="J64">
        <v>20</v>
      </c>
      <c r="K64">
        <f>$I$63*LOG($I$64*J64+$I$65)+$I$66</f>
        <v>0</v>
      </c>
    </row>
    <row r="65" spans="8:11">
      <c r="H65" s="2" t="s">
        <v>28</v>
      </c>
      <c r="I65" s="3">
        <v>0.0884140436489621</v>
      </c>
      <c r="J65">
        <v>30</v>
      </c>
      <c r="K65">
        <f>$I$63*LOG($I$64*J65+$I$65)+$I$66</f>
        <v>0</v>
      </c>
    </row>
    <row r="66" spans="8:11">
      <c r="H66" s="2" t="s">
        <v>29</v>
      </c>
      <c r="I66" s="3">
        <v>-0.08411285298848975</v>
      </c>
      <c r="J66">
        <v>40</v>
      </c>
      <c r="K66">
        <f>$I$63*LOG($I$64*J66+$I$65)+$I$66</f>
        <v>0</v>
      </c>
    </row>
    <row r="67" spans="8:11">
      <c r="H67" s="2" t="s">
        <v>30</v>
      </c>
      <c r="I67" s="3">
        <v>-0.3311016417135257</v>
      </c>
      <c r="J67">
        <v>50</v>
      </c>
      <c r="K67">
        <f>$I$63*LOG($I$64*J67+$I$65)+$I$66</f>
        <v>0</v>
      </c>
    </row>
    <row r="68" spans="8:11">
      <c r="H68" s="2" t="s">
        <v>31</v>
      </c>
      <c r="I68" s="3" t="s">
        <v>51</v>
      </c>
      <c r="J68">
        <v>60</v>
      </c>
      <c r="K68">
        <f>$I$63*LOG($I$64*J68+$I$65)+$I$66</f>
        <v>0</v>
      </c>
    </row>
    <row r="69" spans="8:11">
      <c r="J69">
        <v>70</v>
      </c>
      <c r="K69">
        <f>$I$63*LOG($I$64*J69+$I$65)+$I$66</f>
        <v>0</v>
      </c>
    </row>
    <row r="70" spans="8:11">
      <c r="J70">
        <v>80</v>
      </c>
      <c r="K70">
        <f>$I$63*LOG($I$64*J70+$I$65)+$I$66</f>
        <v>0</v>
      </c>
    </row>
    <row r="71" spans="8:11">
      <c r="J71">
        <v>90</v>
      </c>
      <c r="K71">
        <f>$I$63*LOG($I$64*J71+$I$65)+$I$66</f>
        <v>0</v>
      </c>
    </row>
    <row r="72" spans="8:11">
      <c r="J72">
        <v>100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52</v>
      </c>
      <c r="D2" s="2" t="s">
        <v>16</v>
      </c>
      <c r="E2">
        <v>20</v>
      </c>
      <c r="F2">
        <v>0</v>
      </c>
      <c r="H2" s="2" t="s">
        <v>25</v>
      </c>
      <c r="I2" t="s">
        <v>32</v>
      </c>
      <c r="J2">
        <v>20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54</v>
      </c>
      <c r="H3" s="2" t="s">
        <v>26</v>
      </c>
      <c r="I3" s="3">
        <v>-3.11722046135212</v>
      </c>
      <c r="J3">
        <v>28</v>
      </c>
      <c r="K3">
        <f>$I$3*EXP(-$I$4*J3)+$I$5</f>
        <v>0</v>
      </c>
    </row>
    <row r="4" spans="1:11">
      <c r="A4" s="2" t="s">
        <v>5</v>
      </c>
      <c r="B4" t="s">
        <v>52</v>
      </c>
      <c r="D4" s="2" t="s">
        <v>19</v>
      </c>
      <c r="E4" t="s">
        <v>55</v>
      </c>
      <c r="H4" s="2" t="s">
        <v>27</v>
      </c>
      <c r="I4" s="3">
        <v>0.05629033787055393</v>
      </c>
      <c r="J4">
        <v>36</v>
      </c>
      <c r="K4">
        <f>$I$3*EXP(-$I$4*J4)+$I$5</f>
        <v>0</v>
      </c>
    </row>
    <row r="5" spans="1:11">
      <c r="A5" s="2" t="s">
        <v>6</v>
      </c>
      <c r="B5" t="s">
        <v>53</v>
      </c>
      <c r="D5" s="2" t="s">
        <v>21</v>
      </c>
      <c r="E5" t="s">
        <v>56</v>
      </c>
      <c r="H5" s="2" t="s">
        <v>28</v>
      </c>
      <c r="I5" s="3">
        <v>1.011197194086347</v>
      </c>
      <c r="J5">
        <v>44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100</v>
      </c>
      <c r="F6">
        <v>1</v>
      </c>
      <c r="H6" s="2" t="s">
        <v>29</v>
      </c>
      <c r="J6">
        <v>52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-0.346987731611895</v>
      </c>
      <c r="J7">
        <v>60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57</v>
      </c>
      <c r="J8">
        <v>68</v>
      </c>
      <c r="K8">
        <f>$I$3*EXP(-$I$4*J8)+$I$5</f>
        <v>0</v>
      </c>
    </row>
    <row r="9" spans="1:11">
      <c r="J9">
        <v>76</v>
      </c>
      <c r="K9">
        <f>$I$3*EXP(-$I$4*J9)+$I$5</f>
        <v>0</v>
      </c>
    </row>
    <row r="10" spans="1:11">
      <c r="J10">
        <v>84</v>
      </c>
      <c r="K10">
        <f>$I$3*EXP(-$I$4*J10)+$I$5</f>
        <v>0</v>
      </c>
    </row>
    <row r="11" spans="1:11">
      <c r="J11">
        <v>92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20</v>
      </c>
      <c r="K17">
        <f>$I$18*(J17^(1-$I$19)-1)/(1-$I$19)+$I$20</f>
        <v>0</v>
      </c>
    </row>
    <row r="18" spans="8:11">
      <c r="H18" s="2" t="s">
        <v>26</v>
      </c>
      <c r="I18" s="3">
        <v>0.1351521011209912</v>
      </c>
      <c r="J18">
        <v>28</v>
      </c>
      <c r="K18">
        <f>$I$18*(J18^(1-$I$19)-1)/(1-$I$19)+$I$20</f>
        <v>0</v>
      </c>
    </row>
    <row r="19" spans="8:11">
      <c r="H19" s="2" t="s">
        <v>27</v>
      </c>
      <c r="I19" s="3">
        <v>0.6030676141932588</v>
      </c>
      <c r="J19">
        <v>36</v>
      </c>
      <c r="K19">
        <f>$I$18*(J19^(1-$I$19)-1)/(1-$I$19)+$I$20</f>
        <v>0</v>
      </c>
    </row>
    <row r="20" spans="8:11">
      <c r="H20" s="2" t="s">
        <v>28</v>
      </c>
      <c r="I20" s="3">
        <v>-0.7777283818090781</v>
      </c>
      <c r="J20">
        <v>44</v>
      </c>
      <c r="K20">
        <f>$I$18*(J20^(1-$I$19)-1)/(1-$I$19)+$I$20</f>
        <v>0</v>
      </c>
    </row>
    <row r="21" spans="8:11">
      <c r="H21" s="2" t="s">
        <v>29</v>
      </c>
      <c r="J21">
        <v>52</v>
      </c>
      <c r="K21">
        <f>$I$18*(J21^(1-$I$19)-1)/(1-$I$19)+$I$20</f>
        <v>0</v>
      </c>
    </row>
    <row r="22" spans="8:11">
      <c r="H22" s="2" t="s">
        <v>30</v>
      </c>
      <c r="I22" s="3">
        <v>-0.3595552682355976</v>
      </c>
      <c r="J22">
        <v>60</v>
      </c>
      <c r="K22">
        <f>$I$18*(J22^(1-$I$19)-1)/(1-$I$19)+$I$20</f>
        <v>0</v>
      </c>
    </row>
    <row r="23" spans="8:11">
      <c r="H23" s="2" t="s">
        <v>31</v>
      </c>
      <c r="I23" s="3" t="s">
        <v>58</v>
      </c>
      <c r="J23">
        <v>68</v>
      </c>
      <c r="K23">
        <f>$I$18*(J23^(1-$I$19)-1)/(1-$I$19)+$I$20</f>
        <v>0</v>
      </c>
    </row>
    <row r="24" spans="8:11">
      <c r="J24">
        <v>76</v>
      </c>
      <c r="K24">
        <f>$I$18*(J24^(1-$I$19)-1)/(1-$I$19)+$I$20</f>
        <v>0</v>
      </c>
    </row>
    <row r="25" spans="8:11">
      <c r="J25">
        <v>84</v>
      </c>
      <c r="K25">
        <f>$I$18*(J25^(1-$I$19)-1)/(1-$I$19)+$I$20</f>
        <v>0</v>
      </c>
    </row>
    <row r="26" spans="8:11">
      <c r="J26">
        <v>92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20</v>
      </c>
      <c r="K32">
        <f>$I$33*J32+$I$34</f>
        <v>0</v>
      </c>
    </row>
    <row r="33" spans="8:11">
      <c r="H33" s="2" t="s">
        <v>26</v>
      </c>
      <c r="I33" s="3">
        <v>0.0125</v>
      </c>
      <c r="J33">
        <v>28</v>
      </c>
      <c r="K33">
        <f>$I$33*J33+$I$34</f>
        <v>0</v>
      </c>
    </row>
    <row r="34" spans="8:11">
      <c r="H34" s="2" t="s">
        <v>27</v>
      </c>
      <c r="I34" s="3">
        <v>-0.25</v>
      </c>
      <c r="J34">
        <v>36</v>
      </c>
      <c r="K34">
        <f>$I$33*J34+$I$34</f>
        <v>0</v>
      </c>
    </row>
    <row r="35" spans="8:11">
      <c r="H35" s="2" t="s">
        <v>28</v>
      </c>
      <c r="J35">
        <v>44</v>
      </c>
      <c r="K35">
        <f>$I$33*J35+$I$34</f>
        <v>0</v>
      </c>
    </row>
    <row r="36" spans="8:11">
      <c r="H36" s="2" t="s">
        <v>29</v>
      </c>
      <c r="J36">
        <v>52</v>
      </c>
      <c r="K36">
        <f>$I$33*J36+$I$34</f>
        <v>0</v>
      </c>
    </row>
    <row r="37" spans="8:11">
      <c r="H37" s="2" t="s">
        <v>30</v>
      </c>
      <c r="I37" s="3">
        <v>-0.3629313609187055</v>
      </c>
      <c r="J37">
        <v>60</v>
      </c>
      <c r="K37">
        <f>$I$33*J37+$I$34</f>
        <v>0</v>
      </c>
    </row>
    <row r="38" spans="8:11">
      <c r="H38" s="2" t="s">
        <v>31</v>
      </c>
      <c r="I38" s="3" t="s">
        <v>59</v>
      </c>
      <c r="J38">
        <v>68</v>
      </c>
      <c r="K38">
        <f>$I$33*J38+$I$34</f>
        <v>0</v>
      </c>
    </row>
    <row r="39" spans="8:11">
      <c r="J39">
        <v>76</v>
      </c>
      <c r="K39">
        <f>$I$33*J39+$I$34</f>
        <v>0</v>
      </c>
    </row>
    <row r="40" spans="8:11">
      <c r="J40">
        <v>84</v>
      </c>
      <c r="K40">
        <f>$I$33*J40+$I$34</f>
        <v>0</v>
      </c>
    </row>
    <row r="41" spans="8:11">
      <c r="J41">
        <v>92</v>
      </c>
      <c r="K41">
        <f>$I$33*J41+$I$34</f>
        <v>0</v>
      </c>
    </row>
    <row r="42" spans="8:11">
      <c r="J42">
        <v>100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20</v>
      </c>
      <c r="K47">
        <f>$I$48+EXP(-$I$49*J47^$I$50)</f>
        <v>0</v>
      </c>
    </row>
    <row r="48" spans="8:11">
      <c r="H48" s="2" t="s">
        <v>26</v>
      </c>
      <c r="I48" s="3">
        <v>-2.429313898791244</v>
      </c>
      <c r="J48">
        <v>28</v>
      </c>
      <c r="K48">
        <f>$I$48+EXP(-$I$49*J48^$I$50)</f>
        <v>0</v>
      </c>
    </row>
    <row r="49" spans="8:11">
      <c r="H49" s="2" t="s">
        <v>27</v>
      </c>
      <c r="I49" s="3">
        <v>-0.4818911720185792</v>
      </c>
      <c r="J49">
        <v>36</v>
      </c>
      <c r="K49">
        <f>$I$48+EXP(-$I$49*J49^$I$50)</f>
        <v>0</v>
      </c>
    </row>
    <row r="50" spans="8:11">
      <c r="H50" s="2" t="s">
        <v>28</v>
      </c>
      <c r="I50" s="3">
        <v>0.2038943488881697</v>
      </c>
      <c r="J50">
        <v>44</v>
      </c>
      <c r="K50">
        <f>$I$48+EXP(-$I$49*J50^$I$50)</f>
        <v>0</v>
      </c>
    </row>
    <row r="51" spans="8:11">
      <c r="H51" s="2" t="s">
        <v>29</v>
      </c>
      <c r="J51">
        <v>52</v>
      </c>
      <c r="K51">
        <f>$I$48+EXP(-$I$49*J51^$I$50)</f>
        <v>0</v>
      </c>
    </row>
    <row r="52" spans="8:11">
      <c r="H52" s="2" t="s">
        <v>30</v>
      </c>
      <c r="I52" s="3">
        <v>-0.3601155115680568</v>
      </c>
      <c r="J52">
        <v>60</v>
      </c>
      <c r="K52">
        <f>$I$48+EXP(-$I$49*J52^$I$50)</f>
        <v>0</v>
      </c>
    </row>
    <row r="53" spans="8:11">
      <c r="H53" s="2" t="s">
        <v>31</v>
      </c>
      <c r="I53" s="3" t="s">
        <v>60</v>
      </c>
      <c r="J53">
        <v>68</v>
      </c>
      <c r="K53">
        <f>$I$48+EXP(-$I$49*J53^$I$50)</f>
        <v>0</v>
      </c>
    </row>
    <row r="54" spans="8:11">
      <c r="J54">
        <v>76</v>
      </c>
      <c r="K54">
        <f>$I$48+EXP(-$I$49*J54^$I$50)</f>
        <v>0</v>
      </c>
    </row>
    <row r="55" spans="8:11">
      <c r="J55">
        <v>84</v>
      </c>
      <c r="K55">
        <f>$I$48+EXP(-$I$49*J55^$I$50)</f>
        <v>0</v>
      </c>
    </row>
    <row r="56" spans="8:11">
      <c r="J56">
        <v>92</v>
      </c>
      <c r="K56">
        <f>$I$48+EXP(-$I$49*J56^$I$50)</f>
        <v>0</v>
      </c>
    </row>
    <row r="57" spans="8:11">
      <c r="J57">
        <v>100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20</v>
      </c>
      <c r="K62">
        <f>$I$63*LOG($I$64*J62+$I$65)+$I$66</f>
        <v>0</v>
      </c>
    </row>
    <row r="63" spans="8:11">
      <c r="H63" s="2" t="s">
        <v>26</v>
      </c>
      <c r="I63" s="3">
        <v>0.7272521306930859</v>
      </c>
      <c r="J63">
        <v>28</v>
      </c>
      <c r="K63">
        <f>$I$63*LOG($I$64*J63+$I$65)+$I$66</f>
        <v>0</v>
      </c>
    </row>
    <row r="64" spans="8:11">
      <c r="H64" s="2" t="s">
        <v>27</v>
      </c>
      <c r="I64" s="3">
        <v>0.05608490275794525</v>
      </c>
      <c r="J64">
        <v>36</v>
      </c>
      <c r="K64">
        <f>$I$63*LOG($I$64*J64+$I$65)+$I$66</f>
        <v>0</v>
      </c>
    </row>
    <row r="65" spans="8:11">
      <c r="H65" s="2" t="s">
        <v>28</v>
      </c>
      <c r="I65" s="3">
        <v>0.3965563931257065</v>
      </c>
      <c r="J65">
        <v>44</v>
      </c>
      <c r="K65">
        <f>$I$63*LOG($I$64*J65+$I$65)+$I$66</f>
        <v>0</v>
      </c>
    </row>
    <row r="66" spans="8:11">
      <c r="H66" s="2" t="s">
        <v>29</v>
      </c>
      <c r="I66" s="3">
        <v>-0.3036723346966354</v>
      </c>
      <c r="J66">
        <v>52</v>
      </c>
      <c r="K66">
        <f>$I$63*LOG($I$64*J66+$I$65)+$I$66</f>
        <v>0</v>
      </c>
    </row>
    <row r="67" spans="8:11">
      <c r="H67" s="2" t="s">
        <v>30</v>
      </c>
      <c r="I67" s="3">
        <v>-0.3568842115947704</v>
      </c>
      <c r="J67">
        <v>60</v>
      </c>
      <c r="K67">
        <f>$I$63*LOG($I$64*J67+$I$65)+$I$66</f>
        <v>0</v>
      </c>
    </row>
    <row r="68" spans="8:11">
      <c r="H68" s="2" t="s">
        <v>31</v>
      </c>
      <c r="I68" s="3" t="s">
        <v>61</v>
      </c>
      <c r="J68">
        <v>68</v>
      </c>
      <c r="K68">
        <f>$I$63*LOG($I$64*J68+$I$65)+$I$66</f>
        <v>0</v>
      </c>
    </row>
    <row r="69" spans="8:11">
      <c r="J69">
        <v>76</v>
      </c>
      <c r="K69">
        <f>$I$63*LOG($I$64*J69+$I$65)+$I$66</f>
        <v>0</v>
      </c>
    </row>
    <row r="70" spans="8:11">
      <c r="J70">
        <v>84</v>
      </c>
      <c r="K70">
        <f>$I$63*LOG($I$64*J70+$I$65)+$I$66</f>
        <v>0</v>
      </c>
    </row>
    <row r="71" spans="8:11">
      <c r="J71">
        <v>92</v>
      </c>
      <c r="K71">
        <f>$I$63*LOG($I$64*J71+$I$65)+$I$66</f>
        <v>0</v>
      </c>
    </row>
    <row r="72" spans="8:11">
      <c r="J72">
        <v>100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62</v>
      </c>
      <c r="D2" s="2" t="s">
        <v>16</v>
      </c>
      <c r="E2">
        <v>20</v>
      </c>
      <c r="F2">
        <v>0</v>
      </c>
      <c r="H2" s="2" t="s">
        <v>25</v>
      </c>
      <c r="I2" t="s">
        <v>32</v>
      </c>
      <c r="J2">
        <v>20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54</v>
      </c>
      <c r="H3" s="2" t="s">
        <v>26</v>
      </c>
      <c r="I3" s="3">
        <v>-4.814582564111058</v>
      </c>
      <c r="J3">
        <v>28</v>
      </c>
      <c r="K3">
        <f>$I$3*EXP(-$I$4*J3)+$I$5</f>
        <v>0</v>
      </c>
    </row>
    <row r="4" spans="1:11">
      <c r="A4" s="2" t="s">
        <v>5</v>
      </c>
      <c r="B4" t="s">
        <v>63</v>
      </c>
      <c r="D4" s="2" t="s">
        <v>19</v>
      </c>
      <c r="E4" t="s">
        <v>55</v>
      </c>
      <c r="H4" s="2" t="s">
        <v>27</v>
      </c>
      <c r="I4" s="3">
        <v>0.07848862400382534</v>
      </c>
      <c r="J4">
        <v>36</v>
      </c>
      <c r="K4">
        <f>$I$3*EXP(-$I$4*J4)+$I$5</f>
        <v>0</v>
      </c>
    </row>
    <row r="5" spans="1:11">
      <c r="A5" s="2" t="s">
        <v>6</v>
      </c>
      <c r="B5" t="s">
        <v>64</v>
      </c>
      <c r="D5" s="2" t="s">
        <v>21</v>
      </c>
      <c r="E5" t="s">
        <v>56</v>
      </c>
      <c r="H5" s="2" t="s">
        <v>28</v>
      </c>
      <c r="I5" s="3">
        <v>1.001878628943108</v>
      </c>
      <c r="J5">
        <v>44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100</v>
      </c>
      <c r="F6">
        <v>1</v>
      </c>
      <c r="H6" s="2" t="s">
        <v>29</v>
      </c>
      <c r="J6">
        <v>52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-0.3250690128292204</v>
      </c>
      <c r="J7">
        <v>60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65</v>
      </c>
      <c r="J8">
        <v>68</v>
      </c>
      <c r="K8">
        <f>$I$3*EXP(-$I$4*J8)+$I$5</f>
        <v>0</v>
      </c>
    </row>
    <row r="9" spans="1:11">
      <c r="J9">
        <v>76</v>
      </c>
      <c r="K9">
        <f>$I$3*EXP(-$I$4*J9)+$I$5</f>
        <v>0</v>
      </c>
    </row>
    <row r="10" spans="1:11">
      <c r="J10">
        <v>84</v>
      </c>
      <c r="K10">
        <f>$I$3*EXP(-$I$4*J10)+$I$5</f>
        <v>0</v>
      </c>
    </row>
    <row r="11" spans="1:11">
      <c r="J11">
        <v>92</v>
      </c>
      <c r="K11">
        <f>$I$3*EXP(-$I$4*J11)+$I$5</f>
        <v>0</v>
      </c>
    </row>
    <row r="12" spans="1:11">
      <c r="J12">
        <v>100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20</v>
      </c>
      <c r="K17">
        <f>$I$18*(J17^(1-$I$19)-1)/(1-$I$19)+$I$20</f>
        <v>0</v>
      </c>
    </row>
    <row r="18" spans="8:11">
      <c r="H18" s="2" t="s">
        <v>26</v>
      </c>
      <c r="I18" s="3">
        <v>0.630161356848704</v>
      </c>
      <c r="J18">
        <v>28</v>
      </c>
      <c r="K18">
        <f>$I$18*(J18^(1-$I$19)-1)/(1-$I$19)+$I$20</f>
        <v>0</v>
      </c>
    </row>
    <row r="19" spans="8:11">
      <c r="H19" s="2" t="s">
        <v>27</v>
      </c>
      <c r="I19" s="3">
        <v>1.003711957127124</v>
      </c>
      <c r="J19">
        <v>36</v>
      </c>
      <c r="K19">
        <f>$I$18*(J19^(1-$I$19)-1)/(1-$I$19)+$I$20</f>
        <v>0</v>
      </c>
    </row>
    <row r="20" spans="8:11">
      <c r="H20" s="2" t="s">
        <v>28</v>
      </c>
      <c r="I20" s="3">
        <v>-1.87733734552982</v>
      </c>
      <c r="J20">
        <v>44</v>
      </c>
      <c r="K20">
        <f>$I$18*(J20^(1-$I$19)-1)/(1-$I$19)+$I$20</f>
        <v>0</v>
      </c>
    </row>
    <row r="21" spans="8:11">
      <c r="H21" s="2" t="s">
        <v>29</v>
      </c>
      <c r="J21">
        <v>52</v>
      </c>
      <c r="K21">
        <f>$I$18*(J21^(1-$I$19)-1)/(1-$I$19)+$I$20</f>
        <v>0</v>
      </c>
    </row>
    <row r="22" spans="8:11">
      <c r="H22" s="2" t="s">
        <v>30</v>
      </c>
      <c r="I22" s="3">
        <v>-0.3350665750759345</v>
      </c>
      <c r="J22">
        <v>60</v>
      </c>
      <c r="K22">
        <f>$I$18*(J22^(1-$I$19)-1)/(1-$I$19)+$I$20</f>
        <v>0</v>
      </c>
    </row>
    <row r="23" spans="8:11">
      <c r="H23" s="2" t="s">
        <v>31</v>
      </c>
      <c r="I23" s="3" t="s">
        <v>66</v>
      </c>
      <c r="J23">
        <v>68</v>
      </c>
      <c r="K23">
        <f>$I$18*(J23^(1-$I$19)-1)/(1-$I$19)+$I$20</f>
        <v>0</v>
      </c>
    </row>
    <row r="24" spans="8:11">
      <c r="J24">
        <v>76</v>
      </c>
      <c r="K24">
        <f>$I$18*(J24^(1-$I$19)-1)/(1-$I$19)+$I$20</f>
        <v>0</v>
      </c>
    </row>
    <row r="25" spans="8:11">
      <c r="J25">
        <v>84</v>
      </c>
      <c r="K25">
        <f>$I$18*(J25^(1-$I$19)-1)/(1-$I$19)+$I$20</f>
        <v>0</v>
      </c>
    </row>
    <row r="26" spans="8:11">
      <c r="J26">
        <v>92</v>
      </c>
      <c r="K26">
        <f>$I$18*(J26^(1-$I$19)-1)/(1-$I$19)+$I$20</f>
        <v>0</v>
      </c>
    </row>
    <row r="27" spans="8:11">
      <c r="J27">
        <v>100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20</v>
      </c>
      <c r="K32">
        <f>$I$33*J32+$I$34</f>
        <v>0</v>
      </c>
    </row>
    <row r="33" spans="8:11">
      <c r="H33" s="2" t="s">
        <v>26</v>
      </c>
      <c r="I33" s="3">
        <v>0.0125</v>
      </c>
      <c r="J33">
        <v>28</v>
      </c>
      <c r="K33">
        <f>$I$33*J33+$I$34</f>
        <v>0</v>
      </c>
    </row>
    <row r="34" spans="8:11">
      <c r="H34" s="2" t="s">
        <v>27</v>
      </c>
      <c r="I34" s="3">
        <v>-0.25</v>
      </c>
      <c r="J34">
        <v>36</v>
      </c>
      <c r="K34">
        <f>$I$33*J34+$I$34</f>
        <v>0</v>
      </c>
    </row>
    <row r="35" spans="8:11">
      <c r="H35" s="2" t="s">
        <v>28</v>
      </c>
      <c r="J35">
        <v>44</v>
      </c>
      <c r="K35">
        <f>$I$33*J35+$I$34</f>
        <v>0</v>
      </c>
    </row>
    <row r="36" spans="8:11">
      <c r="H36" s="2" t="s">
        <v>29</v>
      </c>
      <c r="J36">
        <v>52</v>
      </c>
      <c r="K36">
        <f>$I$33*J36+$I$34</f>
        <v>0</v>
      </c>
    </row>
    <row r="37" spans="8:11">
      <c r="H37" s="2" t="s">
        <v>30</v>
      </c>
      <c r="I37" s="3">
        <v>-0.339509076256201</v>
      </c>
      <c r="J37">
        <v>60</v>
      </c>
      <c r="K37">
        <f>$I$33*J37+$I$34</f>
        <v>0</v>
      </c>
    </row>
    <row r="38" spans="8:11">
      <c r="H38" s="2" t="s">
        <v>31</v>
      </c>
      <c r="I38" s="3" t="s">
        <v>67</v>
      </c>
      <c r="J38">
        <v>68</v>
      </c>
      <c r="K38">
        <f>$I$33*J38+$I$34</f>
        <v>0</v>
      </c>
    </row>
    <row r="39" spans="8:11">
      <c r="J39">
        <v>76</v>
      </c>
      <c r="K39">
        <f>$I$33*J39+$I$34</f>
        <v>0</v>
      </c>
    </row>
    <row r="40" spans="8:11">
      <c r="J40">
        <v>84</v>
      </c>
      <c r="K40">
        <f>$I$33*J40+$I$34</f>
        <v>0</v>
      </c>
    </row>
    <row r="41" spans="8:11">
      <c r="J41">
        <v>92</v>
      </c>
      <c r="K41">
        <f>$I$33*J41+$I$34</f>
        <v>0</v>
      </c>
    </row>
    <row r="42" spans="8:11">
      <c r="J42">
        <v>100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20</v>
      </c>
      <c r="K47">
        <f>$I$48+EXP(-$I$49*J47^$I$50)</f>
        <v>0</v>
      </c>
    </row>
    <row r="48" spans="8:11">
      <c r="H48" s="2" t="s">
        <v>26</v>
      </c>
      <c r="I48" s="3">
        <v>-455.4846326567271</v>
      </c>
      <c r="J48">
        <v>28</v>
      </c>
      <c r="K48">
        <f>$I$48+EXP(-$I$49*J48^$I$50)</f>
        <v>0</v>
      </c>
    </row>
    <row r="49" spans="8:11">
      <c r="H49" s="2" t="s">
        <v>27</v>
      </c>
      <c r="I49" s="3">
        <v>-6.117282016219848</v>
      </c>
      <c r="J49">
        <v>36</v>
      </c>
      <c r="K49">
        <f>$I$48+EXP(-$I$49*J49^$I$50)</f>
        <v>0</v>
      </c>
    </row>
    <row r="50" spans="8:11">
      <c r="H50" s="2" t="s">
        <v>28</v>
      </c>
      <c r="I50" s="3">
        <v>0.0002225614254019222</v>
      </c>
      <c r="J50">
        <v>44</v>
      </c>
      <c r="K50">
        <f>$I$48+EXP(-$I$49*J50^$I$50)</f>
        <v>0</v>
      </c>
    </row>
    <row r="51" spans="8:11">
      <c r="H51" s="2" t="s">
        <v>29</v>
      </c>
      <c r="J51">
        <v>52</v>
      </c>
      <c r="K51">
        <f>$I$48+EXP(-$I$49*J51^$I$50)</f>
        <v>0</v>
      </c>
    </row>
    <row r="52" spans="8:11">
      <c r="H52" s="2" t="s">
        <v>30</v>
      </c>
      <c r="I52" s="3">
        <v>-0.3350670479010081</v>
      </c>
      <c r="J52">
        <v>60</v>
      </c>
      <c r="K52">
        <f>$I$48+EXP(-$I$49*J52^$I$50)</f>
        <v>0</v>
      </c>
    </row>
    <row r="53" spans="8:11">
      <c r="H53" s="2" t="s">
        <v>31</v>
      </c>
      <c r="I53" s="3" t="s">
        <v>68</v>
      </c>
      <c r="J53">
        <v>68</v>
      </c>
      <c r="K53">
        <f>$I$48+EXP(-$I$49*J53^$I$50)</f>
        <v>0</v>
      </c>
    </row>
    <row r="54" spans="8:11">
      <c r="J54">
        <v>76</v>
      </c>
      <c r="K54">
        <f>$I$48+EXP(-$I$49*J54^$I$50)</f>
        <v>0</v>
      </c>
    </row>
    <row r="55" spans="8:11">
      <c r="J55">
        <v>84</v>
      </c>
      <c r="K55">
        <f>$I$48+EXP(-$I$49*J55^$I$50)</f>
        <v>0</v>
      </c>
    </row>
    <row r="56" spans="8:11">
      <c r="J56">
        <v>92</v>
      </c>
      <c r="K56">
        <f>$I$48+EXP(-$I$49*J56^$I$50)</f>
        <v>0</v>
      </c>
    </row>
    <row r="57" spans="8:11">
      <c r="J57">
        <v>100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20</v>
      </c>
      <c r="K62">
        <f>$I$63*LOG($I$64*J62+$I$65)+$I$66</f>
        <v>0</v>
      </c>
    </row>
    <row r="63" spans="8:11">
      <c r="H63" s="2" t="s">
        <v>26</v>
      </c>
      <c r="I63" s="3">
        <v>0.6503186086882797</v>
      </c>
      <c r="J63">
        <v>28</v>
      </c>
      <c r="K63">
        <f>$I$63*LOG($I$64*J63+$I$65)+$I$66</f>
        <v>0</v>
      </c>
    </row>
    <row r="64" spans="8:11">
      <c r="H64" s="2" t="s">
        <v>27</v>
      </c>
      <c r="I64" s="3">
        <v>0.06971898527635258</v>
      </c>
      <c r="J64">
        <v>36</v>
      </c>
      <c r="K64">
        <f>$I$63*LOG($I$64*J64+$I$65)+$I$66</f>
        <v>0</v>
      </c>
    </row>
    <row r="65" spans="8:11">
      <c r="H65" s="2" t="s">
        <v>28</v>
      </c>
      <c r="I65" s="3">
        <v>0.132072305559981</v>
      </c>
      <c r="J65">
        <v>44</v>
      </c>
      <c r="K65">
        <f>$I$63*LOG($I$64*J65+$I$65)+$I$66</f>
        <v>0</v>
      </c>
    </row>
    <row r="66" spans="8:11">
      <c r="H66" s="2" t="s">
        <v>29</v>
      </c>
      <c r="I66" s="3">
        <v>-0.2750497163632392</v>
      </c>
      <c r="J66">
        <v>52</v>
      </c>
      <c r="K66">
        <f>$I$63*LOG($I$64*J66+$I$65)+$I$66</f>
        <v>0</v>
      </c>
    </row>
    <row r="67" spans="8:11">
      <c r="H67" s="2" t="s">
        <v>30</v>
      </c>
      <c r="I67" s="3">
        <v>-0.3346255428924294</v>
      </c>
      <c r="J67">
        <v>60</v>
      </c>
      <c r="K67">
        <f>$I$63*LOG($I$64*J67+$I$65)+$I$66</f>
        <v>0</v>
      </c>
    </row>
    <row r="68" spans="8:11">
      <c r="H68" s="2" t="s">
        <v>31</v>
      </c>
      <c r="I68" s="3" t="s">
        <v>69</v>
      </c>
      <c r="J68">
        <v>68</v>
      </c>
      <c r="K68">
        <f>$I$63*LOG($I$64*J68+$I$65)+$I$66</f>
        <v>0</v>
      </c>
    </row>
    <row r="69" spans="8:11">
      <c r="J69">
        <v>76</v>
      </c>
      <c r="K69">
        <f>$I$63*LOG($I$64*J69+$I$65)+$I$66</f>
        <v>0</v>
      </c>
    </row>
    <row r="70" spans="8:11">
      <c r="J70">
        <v>84</v>
      </c>
      <c r="K70">
        <f>$I$63*LOG($I$64*J70+$I$65)+$I$66</f>
        <v>0</v>
      </c>
    </row>
    <row r="71" spans="8:11">
      <c r="J71">
        <v>92</v>
      </c>
      <c r="K71">
        <f>$I$63*LOG($I$64*J71+$I$65)+$I$66</f>
        <v>0</v>
      </c>
    </row>
    <row r="72" spans="8:11">
      <c r="J72">
        <v>100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70</v>
      </c>
      <c r="D2" s="2" t="s">
        <v>16</v>
      </c>
      <c r="E2">
        <v>30</v>
      </c>
      <c r="F2">
        <v>0</v>
      </c>
      <c r="H2" s="2" t="s">
        <v>25</v>
      </c>
      <c r="I2" t="s">
        <v>32</v>
      </c>
      <c r="J2">
        <v>30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73</v>
      </c>
      <c r="H3" s="2" t="s">
        <v>26</v>
      </c>
      <c r="I3" s="3">
        <v>-2.579182528759728</v>
      </c>
      <c r="J3">
        <v>57</v>
      </c>
      <c r="K3">
        <f>$I$3*EXP(-$I$4*J3)+$I$5</f>
        <v>0</v>
      </c>
    </row>
    <row r="4" spans="1:11">
      <c r="A4" s="2" t="s">
        <v>5</v>
      </c>
      <c r="B4" t="s">
        <v>71</v>
      </c>
      <c r="D4" s="2" t="s">
        <v>19</v>
      </c>
      <c r="E4" t="s">
        <v>74</v>
      </c>
      <c r="H4" s="2" t="s">
        <v>27</v>
      </c>
      <c r="I4" s="3">
        <v>0.03157580425661505</v>
      </c>
      <c r="J4">
        <v>84</v>
      </c>
      <c r="K4">
        <f>$I$3*EXP(-$I$4*J4)+$I$5</f>
        <v>0</v>
      </c>
    </row>
    <row r="5" spans="1:11">
      <c r="A5" s="2" t="s">
        <v>6</v>
      </c>
      <c r="B5" t="s">
        <v>72</v>
      </c>
      <c r="D5" s="2" t="s">
        <v>21</v>
      </c>
      <c r="E5" t="s">
        <v>75</v>
      </c>
      <c r="H5" s="2" t="s">
        <v>28</v>
      </c>
      <c r="I5" s="3">
        <v>1.000198391386758</v>
      </c>
      <c r="J5">
        <v>111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300</v>
      </c>
      <c r="F6">
        <v>1</v>
      </c>
      <c r="H6" s="2" t="s">
        <v>29</v>
      </c>
      <c r="J6">
        <v>138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-0.3239776237834071</v>
      </c>
      <c r="J7">
        <v>165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76</v>
      </c>
      <c r="J8">
        <v>192</v>
      </c>
      <c r="K8">
        <f>$I$3*EXP(-$I$4*J8)+$I$5</f>
        <v>0</v>
      </c>
    </row>
    <row r="9" spans="1:11">
      <c r="J9">
        <v>219</v>
      </c>
      <c r="K9">
        <f>$I$3*EXP(-$I$4*J9)+$I$5</f>
        <v>0</v>
      </c>
    </row>
    <row r="10" spans="1:11">
      <c r="J10">
        <v>246</v>
      </c>
      <c r="K10">
        <f>$I$3*EXP(-$I$4*J10)+$I$5</f>
        <v>0</v>
      </c>
    </row>
    <row r="11" spans="1:11">
      <c r="J11">
        <v>273</v>
      </c>
      <c r="K11">
        <f>$I$3*EXP(-$I$4*J11)+$I$5</f>
        <v>0</v>
      </c>
    </row>
    <row r="12" spans="1:11">
      <c r="J12">
        <v>300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30</v>
      </c>
      <c r="K17">
        <f>$I$18*(J17^(1-$I$19)-1)/(1-$I$19)+$I$20</f>
        <v>0</v>
      </c>
    </row>
    <row r="18" spans="8:11">
      <c r="H18" s="2" t="s">
        <v>26</v>
      </c>
      <c r="I18" s="3">
        <v>0.6061060137197106</v>
      </c>
      <c r="J18">
        <v>57</v>
      </c>
      <c r="K18">
        <f>$I$18*(J18^(1-$I$19)-1)/(1-$I$19)+$I$20</f>
        <v>0</v>
      </c>
    </row>
    <row r="19" spans="8:11">
      <c r="H19" s="2" t="s">
        <v>27</v>
      </c>
      <c r="I19" s="3">
        <v>1.073481683074991</v>
      </c>
      <c r="J19">
        <v>84</v>
      </c>
      <c r="K19">
        <f>$I$18*(J19^(1-$I$19)-1)/(1-$I$19)+$I$20</f>
        <v>0</v>
      </c>
    </row>
    <row r="20" spans="8:11">
      <c r="H20" s="2" t="s">
        <v>28</v>
      </c>
      <c r="I20" s="3">
        <v>-1.824061456510981</v>
      </c>
      <c r="J20">
        <v>111</v>
      </c>
      <c r="K20">
        <f>$I$18*(J20^(1-$I$19)-1)/(1-$I$19)+$I$20</f>
        <v>0</v>
      </c>
    </row>
    <row r="21" spans="8:11">
      <c r="H21" s="2" t="s">
        <v>29</v>
      </c>
      <c r="J21">
        <v>138</v>
      </c>
      <c r="K21">
        <f>$I$18*(J21^(1-$I$19)-1)/(1-$I$19)+$I$20</f>
        <v>0</v>
      </c>
    </row>
    <row r="22" spans="8:11">
      <c r="H22" s="2" t="s">
        <v>30</v>
      </c>
      <c r="I22" s="3">
        <v>-0.3307671570936248</v>
      </c>
      <c r="J22">
        <v>165</v>
      </c>
      <c r="K22">
        <f>$I$18*(J22^(1-$I$19)-1)/(1-$I$19)+$I$20</f>
        <v>0</v>
      </c>
    </row>
    <row r="23" spans="8:11">
      <c r="H23" s="2" t="s">
        <v>31</v>
      </c>
      <c r="I23" s="3" t="s">
        <v>77</v>
      </c>
      <c r="J23">
        <v>192</v>
      </c>
      <c r="K23">
        <f>$I$18*(J23^(1-$I$19)-1)/(1-$I$19)+$I$20</f>
        <v>0</v>
      </c>
    </row>
    <row r="24" spans="8:11">
      <c r="J24">
        <v>219</v>
      </c>
      <c r="K24">
        <f>$I$18*(J24^(1-$I$19)-1)/(1-$I$19)+$I$20</f>
        <v>0</v>
      </c>
    </row>
    <row r="25" spans="8:11">
      <c r="J25">
        <v>246</v>
      </c>
      <c r="K25">
        <f>$I$18*(J25^(1-$I$19)-1)/(1-$I$19)+$I$20</f>
        <v>0</v>
      </c>
    </row>
    <row r="26" spans="8:11">
      <c r="J26">
        <v>273</v>
      </c>
      <c r="K26">
        <f>$I$18*(J26^(1-$I$19)-1)/(1-$I$19)+$I$20</f>
        <v>0</v>
      </c>
    </row>
    <row r="27" spans="8:11">
      <c r="J27">
        <v>300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30</v>
      </c>
      <c r="K32">
        <f>$I$33*J32+$I$34</f>
        <v>0</v>
      </c>
    </row>
    <row r="33" spans="8:11">
      <c r="H33" s="2" t="s">
        <v>26</v>
      </c>
      <c r="I33" s="3">
        <v>0.003703703703703704</v>
      </c>
      <c r="J33">
        <v>57</v>
      </c>
      <c r="K33">
        <f>$I$33*J33+$I$34</f>
        <v>0</v>
      </c>
    </row>
    <row r="34" spans="8:11">
      <c r="H34" s="2" t="s">
        <v>27</v>
      </c>
      <c r="I34" s="3">
        <v>-0.1111111111111111</v>
      </c>
      <c r="J34">
        <v>84</v>
      </c>
      <c r="K34">
        <f>$I$33*J34+$I$34</f>
        <v>0</v>
      </c>
    </row>
    <row r="35" spans="8:11">
      <c r="H35" s="2" t="s">
        <v>28</v>
      </c>
      <c r="J35">
        <v>111</v>
      </c>
      <c r="K35">
        <f>$I$33*J35+$I$34</f>
        <v>0</v>
      </c>
    </row>
    <row r="36" spans="8:11">
      <c r="H36" s="2" t="s">
        <v>29</v>
      </c>
      <c r="J36">
        <v>138</v>
      </c>
      <c r="K36">
        <f>$I$33*J36+$I$34</f>
        <v>0</v>
      </c>
    </row>
    <row r="37" spans="8:11">
      <c r="H37" s="2" t="s">
        <v>30</v>
      </c>
      <c r="I37" s="3">
        <v>-0.3366604637107815</v>
      </c>
      <c r="J37">
        <v>165</v>
      </c>
      <c r="K37">
        <f>$I$33*J37+$I$34</f>
        <v>0</v>
      </c>
    </row>
    <row r="38" spans="8:11">
      <c r="H38" s="2" t="s">
        <v>31</v>
      </c>
      <c r="I38" s="3" t="s">
        <v>78</v>
      </c>
      <c r="J38">
        <v>192</v>
      </c>
      <c r="K38">
        <f>$I$33*J38+$I$34</f>
        <v>0</v>
      </c>
    </row>
    <row r="39" spans="8:11">
      <c r="J39">
        <v>219</v>
      </c>
      <c r="K39">
        <f>$I$33*J39+$I$34</f>
        <v>0</v>
      </c>
    </row>
    <row r="40" spans="8:11">
      <c r="J40">
        <v>246</v>
      </c>
      <c r="K40">
        <f>$I$33*J40+$I$34</f>
        <v>0</v>
      </c>
    </row>
    <row r="41" spans="8:11">
      <c r="J41">
        <v>273</v>
      </c>
      <c r="K41">
        <f>$I$33*J41+$I$34</f>
        <v>0</v>
      </c>
    </row>
    <row r="42" spans="8:11">
      <c r="J42">
        <v>300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30</v>
      </c>
      <c r="K47">
        <f>$I$48+EXP(-$I$49*J47^$I$50)</f>
        <v>0</v>
      </c>
    </row>
    <row r="48" spans="8:11">
      <c r="H48" s="2" t="s">
        <v>26</v>
      </c>
      <c r="I48" s="3">
        <v>-2486.734134095554</v>
      </c>
      <c r="J48">
        <v>57</v>
      </c>
      <c r="K48">
        <f>$I$48+EXP(-$I$49*J48^$I$50)</f>
        <v>0</v>
      </c>
    </row>
    <row r="49" spans="8:11">
      <c r="H49" s="2" t="s">
        <v>27</v>
      </c>
      <c r="I49" s="3">
        <v>-7.818131692584609</v>
      </c>
      <c r="J49">
        <v>84</v>
      </c>
      <c r="K49">
        <f>$I$48+EXP(-$I$49*J49^$I$50)</f>
        <v>0</v>
      </c>
    </row>
    <row r="50" spans="8:11">
      <c r="H50" s="2" t="s">
        <v>28</v>
      </c>
      <c r="I50" s="3">
        <v>2.233163464060054E-05</v>
      </c>
      <c r="J50">
        <v>111</v>
      </c>
      <c r="K50">
        <f>$I$48+EXP(-$I$49*J50^$I$50)</f>
        <v>0</v>
      </c>
    </row>
    <row r="51" spans="8:11">
      <c r="H51" s="2" t="s">
        <v>29</v>
      </c>
      <c r="J51">
        <v>138</v>
      </c>
      <c r="K51">
        <f>$I$48+EXP(-$I$49*J51^$I$50)</f>
        <v>0</v>
      </c>
    </row>
    <row r="52" spans="8:11">
      <c r="H52" s="2" t="s">
        <v>30</v>
      </c>
      <c r="I52" s="3">
        <v>-0.3308529034168006</v>
      </c>
      <c r="J52">
        <v>165</v>
      </c>
      <c r="K52">
        <f>$I$48+EXP(-$I$49*J52^$I$50)</f>
        <v>0</v>
      </c>
    </row>
    <row r="53" spans="8:11">
      <c r="H53" s="2" t="s">
        <v>31</v>
      </c>
      <c r="I53" s="3" t="s">
        <v>79</v>
      </c>
      <c r="J53">
        <v>192</v>
      </c>
      <c r="K53">
        <f>$I$48+EXP(-$I$49*J53^$I$50)</f>
        <v>0</v>
      </c>
    </row>
    <row r="54" spans="8:11">
      <c r="J54">
        <v>219</v>
      </c>
      <c r="K54">
        <f>$I$48+EXP(-$I$49*J54^$I$50)</f>
        <v>0</v>
      </c>
    </row>
    <row r="55" spans="8:11">
      <c r="J55">
        <v>246</v>
      </c>
      <c r="K55">
        <f>$I$48+EXP(-$I$49*J55^$I$50)</f>
        <v>0</v>
      </c>
    </row>
    <row r="56" spans="8:11">
      <c r="J56">
        <v>273</v>
      </c>
      <c r="K56">
        <f>$I$48+EXP(-$I$49*J56^$I$50)</f>
        <v>0</v>
      </c>
    </row>
    <row r="57" spans="8:11">
      <c r="J57">
        <v>300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30</v>
      </c>
      <c r="K62">
        <f>$I$63*LOG($I$64*J62+$I$65)+$I$66</f>
        <v>0</v>
      </c>
    </row>
    <row r="63" spans="8:11">
      <c r="H63" s="2" t="s">
        <v>26</v>
      </c>
      <c r="I63" s="3">
        <v>0.4502019940620711</v>
      </c>
      <c r="J63">
        <v>57</v>
      </c>
      <c r="K63">
        <f>$I$63*LOG($I$64*J63+$I$65)+$I$66</f>
        <v>0</v>
      </c>
    </row>
    <row r="64" spans="8:11">
      <c r="H64" s="2" t="s">
        <v>27</v>
      </c>
      <c r="I64" s="3">
        <v>5.293494505271101</v>
      </c>
      <c r="J64">
        <v>84</v>
      </c>
      <c r="K64">
        <f>$I$63*LOG($I$64*J64+$I$65)+$I$66</f>
        <v>0</v>
      </c>
    </row>
    <row r="65" spans="8:11">
      <c r="H65" s="2" t="s">
        <v>28</v>
      </c>
      <c r="I65" s="3">
        <v>15.09830315691009</v>
      </c>
      <c r="J65">
        <v>111</v>
      </c>
      <c r="K65">
        <f>$I$63*LOG($I$64*J65+$I$65)+$I$66</f>
        <v>0</v>
      </c>
    </row>
    <row r="66" spans="8:11">
      <c r="H66" s="2" t="s">
        <v>29</v>
      </c>
      <c r="I66" s="3">
        <v>-2.32236629659779</v>
      </c>
      <c r="J66">
        <v>138</v>
      </c>
      <c r="K66">
        <f>$I$63*LOG($I$64*J66+$I$65)+$I$66</f>
        <v>0</v>
      </c>
    </row>
    <row r="67" spans="8:11">
      <c r="H67" s="2" t="s">
        <v>30</v>
      </c>
      <c r="I67" s="3">
        <v>-0.3305784085275547</v>
      </c>
      <c r="J67">
        <v>165</v>
      </c>
      <c r="K67">
        <f>$I$63*LOG($I$64*J67+$I$65)+$I$66</f>
        <v>0</v>
      </c>
    </row>
    <row r="68" spans="8:11">
      <c r="H68" s="2" t="s">
        <v>31</v>
      </c>
      <c r="I68" s="3" t="s">
        <v>80</v>
      </c>
      <c r="J68">
        <v>192</v>
      </c>
      <c r="K68">
        <f>$I$63*LOG($I$64*J68+$I$65)+$I$66</f>
        <v>0</v>
      </c>
    </row>
    <row r="69" spans="8:11">
      <c r="J69">
        <v>219</v>
      </c>
      <c r="K69">
        <f>$I$63*LOG($I$64*J69+$I$65)+$I$66</f>
        <v>0</v>
      </c>
    </row>
    <row r="70" spans="8:11">
      <c r="J70">
        <v>246</v>
      </c>
      <c r="K70">
        <f>$I$63*LOG($I$64*J70+$I$65)+$I$66</f>
        <v>0</v>
      </c>
    </row>
    <row r="71" spans="8:11">
      <c r="J71">
        <v>273</v>
      </c>
      <c r="K71">
        <f>$I$63*LOG($I$64*J71+$I$65)+$I$66</f>
        <v>0</v>
      </c>
    </row>
    <row r="72" spans="8:11">
      <c r="J72">
        <v>300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2"/>
  <sheetViews>
    <sheetView workbookViewId="0"/>
  </sheetViews>
  <sheetFormatPr defaultRowHeight="15"/>
  <cols>
    <col min="6" max="6" width="20.7109375" customWidth="1"/>
  </cols>
  <sheetData>
    <row r="1" spans="1:11">
      <c r="A1" s="1" t="s">
        <v>0</v>
      </c>
      <c r="B1" s="1"/>
      <c r="D1" s="1"/>
      <c r="E1" s="1" t="s">
        <v>1</v>
      </c>
      <c r="F1" s="1" t="s">
        <v>2</v>
      </c>
      <c r="H1" s="1" t="s">
        <v>24</v>
      </c>
      <c r="I1" s="1"/>
      <c r="J1" s="1" t="s">
        <v>34</v>
      </c>
      <c r="K1" s="1"/>
    </row>
    <row r="2" spans="1:11">
      <c r="A2" s="2" t="s">
        <v>3</v>
      </c>
      <c r="B2" t="s">
        <v>81</v>
      </c>
      <c r="D2" s="2" t="s">
        <v>16</v>
      </c>
      <c r="E2">
        <v>30</v>
      </c>
      <c r="F2">
        <v>0</v>
      </c>
      <c r="H2" s="2" t="s">
        <v>25</v>
      </c>
      <c r="I2" t="s">
        <v>32</v>
      </c>
      <c r="J2">
        <v>30</v>
      </c>
      <c r="K2">
        <f>$I$3*EXP(-$I$4*J2)+$I$5</f>
        <v>0</v>
      </c>
    </row>
    <row r="3" spans="1:11">
      <c r="A3" s="2" t="s">
        <v>4</v>
      </c>
      <c r="B3" t="s">
        <v>11</v>
      </c>
      <c r="D3" s="2" t="s">
        <v>17</v>
      </c>
      <c r="E3" t="s">
        <v>82</v>
      </c>
      <c r="H3" s="2" t="s">
        <v>26</v>
      </c>
      <c r="I3" s="3">
        <v>-2.285200968592052</v>
      </c>
      <c r="J3">
        <v>67</v>
      </c>
      <c r="K3">
        <f>$I$3*EXP(-$I$4*J3)+$I$5</f>
        <v>0</v>
      </c>
    </row>
    <row r="4" spans="1:11">
      <c r="A4" s="2" t="s">
        <v>5</v>
      </c>
      <c r="B4" t="s">
        <v>63</v>
      </c>
      <c r="D4" s="2" t="s">
        <v>19</v>
      </c>
      <c r="E4" t="s">
        <v>83</v>
      </c>
      <c r="H4" s="2" t="s">
        <v>27</v>
      </c>
      <c r="I4" s="3">
        <v>0.02754721732562997</v>
      </c>
      <c r="J4">
        <v>104</v>
      </c>
      <c r="K4">
        <f>$I$3*EXP(-$I$4*J4)+$I$5</f>
        <v>0</v>
      </c>
    </row>
    <row r="5" spans="1:11">
      <c r="A5" s="2" t="s">
        <v>6</v>
      </c>
      <c r="B5" t="s">
        <v>13</v>
      </c>
      <c r="D5" s="2" t="s">
        <v>21</v>
      </c>
      <c r="E5" t="s">
        <v>84</v>
      </c>
      <c r="H5" s="2" t="s">
        <v>28</v>
      </c>
      <c r="I5" s="3">
        <v>1.000037452654905</v>
      </c>
      <c r="J5">
        <v>141</v>
      </c>
      <c r="K5">
        <f>$I$3*EXP(-$I$4*J5)+$I$5</f>
        <v>0</v>
      </c>
    </row>
    <row r="6" spans="1:11">
      <c r="A6" s="2" t="s">
        <v>7</v>
      </c>
      <c r="B6" t="s">
        <v>14</v>
      </c>
      <c r="D6" s="2" t="s">
        <v>23</v>
      </c>
      <c r="E6">
        <v>400</v>
      </c>
      <c r="F6">
        <v>1</v>
      </c>
      <c r="H6" s="2" t="s">
        <v>29</v>
      </c>
      <c r="J6">
        <v>178</v>
      </c>
      <c r="K6">
        <f>$I$3*EXP(-$I$4*J6)+$I$5</f>
        <v>0</v>
      </c>
    </row>
    <row r="7" spans="1:11">
      <c r="A7" s="2" t="s">
        <v>8</v>
      </c>
      <c r="B7" t="b">
        <v>1</v>
      </c>
      <c r="H7" s="2" t="s">
        <v>30</v>
      </c>
      <c r="I7" s="3">
        <v>-0.3248921775922999</v>
      </c>
      <c r="J7">
        <v>215</v>
      </c>
      <c r="K7">
        <f>$I$3*EXP(-$I$4*J7)+$I$5</f>
        <v>0</v>
      </c>
    </row>
    <row r="8" spans="1:11">
      <c r="A8" s="2" t="s">
        <v>9</v>
      </c>
      <c r="B8" t="s">
        <v>15</v>
      </c>
      <c r="H8" s="2" t="s">
        <v>31</v>
      </c>
      <c r="I8" s="3" t="s">
        <v>85</v>
      </c>
      <c r="J8">
        <v>252</v>
      </c>
      <c r="K8">
        <f>$I$3*EXP(-$I$4*J8)+$I$5</f>
        <v>0</v>
      </c>
    </row>
    <row r="9" spans="1:11">
      <c r="J9">
        <v>289</v>
      </c>
      <c r="K9">
        <f>$I$3*EXP(-$I$4*J9)+$I$5</f>
        <v>0</v>
      </c>
    </row>
    <row r="10" spans="1:11">
      <c r="J10">
        <v>326</v>
      </c>
      <c r="K10">
        <f>$I$3*EXP(-$I$4*J10)+$I$5</f>
        <v>0</v>
      </c>
    </row>
    <row r="11" spans="1:11">
      <c r="J11">
        <v>363</v>
      </c>
      <c r="K11">
        <f>$I$3*EXP(-$I$4*J11)+$I$5</f>
        <v>0</v>
      </c>
    </row>
    <row r="12" spans="1:11">
      <c r="J12">
        <v>400</v>
      </c>
      <c r="K12">
        <f>$I$3*EXP(-$I$4*J12)+$I$5</f>
        <v>0</v>
      </c>
    </row>
    <row r="16" spans="1:11">
      <c r="H16" s="1" t="s">
        <v>24</v>
      </c>
      <c r="I16" s="1"/>
      <c r="J16" s="1" t="s">
        <v>34</v>
      </c>
      <c r="K16" s="1"/>
    </row>
    <row r="17" spans="8:11">
      <c r="H17" s="2" t="s">
        <v>25</v>
      </c>
      <c r="I17" t="s">
        <v>35</v>
      </c>
      <c r="J17">
        <v>30</v>
      </c>
      <c r="K17">
        <f>$I$18*(J17^(1-$I$19)-1)/(1-$I$19)+$I$20</f>
        <v>0</v>
      </c>
    </row>
    <row r="18" spans="8:11">
      <c r="H18" s="2" t="s">
        <v>26</v>
      </c>
      <c r="I18" s="3">
        <v>0.6504355225263057</v>
      </c>
      <c r="J18">
        <v>67</v>
      </c>
      <c r="K18">
        <f>$I$18*(J18^(1-$I$19)-1)/(1-$I$19)+$I$20</f>
        <v>0</v>
      </c>
    </row>
    <row r="19" spans="8:11">
      <c r="H19" s="2" t="s">
        <v>27</v>
      </c>
      <c r="I19" s="3">
        <v>1.111819419288436</v>
      </c>
      <c r="J19">
        <v>104</v>
      </c>
      <c r="K19">
        <f>$I$18*(J19^(1-$I$19)-1)/(1-$I$19)+$I$20</f>
        <v>0</v>
      </c>
    </row>
    <row r="20" spans="8:11">
      <c r="H20" s="2" t="s">
        <v>28</v>
      </c>
      <c r="I20" s="3">
        <v>-1.840199575370479</v>
      </c>
      <c r="J20">
        <v>141</v>
      </c>
      <c r="K20">
        <f>$I$18*(J20^(1-$I$19)-1)/(1-$I$19)+$I$20</f>
        <v>0</v>
      </c>
    </row>
    <row r="21" spans="8:11">
      <c r="H21" s="2" t="s">
        <v>29</v>
      </c>
      <c r="J21">
        <v>178</v>
      </c>
      <c r="K21">
        <f>$I$18*(J21^(1-$I$19)-1)/(1-$I$19)+$I$20</f>
        <v>0</v>
      </c>
    </row>
    <row r="22" spans="8:11">
      <c r="H22" s="2" t="s">
        <v>30</v>
      </c>
      <c r="I22" s="3">
        <v>-0.3299721940807028</v>
      </c>
      <c r="J22">
        <v>215</v>
      </c>
      <c r="K22">
        <f>$I$18*(J22^(1-$I$19)-1)/(1-$I$19)+$I$20</f>
        <v>0</v>
      </c>
    </row>
    <row r="23" spans="8:11">
      <c r="H23" s="2" t="s">
        <v>31</v>
      </c>
      <c r="I23" s="3" t="s">
        <v>86</v>
      </c>
      <c r="J23">
        <v>252</v>
      </c>
      <c r="K23">
        <f>$I$18*(J23^(1-$I$19)-1)/(1-$I$19)+$I$20</f>
        <v>0</v>
      </c>
    </row>
    <row r="24" spans="8:11">
      <c r="J24">
        <v>289</v>
      </c>
      <c r="K24">
        <f>$I$18*(J24^(1-$I$19)-1)/(1-$I$19)+$I$20</f>
        <v>0</v>
      </c>
    </row>
    <row r="25" spans="8:11">
      <c r="J25">
        <v>326</v>
      </c>
      <c r="K25">
        <f>$I$18*(J25^(1-$I$19)-1)/(1-$I$19)+$I$20</f>
        <v>0</v>
      </c>
    </row>
    <row r="26" spans="8:11">
      <c r="J26">
        <v>363</v>
      </c>
      <c r="K26">
        <f>$I$18*(J26^(1-$I$19)-1)/(1-$I$19)+$I$20</f>
        <v>0</v>
      </c>
    </row>
    <row r="27" spans="8:11">
      <c r="J27">
        <v>400</v>
      </c>
      <c r="K27">
        <f>$I$18*(J27^(1-$I$19)-1)/(1-$I$19)+$I$20</f>
        <v>0</v>
      </c>
    </row>
    <row r="31" spans="8:11">
      <c r="H31" s="1" t="s">
        <v>24</v>
      </c>
      <c r="I31" s="1"/>
      <c r="J31" s="1" t="s">
        <v>34</v>
      </c>
      <c r="K31" s="1"/>
    </row>
    <row r="32" spans="8:11">
      <c r="H32" s="2" t="s">
        <v>25</v>
      </c>
      <c r="I32" t="s">
        <v>37</v>
      </c>
      <c r="J32">
        <v>30</v>
      </c>
      <c r="K32">
        <f>$I$33*J32+$I$34</f>
        <v>0</v>
      </c>
    </row>
    <row r="33" spans="8:11">
      <c r="H33" s="2" t="s">
        <v>26</v>
      </c>
      <c r="I33" s="3">
        <v>0.002702702702702703</v>
      </c>
      <c r="J33">
        <v>67</v>
      </c>
      <c r="K33">
        <f>$I$33*J33+$I$34</f>
        <v>0</v>
      </c>
    </row>
    <row r="34" spans="8:11">
      <c r="H34" s="2" t="s">
        <v>27</v>
      </c>
      <c r="I34" s="3">
        <v>-0.08108108108108109</v>
      </c>
      <c r="J34">
        <v>104</v>
      </c>
      <c r="K34">
        <f>$I$33*J34+$I$34</f>
        <v>0</v>
      </c>
    </row>
    <row r="35" spans="8:11">
      <c r="H35" s="2" t="s">
        <v>28</v>
      </c>
      <c r="J35">
        <v>141</v>
      </c>
      <c r="K35">
        <f>$I$33*J35+$I$34</f>
        <v>0</v>
      </c>
    </row>
    <row r="36" spans="8:11">
      <c r="H36" s="2" t="s">
        <v>29</v>
      </c>
      <c r="J36">
        <v>178</v>
      </c>
      <c r="K36">
        <f>$I$33*J36+$I$34</f>
        <v>0</v>
      </c>
    </row>
    <row r="37" spans="8:11">
      <c r="H37" s="2" t="s">
        <v>30</v>
      </c>
      <c r="I37" s="3">
        <v>-0.3353759270189536</v>
      </c>
      <c r="J37">
        <v>215</v>
      </c>
      <c r="K37">
        <f>$I$33*J37+$I$34</f>
        <v>0</v>
      </c>
    </row>
    <row r="38" spans="8:11">
      <c r="H38" s="2" t="s">
        <v>31</v>
      </c>
      <c r="I38" s="3" t="s">
        <v>87</v>
      </c>
      <c r="J38">
        <v>252</v>
      </c>
      <c r="K38">
        <f>$I$33*J38+$I$34</f>
        <v>0</v>
      </c>
    </row>
    <row r="39" spans="8:11">
      <c r="J39">
        <v>289</v>
      </c>
      <c r="K39">
        <f>$I$33*J39+$I$34</f>
        <v>0</v>
      </c>
    </row>
    <row r="40" spans="8:11">
      <c r="J40">
        <v>326</v>
      </c>
      <c r="K40">
        <f>$I$33*J40+$I$34</f>
        <v>0</v>
      </c>
    </row>
    <row r="41" spans="8:11">
      <c r="J41">
        <v>363</v>
      </c>
      <c r="K41">
        <f>$I$33*J41+$I$34</f>
        <v>0</v>
      </c>
    </row>
    <row r="42" spans="8:11">
      <c r="J42">
        <v>400</v>
      </c>
      <c r="K42">
        <f>$I$33*J42+$I$34</f>
        <v>0</v>
      </c>
    </row>
    <row r="46" spans="8:11">
      <c r="H46" s="1" t="s">
        <v>24</v>
      </c>
      <c r="I46" s="1"/>
      <c r="J46" s="1" t="s">
        <v>34</v>
      </c>
      <c r="K46" s="1"/>
    </row>
    <row r="47" spans="8:11">
      <c r="H47" s="2" t="s">
        <v>25</v>
      </c>
      <c r="I47" t="s">
        <v>39</v>
      </c>
      <c r="J47">
        <v>30</v>
      </c>
      <c r="K47">
        <f>$I$48+EXP(-$I$49*J47^$I$50)</f>
        <v>0</v>
      </c>
    </row>
    <row r="48" spans="8:11">
      <c r="H48" s="2" t="s">
        <v>26</v>
      </c>
      <c r="I48" s="3">
        <v>-1108.392867887866</v>
      </c>
      <c r="J48">
        <v>67</v>
      </c>
      <c r="K48">
        <f>$I$48+EXP(-$I$49*J48^$I$50)</f>
        <v>0</v>
      </c>
    </row>
    <row r="49" spans="8:11">
      <c r="H49" s="2" t="s">
        <v>27</v>
      </c>
      <c r="I49" s="3">
        <v>-7.009482429053048</v>
      </c>
      <c r="J49">
        <v>104</v>
      </c>
      <c r="K49">
        <f>$I$48+EXP(-$I$49*J49^$I$50)</f>
        <v>0</v>
      </c>
    </row>
    <row r="50" spans="8:11">
      <c r="H50" s="2" t="s">
        <v>28</v>
      </c>
      <c r="I50" s="3">
        <v>4.965679066928289E-05</v>
      </c>
      <c r="J50">
        <v>141</v>
      </c>
      <c r="K50">
        <f>$I$48+EXP(-$I$49*J50^$I$50)</f>
        <v>0</v>
      </c>
    </row>
    <row r="51" spans="8:11">
      <c r="H51" s="2" t="s">
        <v>29</v>
      </c>
      <c r="J51">
        <v>178</v>
      </c>
      <c r="K51">
        <f>$I$48+EXP(-$I$49*J51^$I$50)</f>
        <v>0</v>
      </c>
    </row>
    <row r="52" spans="8:11">
      <c r="H52" s="2" t="s">
        <v>30</v>
      </c>
      <c r="I52" s="3">
        <v>-0.3301431121627307</v>
      </c>
      <c r="J52">
        <v>215</v>
      </c>
      <c r="K52">
        <f>$I$48+EXP(-$I$49*J52^$I$50)</f>
        <v>0</v>
      </c>
    </row>
    <row r="53" spans="8:11">
      <c r="H53" s="2" t="s">
        <v>31</v>
      </c>
      <c r="I53" s="3" t="s">
        <v>88</v>
      </c>
      <c r="J53">
        <v>252</v>
      </c>
      <c r="K53">
        <f>$I$48+EXP(-$I$49*J53^$I$50)</f>
        <v>0</v>
      </c>
    </row>
    <row r="54" spans="8:11">
      <c r="J54">
        <v>289</v>
      </c>
      <c r="K54">
        <f>$I$48+EXP(-$I$49*J54^$I$50)</f>
        <v>0</v>
      </c>
    </row>
    <row r="55" spans="8:11">
      <c r="J55">
        <v>326</v>
      </c>
      <c r="K55">
        <f>$I$48+EXP(-$I$49*J55^$I$50)</f>
        <v>0</v>
      </c>
    </row>
    <row r="56" spans="8:11">
      <c r="J56">
        <v>363</v>
      </c>
      <c r="K56">
        <f>$I$48+EXP(-$I$49*J56^$I$50)</f>
        <v>0</v>
      </c>
    </row>
    <row r="57" spans="8:11">
      <c r="J57">
        <v>400</v>
      </c>
      <c r="K57">
        <f>$I$48+EXP(-$I$49*J57^$I$50)</f>
        <v>0</v>
      </c>
    </row>
    <row r="61" spans="8:11">
      <c r="H61" s="1" t="s">
        <v>24</v>
      </c>
      <c r="I61" s="1"/>
      <c r="J61" s="1" t="s">
        <v>34</v>
      </c>
      <c r="K61" s="1"/>
    </row>
    <row r="62" spans="8:11">
      <c r="H62" s="2" t="s">
        <v>25</v>
      </c>
      <c r="I62" t="s">
        <v>41</v>
      </c>
      <c r="J62">
        <v>30</v>
      </c>
      <c r="K62">
        <f>$I$63*LOG($I$64*J62+$I$65)+$I$66</f>
        <v>0</v>
      </c>
    </row>
    <row r="63" spans="8:11">
      <c r="H63" s="2" t="s">
        <v>26</v>
      </c>
      <c r="I63" s="3">
        <v>0.4502019940620711</v>
      </c>
      <c r="J63">
        <v>67</v>
      </c>
      <c r="K63">
        <f>$I$63*LOG($I$64*J63+$I$65)+$I$66</f>
        <v>0</v>
      </c>
    </row>
    <row r="64" spans="8:11">
      <c r="H64" s="2" t="s">
        <v>27</v>
      </c>
      <c r="I64" s="3">
        <v>5.293494505271101</v>
      </c>
      <c r="J64">
        <v>104</v>
      </c>
      <c r="K64">
        <f>$I$63*LOG($I$64*J64+$I$65)+$I$66</f>
        <v>0</v>
      </c>
    </row>
    <row r="65" spans="8:11">
      <c r="H65" s="2" t="s">
        <v>28</v>
      </c>
      <c r="I65" s="3">
        <v>15.09830315691009</v>
      </c>
      <c r="J65">
        <v>141</v>
      </c>
      <c r="K65">
        <f>$I$63*LOG($I$64*J65+$I$65)+$I$66</f>
        <v>0</v>
      </c>
    </row>
    <row r="66" spans="8:11">
      <c r="H66" s="2" t="s">
        <v>29</v>
      </c>
      <c r="I66" s="3">
        <v>-2.32236629659779</v>
      </c>
      <c r="J66">
        <v>178</v>
      </c>
      <c r="K66">
        <f>$I$63*LOG($I$64*J66+$I$65)+$I$66</f>
        <v>0</v>
      </c>
    </row>
    <row r="67" spans="8:11">
      <c r="H67" s="2" t="s">
        <v>30</v>
      </c>
      <c r="I67" s="3">
        <v>-0.3305784085275547</v>
      </c>
      <c r="J67">
        <v>215</v>
      </c>
      <c r="K67">
        <f>$I$63*LOG($I$64*J67+$I$65)+$I$66</f>
        <v>0</v>
      </c>
    </row>
    <row r="68" spans="8:11">
      <c r="H68" s="2" t="s">
        <v>31</v>
      </c>
      <c r="I68" s="3" t="s">
        <v>89</v>
      </c>
      <c r="J68">
        <v>252</v>
      </c>
      <c r="K68">
        <f>$I$63*LOG($I$64*J68+$I$65)+$I$66</f>
        <v>0</v>
      </c>
    </row>
    <row r="69" spans="8:11">
      <c r="J69">
        <v>289</v>
      </c>
      <c r="K69">
        <f>$I$63*LOG($I$64*J69+$I$65)+$I$66</f>
        <v>0</v>
      </c>
    </row>
    <row r="70" spans="8:11">
      <c r="J70">
        <v>326</v>
      </c>
      <c r="K70">
        <f>$I$63*LOG($I$64*J70+$I$65)+$I$66</f>
        <v>0</v>
      </c>
    </row>
    <row r="71" spans="8:11">
      <c r="J71">
        <v>363</v>
      </c>
      <c r="K71">
        <f>$I$63*LOG($I$64*J71+$I$65)+$I$66</f>
        <v>0</v>
      </c>
    </row>
    <row r="72" spans="8:11">
      <c r="J72">
        <v>400</v>
      </c>
      <c r="K72">
        <f>$I$63*LOG($I$64*J72+$I$65)+$I$66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10.7109375" customWidth="1"/>
    <col min="3" max="3" width="30.7109375" customWidth="1"/>
    <col min="4" max="4" width="10.7109375" customWidth="1"/>
    <col min="5" max="5" width="15.7109375" customWidth="1"/>
  </cols>
  <sheetData>
    <row r="1" spans="1:5">
      <c r="A1" s="4" t="s">
        <v>90</v>
      </c>
      <c r="B1" s="4" t="s">
        <v>91</v>
      </c>
      <c r="C1" s="4" t="s">
        <v>0</v>
      </c>
      <c r="D1" s="4" t="s">
        <v>92</v>
      </c>
      <c r="E1" s="4" t="s">
        <v>93</v>
      </c>
    </row>
    <row r="2" spans="1:5">
      <c r="A2" s="5">
        <v>1</v>
      </c>
      <c r="B2">
        <v>0.03</v>
      </c>
      <c r="C2" t="s">
        <v>94</v>
      </c>
      <c r="D2" t="s">
        <v>95</v>
      </c>
    </row>
    <row r="3" spans="1:5">
      <c r="A3" s="5">
        <v>2</v>
      </c>
      <c r="B3">
        <v>0.99</v>
      </c>
      <c r="C3" t="s">
        <v>96</v>
      </c>
      <c r="D3" t="s">
        <v>97</v>
      </c>
    </row>
    <row r="4" spans="1:5">
      <c r="A4" s="5" t="s">
        <v>90</v>
      </c>
      <c r="B4">
        <v>-0.6734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10.7109375" customWidth="1"/>
    <col min="3" max="3" width="30.7109375" customWidth="1"/>
    <col min="4" max="4" width="10.7109375" customWidth="1"/>
    <col min="5" max="5" width="15.7109375" customWidth="1"/>
  </cols>
  <sheetData>
    <row r="1" spans="1:5">
      <c r="A1" s="4" t="s">
        <v>90</v>
      </c>
      <c r="B1" s="4" t="s">
        <v>91</v>
      </c>
      <c r="C1" s="4" t="s">
        <v>0</v>
      </c>
      <c r="D1" s="4" t="s">
        <v>92</v>
      </c>
      <c r="E1" s="4" t="s">
        <v>93</v>
      </c>
    </row>
    <row r="2" spans="1:5">
      <c r="A2" s="5" t="s">
        <v>97</v>
      </c>
      <c r="B2">
        <v>0.03</v>
      </c>
      <c r="C2" t="s">
        <v>98</v>
      </c>
      <c r="D2" t="s">
        <v>99</v>
      </c>
    </row>
    <row r="3" spans="1:5">
      <c r="A3" s="5" t="s">
        <v>100</v>
      </c>
      <c r="B3">
        <v>0.99</v>
      </c>
      <c r="C3" t="s">
        <v>101</v>
      </c>
      <c r="D3" t="s">
        <v>102</v>
      </c>
    </row>
    <row r="4" spans="1:5">
      <c r="A4" s="5" t="s">
        <v>103</v>
      </c>
      <c r="B4">
        <v>-0.02</v>
      </c>
      <c r="C4" t="s">
        <v>104</v>
      </c>
      <c r="D4" t="s">
        <v>105</v>
      </c>
    </row>
    <row r="5" spans="1:5">
      <c r="A5" s="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dsq</vt:lpstr>
      <vt:lpstr>sdf</vt:lpstr>
      <vt:lpstr>ert</vt:lpstr>
      <vt:lpstr>sqd</vt:lpstr>
      <vt:lpstr>azer</vt:lpstr>
      <vt:lpstr>sdq</vt:lpstr>
      <vt:lpstr>Multi attribute multiplicative</vt:lpstr>
      <vt:lpstr>Multi attribute multilinear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2022-01-30T19:29:14Z</dcterms:created>
  <dcterms:modified xsi:type="dcterms:W3CDTF">2022-01-30T19:29:14Z</dcterms:modified>
</cp:coreProperties>
</file>