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EpiModel Lab\EpiModel-gallery\2018-10-SEIRwithAllOrNothingVaccination\"/>
    </mc:Choice>
  </mc:AlternateContent>
  <xr:revisionPtr revIDLastSave="0" documentId="13_ncr:1_{2CED7738-8640-44B5-8FD4-BF90F0B778A5}" xr6:coauthVersionLast="38" xr6:coauthVersionMax="38" xr10:uidLastSave="{00000000-0000-0000-0000-000000000000}"/>
  <bookViews>
    <workbookView xWindow="0" yWindow="0" windowWidth="19200" windowHeight="6070" xr2:uid="{4E239973-669A-4C9A-BE36-27DB78919EA8}"/>
  </bookViews>
  <sheets>
    <sheet name="Profiling" sheetId="1" r:id="rId1"/>
    <sheet name="Model Code for Validation" sheetId="2" r:id="rId2"/>
    <sheet name="Modu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R46" i="1"/>
  <c r="S46" i="1" s="1"/>
  <c r="R45" i="1"/>
  <c r="S45" i="1" s="1"/>
  <c r="R44" i="1"/>
  <c r="S44" i="1" s="1"/>
  <c r="R43" i="1"/>
  <c r="S43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Q46" i="1"/>
  <c r="Q45" i="1"/>
  <c r="Q44" i="1"/>
  <c r="Q43" i="1"/>
  <c r="Q28" i="1"/>
  <c r="Q27" i="1"/>
  <c r="Q26" i="1"/>
  <c r="Q25" i="1"/>
  <c r="Q24" i="1"/>
  <c r="Q23" i="1"/>
  <c r="Q22" i="1"/>
  <c r="Q21" i="1"/>
  <c r="Q20" i="1"/>
  <c r="Q19" i="1"/>
  <c r="G29" i="1"/>
  <c r="Q29" i="1"/>
  <c r="R29" i="1"/>
  <c r="S29" i="1" s="1"/>
  <c r="G30" i="1"/>
  <c r="Q30" i="1"/>
  <c r="R30" i="1"/>
  <c r="S30" i="1" s="1"/>
  <c r="G31" i="1"/>
  <c r="Q31" i="1"/>
  <c r="R31" i="1"/>
  <c r="S31" i="1" s="1"/>
  <c r="G32" i="1"/>
  <c r="Q32" i="1"/>
  <c r="R32" i="1"/>
  <c r="S32" i="1" s="1"/>
  <c r="G33" i="1"/>
  <c r="Q33" i="1"/>
  <c r="R33" i="1"/>
  <c r="S33" i="1" s="1"/>
  <c r="G34" i="1"/>
  <c r="Q34" i="1"/>
  <c r="R34" i="1"/>
  <c r="S34" i="1" s="1"/>
  <c r="G35" i="1"/>
  <c r="Q35" i="1"/>
  <c r="R35" i="1"/>
  <c r="S35" i="1" s="1"/>
  <c r="G36" i="1"/>
  <c r="Q36" i="1"/>
  <c r="R36" i="1"/>
  <c r="S36" i="1" s="1"/>
  <c r="G37" i="1"/>
  <c r="Q37" i="1"/>
  <c r="R37" i="1"/>
  <c r="S37" i="1" s="1"/>
  <c r="G38" i="1"/>
  <c r="Q38" i="1"/>
  <c r="R38" i="1"/>
  <c r="S38" i="1" s="1"/>
  <c r="Q39" i="1"/>
  <c r="R39" i="1"/>
  <c r="S39" i="1" s="1"/>
  <c r="Q40" i="1"/>
  <c r="R40" i="1"/>
  <c r="S40" i="1" s="1"/>
  <c r="Q41" i="1"/>
  <c r="R41" i="1"/>
  <c r="S41" i="1" s="1"/>
  <c r="Q42" i="1"/>
  <c r="R42" i="1"/>
  <c r="S42" i="1" s="1"/>
  <c r="H3" i="1" l="1"/>
  <c r="H4" i="1"/>
  <c r="H5" i="1"/>
  <c r="F5" i="1"/>
  <c r="F3" i="1"/>
  <c r="F4" i="1"/>
</calcChain>
</file>

<file path=xl/sharedStrings.xml><?xml version="1.0" encoding="utf-8"?>
<sst xmlns="http://schemas.openxmlformats.org/spreadsheetml/2006/main" count="287" uniqueCount="50">
  <si>
    <t>n</t>
  </si>
  <si>
    <t>vaccination.rate.initialization</t>
  </si>
  <si>
    <t>Parameters</t>
  </si>
  <si>
    <t>vaccination.rate.births</t>
  </si>
  <si>
    <t>vaccination.rate.progression</t>
  </si>
  <si>
    <t>protection.rate.initialization</t>
  </si>
  <si>
    <t>v</t>
  </si>
  <si>
    <t>protection.rate.births</t>
  </si>
  <si>
    <t>protection.rate.progression</t>
  </si>
  <si>
    <t>b.rate</t>
  </si>
  <si>
    <t>Individual</t>
  </si>
  <si>
    <t>i</t>
  </si>
  <si>
    <t>s</t>
  </si>
  <si>
    <t>BIRTHS</t>
  </si>
  <si>
    <t>INITIALIZATION</t>
  </si>
  <si>
    <t>TIMESTAMP</t>
  </si>
  <si>
    <t>null</t>
  </si>
  <si>
    <t>Individual Entrance Phase</t>
  </si>
  <si>
    <t>Status (Start of Time Period)</t>
  </si>
  <si>
    <t>All-Or-Nothing Vaccine Model</t>
  </si>
  <si>
    <t>protection.initialization
(before birth)</t>
  </si>
  <si>
    <t>protection.initialization
(after birth)</t>
  </si>
  <si>
    <t>Data Profiling - Vaccination and Protection Dymanics and Vectors</t>
  </si>
  <si>
    <t>i.num</t>
  </si>
  <si>
    <t>Status (Births)</t>
  </si>
  <si>
    <t>Status (End of Birth Module)</t>
  </si>
  <si>
    <t>vaccination.initialization
(before birth)</t>
  </si>
  <si>
    <t>unvaccinationSusceptibles</t>
  </si>
  <si>
    <t>vaccination.progression
(before birth)</t>
  </si>
  <si>
    <t>vaccination.births</t>
  </si>
  <si>
    <t>vaccination.initialization
(after birth)</t>
  </si>
  <si>
    <t>vaccination.progression
(after birth)</t>
  </si>
  <si>
    <t>vaccination</t>
  </si>
  <si>
    <t>protection.progression
(before birth)</t>
  </si>
  <si>
    <t>protection.births</t>
  </si>
  <si>
    <t>protection.progression
(after birth)</t>
  </si>
  <si>
    <t>protection</t>
  </si>
  <si>
    <t>d.rate</t>
  </si>
  <si>
    <t>0.4 per person in network per timestep</t>
  </si>
  <si>
    <t>0 per person in network per timestep</t>
  </si>
  <si>
    <t>i.rate</t>
  </si>
  <si>
    <t>e</t>
  </si>
  <si>
    <t>r</t>
  </si>
  <si>
    <t>Time 2</t>
  </si>
  <si>
    <t>Time 3</t>
  </si>
  <si>
    <t>se.rate, ei.rate, ir.rate</t>
  </si>
  <si>
    <t>num</t>
  </si>
  <si>
    <t>Expected</t>
  </si>
  <si>
    <t>Observed</t>
  </si>
  <si>
    <t>*Difference between expected and observed due to vaccination and progression at initiation timestep.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</si>
</sst>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right" wrapText="1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8" xfId="0" applyFont="1" applyBorder="1" applyAlignment="1">
      <alignment horizontal="right"/>
    </xf>
    <xf numFmtId="0" fontId="0" fillId="0" borderId="1" xfId="0" applyFont="1" applyBorder="1" applyAlignment="1"/>
    <xf numFmtId="0" fontId="0" fillId="0" borderId="8" xfId="0" applyFont="1" applyBorder="1" applyAlignment="1"/>
    <xf numFmtId="0" fontId="0" fillId="0" borderId="4" xfId="0" applyFont="1" applyBorder="1"/>
    <xf numFmtId="0" fontId="0" fillId="0" borderId="6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Border="1"/>
    <xf numFmtId="0" fontId="0" fillId="0" borderId="18" xfId="0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3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5" xfId="0" applyBorder="1"/>
    <xf numFmtId="0" fontId="0" fillId="0" borderId="7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Fill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0</xdr:row>
      <xdr:rowOff>50800</xdr:rowOff>
    </xdr:from>
    <xdr:to>
      <xdr:col>7</xdr:col>
      <xdr:colOff>158750</xdr:colOff>
      <xdr:row>11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65400C-EAFD-4D62-B372-66BC77A49642}"/>
            </a:ext>
          </a:extLst>
        </xdr:cNvPr>
        <xdr:cNvSpPr txBox="1"/>
      </xdr:nvSpPr>
      <xdr:spPr>
        <a:xfrm>
          <a:off x="196850" y="50800"/>
          <a:ext cx="4229100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##</a:t>
          </a:r>
        </a:p>
        <a:p>
          <a:r>
            <a:rPr lang="en-US" sz="1100"/>
            <a:t>## SEIR Model with Vital Dynamics and an All or Nothing Vaccine Implementation</a:t>
          </a:r>
        </a:p>
        <a:p>
          <a:r>
            <a:rPr lang="en-US" sz="1100"/>
            <a:t>## EpiModel Gallery (https://github.com/statnet/EpiModel-Gallery)</a:t>
          </a:r>
        </a:p>
        <a:p>
          <a:r>
            <a:rPr lang="en-US" sz="1100"/>
            <a:t>##</a:t>
          </a:r>
        </a:p>
        <a:p>
          <a:r>
            <a:rPr lang="en-US" sz="1100"/>
            <a:t>## Authors: Samuel M. Jenness, Venkata R. Duvvuri, Connor M. Van Meter</a:t>
          </a:r>
        </a:p>
        <a:p>
          <a:r>
            <a:rPr lang="en-US" sz="1100"/>
            <a:t>## Date: October 2018</a:t>
          </a:r>
        </a:p>
        <a:p>
          <a:r>
            <a:rPr lang="en-US" sz="1100"/>
            <a:t>##</a:t>
          </a:r>
        </a:p>
        <a:p>
          <a:endParaRPr lang="en-US" sz="1100"/>
        </a:p>
        <a:p>
          <a:r>
            <a:rPr lang="en-US" sz="1100"/>
            <a:t>## Load EpiModel</a:t>
          </a:r>
        </a:p>
        <a:p>
          <a:r>
            <a:rPr lang="en-US" sz="1100"/>
            <a:t>suppressMessages(library(EpiModel))</a:t>
          </a:r>
        </a:p>
        <a:p>
          <a:endParaRPr lang="en-US" sz="1100"/>
        </a:p>
        <a:p>
          <a:r>
            <a:rPr lang="en-US" sz="1100"/>
            <a:t># Standard Gallery unit test lines</a:t>
          </a:r>
        </a:p>
        <a:p>
          <a:r>
            <a:rPr lang="en-US" sz="1100"/>
            <a:t>rm(list = ls())</a:t>
          </a:r>
        </a:p>
        <a:p>
          <a:r>
            <a:rPr lang="en-US" sz="1100"/>
            <a:t>eval(parse(text = print(commandArgs(TRUE)[1])))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Network model estimation ------------------------------------------------</a:t>
          </a:r>
        </a:p>
        <a:p>
          <a:endParaRPr lang="en-US" sz="1100"/>
        </a:p>
        <a:p>
          <a:r>
            <a:rPr lang="en-US" sz="1100"/>
            <a:t># Initialize the network</a:t>
          </a:r>
        </a:p>
        <a:p>
          <a:r>
            <a:rPr lang="en-US" sz="1100"/>
            <a:t>n &lt;- 20</a:t>
          </a:r>
        </a:p>
        <a:p>
          <a:r>
            <a:rPr lang="en-US" sz="1100"/>
            <a:t>nw &lt;- network.initialize(n, directed = FALSE)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##Set up vaccination and protection charateristics for initial nodes of network</a:t>
          </a:r>
        </a:p>
        <a:p>
          <a:endParaRPr lang="en-US" sz="1100"/>
        </a:p>
        <a:p>
          <a:r>
            <a:rPr lang="en-US" sz="1100"/>
            <a:t>#Example starting condition below is that all nodes of the initialized network</a:t>
          </a:r>
        </a:p>
        <a:p>
          <a:r>
            <a:rPr lang="en-US" sz="1100"/>
            <a:t>#are "unvaccinated" (as opposed to "vaccinated") and "vulnerable" (as opposed to "protected").</a:t>
          </a:r>
        </a:p>
        <a:p>
          <a:r>
            <a:rPr lang="en-US" sz="1100"/>
            <a:t>#Note: Vaccination and protection can only be conferred at birth - extension of the birth module</a:t>
          </a:r>
        </a:p>
        <a:p>
          <a:r>
            <a:rPr lang="en-US" sz="1100"/>
            <a:t># vaccinatedVec &lt;- sample(rep("unvaccinated", n))</a:t>
          </a:r>
        </a:p>
        <a:p>
          <a:r>
            <a:rPr lang="en-US" sz="1100"/>
            <a:t># protectedVec &lt;- sample(rep("vulnerable", n))</a:t>
          </a:r>
        </a:p>
        <a:p>
          <a:endParaRPr lang="en-US" sz="1100"/>
        </a:p>
        <a:p>
          <a:r>
            <a:rPr lang="en-US" sz="1100"/>
            <a:t>#Note: "Vaccinated" and "protected" are attribute names used in the module</a:t>
          </a:r>
        </a:p>
        <a:p>
          <a:r>
            <a:rPr lang="en-US" sz="1100"/>
            <a:t># nw &lt;- set.vertex.attribute(nw, "vaccinated", vaccinatedVec)</a:t>
          </a:r>
        </a:p>
        <a:p>
          <a:r>
            <a:rPr lang="en-US" sz="1100"/>
            <a:t># nw &lt;- set.vertex.attribute(nw, "protected", protectedVec)</a:t>
          </a:r>
        </a:p>
        <a:p>
          <a:endParaRPr lang="en-US" sz="1100"/>
        </a:p>
        <a:p>
          <a:r>
            <a:rPr lang="en-US" sz="1100"/>
            <a:t># Define the formation model: edges</a:t>
          </a:r>
        </a:p>
        <a:p>
          <a:r>
            <a:rPr lang="en-US" sz="1100"/>
            <a:t>formation = ~edges</a:t>
          </a:r>
        </a:p>
        <a:p>
          <a:endParaRPr lang="en-US" sz="1100"/>
        </a:p>
        <a:p>
          <a:r>
            <a:rPr lang="en-US" sz="1100"/>
            <a:t># Input the appropriate target statistics for each term</a:t>
          </a:r>
        </a:p>
        <a:p>
          <a:r>
            <a:rPr lang="en-US" sz="1100"/>
            <a:t>mean_degree &lt;- 0.8</a:t>
          </a:r>
        </a:p>
        <a:p>
          <a:r>
            <a:rPr lang="en-US" sz="1100"/>
            <a:t>edges &lt;- mean_degree * (n/2)</a:t>
          </a:r>
        </a:p>
        <a:p>
          <a:endParaRPr lang="en-US" sz="1100"/>
        </a:p>
        <a:p>
          <a:r>
            <a:rPr lang="en-US" sz="1100"/>
            <a:t># Input the appropriate target statistics for each term</a:t>
          </a:r>
        </a:p>
        <a:p>
          <a:r>
            <a:rPr lang="en-US" sz="1100"/>
            <a:t>target.stats &lt;- c(edges)</a:t>
          </a:r>
        </a:p>
        <a:p>
          <a:endParaRPr lang="en-US" sz="1100"/>
        </a:p>
        <a:p>
          <a:r>
            <a:rPr lang="en-US" sz="1100"/>
            <a:t>#Set mortality rate</a:t>
          </a:r>
        </a:p>
        <a:p>
          <a:r>
            <a:rPr lang="en-US" sz="1100"/>
            <a:t>mr_rate = 0.0000 #0.0005</a:t>
          </a:r>
        </a:p>
        <a:p>
          <a:endParaRPr lang="en-US" sz="1100"/>
        </a:p>
        <a:p>
          <a:r>
            <a:rPr lang="en-US" sz="1100"/>
            <a:t># Parameterize the dissolution model</a:t>
          </a:r>
        </a:p>
        <a:p>
          <a:r>
            <a:rPr lang="en-US" sz="1100"/>
            <a:t>coef.diss &lt;- dissolution_coefs(dissolution = ~offset(edges), duration = 10, d.rate = mr_rate)</a:t>
          </a:r>
        </a:p>
        <a:p>
          <a:r>
            <a:rPr lang="en-US" sz="1100"/>
            <a:t>coef.diss</a:t>
          </a:r>
        </a:p>
        <a:p>
          <a:endParaRPr lang="en-US" sz="1100"/>
        </a:p>
        <a:p>
          <a:r>
            <a:rPr lang="en-US" sz="1100"/>
            <a:t># Fit the model</a:t>
          </a:r>
        </a:p>
        <a:p>
          <a:r>
            <a:rPr lang="en-US" sz="1100"/>
            <a:t>est &lt;- netest(nw, formation, target.stats, coef.diss)</a:t>
          </a:r>
        </a:p>
        <a:p>
          <a:endParaRPr lang="en-US" sz="1100"/>
        </a:p>
        <a:p>
          <a:r>
            <a:rPr lang="en-US" sz="1100"/>
            <a:t># Model diagnostics</a:t>
          </a:r>
        </a:p>
        <a:p>
          <a:r>
            <a:rPr lang="en-US" sz="1100"/>
            <a:t>dx &lt;- netdx(est, nsims = 500, nsteps = 3,</a:t>
          </a:r>
        </a:p>
        <a:p>
          <a:r>
            <a:rPr lang="en-US" sz="1100"/>
            <a:t>            nwstats.formula = ~edges)</a:t>
          </a:r>
        </a:p>
        <a:p>
          <a:r>
            <a:rPr lang="en-US" sz="1100"/>
            <a:t>print(dx)</a:t>
          </a:r>
        </a:p>
        <a:p>
          <a:r>
            <a:rPr lang="en-US" sz="1100"/>
            <a:t>plot(dx, plots.joined = FALSE, qnts.alpha = 0.8)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Epidemic model simulation -----------------------------------------------</a:t>
          </a:r>
        </a:p>
        <a:p>
          <a:endParaRPr lang="en-US" sz="1100"/>
        </a:p>
        <a:p>
          <a:r>
            <a:rPr lang="en-US" sz="1100"/>
            <a:t># Model parameters</a:t>
          </a:r>
        </a:p>
        <a:p>
          <a:r>
            <a:rPr lang="en-US" sz="1100"/>
            <a:t>param &lt;- param.net(inf.prob = 0.00, #0.01</a:t>
          </a:r>
        </a:p>
        <a:p>
          <a:r>
            <a:rPr lang="en-US" sz="1100"/>
            <a:t>                   birth.rate = 0.4, #0.01</a:t>
          </a:r>
        </a:p>
        <a:p>
          <a:r>
            <a:rPr lang="en-US" sz="1100"/>
            <a:t>                   mortality.rate = mr_rate,</a:t>
          </a:r>
        </a:p>
        <a:p>
          <a:r>
            <a:rPr lang="en-US" sz="1100"/>
            <a:t>                   mortality.disease.mult = 2,</a:t>
          </a:r>
        </a:p>
        <a:p>
          <a:r>
            <a:rPr lang="en-US" sz="1100"/>
            <a:t>                   act.rate = 1,</a:t>
          </a:r>
        </a:p>
        <a:p>
          <a:r>
            <a:rPr lang="en-US" sz="1100"/>
            <a:t>                   ei.rate = 0.00, #0.05</a:t>
          </a:r>
        </a:p>
        <a:p>
          <a:r>
            <a:rPr lang="en-US" sz="1100"/>
            <a:t>                   ir.rate = 0.00, #0.05</a:t>
          </a:r>
        </a:p>
        <a:p>
          <a:endParaRPr lang="en-US" sz="1100"/>
        </a:p>
        <a:p>
          <a:r>
            <a:rPr lang="en-US" sz="1100"/>
            <a:t>                   #Uncomment below for same rate of vaccination and protection across births, initialized network, and network progression</a:t>
          </a:r>
        </a:p>
        <a:p>
          <a:r>
            <a:rPr lang="en-US" sz="1100"/>
            <a:t>                   vaccination.rate = 0.5,</a:t>
          </a:r>
        </a:p>
        <a:p>
          <a:r>
            <a:rPr lang="en-US" sz="1100"/>
            <a:t>                   protection.rate = 0.5</a:t>
          </a:r>
        </a:p>
        <a:p>
          <a:endParaRPr lang="en-US" sz="1100"/>
        </a:p>
        <a:p>
          <a:r>
            <a:rPr lang="en-US" sz="1100"/>
            <a:t>                   #Keep uncommented for different rates of vaccination and protection across births, initialized network, and network progression</a:t>
          </a:r>
        </a:p>
        <a:p>
          <a:r>
            <a:rPr lang="en-US" sz="1100"/>
            <a:t>                   # vaccination.rate.initialization = 0.1,</a:t>
          </a:r>
        </a:p>
        <a:p>
          <a:r>
            <a:rPr lang="en-US" sz="1100"/>
            <a:t>                   # protection.rate.initialization = 0.8,</a:t>
          </a:r>
        </a:p>
        <a:p>
          <a:r>
            <a:rPr lang="en-US" sz="1100"/>
            <a:t>                   # vaccination.rate.progression = 0.1,</a:t>
          </a:r>
        </a:p>
        <a:p>
          <a:r>
            <a:rPr lang="en-US" sz="1100"/>
            <a:t>                   # protection.rate.progression = 0.8,</a:t>
          </a:r>
        </a:p>
        <a:p>
          <a:r>
            <a:rPr lang="en-US" sz="1100"/>
            <a:t>                   # vaccination.rate.births = 0.1,</a:t>
          </a:r>
        </a:p>
        <a:p>
          <a:r>
            <a:rPr lang="en-US" sz="1100"/>
            <a:t>                   # protection.rate.births = 0.8</a:t>
          </a:r>
        </a:p>
        <a:p>
          <a:r>
            <a:rPr lang="en-US" sz="1100"/>
            <a:t>                   )</a:t>
          </a:r>
        </a:p>
        <a:p>
          <a:endParaRPr lang="en-US" sz="1100"/>
        </a:p>
        <a:p>
          <a:r>
            <a:rPr lang="en-US" sz="1100"/>
            <a:t># Initial conditions</a:t>
          </a:r>
        </a:p>
        <a:p>
          <a:r>
            <a:rPr lang="en-US" sz="1100"/>
            <a:t>init &lt;- init.net(i.num = 4)</a:t>
          </a:r>
        </a:p>
        <a:p>
          <a:endParaRPr lang="en-US" sz="1100"/>
        </a:p>
        <a:p>
          <a:r>
            <a:rPr lang="en-US" sz="1100"/>
            <a:t># Read in the module functions</a:t>
          </a:r>
        </a:p>
        <a:p>
          <a:r>
            <a:rPr lang="en-US" sz="1100"/>
            <a:t>source("module-fx.R", echo = TRUE)</a:t>
          </a:r>
        </a:p>
        <a:p>
          <a:endParaRPr lang="en-US" sz="1100"/>
        </a:p>
        <a:p>
          <a:r>
            <a:rPr lang="en-US" sz="1100"/>
            <a:t># Control settings</a:t>
          </a:r>
        </a:p>
        <a:p>
          <a:r>
            <a:rPr lang="en-US" sz="1100"/>
            <a:t>control &lt;- control.net(nsteps = 3,</a:t>
          </a:r>
        </a:p>
        <a:p>
          <a:r>
            <a:rPr lang="en-US" sz="1100"/>
            <a:t>                       nsims = 500,</a:t>
          </a:r>
        </a:p>
        <a:p>
          <a:r>
            <a:rPr lang="en-US" sz="1100"/>
            <a:t>                       infection.FUN = infect,</a:t>
          </a:r>
        </a:p>
        <a:p>
          <a:r>
            <a:rPr lang="en-US" sz="1100"/>
            <a:t>                       progress.FUN = progress,</a:t>
          </a:r>
        </a:p>
        <a:p>
          <a:r>
            <a:rPr lang="en-US" sz="1100"/>
            <a:t>                       recovery.FUN = NULL,</a:t>
          </a:r>
        </a:p>
        <a:p>
          <a:r>
            <a:rPr lang="en-US" sz="1100"/>
            <a:t>                       births.FUN = bfunc,</a:t>
          </a:r>
        </a:p>
        <a:p>
          <a:r>
            <a:rPr lang="en-US" sz="1100"/>
            <a:t>                       deaths.FUN = dfunc,</a:t>
          </a:r>
        </a:p>
        <a:p>
          <a:r>
            <a:rPr lang="en-US" sz="1100"/>
            <a:t>                       delete.nodes = TRUE,</a:t>
          </a:r>
        </a:p>
        <a:p>
          <a:r>
            <a:rPr lang="en-US" sz="1100"/>
            <a:t>                       depend = TRUE,</a:t>
          </a:r>
        </a:p>
        <a:p>
          <a:r>
            <a:rPr lang="en-US" sz="1100"/>
            <a:t>                       verbose = TRUE)</a:t>
          </a:r>
        </a:p>
        <a:p>
          <a:endParaRPr lang="en-US" sz="1100"/>
        </a:p>
        <a:p>
          <a:r>
            <a:rPr lang="en-US" sz="1100"/>
            <a:t># Run the network model simulation with netsim</a:t>
          </a:r>
        </a:p>
        <a:p>
          <a:r>
            <a:rPr lang="en-US" sz="1100"/>
            <a:t>sim &lt;- netsim(est, param, init, control)</a:t>
          </a:r>
        </a:p>
        <a:p>
          <a:r>
            <a:rPr lang="en-US" sz="1100"/>
            <a:t>print(sim)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##PLOTS AND TESTING</a:t>
          </a:r>
        </a:p>
        <a:p>
          <a:endParaRPr lang="en-US" sz="1100"/>
        </a:p>
        <a:p>
          <a:r>
            <a:rPr lang="en-US" sz="1100"/>
            <a:t># Plot outcomes</a:t>
          </a:r>
        </a:p>
        <a:p>
          <a:r>
            <a:rPr lang="en-US" sz="1100"/>
            <a:t>par(mar = c(3,3,1,1), mgp = c(2,1,0))</a:t>
          </a:r>
        </a:p>
        <a:p>
          <a:r>
            <a:rPr lang="en-US" sz="1100"/>
            <a:t>plot(sim, c("s.num","e.num","i.num","r.num", "v.num", "b.num", "num"), type="epi",</a:t>
          </a:r>
        </a:p>
        <a:p>
          <a:r>
            <a:rPr lang="en-US" sz="1100"/>
            <a:t>     mean.col = 1:7, mean.lwd = 1, mean.smooth = FALSE,</a:t>
          </a:r>
        </a:p>
        <a:p>
          <a:r>
            <a:rPr lang="en-US" sz="1100"/>
            <a:t>     qnts = 1, qnts.col = 1:7, qnts.alpha = 0.25, qnts.smooth = FALSE,</a:t>
          </a:r>
        </a:p>
        <a:p>
          <a:r>
            <a:rPr lang="en-US" sz="1100"/>
            <a:t>     legend = TRUE)</a:t>
          </a:r>
        </a:p>
        <a:p>
          <a:endParaRPr lang="en-US" sz="1100"/>
        </a:p>
        <a:p>
          <a:r>
            <a:rPr lang="en-US" sz="1100"/>
            <a:t>plot(sim, c("v.num"), type="epi",</a:t>
          </a:r>
        </a:p>
        <a:p>
          <a:r>
            <a:rPr lang="en-US" sz="1100"/>
            <a:t>     mean.col = 1:8, mean.lwd = 1, mean.smooth = FALSE,</a:t>
          </a:r>
        </a:p>
        <a:p>
          <a:r>
            <a:rPr lang="en-US" sz="1100"/>
            <a:t>     qnts = 1, qnts.col = 1:8, qnts.alpha = 0.25, qnts.smooth = FALSE,</a:t>
          </a:r>
        </a:p>
        <a:p>
          <a:r>
            <a:rPr lang="en-US" sz="1100"/>
            <a:t>     legend = TRUE)</a:t>
          </a:r>
        </a:p>
        <a:p>
          <a:endParaRPr lang="en-US" sz="1100"/>
        </a:p>
        <a:p>
          <a:r>
            <a:rPr lang="en-US" sz="1100"/>
            <a:t># plot(sim, y = c("b.flow","se.flow", "ei.flow", "ir.flow"),</a:t>
          </a:r>
        </a:p>
        <a:p>
          <a:r>
            <a:rPr lang="en-US" sz="1100"/>
            <a:t>#      mean.col = 1:6, mean.lwd = 1, mean.smooth = TRUE,</a:t>
          </a:r>
        </a:p>
        <a:p>
          <a:r>
            <a:rPr lang="en-US" sz="1100"/>
            <a:t>#      qnts.col = 1:6, qnts.alpha = 0.25, qnts.smooth = TRUE,</a:t>
          </a:r>
        </a:p>
        <a:p>
          <a:r>
            <a:rPr lang="en-US" sz="1100"/>
            <a:t>#      #ylim = c(0, 3),</a:t>
          </a:r>
        </a:p>
        <a:p>
          <a:r>
            <a:rPr lang="en-US" sz="1100"/>
            <a:t>#      legend = TRUE)</a:t>
          </a:r>
        </a:p>
        <a:p>
          <a:r>
            <a:rPr lang="en-US" sz="1100"/>
            <a:t>#</a:t>
          </a:r>
        </a:p>
        <a:p>
          <a:r>
            <a:rPr lang="en-US" sz="1100"/>
            <a:t># plot(sim, y = c("vaccinated.flow", "protected.flow"),</a:t>
          </a:r>
        </a:p>
        <a:p>
          <a:r>
            <a:rPr lang="en-US" sz="1100"/>
            <a:t>#      mean.col = 1:6, mean.lwd = 1, mean.smooth = TRUE,</a:t>
          </a:r>
        </a:p>
        <a:p>
          <a:r>
            <a:rPr lang="en-US" sz="1100"/>
            <a:t>#      qnts.col = 1:6, qnts.alpha = 0.25, qnts.smooth = TRUE,</a:t>
          </a:r>
        </a:p>
        <a:p>
          <a:r>
            <a:rPr lang="en-US" sz="1100"/>
            <a:t>#      #ylim = c(0, 3),</a:t>
          </a:r>
        </a:p>
        <a:p>
          <a:r>
            <a:rPr lang="en-US" sz="1100"/>
            <a:t>#      legend = TRUE)</a:t>
          </a:r>
        </a:p>
        <a:p>
          <a:r>
            <a:rPr lang="en-US" sz="1100"/>
            <a:t>#</a:t>
          </a:r>
        </a:p>
        <a:p>
          <a:r>
            <a:rPr lang="en-US" sz="1100"/>
            <a:t># par(mfrow = c(1, 2))</a:t>
          </a:r>
        </a:p>
        <a:p>
          <a:r>
            <a:rPr lang="en-US" sz="1100"/>
            <a:t># plot(sim, y = "num", main = "Population Size", qnts = 1, ylim = c(450, 550))</a:t>
          </a:r>
        </a:p>
        <a:p>
          <a:r>
            <a:rPr lang="en-US" sz="1100"/>
            <a:t># plot(sim, y = "meanAge", main = "Mean Age", qnts = 1, ylim = c(35, 50))</a:t>
          </a:r>
        </a:p>
        <a:p>
          <a:r>
            <a:rPr lang="en-US" sz="1100"/>
            <a:t>#</a:t>
          </a:r>
        </a:p>
        <a:p>
          <a:r>
            <a:rPr lang="en-US" sz="1100"/>
            <a:t># par(mfrow = c(1, 2))</a:t>
          </a:r>
        </a:p>
        <a:p>
          <a:r>
            <a:rPr lang="en-US" sz="1100"/>
            <a:t># plot(sim, y = "d.flow", mean.smooth = TRUE, qnts = 1, main = "Deaths")</a:t>
          </a:r>
        </a:p>
        <a:p>
          <a:r>
            <a:rPr lang="en-US" sz="1100"/>
            <a:t># plot(sim, y = "b.flow", mean.smooth = TRUE, qnts = 1, main = "Births")</a:t>
          </a:r>
        </a:p>
        <a:p>
          <a:endParaRPr lang="en-US" sz="1100"/>
        </a:p>
        <a:p>
          <a:r>
            <a:rPr lang="en-US" sz="1100"/>
            <a:t># Examine the average across simulations at beginning, middle, end</a:t>
          </a:r>
        </a:p>
        <a:p>
          <a:r>
            <a:rPr lang="en-US" sz="1100"/>
            <a:t>df &lt;- as.data.frame(sim)</a:t>
          </a:r>
        </a:p>
        <a:p>
          <a:r>
            <a:rPr lang="en-US" sz="1100"/>
            <a:t>head(df, 25) #First 25 steps (weeks)</a:t>
          </a:r>
        </a:p>
        <a:p>
          <a:endParaRPr lang="en-US" sz="1100"/>
        </a:p>
        <a:p>
          <a:r>
            <a:rPr lang="en-US" sz="1100"/>
            <a:t>#Data frame for SEIR-V numbers and vaccination flow</a:t>
          </a:r>
        </a:p>
        <a:p>
          <a:r>
            <a:rPr lang="en-US" sz="1100"/>
            <a:t>df2</a:t>
          </a:r>
        </a:p>
        <a:p>
          <a:r>
            <a:rPr lang="en-US" sz="1100"/>
            <a:t>df2</a:t>
          </a:r>
        </a:p>
        <a:p>
          <a:endParaRPr lang="en-US" sz="1100"/>
        </a:p>
        <a:p>
          <a:r>
            <a:rPr lang="en-US" sz="1100"/>
            <a:t>#Testing vaccination and protection vectors ('All-Or-Nothing Vaccine Model - Data Profiling.xlsx')</a:t>
          </a:r>
        </a:p>
        <a:p>
          <a:r>
            <a:rPr lang="en-US" sz="1100"/>
            <a:t>#Check average over two timesteps</a:t>
          </a:r>
        </a:p>
        <a:p>
          <a:r>
            <a:rPr lang="en-US" sz="1100"/>
            <a:t>df_t2 &lt;- subset(df,df[,2] == 2)</a:t>
          </a:r>
        </a:p>
        <a:p>
          <a:r>
            <a:rPr lang="en-US" sz="1100"/>
            <a:t>means_t2 &lt;- c(mean(df_t2$s.num),mean(df_t2$e.num),mean(df_t2$i.num),mean(df_t2$r.num),mean(df_t2$v.num), mean(df_t2$vac.init.flow), mean(df_t2$prot.init.flow),  mean(df_t2$vac.prog.flow), mean(df_t2$prot.prog.flow), mean(df_t2$vac.b.flow), mean(df_t2$prot.b.flow), mean(df_t2$b.num), mean(df_t2$num))</a:t>
          </a:r>
        </a:p>
        <a:p>
          <a:r>
            <a:rPr lang="en-US" sz="1100"/>
            <a:t>means_t2</a:t>
          </a:r>
        </a:p>
        <a:p>
          <a:r>
            <a:rPr lang="en-US" sz="1100"/>
            <a:t>colMeans(df_t2)</a:t>
          </a:r>
        </a:p>
        <a:p>
          <a:endParaRPr lang="en-US" sz="1100"/>
        </a:p>
        <a:p>
          <a:r>
            <a:rPr lang="en-US" sz="1100"/>
            <a:t>#Check average over three timesteps</a:t>
          </a:r>
        </a:p>
        <a:p>
          <a:r>
            <a:rPr lang="en-US" sz="1100"/>
            <a:t>df_t3 &lt;- subset(df,df[,2] == 3)</a:t>
          </a:r>
        </a:p>
        <a:p>
          <a:r>
            <a:rPr lang="en-US" sz="1100"/>
            <a:t>means_t3 &lt;- c(mean(df_t3$s.num),mean(df_t3$e.num),mean(df_t3$i.num),mean(df_t3$r.num),mean(df_t3$v.num), mean(df_t3$vac.init.flow), mean(df_t3$prot.init.flow),  mean(df_t3$vac.prog.flow), mean(df_t3$prot.prog.flow), mean(df_t3$vac.b.flow), mean(df_t3$prot.b.flow), mean(df_t3$b.num), mean(df_t3$num))</a:t>
          </a:r>
        </a:p>
        <a:p>
          <a:r>
            <a:rPr lang="en-US" sz="1100"/>
            <a:t>means_t3</a:t>
          </a:r>
        </a:p>
        <a:p>
          <a:r>
            <a:rPr lang="en-US" sz="1100"/>
            <a:t>colMeans(df_t3)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</a:p>
        <a:p>
          <a:r>
            <a:rPr lang="en-US" sz="1100"/>
            <a:t># # Convert model to a data frame for further analysis</a:t>
          </a:r>
        </a:p>
        <a:p>
          <a:r>
            <a:rPr lang="en-US" sz="1100"/>
            <a:t># # Default conversion is means across simulations</a:t>
          </a:r>
        </a:p>
        <a:p>
          <a:r>
            <a:rPr lang="en-US" sz="1100"/>
            <a:t># df &lt;- as.data.frame(sim)</a:t>
          </a:r>
        </a:p>
        <a:p>
          <a:r>
            <a:rPr lang="en-US" sz="1100"/>
            <a:t># head(df, 10)</a:t>
          </a:r>
        </a:p>
        <a:p>
          <a:r>
            <a:rPr lang="en-US" sz="1100"/>
            <a:t>#</a:t>
          </a:r>
        </a:p>
        <a:p>
          <a:r>
            <a:rPr lang="en-US" sz="1100"/>
            <a:t># # Extracting individual values also possible</a:t>
          </a:r>
        </a:p>
        <a:p>
          <a:r>
            <a:rPr lang="en-US" sz="1100"/>
            <a:t># df &lt;- as.data.frame(sim, out = "vals")</a:t>
          </a:r>
        </a:p>
        <a:p>
          <a:r>
            <a:rPr lang="en-US" sz="1100"/>
            <a:t># head(df, 10)</a:t>
          </a:r>
        </a:p>
        <a:p>
          <a:r>
            <a:rPr lang="en-US" sz="1100"/>
            <a:t># tail(df, 10)</a:t>
          </a:r>
        </a:p>
        <a:p>
          <a:r>
            <a:rPr lang="en-US" sz="1100"/>
            <a:t>#</a:t>
          </a:r>
        </a:p>
        <a:p>
          <a:r>
            <a:rPr lang="en-US" sz="1100"/>
            <a:t># # Extract the full dynamic network for further analysis</a:t>
          </a:r>
        </a:p>
        <a:p>
          <a:r>
            <a:rPr lang="en-US" sz="1100"/>
            <a:t># nw1 &lt;- get_network(sim, sim = 1)</a:t>
          </a:r>
        </a:p>
        <a:p>
          <a:r>
            <a:rPr lang="en-US" sz="1100"/>
            <a:t># nw1</a:t>
          </a:r>
        </a:p>
        <a:p>
          <a:r>
            <a:rPr lang="en-US" sz="1100"/>
            <a:t>#</a:t>
          </a:r>
        </a:p>
        <a:p>
          <a:r>
            <a:rPr lang="en-US" sz="1100"/>
            <a:t># # Temporal edgelist</a:t>
          </a:r>
        </a:p>
        <a:p>
          <a:r>
            <a:rPr lang="en-US" sz="1100"/>
            <a:t># nwdf &lt;- as.data.frame(nw1)</a:t>
          </a:r>
        </a:p>
        <a:p>
          <a:r>
            <a:rPr lang="en-US" sz="1100"/>
            <a:t># tail(nwdf, 25)</a:t>
          </a:r>
        </a:p>
      </xdr:txBody>
    </xdr:sp>
    <xdr:clientData/>
  </xdr:twoCellAnchor>
  <xdr:twoCellAnchor>
    <xdr:from>
      <xdr:col>8</xdr:col>
      <xdr:colOff>463550</xdr:colOff>
      <xdr:row>0</xdr:row>
      <xdr:rowOff>114300</xdr:rowOff>
    </xdr:from>
    <xdr:to>
      <xdr:col>18</xdr:col>
      <xdr:colOff>546100</xdr:colOff>
      <xdr:row>15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78DB2D-B87F-4F66-8BE9-0500C6818800}"/>
            </a:ext>
          </a:extLst>
        </xdr:cNvPr>
        <xdr:cNvSpPr txBox="1"/>
      </xdr:nvSpPr>
      <xdr:spPr>
        <a:xfrm>
          <a:off x="5340350" y="114300"/>
          <a:ext cx="6178550" cy="2647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OBSERVED COUNTS</a:t>
          </a:r>
        </a:p>
        <a:p>
          <a:endParaRPr lang="en-US" sz="110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means_t2 &lt;- c(mean(df_t2$s.num),mean(df_t2$e.num),mean(df_t2$i.num),mean(df_t2$r.num),mean(df_t2$v.num), mean(df_t2$num)) &gt; means_t2 </a:t>
          </a:r>
        </a:p>
        <a:p>
          <a:r>
            <a:rPr lang="en-US">
              <a:effectLst/>
            </a:rPr>
            <a:t>[1] 15.72 0.00 4.00 0.00 8.19 27.91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df_t3 &lt;- subset(df,df[,2] == 3) &gt; means_t3 &lt;-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c(mean(df_t3$s.num),mean(df_t3$e.num),mean(df_t3$i.num),mean(df_t3$r.num),mean(df_t3$v.num), mean(df_t3$num)) &gt; means_t3 </a:t>
          </a:r>
        </a:p>
        <a:p>
          <a:r>
            <a:rPr lang="en-US">
              <a:effectLst/>
            </a:rPr>
            <a:t>[1] 20.138 0.000 4.000 0.000 14.964 39.102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82550</xdr:rowOff>
    </xdr:from>
    <xdr:to>
      <xdr:col>4</xdr:col>
      <xdr:colOff>463550</xdr:colOff>
      <xdr:row>12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71D02-FAF8-451F-A7E1-3FC44CA24C72}"/>
            </a:ext>
          </a:extLst>
        </xdr:cNvPr>
        <xdr:cNvSpPr txBox="1"/>
      </xdr:nvSpPr>
      <xdr:spPr>
        <a:xfrm>
          <a:off x="190500" y="82550"/>
          <a:ext cx="271145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##</a:t>
          </a:r>
        </a:p>
        <a:p>
          <a:r>
            <a:rPr lang="en-US" sz="1100"/>
            <a:t>## SEIR Model with Vital Dynamics and an All or Nothing vaccination Implementation</a:t>
          </a:r>
        </a:p>
        <a:p>
          <a:r>
            <a:rPr lang="en-US" sz="1100"/>
            <a:t>## EpiModel Gallery (https://github.com/statnet/EpiModel-Gallery)</a:t>
          </a:r>
        </a:p>
        <a:p>
          <a:r>
            <a:rPr lang="en-US" sz="1100"/>
            <a:t>##</a:t>
          </a:r>
        </a:p>
        <a:p>
          <a:r>
            <a:rPr lang="en-US" sz="1100"/>
            <a:t>## Authors: Samuel M. Jenness, Venkata R. Duvvuri, Connor Van Meter</a:t>
          </a:r>
        </a:p>
        <a:p>
          <a:r>
            <a:rPr lang="en-US" sz="1100"/>
            <a:t>## Date: October 2018</a:t>
          </a:r>
        </a:p>
        <a:p>
          <a:r>
            <a:rPr lang="en-US" sz="1100"/>
            <a:t>##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Replacement infection/transmission module -------------------------------</a:t>
          </a:r>
        </a:p>
        <a:p>
          <a:endParaRPr lang="en-US" sz="1100"/>
        </a:p>
        <a:p>
          <a:r>
            <a:rPr lang="en-US" sz="1100"/>
            <a:t>infect &lt;- function(dat, at) {</a:t>
          </a:r>
        </a:p>
        <a:p>
          <a:endParaRPr lang="en-US" sz="1100"/>
        </a:p>
        <a:p>
          <a:r>
            <a:rPr lang="en-US" sz="1100"/>
            <a:t>  ## Uncomment this to function environment interactively</a:t>
          </a:r>
        </a:p>
        <a:p>
          <a:r>
            <a:rPr lang="en-US" sz="1100"/>
            <a:t>  #browser()</a:t>
          </a:r>
        </a:p>
        <a:p>
          <a:endParaRPr lang="en-US" sz="1100"/>
        </a:p>
        <a:p>
          <a:r>
            <a:rPr lang="en-US" sz="1100"/>
            <a:t>  ## Attributes ##</a:t>
          </a:r>
        </a:p>
        <a:p>
          <a:r>
            <a:rPr lang="en-US" sz="1100"/>
            <a:t>  active &lt;- dat$attr$active</a:t>
          </a:r>
        </a:p>
        <a:p>
          <a:r>
            <a:rPr lang="en-US" sz="1100"/>
            <a:t>  status &lt;- dat$attr$status</a:t>
          </a:r>
        </a:p>
        <a:p>
          <a:endParaRPr lang="en-US" sz="1100"/>
        </a:p>
        <a:p>
          <a:r>
            <a:rPr lang="en-US" sz="1100"/>
            <a:t>  ## Parameters ##</a:t>
          </a:r>
        </a:p>
        <a:p>
          <a:r>
            <a:rPr lang="en-US" sz="1100"/>
            <a:t>  inf.prob &lt;- dat$param$inf.prob</a:t>
          </a:r>
        </a:p>
        <a:p>
          <a:r>
            <a:rPr lang="en-US" sz="1100"/>
            <a:t>  act.rate &lt;- dat$param$act.rate</a:t>
          </a:r>
        </a:p>
        <a:p>
          <a:endParaRPr lang="en-US" sz="1100"/>
        </a:p>
        <a:p>
          <a:r>
            <a:rPr lang="en-US" sz="1100"/>
            <a:t>  ## Find infected nodes ##</a:t>
          </a:r>
        </a:p>
        <a:p>
          <a:r>
            <a:rPr lang="en-US" sz="1100"/>
            <a:t>  idsInf &lt;- which(active == 1 &amp; status == "i")</a:t>
          </a:r>
        </a:p>
        <a:p>
          <a:r>
            <a:rPr lang="en-US" sz="1100"/>
            <a:t>  nActive &lt;- sum(active == 1)</a:t>
          </a:r>
        </a:p>
        <a:p>
          <a:r>
            <a:rPr lang="en-US" sz="1100"/>
            <a:t>  nElig &lt;- length(idsInf)</a:t>
          </a:r>
        </a:p>
        <a:p>
          <a:endParaRPr lang="en-US" sz="1100"/>
        </a:p>
        <a:p>
          <a:r>
            <a:rPr lang="en-US" sz="1100"/>
            <a:t>  ## Initialize default incidence at 0 ##</a:t>
          </a:r>
        </a:p>
        <a:p>
          <a:r>
            <a:rPr lang="en-US" sz="1100"/>
            <a:t>  nInf &lt;- 0</a:t>
          </a:r>
        </a:p>
        <a:p>
          <a:endParaRPr lang="en-US" sz="1100"/>
        </a:p>
        <a:p>
          <a:r>
            <a:rPr lang="en-US" sz="1100"/>
            <a:t>  ## If any infected nodes, proceed with transmission ##</a:t>
          </a:r>
        </a:p>
        <a:p>
          <a:r>
            <a:rPr lang="en-US" sz="1100"/>
            <a:t>  if (nElig &gt; 0 &amp;&amp; nElig &lt; nActive) {</a:t>
          </a:r>
        </a:p>
        <a:p>
          <a:endParaRPr lang="en-US" sz="1100"/>
        </a:p>
        <a:p>
          <a:r>
            <a:rPr lang="en-US" sz="1100"/>
            <a:t>    ## Look up discordant edgelist ##</a:t>
          </a:r>
        </a:p>
        <a:p>
          <a:r>
            <a:rPr lang="en-US" sz="1100"/>
            <a:t>    del &lt;- discord_edgelist(dat, at)</a:t>
          </a:r>
        </a:p>
        <a:p>
          <a:endParaRPr lang="en-US" sz="1100"/>
        </a:p>
        <a:p>
          <a:r>
            <a:rPr lang="en-US" sz="1100"/>
            <a:t>    ## If any discordant pairs, proceed ##</a:t>
          </a:r>
        </a:p>
        <a:p>
          <a:r>
            <a:rPr lang="en-US" sz="1100"/>
            <a:t>    if (!(is.null(del))) {</a:t>
          </a:r>
        </a:p>
        <a:p>
          <a:endParaRPr lang="en-US" sz="1100"/>
        </a:p>
        <a:p>
          <a:r>
            <a:rPr lang="en-US" sz="1100"/>
            <a:t>      # Set parameters on discordant edgelist data frame</a:t>
          </a:r>
        </a:p>
        <a:p>
          <a:r>
            <a:rPr lang="en-US" sz="1100"/>
            <a:t>      del$transProb &lt;- inf.prob</a:t>
          </a:r>
        </a:p>
        <a:p>
          <a:r>
            <a:rPr lang="en-US" sz="1100"/>
            <a:t>      del$actRate &lt;- act.rate</a:t>
          </a:r>
        </a:p>
        <a:p>
          <a:r>
            <a:rPr lang="en-US" sz="1100"/>
            <a:t>      del$finalProb &lt;- 1 - (1 - del$transProb)^del$actRate</a:t>
          </a:r>
        </a:p>
        <a:p>
          <a:endParaRPr lang="en-US" sz="1100"/>
        </a:p>
        <a:p>
          <a:r>
            <a:rPr lang="en-US" sz="1100"/>
            <a:t>      # Stochastic transmission process</a:t>
          </a:r>
        </a:p>
        <a:p>
          <a:r>
            <a:rPr lang="en-US" sz="1100"/>
            <a:t>      transmit &lt;- rbinom(nrow(del), 1, del$finalProb)</a:t>
          </a:r>
        </a:p>
        <a:p>
          <a:endParaRPr lang="en-US" sz="1100"/>
        </a:p>
        <a:p>
          <a:r>
            <a:rPr lang="en-US" sz="1100"/>
            <a:t>      # Keep rows where transmission occurred</a:t>
          </a:r>
        </a:p>
        <a:p>
          <a:r>
            <a:rPr lang="en-US" sz="1100"/>
            <a:t>      del &lt;- del[which(transmit == 1), ]</a:t>
          </a:r>
        </a:p>
        <a:p>
          <a:endParaRPr lang="en-US" sz="1100"/>
        </a:p>
        <a:p>
          <a:r>
            <a:rPr lang="en-US" sz="1100"/>
            <a:t>      # Look up new ids if any transmissions occurred</a:t>
          </a:r>
        </a:p>
        <a:p>
          <a:r>
            <a:rPr lang="en-US" sz="1100"/>
            <a:t>      idsNewInf &lt;- unique(del$sus)</a:t>
          </a:r>
        </a:p>
        <a:p>
          <a:r>
            <a:rPr lang="en-US" sz="1100"/>
            <a:t>      nInf &lt;- length(idsNewInf)</a:t>
          </a:r>
        </a:p>
        <a:p>
          <a:endParaRPr lang="en-US" sz="1100"/>
        </a:p>
        <a:p>
          <a:r>
            <a:rPr lang="en-US" sz="1100"/>
            <a:t>      # Set new attributes for those newly infected</a:t>
          </a:r>
        </a:p>
        <a:p>
          <a:r>
            <a:rPr lang="en-US" sz="1100"/>
            <a:t>      if (nInf &gt; 0) {</a:t>
          </a:r>
        </a:p>
        <a:p>
          <a:r>
            <a:rPr lang="en-US" sz="1100"/>
            <a:t>        dat$attr$status[idsNewInf] &lt;- "e"</a:t>
          </a:r>
        </a:p>
        <a:p>
          <a:r>
            <a:rPr lang="en-US" sz="1100"/>
            <a:t>        dat$attr$infTime[idsNewInf] &lt;- at</a:t>
          </a:r>
        </a:p>
        <a:p>
          <a:r>
            <a:rPr lang="en-US" sz="1100"/>
            <a:t>      }</a:t>
          </a:r>
        </a:p>
        <a:p>
          <a:r>
            <a:rPr lang="en-US" sz="1100"/>
            <a:t>    }</a:t>
          </a:r>
        </a:p>
        <a:p>
          <a:r>
            <a:rPr lang="en-US" sz="1100"/>
            <a:t>  }</a:t>
          </a:r>
        </a:p>
        <a:p>
          <a:endParaRPr lang="en-US" sz="1100"/>
        </a:p>
        <a:p>
          <a:r>
            <a:rPr lang="en-US" sz="1100"/>
            <a:t>  ## Save summary statistic for S-&gt;E flow</a:t>
          </a:r>
        </a:p>
        <a:p>
          <a:r>
            <a:rPr lang="en-US" sz="1100"/>
            <a:t>  dat$epi$se.flow[at] &lt;- nInf</a:t>
          </a:r>
        </a:p>
        <a:p>
          <a:endParaRPr lang="en-US" sz="1100"/>
        </a:p>
        <a:p>
          <a:r>
            <a:rPr lang="en-US" sz="1100"/>
            <a:t>  #Vaccine Protected (Active) Number - equivalent to dat$epi$protection.num.active[at]</a:t>
          </a:r>
        </a:p>
        <a:p>
          <a:r>
            <a:rPr lang="en-US" sz="1100"/>
            <a:t>  dat$epi$s.num[at] &lt;- sum(dat$attr$active == 1 &amp; dat$attr$status == "s")</a:t>
          </a:r>
        </a:p>
        <a:p>
          <a:r>
            <a:rPr lang="en-US" sz="1100"/>
            <a:t>  dat$epi$e.num[at] &lt;- sum(dat$attr$active == 1 &amp; dat$attr$status == "e")</a:t>
          </a:r>
        </a:p>
        <a:p>
          <a:r>
            <a:rPr lang="en-US" sz="1100"/>
            <a:t>  dat$epi$i.num[at] &lt;- sum(dat$attr$active == 1 &amp; dat$attr$status == "i")</a:t>
          </a:r>
        </a:p>
        <a:p>
          <a:r>
            <a:rPr lang="en-US" sz="1100"/>
            <a:t>  dat$epi$r.num[at] &lt;- sum(dat$attr$active == 1 &amp; dat$attr$status == "r")</a:t>
          </a:r>
        </a:p>
        <a:p>
          <a:r>
            <a:rPr lang="en-US" sz="1100"/>
            <a:t>  dat$epi$v.num[at] &lt;- sum(dat$attr$active == 1 &amp; dat$attr$status == "v")</a:t>
          </a:r>
        </a:p>
        <a:p>
          <a:endParaRPr lang="en-US" sz="1100"/>
        </a:p>
        <a:p>
          <a:r>
            <a:rPr lang="en-US" sz="1100"/>
            <a:t>  return(dat)</a:t>
          </a:r>
        </a:p>
        <a:p>
          <a:r>
            <a:rPr lang="en-US" sz="1100"/>
            <a:t>}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New disease progression module ------------------------------------------</a:t>
          </a:r>
        </a:p>
        <a:p>
          <a:r>
            <a:rPr lang="en-US" sz="1100"/>
            <a:t># (Replaces the recovery module)</a:t>
          </a:r>
        </a:p>
        <a:p>
          <a:endParaRPr lang="en-US" sz="1100"/>
        </a:p>
        <a:p>
          <a:r>
            <a:rPr lang="en-US" sz="1100"/>
            <a:t>progress &lt;- function(dat, at) {</a:t>
          </a:r>
        </a:p>
        <a:p>
          <a:endParaRPr lang="en-US" sz="1100"/>
        </a:p>
        <a:p>
          <a:r>
            <a:rPr lang="en-US" sz="1100"/>
            <a:t>  ## Uncomment this to function environment interactively</a:t>
          </a:r>
        </a:p>
        <a:p>
          <a:r>
            <a:rPr lang="en-US" sz="1100"/>
            <a:t>   #browser()</a:t>
          </a:r>
        </a:p>
        <a:p>
          <a:endParaRPr lang="en-US" sz="1100"/>
        </a:p>
        <a:p>
          <a:r>
            <a:rPr lang="en-US" sz="1100"/>
            <a:t>  ## Attributes ##</a:t>
          </a:r>
        </a:p>
        <a:p>
          <a:r>
            <a:rPr lang="en-US" sz="1100"/>
            <a:t>  active &lt;- dat$attr$active</a:t>
          </a:r>
        </a:p>
        <a:p>
          <a:r>
            <a:rPr lang="en-US" sz="1100"/>
            <a:t>  status &lt;- dat$attr$status</a:t>
          </a:r>
        </a:p>
        <a:p>
          <a:endParaRPr lang="en-US" sz="1100"/>
        </a:p>
        <a:p>
          <a:r>
            <a:rPr lang="en-US" sz="1100"/>
            <a:t>  ## Parameters ##</a:t>
          </a:r>
        </a:p>
        <a:p>
          <a:r>
            <a:rPr lang="en-US" sz="1100"/>
            <a:t>  ei.rate &lt;- dat$param$ei.rate</a:t>
          </a:r>
        </a:p>
        <a:p>
          <a:r>
            <a:rPr lang="en-US" sz="1100"/>
            <a:t>  ir.rate &lt;- dat$param$ir.rate</a:t>
          </a:r>
        </a:p>
        <a:p>
          <a:endParaRPr lang="en-US" sz="1100"/>
        </a:p>
        <a:p>
          <a:r>
            <a:rPr lang="en-US" sz="1100"/>
            <a:t>  ## E to I progression process ##</a:t>
          </a:r>
        </a:p>
        <a:p>
          <a:r>
            <a:rPr lang="en-US" sz="1100"/>
            <a:t>  nInf &lt;- 0</a:t>
          </a:r>
        </a:p>
        <a:p>
          <a:r>
            <a:rPr lang="en-US" sz="1100"/>
            <a:t>  idsEligInf &lt;- which(active == 1 &amp; status == "e")</a:t>
          </a:r>
        </a:p>
        <a:p>
          <a:r>
            <a:rPr lang="en-US" sz="1100"/>
            <a:t>  nEligInf &lt;- length(idsEligInf)</a:t>
          </a:r>
        </a:p>
        <a:p>
          <a:endParaRPr lang="en-US" sz="1100"/>
        </a:p>
        <a:p>
          <a:r>
            <a:rPr lang="en-US" sz="1100"/>
            <a:t>  if (nEligInf &gt; 0) {</a:t>
          </a:r>
        </a:p>
        <a:p>
          <a:r>
            <a:rPr lang="en-US" sz="1100"/>
            <a:t>    vecInf &lt;- which(rbinom(nEligInf, 1, ei.rate) == 1)</a:t>
          </a:r>
        </a:p>
        <a:p>
          <a:r>
            <a:rPr lang="en-US" sz="1100"/>
            <a:t>    if (length(vecInf) &gt; 0) {</a:t>
          </a:r>
        </a:p>
        <a:p>
          <a:r>
            <a:rPr lang="en-US" sz="1100"/>
            <a:t>      idsInf &lt;- idsEligInf[vecInf]</a:t>
          </a:r>
        </a:p>
        <a:p>
          <a:r>
            <a:rPr lang="en-US" sz="1100"/>
            <a:t>      nInf &lt;- length(idsInf)</a:t>
          </a:r>
        </a:p>
        <a:p>
          <a:r>
            <a:rPr lang="en-US" sz="1100"/>
            <a:t>      status[idsInf] &lt;- "i"</a:t>
          </a:r>
        </a:p>
        <a:p>
          <a:r>
            <a:rPr lang="en-US" sz="1100"/>
            <a:t>    }</a:t>
          </a:r>
        </a:p>
        <a:p>
          <a:r>
            <a:rPr lang="en-US" sz="1100"/>
            <a:t>  }</a:t>
          </a:r>
        </a:p>
        <a:p>
          <a:endParaRPr lang="en-US" sz="1100"/>
        </a:p>
        <a:p>
          <a:r>
            <a:rPr lang="en-US" sz="1100"/>
            <a:t>  ## I to R progression process ##</a:t>
          </a:r>
        </a:p>
        <a:p>
          <a:r>
            <a:rPr lang="en-US" sz="1100"/>
            <a:t>  nRec &lt;- 0</a:t>
          </a:r>
        </a:p>
        <a:p>
          <a:r>
            <a:rPr lang="en-US" sz="1100"/>
            <a:t>  idsEligRec &lt;- which(active == 1 &amp; status == "i")</a:t>
          </a:r>
        </a:p>
        <a:p>
          <a:r>
            <a:rPr lang="en-US" sz="1100"/>
            <a:t>  nEligRec &lt;- length(idsEligRec)</a:t>
          </a:r>
        </a:p>
        <a:p>
          <a:endParaRPr lang="en-US" sz="1100"/>
        </a:p>
        <a:p>
          <a:r>
            <a:rPr lang="en-US" sz="1100"/>
            <a:t>  if (nEligRec &gt; 0) {</a:t>
          </a:r>
        </a:p>
        <a:p>
          <a:r>
            <a:rPr lang="en-US" sz="1100"/>
            <a:t>    vecRec &lt;- which(rbinom(nEligRec, 1, ir.rate) == 1)</a:t>
          </a:r>
        </a:p>
        <a:p>
          <a:r>
            <a:rPr lang="en-US" sz="1100"/>
            <a:t>    if (length(vecRec) &gt; 0) {</a:t>
          </a:r>
        </a:p>
        <a:p>
          <a:r>
            <a:rPr lang="en-US" sz="1100"/>
            <a:t>      idsRec &lt;- idsEligRec[vecRec]</a:t>
          </a:r>
        </a:p>
        <a:p>
          <a:r>
            <a:rPr lang="en-US" sz="1100"/>
            <a:t>      nRec &lt;- length(idsRec)</a:t>
          </a:r>
        </a:p>
        <a:p>
          <a:r>
            <a:rPr lang="en-US" sz="1100"/>
            <a:t>      status[idsRec] &lt;- "r"</a:t>
          </a:r>
        </a:p>
        <a:p>
          <a:r>
            <a:rPr lang="en-US" sz="1100"/>
            <a:t>    }</a:t>
          </a:r>
        </a:p>
        <a:p>
          <a:r>
            <a:rPr lang="en-US" sz="1100"/>
            <a:t>  }</a:t>
          </a:r>
        </a:p>
        <a:p>
          <a:endParaRPr lang="en-US" sz="1100"/>
        </a:p>
        <a:p>
          <a:r>
            <a:rPr lang="en-US" sz="1100"/>
            <a:t>  ## Write out updated status attribute ##</a:t>
          </a:r>
        </a:p>
        <a:p>
          <a:r>
            <a:rPr lang="en-US" sz="1100"/>
            <a:t>  dat$attr$status &lt;- status</a:t>
          </a:r>
        </a:p>
        <a:p>
          <a:endParaRPr lang="en-US" sz="1100"/>
        </a:p>
        <a:p>
          <a:r>
            <a:rPr lang="en-US" sz="1100"/>
            <a:t>  ## Save summary statistics ##</a:t>
          </a:r>
        </a:p>
        <a:p>
          <a:r>
            <a:rPr lang="en-US" sz="1100"/>
            <a:t>  dat$epi$ei.flow[at] &lt;- nInf</a:t>
          </a:r>
        </a:p>
        <a:p>
          <a:r>
            <a:rPr lang="en-US" sz="1100"/>
            <a:t>  dat$epi$ir.flow[at] &lt;- nRec</a:t>
          </a:r>
        </a:p>
        <a:p>
          <a:endParaRPr lang="en-US" sz="1100"/>
        </a:p>
        <a:p>
          <a:r>
            <a:rPr lang="en-US" sz="1100"/>
            <a:t>  return(dat)</a:t>
          </a:r>
        </a:p>
        <a:p>
          <a:r>
            <a:rPr lang="en-US" sz="1100"/>
            <a:t>}</a:t>
          </a:r>
        </a:p>
        <a:p>
          <a:endParaRPr lang="en-US" sz="1100"/>
        </a:p>
        <a:p>
          <a:r>
            <a:rPr lang="en-US" sz="1100"/>
            <a:t># Update Death Module -----------------------------------------------------</a:t>
          </a:r>
        </a:p>
        <a:p>
          <a:endParaRPr lang="en-US" sz="1100"/>
        </a:p>
        <a:p>
          <a:r>
            <a:rPr lang="en-US" sz="1100"/>
            <a:t>dfunc &lt;- function(dat, at) {</a:t>
          </a:r>
        </a:p>
        <a:p>
          <a:endParaRPr lang="en-US" sz="1100"/>
        </a:p>
        <a:p>
          <a:r>
            <a:rPr lang="en-US" sz="1100"/>
            <a:t>  #browser()</a:t>
          </a:r>
        </a:p>
        <a:p>
          <a:endParaRPr lang="en-US" sz="1100"/>
        </a:p>
        <a:p>
          <a:r>
            <a:rPr lang="en-US" sz="1100"/>
            <a:t>  ## Attributes ##</a:t>
          </a:r>
        </a:p>
        <a:p>
          <a:r>
            <a:rPr lang="en-US" sz="1100"/>
            <a:t>  active &lt;- dat$attr$active</a:t>
          </a:r>
        </a:p>
        <a:p>
          <a:r>
            <a:rPr lang="en-US" sz="1100"/>
            <a:t>  status &lt;- dat$attr$status</a:t>
          </a:r>
        </a:p>
        <a:p>
          <a:endParaRPr lang="en-US" sz="1100"/>
        </a:p>
        <a:p>
          <a:r>
            <a:rPr lang="en-US" sz="1100"/>
            <a:t>  ## Parameters ##</a:t>
          </a:r>
        </a:p>
        <a:p>
          <a:r>
            <a:rPr lang="en-US" sz="1100"/>
            <a:t>  mort.rates &lt;- rep(dat$param$mortality.rate,network.size(dat$nw))</a:t>
          </a:r>
        </a:p>
        <a:p>
          <a:r>
            <a:rPr lang="en-US" sz="1100"/>
            <a:t>  mort.dis.mult &lt;- dat$param$mortality.disease.mult</a:t>
          </a:r>
        </a:p>
        <a:p>
          <a:endParaRPr lang="en-US" sz="1100"/>
        </a:p>
        <a:p>
          <a:r>
            <a:rPr lang="en-US" sz="1100"/>
            <a:t>  ## Query alive ##</a:t>
          </a:r>
        </a:p>
        <a:p>
          <a:r>
            <a:rPr lang="en-US" sz="1100"/>
            <a:t>  idsElig &lt;- which(active == 1)</a:t>
          </a:r>
        </a:p>
        <a:p>
          <a:r>
            <a:rPr lang="en-US" sz="1100"/>
            <a:t>  nElig &lt;- length(idsElig)</a:t>
          </a:r>
        </a:p>
        <a:p>
          <a:r>
            <a:rPr lang="en-US" sz="1100"/>
            <a:t>  nDeaths &lt;- 0</a:t>
          </a:r>
        </a:p>
        <a:p>
          <a:endParaRPr lang="en-US" sz="1100"/>
        </a:p>
        <a:p>
          <a:r>
            <a:rPr lang="en-US" sz="1100"/>
            <a:t>  if (nElig &gt; 0) {</a:t>
          </a:r>
        </a:p>
        <a:p>
          <a:endParaRPr lang="en-US" sz="1100"/>
        </a:p>
        <a:p>
          <a:r>
            <a:rPr lang="en-US" sz="1100"/>
            <a:t>    death_rates_of_elig &lt;- mort.rates[idsElig]</a:t>
          </a:r>
        </a:p>
        <a:p>
          <a:endParaRPr lang="en-US" sz="1100"/>
        </a:p>
        <a:p>
          <a:r>
            <a:rPr lang="en-US" sz="1100"/>
            <a:t>    ## Multiply death rates for diseased persons</a:t>
          </a:r>
        </a:p>
        <a:p>
          <a:r>
            <a:rPr lang="en-US" sz="1100"/>
            <a:t>    idsElig.inf &lt;- which(status[idsElig] == "i")</a:t>
          </a:r>
        </a:p>
        <a:p>
          <a:r>
            <a:rPr lang="en-US" sz="1100"/>
            <a:t>    death_rates_of_elig[idsElig.inf] &lt;- mort.rates[idsElig.inf] * mort.dis.mult</a:t>
          </a:r>
        </a:p>
        <a:p>
          <a:endParaRPr lang="en-US" sz="1100"/>
        </a:p>
        <a:p>
          <a:r>
            <a:rPr lang="en-US" sz="1100"/>
            <a:t>    ## Simulate mortality process</a:t>
          </a:r>
        </a:p>
        <a:p>
          <a:r>
            <a:rPr lang="en-US" sz="1100"/>
            <a:t>    vecDeaths &lt;- which(rbinom(nElig, 1, death_rates_of_elig) == 1)</a:t>
          </a:r>
        </a:p>
        <a:p>
          <a:r>
            <a:rPr lang="en-US" sz="1100"/>
            <a:t>    idsDeaths &lt;- idsElig[vecDeaths]</a:t>
          </a:r>
        </a:p>
        <a:p>
          <a:r>
            <a:rPr lang="en-US" sz="1100"/>
            <a:t>    nDeaths &lt;- length(idsDeaths)</a:t>
          </a:r>
        </a:p>
        <a:p>
          <a:endParaRPr lang="en-US" sz="1100"/>
        </a:p>
        <a:p>
          <a:r>
            <a:rPr lang="en-US" sz="1100"/>
            <a:t>    ## Update nodal attributes on attr and networkDynamic object ##</a:t>
          </a:r>
        </a:p>
        <a:p>
          <a:r>
            <a:rPr lang="en-US" sz="1100"/>
            <a:t>    if (nDeaths &gt; 0) {</a:t>
          </a:r>
        </a:p>
        <a:p>
          <a:r>
            <a:rPr lang="en-US" sz="1100"/>
            <a:t>      dat$attr$active[idsDeaths] &lt;- 0</a:t>
          </a:r>
        </a:p>
        <a:p>
          <a:r>
            <a:rPr lang="en-US" sz="1100"/>
            <a:t>      dat$nw &lt;- deactivate.vertices(dat$nw, onset = at, terminus = Inf,</a:t>
          </a:r>
        </a:p>
        <a:p>
          <a:r>
            <a:rPr lang="en-US" sz="1100"/>
            <a:t>                                    v = idsDeaths, deactivate.edges = TRUE)</a:t>
          </a:r>
        </a:p>
        <a:p>
          <a:r>
            <a:rPr lang="en-US" sz="1100"/>
            <a:t>    }</a:t>
          </a:r>
        </a:p>
        <a:p>
          <a:r>
            <a:rPr lang="en-US" sz="1100"/>
            <a:t>  }</a:t>
          </a:r>
        </a:p>
        <a:p>
          <a:endParaRPr lang="en-US" sz="1100"/>
        </a:p>
        <a:p>
          <a:r>
            <a:rPr lang="en-US" sz="1100"/>
            <a:t>  ## Summary statistics ##</a:t>
          </a:r>
        </a:p>
        <a:p>
          <a:r>
            <a:rPr lang="en-US" sz="1100"/>
            <a:t>  dat$epi$d.flow[at] &lt;- nDeaths</a:t>
          </a:r>
        </a:p>
        <a:p>
          <a:endParaRPr lang="en-US" sz="1100"/>
        </a:p>
        <a:p>
          <a:r>
            <a:rPr lang="en-US" sz="1100"/>
            <a:t>  return(dat)</a:t>
          </a:r>
        </a:p>
        <a:p>
          <a:r>
            <a:rPr lang="en-US" sz="1100"/>
            <a:t>}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Updated Birth Module ----------------------------------------------------</a:t>
          </a:r>
        </a:p>
        <a:p>
          <a:endParaRPr lang="en-US" sz="1100"/>
        </a:p>
        <a:p>
          <a:r>
            <a:rPr lang="en-US" sz="1100"/>
            <a:t>bfunc &lt;- function(dat, at) {</a:t>
          </a:r>
        </a:p>
        <a:p>
          <a:endParaRPr lang="en-US" sz="1100"/>
        </a:p>
        <a:p>
          <a:r>
            <a:rPr lang="en-US" sz="1100"/>
            <a:t>  #Toggle for step-through debugging</a:t>
          </a:r>
        </a:p>
        <a:p>
          <a:r>
            <a:rPr lang="en-US" sz="1100"/>
            <a:t>  #browser()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  ## Attributes ##</a:t>
          </a:r>
        </a:p>
        <a:p>
          <a:r>
            <a:rPr lang="en-US" sz="1100"/>
            <a:t>  active &lt;- dat$attr$active</a:t>
          </a:r>
        </a:p>
        <a:p>
          <a:r>
            <a:rPr lang="en-US" sz="1100"/>
            <a:t>  status &lt;- dat$attr$status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  ## Parameters ##</a:t>
          </a:r>
        </a:p>
        <a:p>
          <a:r>
            <a:rPr lang="en-US" sz="1100"/>
            <a:t>  n &lt;- network.size(dat$nw)</a:t>
          </a:r>
        </a:p>
        <a:p>
          <a:r>
            <a:rPr lang="en-US" sz="1100"/>
            <a:t>  b.rate &lt;- dat$param$birth.rate</a:t>
          </a:r>
        </a:p>
        <a:p>
          <a:r>
            <a:rPr lang="en-US" sz="1100"/>
            <a:t>  nVaccination.initialization = 0</a:t>
          </a:r>
        </a:p>
        <a:p>
          <a:r>
            <a:rPr lang="en-US" sz="1100"/>
            <a:t>  nProtection.initialization = 0</a:t>
          </a:r>
        </a:p>
        <a:p>
          <a:r>
            <a:rPr lang="en-US" sz="1100"/>
            <a:t>  nVaccinatedNewBirths = 0</a:t>
          </a:r>
        </a:p>
        <a:p>
          <a:r>
            <a:rPr lang="en-US" sz="1100"/>
            <a:t>  nProtectedNewBirths = 0</a:t>
          </a:r>
        </a:p>
        <a:p>
          <a:endParaRPr lang="en-US" sz="1100"/>
        </a:p>
        <a:p>
          <a:r>
            <a:rPr lang="en-US" sz="1100"/>
            <a:t>  ## Check if any of the vaccination or protection rates are missing for the model and notify user if any rates are missing</a:t>
          </a:r>
        </a:p>
        <a:p>
          <a:r>
            <a:rPr lang="en-US" sz="1100"/>
            <a:t>  #Check if any vaccination rates are missing</a:t>
          </a:r>
        </a:p>
        <a:p>
          <a:r>
            <a:rPr lang="en-US" sz="1100"/>
            <a:t>  if (is.null(dat$param$vaccination.rate)&amp;(is.null(dat$param$vaccination.rate.births)|is.null(dat$param$vaccination.rate.initialization)|is.null(dat$param$vaccination.rate.progression))) {</a:t>
          </a:r>
        </a:p>
        <a:p>
          <a:r>
            <a:rPr lang="en-US" sz="1100"/>
            <a:t>    stop("Specify either vaccination.rate OR (vaccination.rate.births AND vaccination.rate.initialization AND vaccination.rate.progression)")</a:t>
          </a:r>
        </a:p>
        <a:p>
          <a:r>
            <a:rPr lang="en-US" sz="1100"/>
            <a:t>  }</a:t>
          </a:r>
        </a:p>
        <a:p>
          <a:r>
            <a:rPr lang="en-US" sz="1100"/>
            <a:t>  #Check if any vaccination protection rates are missing</a:t>
          </a:r>
        </a:p>
        <a:p>
          <a:r>
            <a:rPr lang="en-US" sz="1100"/>
            <a:t>  if (is.null(dat$param$protection.rate)&amp;(is.null(dat$param$protection.rate.births)|is.null(dat$param$protection.rate.initialization)|is.null(dat$param$protection.rate.progression))) {</a:t>
          </a:r>
        </a:p>
        <a:p>
          <a:r>
            <a:rPr lang="en-US" sz="1100"/>
            <a:t>    stop("Specify either protection.rate OR (protection.rate.births AND protection.rate.initialization AND protection.rate.progression)")</a:t>
          </a:r>
        </a:p>
        <a:p>
          <a:r>
            <a:rPr lang="en-US" sz="1100"/>
            <a:t>  }</a:t>
          </a:r>
        </a:p>
        <a:p>
          <a:endParaRPr lang="en-US" sz="1100"/>
        </a:p>
        <a:p>
          <a:r>
            <a:rPr lang="en-US" sz="1100"/>
            <a:t>  vaccination.rate &lt;- dat$param$vaccination.rate #Uniform vaccination rate. If vaccination.rate.births, vaccination.rate.initialization, vaccination.rate.progression are specified, they take priority.</a:t>
          </a:r>
        </a:p>
        <a:p>
          <a:r>
            <a:rPr lang="en-US" sz="1100"/>
            <a:t>  protection.rate &lt;- dat$param$protection.rate #Uniform protection rate. If protection.rate.births, protection.rate.initialization, protection.rate.progression are specified, they take priority.</a:t>
          </a:r>
        </a:p>
        <a:p>
          <a:endParaRPr lang="en-US" sz="1100"/>
        </a:p>
        <a:p>
          <a:r>
            <a:rPr lang="en-US" sz="1100"/>
            <a:t>  vaccination.rate.births &lt;- ifelse(is.null(dat$param$vaccination.rate.births),dat$param$vaccination.rate,dat$param$vaccination.rate.births) #The vaccination rate in new births</a:t>
          </a:r>
        </a:p>
        <a:p>
          <a:r>
            <a:rPr lang="en-US" sz="1100"/>
            <a:t>  protection.rate.births &lt;- ifelse(is.null(dat$param$protection.rate.births),dat$param$protection.rate,dat$param$protection.rate.births) #The vaccination protection rate in new births</a:t>
          </a:r>
        </a:p>
        <a:p>
          <a:endParaRPr lang="en-US" sz="1100"/>
        </a:p>
        <a:p>
          <a:r>
            <a:rPr lang="en-US" sz="1100"/>
            <a:t>  vaccination.rate.initialization &lt;- ifelse(is.null(dat$param$vaccination.rate.initialization),dat$param$vaccination.rate,dat$param$vaccination.rate.initialization) #The vaccination rate in the initial network population</a:t>
          </a:r>
        </a:p>
        <a:p>
          <a:r>
            <a:rPr lang="en-US" sz="1100"/>
            <a:t>  protection.rate.initialization &lt;- ifelse(is.null(dat$param$protection.rate.initialization),dat$param$protection.rate,dat$param$protection.rate.initialization) #The vaccination protection rate in the initial network population</a:t>
          </a:r>
        </a:p>
        <a:p>
          <a:endParaRPr lang="en-US" sz="1100"/>
        </a:p>
        <a:p>
          <a:r>
            <a:rPr lang="en-US" sz="1100"/>
            <a:t>  vaccination.rate.progression &lt;- ifelse(is.null(dat$param$vaccination.rate.progression),dat$param$vaccination.rate,dat$param$vaccination.rate.progression) #The vaccination rate in susceptibles over time</a:t>
          </a:r>
        </a:p>
        <a:p>
          <a:r>
            <a:rPr lang="en-US" sz="1100"/>
            <a:t>  protection.rate.progression &lt;- ifelse(is.null(dat$param$protection.rate.progression),dat$param$protection.rate,dat$param$protection.rate.progression) #The vaccination protection rate in susceptibles over time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  ## INITIALIZATION OF VACCINATION AND PROTECTION VERTEX (NODE) ATTRIBUTES ##</a:t>
          </a:r>
        </a:p>
        <a:p>
          <a:r>
            <a:rPr lang="en-US" sz="1100"/>
            <a:t>  if (at == 2) {</a:t>
          </a:r>
        </a:p>
        <a:p>
          <a:endParaRPr lang="en-US" sz="1100"/>
        </a:p>
        <a:p>
          <a:r>
            <a:rPr lang="en-US" sz="1100"/>
            <a:t>    #Initialize vector of zeros representing no "births" at initialization</a:t>
          </a:r>
        </a:p>
        <a:p>
          <a:r>
            <a:rPr lang="en-US" sz="1100"/>
            <a:t>    dat$attr$birthed &lt;- rep(0,n)</a:t>
          </a:r>
        </a:p>
        <a:p>
          <a:endParaRPr lang="en-US" sz="1100"/>
        </a:p>
        <a:p>
          <a:r>
            <a:rPr lang="en-US" sz="1100"/>
            <a:t>    # Pull vaccination and protection attributes from the fitted network model</a:t>
          </a:r>
        </a:p>
        <a:p>
          <a:r>
            <a:rPr lang="en-US" sz="1100"/>
            <a:t>    vaccination.initialization &lt;- rbinom(n, 1, vaccination.rate.initialization)</a:t>
          </a:r>
        </a:p>
        <a:p>
          <a:endParaRPr lang="en-US" sz="1100"/>
        </a:p>
        <a:p>
          <a:r>
            <a:rPr lang="en-US" sz="1100"/>
            <a:t>    #Assuption for the All-Or-Nothing Vaccine Model is that Infected/Infectious Individuals Cannot Be Protected at Start of Simulation</a:t>
          </a:r>
        </a:p>
        <a:p>
          <a:r>
            <a:rPr lang="en-US" sz="1100"/>
            <a:t>    #Create a Vector, infectionStatusAtInitializationVector, in which status of "i" = 0 and not "i" = 1</a:t>
          </a:r>
        </a:p>
        <a:p>
          <a:r>
            <a:rPr lang="en-US" sz="1100"/>
            <a:t>    infectionStatusAtInitializationVector &lt;- rep(1,n)</a:t>
          </a:r>
        </a:p>
        <a:p>
          <a:r>
            <a:rPr lang="en-US" sz="1100"/>
            <a:t>    infInitVec &lt;- which(status == "i")</a:t>
          </a:r>
        </a:p>
        <a:p>
          <a:r>
            <a:rPr lang="en-US" sz="1100"/>
            <a:t>    if(length(infInitVec) &gt; 1){</a:t>
          </a:r>
        </a:p>
        <a:p>
          <a:r>
            <a:rPr lang="en-US" sz="1100"/>
            <a:t>      infectionStatusAtInitializationVector[infInitVec] &lt;- 0</a:t>
          </a:r>
        </a:p>
        <a:p>
          <a:r>
            <a:rPr lang="en-US" sz="1100"/>
            <a:t>    }</a:t>
          </a:r>
        </a:p>
        <a:p>
          <a:endParaRPr lang="en-US" sz="1100"/>
        </a:p>
        <a:p>
          <a:r>
            <a:rPr lang="en-US" sz="1100"/>
            <a:t>    #Determines if individual is protection based on protection rate and infectious status</a:t>
          </a:r>
        </a:p>
        <a:p>
          <a:r>
            <a:rPr lang="en-US" sz="1100"/>
            <a:t>    protection.initialization &lt;- vaccination.initialization * rbinom(n, 1, protection.rate.initialization) * infectionStatusAtInitializationVector</a:t>
          </a:r>
        </a:p>
        <a:p>
          <a:endParaRPr lang="en-US" sz="1100"/>
        </a:p>
        <a:p>
          <a:r>
            <a:rPr lang="en-US" sz="1100"/>
            <a:t>    #Captures vaccination and protection at initialization status and stores in new attributes</a:t>
          </a:r>
        </a:p>
        <a:p>
          <a:r>
            <a:rPr lang="en-US" sz="1100"/>
            <a:t>    dat$attr$vaccination.initialization &lt;- vaccination.initialization</a:t>
          </a:r>
        </a:p>
        <a:p>
          <a:r>
            <a:rPr lang="en-US" sz="1100"/>
            <a:t>    dat$attr$protection.initialization &lt;- protection.initialization</a:t>
          </a:r>
        </a:p>
        <a:p>
          <a:r>
            <a:rPr lang="en-US" sz="1100"/>
            <a:t>    dat$attr$vaccination.births &lt;- rep(0,n)</a:t>
          </a:r>
        </a:p>
        <a:p>
          <a:r>
            <a:rPr lang="en-US" sz="1100"/>
            <a:t>    dat$attr$protection.births &lt;- rep(0,n)</a:t>
          </a:r>
        </a:p>
        <a:p>
          <a:r>
            <a:rPr lang="en-US" sz="1100"/>
            <a:t>    dat$attr$vaccination.progression &lt;- rep(0,n)</a:t>
          </a:r>
        </a:p>
        <a:p>
          <a:r>
            <a:rPr lang="en-US" sz="1100"/>
            <a:t>    dat$attr$protection.progression &lt;- rep(0,n)</a:t>
          </a:r>
        </a:p>
        <a:p>
          <a:r>
            <a:rPr lang="en-US" sz="1100"/>
            <a:t>    dat$attr$vaccination &lt;- ifelse(dat$attr$vaccination.initialization==1,1,0)</a:t>
          </a:r>
        </a:p>
        <a:p>
          <a:r>
            <a:rPr lang="en-US" sz="1100"/>
            <a:t>    dat$attr$protection &lt;- ifelse(dat$attr$protection.initialization==1,1,0)</a:t>
          </a:r>
        </a:p>
        <a:p>
          <a:endParaRPr lang="en-US" sz="1100"/>
        </a:p>
        <a:p>
          <a:r>
            <a:rPr lang="en-US" sz="1100"/>
            <a:t>    #Captures the number of vaccinated and the number of protected (active) individuals at the time of initialization</a:t>
          </a:r>
        </a:p>
        <a:p>
          <a:r>
            <a:rPr lang="en-US" sz="1100"/>
            <a:t>    nVaccination.initialization &lt;- length(which(vaccination.initialization == 1))</a:t>
          </a:r>
        </a:p>
        <a:p>
          <a:r>
            <a:rPr lang="en-US" sz="1100"/>
            <a:t>    nProtection.initialization &lt;- length(which(protection.initialization == 1))</a:t>
          </a:r>
        </a:p>
        <a:p>
          <a:endParaRPr lang="en-US" sz="1100"/>
        </a:p>
        <a:p>
          <a:r>
            <a:rPr lang="en-US" sz="1100"/>
            <a:t>  }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  ## VACCINATION AND PROTECTION OF UNVACCINATED (ACTIVE) SUSCEPTIBLES PROCESS ##</a:t>
          </a:r>
        </a:p>
        <a:p>
          <a:r>
            <a:rPr lang="en-US" sz="1100"/>
            <a:t>  nUnvaccinatedSusceptibles &lt;- length(which(dat$attr$status == "s" &amp; dat$attr$vaccination == 0  &amp; dat$attr$active==1))</a:t>
          </a:r>
        </a:p>
        <a:p>
          <a:endParaRPr lang="en-US" sz="1100"/>
        </a:p>
        <a:p>
          <a:r>
            <a:rPr lang="en-US" sz="1100"/>
            <a:t>  #Create a vector of 0s and 1s, where 1s are unvaccinated and susceptible (active) individuals</a:t>
          </a:r>
        </a:p>
        <a:p>
          <a:r>
            <a:rPr lang="en-US" sz="1100"/>
            <a:t>  unvaccinatedSusceptibles = ifelse(dat$attr$status == "s" &amp; dat$attr$vaccination == 0 &amp; dat$attr$active==1,1,0)</a:t>
          </a:r>
        </a:p>
        <a:p>
          <a:endParaRPr lang="en-US" sz="1100"/>
        </a:p>
        <a:p>
          <a:r>
            <a:rPr lang="en-US" sz="1100"/>
            <a:t>  #First, create a vaccinationUnvaccinatedSusceptibles vector of 0s and 1s,</a:t>
          </a:r>
        </a:p>
        <a:p>
          <a:r>
            <a:rPr lang="en-US" sz="1100"/>
            <a:t>  #where 1s are newly vaccinated individuals who were active, susceptible, and unvaccinated at start of time period</a:t>
          </a:r>
        </a:p>
        <a:p>
          <a:r>
            <a:rPr lang="en-US" sz="1100"/>
            <a:t>  #Next, update the vaccination progression vector, keeping 1s for those</a:t>
          </a:r>
        </a:p>
        <a:p>
          <a:r>
            <a:rPr lang="en-US" sz="1100"/>
            <a:t>  #previously vaccinated through the vaccination progression process and then updating remaining 0s based on vaccinationUnvaccinatedSusceptibles</a:t>
          </a:r>
        </a:p>
        <a:p>
          <a:r>
            <a:rPr lang="en-US" sz="1100"/>
            <a:t>  vaccinationUnvaccinatedSusceptibles &lt;- unvaccinatedSusceptibles * rbinom(n, 1, vaccination.rate.progression)</a:t>
          </a:r>
        </a:p>
        <a:p>
          <a:r>
            <a:rPr lang="en-US" sz="1100"/>
            <a:t>  vaccination.progression &lt;- ifelse(dat$attr$vaccination.progression==1,1,vaccinationUnvaccinatedSusceptibles)</a:t>
          </a:r>
        </a:p>
        <a:p>
          <a:r>
            <a:rPr lang="en-US" sz="1100"/>
            <a:t>  dat$attr$vaccination.progression &lt;- vaccination.progression</a:t>
          </a:r>
        </a:p>
        <a:p>
          <a:endParaRPr lang="en-US" sz="1100"/>
        </a:p>
        <a:p>
          <a:r>
            <a:rPr lang="en-US" sz="1100"/>
            <a:t>  #First, create a protectionUnvaccinatedSusceptibles vector of 0s and 1s,</a:t>
          </a:r>
        </a:p>
        <a:p>
          <a:r>
            <a:rPr lang="en-US" sz="1100"/>
            <a:t>  #where 1s are newly protected individuals who were active, susceptible, and unvaccinated at start of time period,</a:t>
          </a:r>
        </a:p>
        <a:p>
          <a:r>
            <a:rPr lang="en-US" sz="1100"/>
            <a:t>  #but who then became vaccinated with the vaccinationUnvaccinatedSusceptibles step above.</a:t>
          </a:r>
        </a:p>
        <a:p>
          <a:r>
            <a:rPr lang="en-US" sz="1100"/>
            <a:t>  #Next, update the protection progression vector, keeping 1s for those</a:t>
          </a:r>
        </a:p>
        <a:p>
          <a:r>
            <a:rPr lang="en-US" sz="1100"/>
            <a:t>  #previously protected through the protection progression process and then updating remaining 0s based on protectionUnvaccinatedSusceptibles</a:t>
          </a:r>
        </a:p>
        <a:p>
          <a:r>
            <a:rPr lang="en-US" sz="1100"/>
            <a:t>  protectionUnvaccinatedSusceptibles &lt;- vaccinationUnvaccinatedSusceptibles * rbinom(n, 1, protection.rate.progression)</a:t>
          </a:r>
        </a:p>
        <a:p>
          <a:r>
            <a:rPr lang="en-US" sz="1100"/>
            <a:t>  protection.progression &lt;- ifelse(dat$attr$protection.progression==1,1,protectionUnvaccinatedSusceptibles)</a:t>
          </a:r>
        </a:p>
        <a:p>
          <a:r>
            <a:rPr lang="en-US" sz="1100"/>
            <a:t>  dat$attr$protection.progression &lt;- protection.progression</a:t>
          </a:r>
        </a:p>
        <a:p>
          <a:endParaRPr lang="en-US" sz="1100"/>
        </a:p>
        <a:p>
          <a:r>
            <a:rPr lang="en-US" sz="1100"/>
            <a:t>  #Captures the total number of vaccinated and protected individuals after running vaccination and protection processes for current time step</a:t>
          </a:r>
        </a:p>
        <a:p>
          <a:r>
            <a:rPr lang="en-US" sz="1100"/>
            <a:t>  nvaccination.progression &lt;- length(which(vaccination.progression == 1))</a:t>
          </a:r>
        </a:p>
        <a:p>
          <a:r>
            <a:rPr lang="en-US" sz="1100"/>
            <a:t>  nprotection.progression &lt;- length(which(protection.progression == 1))</a:t>
          </a:r>
        </a:p>
        <a:p>
          <a:endParaRPr lang="en-US" sz="1100"/>
        </a:p>
        <a:p>
          <a:r>
            <a:rPr lang="en-US" sz="1100"/>
            <a:t>  #Captures the number of vaccinated and the number of protected ACTIVE individuals after running vaccination and protection processes for current time step</a:t>
          </a:r>
        </a:p>
        <a:p>
          <a:r>
            <a:rPr lang="en-US" sz="1100"/>
            <a:t>  nvaccination.progression.active &lt;- length(which(vaccination.progression == 1 &amp; active==1))</a:t>
          </a:r>
        </a:p>
        <a:p>
          <a:r>
            <a:rPr lang="en-US" sz="1100"/>
            <a:t>  nprotection.progression.active &lt;- length(which(protection.progression == 1 &amp; active==1))</a:t>
          </a:r>
        </a:p>
        <a:p>
          <a:endParaRPr lang="en-US" sz="1100"/>
        </a:p>
        <a:p>
          <a:r>
            <a:rPr lang="en-US" sz="1100"/>
            <a:t>  #Captures the number of newly vaccinated and protected (active) individuals</a:t>
          </a:r>
        </a:p>
        <a:p>
          <a:r>
            <a:rPr lang="en-US" sz="1100"/>
            <a:t>  #Note: active==1 is not specified in this count as active=1 is implied.</a:t>
          </a:r>
        </a:p>
        <a:p>
          <a:r>
            <a:rPr lang="en-US" sz="1100"/>
            <a:t>  #active=1 is a requirement for unvaccinatedSusceptibles=1, which is used to determine</a:t>
          </a:r>
        </a:p>
        <a:p>
          <a:r>
            <a:rPr lang="en-US" sz="1100"/>
            <a:t>  #if vaccinationUnvaccinatedSusceptibles=1 which is used to determine if protectionUnvaccinatedSusceptibles=1</a:t>
          </a:r>
        </a:p>
        <a:p>
          <a:r>
            <a:rPr lang="en-US" sz="1100"/>
            <a:t>  nvaccination.progression.new &lt;- length(which(vaccinationUnvaccinatedSusceptibles == 1))</a:t>
          </a:r>
        </a:p>
        <a:p>
          <a:r>
            <a:rPr lang="en-US" sz="1100"/>
            <a:t>  nprotection.progression.new &lt;- length(which(protectionUnvaccinatedSusceptibles == 1))</a:t>
          </a:r>
        </a:p>
        <a:p>
          <a:endParaRPr lang="en-US" sz="1100"/>
        </a:p>
        <a:p>
          <a:r>
            <a:rPr lang="en-US" sz="1100"/>
            <a:t>  ## BIRTH AND BIRTH VACCINATION PROCESSES ##</a:t>
          </a:r>
        </a:p>
        <a:p>
          <a:endParaRPr lang="en-US" sz="1100"/>
        </a:p>
        <a:p>
          <a:r>
            <a:rPr lang="en-US" sz="1100"/>
            <a:t>  #Birth Process</a:t>
          </a:r>
        </a:p>
        <a:p>
          <a:r>
            <a:rPr lang="en-US" sz="1100"/>
            <a:t>  nBirthsExp &lt;- n * b.rate</a:t>
          </a:r>
        </a:p>
        <a:p>
          <a:r>
            <a:rPr lang="en-US" sz="1100"/>
            <a:t>  nBirths &lt;- rpois(1, nBirthsExp)</a:t>
          </a:r>
        </a:p>
        <a:p>
          <a:r>
            <a:rPr lang="en-US" sz="1100"/>
            <a:t>  nvaccination.births &lt;- 0</a:t>
          </a:r>
        </a:p>
        <a:p>
          <a:r>
            <a:rPr lang="en-US" sz="1100"/>
            <a:t>  nprotection.births &lt;- 0</a:t>
          </a:r>
        </a:p>
        <a:p>
          <a:endParaRPr lang="en-US" sz="1100"/>
        </a:p>
        <a:p>
          <a:r>
            <a:rPr lang="en-US" sz="1100"/>
            <a:t>  if (nBirths &gt; 0) {</a:t>
          </a:r>
        </a:p>
        <a:p>
          <a:r>
            <a:rPr lang="en-US" sz="1100"/>
            <a:t>    dat$nw &lt;- add.vertices(dat$nw, nv = nBirths)</a:t>
          </a:r>
        </a:p>
        <a:p>
          <a:r>
            <a:rPr lang="en-US" sz="1100"/>
            <a:t>    newNodes &lt;- (n + 1):(n + nBirths)</a:t>
          </a:r>
        </a:p>
        <a:p>
          <a:r>
            <a:rPr lang="en-US" sz="1100"/>
            <a:t>    dat$nw &lt;- activate.vertices(dat$nw, onset = at, terminus = Inf, v = newNodes)</a:t>
          </a:r>
        </a:p>
        <a:p>
          <a:r>
            <a:rPr lang="en-US" sz="1100"/>
            <a:t>  }</a:t>
          </a:r>
        </a:p>
        <a:p>
          <a:endParaRPr lang="en-US" sz="1100"/>
        </a:p>
        <a:p>
          <a:r>
            <a:rPr lang="en-US" sz="1100"/>
            <a:t>  # Update attributes (pre-existing vectors) and continue with vaccination and protection of births</a:t>
          </a:r>
        </a:p>
        <a:p>
          <a:r>
            <a:rPr lang="en-US" sz="1100"/>
            <a:t>  if (nBirths &gt; 0) {</a:t>
          </a:r>
        </a:p>
        <a:p>
          <a:r>
            <a:rPr lang="en-US" sz="1100"/>
            <a:t>    dat$attr$active &lt;- c(active, rep(1, nBirths))</a:t>
          </a:r>
        </a:p>
        <a:p>
          <a:r>
            <a:rPr lang="en-US" sz="1100"/>
            <a:t>    dat$attr$status &lt;- c(status, rep("s", nBirths))</a:t>
          </a:r>
        </a:p>
        <a:p>
          <a:r>
            <a:rPr lang="en-US" sz="1100"/>
            <a:t>    dat$attr$infTime &lt;- c(dat$attr$infTime, rep(NA, nBirths))</a:t>
          </a:r>
        </a:p>
        <a:p>
          <a:r>
            <a:rPr lang="en-US" sz="1100"/>
            <a:t>    dat$attr$entrTime &lt;- c(dat$attr$entrTime, rep(at, nBirths))</a:t>
          </a:r>
        </a:p>
        <a:p>
          <a:r>
            <a:rPr lang="en-US" sz="1100"/>
            <a:t>    dat$attr$exitTime &lt;- c(dat$attr$exitTime, rep(NA, nBirths))</a:t>
          </a:r>
        </a:p>
        <a:p>
          <a:endParaRPr lang="en-US" sz="1100"/>
        </a:p>
        <a:p>
          <a:r>
            <a:rPr lang="en-US" sz="1100"/>
            <a:t>    dat$attr$birthed &lt;- c(dat$attr$birthed,rep(1,nBirths))</a:t>
          </a:r>
        </a:p>
        <a:p>
          <a:endParaRPr lang="en-US" sz="1100"/>
        </a:p>
        <a:p>
          <a:r>
            <a:rPr lang="en-US" sz="1100"/>
            <a:t>    dat$attr$vaccination.initialization &lt;- c(dat$attr$vaccination.initialization, rep(0,nBirths))</a:t>
          </a:r>
        </a:p>
        <a:p>
          <a:r>
            <a:rPr lang="en-US" sz="1100"/>
            <a:t>    dat$attr$protection.initialization &lt;- c(dat$attr$protection.initialization, rep(0,nBirths))</a:t>
          </a:r>
        </a:p>
        <a:p>
          <a:endParaRPr lang="en-US" sz="1100"/>
        </a:p>
        <a:p>
          <a:r>
            <a:rPr lang="en-US" sz="1100"/>
            <a:t>    dat$attr$vaccination.progression &lt;- c(dat$attr$vaccination.progression, rep(0,nBirths))</a:t>
          </a:r>
        </a:p>
        <a:p>
          <a:r>
            <a:rPr lang="en-US" sz="1100"/>
            <a:t>    dat$attr$protection.progression &lt;- c(dat$attr$protection.progression, rep(0,nBirths))</a:t>
          </a:r>
        </a:p>
        <a:p>
          <a:endParaRPr lang="en-US" sz="1100"/>
        </a:p>
        <a:p>
          <a:r>
            <a:rPr lang="en-US" sz="1100"/>
            <a:t>    # New birth vaccination process and count</a:t>
          </a:r>
        </a:p>
        <a:p>
          <a:r>
            <a:rPr lang="en-US" sz="1100"/>
            <a:t>    vaccinatedNewBirths &lt;- rbinom(nBirths, 1, vaccination.rate.births)</a:t>
          </a:r>
        </a:p>
        <a:p>
          <a:r>
            <a:rPr lang="en-US" sz="1100"/>
            <a:t>    nVaccinatedNewBirths &lt;- length(which(vaccinatedNewBirths==1))</a:t>
          </a:r>
        </a:p>
        <a:p>
          <a:endParaRPr lang="en-US" sz="1100"/>
        </a:p>
        <a:p>
          <a:r>
            <a:rPr lang="en-US" sz="1100"/>
            <a:t>    # New birth vaccination protection process and count</a:t>
          </a:r>
        </a:p>
        <a:p>
          <a:r>
            <a:rPr lang="en-US" sz="1100"/>
            <a:t>    protectedNewBirths &lt;- vaccinatedNewBirths * rbinom(nBirths, 1, protection.rate.births)</a:t>
          </a:r>
        </a:p>
        <a:p>
          <a:r>
            <a:rPr lang="en-US" sz="1100"/>
            <a:t>    nProtectedNewBirths &lt;- length(which(protectedNewBirths==1))</a:t>
          </a:r>
        </a:p>
        <a:p>
          <a:endParaRPr lang="en-US" sz="1100"/>
        </a:p>
        <a:p>
          <a:r>
            <a:rPr lang="en-US" sz="1100"/>
            <a:t>    #Append new birth vaccination and protection attribute vectors to existing birth vaccination and protection attribute vectors</a:t>
          </a:r>
        </a:p>
        <a:p>
          <a:r>
            <a:rPr lang="en-US" sz="1100"/>
            <a:t>    vaccination.births &lt;- c(dat$attr$vaccination.births,vaccinatedNewBirths)</a:t>
          </a:r>
        </a:p>
        <a:p>
          <a:r>
            <a:rPr lang="en-US" sz="1100"/>
            <a:t>    protection.births &lt;- c(dat$attr$vaccination.births,protectedNewBirths)</a:t>
          </a:r>
        </a:p>
        <a:p>
          <a:r>
            <a:rPr lang="en-US" sz="1100"/>
            <a:t>    dat$attr$vaccination.births &lt;- vaccination.births</a:t>
          </a:r>
        </a:p>
        <a:p>
          <a:r>
            <a:rPr lang="en-US" sz="1100"/>
            <a:t>    dat$attr$protection.births &lt;- protection.births</a:t>
          </a:r>
        </a:p>
        <a:p>
          <a:endParaRPr lang="en-US" sz="1100"/>
        </a:p>
        <a:p>
          <a:r>
            <a:rPr lang="en-US" sz="1100"/>
            <a:t>  }</a:t>
          </a:r>
        </a:p>
        <a:p>
          <a:endParaRPr lang="en-US" sz="1100"/>
        </a:p>
        <a:p>
          <a:r>
            <a:rPr lang="en-US" sz="1100"/>
            <a:t>  #Determining Overall Vaccination and Protection Vectors</a:t>
          </a:r>
        </a:p>
        <a:p>
          <a:r>
            <a:rPr lang="en-US" sz="1100"/>
            <a:t>  dat$attr$vaccination &lt;- ifelse(dat$attr$vaccination.initialization == 1 | dat$attr$vaccination.progression == 1 | dat$attr$vaccination.births == 1,1,0)</a:t>
          </a:r>
        </a:p>
        <a:p>
          <a:r>
            <a:rPr lang="en-US" sz="1100"/>
            <a:t>  dat$attr$protection &lt;- ifelse(dat$attr$protection.initialization == 1 | dat$attr$protection.progression == 1 | dat$attr$protection.births == 1,1,0)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  ## S (susceptible) to V (vaccine protected) progression process ##</a:t>
          </a:r>
        </a:p>
        <a:p>
          <a:r>
            <a:rPr lang="en-US" sz="1100"/>
            <a:t>  dat$attr$status &lt;- ifelse(dat$attr$status=="s" &amp; dat$attr$protection==1 &amp; dat$attr$active==1,"v",dat$attr$status)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  ## SUMMARY STATISTICS ##</a:t>
          </a:r>
        </a:p>
        <a:p>
          <a:endParaRPr lang="en-US" sz="1100"/>
        </a:p>
        <a:p>
          <a:r>
            <a:rPr lang="en-US" sz="1100"/>
            <a:t>  #Births</a:t>
          </a:r>
        </a:p>
        <a:p>
          <a:r>
            <a:rPr lang="en-US" sz="1100"/>
            <a:t>  dat$epi$b.flow[at] &lt;- nBirths # number of new births</a:t>
          </a:r>
        </a:p>
        <a:p>
          <a:r>
            <a:rPr lang="en-US" sz="1100"/>
            <a:t>  dat$epi$b.num.active[at] &lt;- sum(dat$attr$birthed == 1 &amp; dat$attr$active == 1) # total number of births that are active</a:t>
          </a:r>
        </a:p>
        <a:p>
          <a:r>
            <a:rPr lang="en-US" sz="1100"/>
            <a:t>  dat$epi$b.num[at] &lt;- sum(dat$attr$birthed == 1) # total number of births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  #Vaccination and Protection - Initialization</a:t>
          </a:r>
        </a:p>
        <a:p>
          <a:r>
            <a:rPr lang="en-US" sz="1100"/>
            <a:t>  dat$epi$vac.init.flow[at] &lt;- nVaccination.initialization # number of newly vaccinated individuals from vaccination initialization process</a:t>
          </a:r>
        </a:p>
        <a:p>
          <a:r>
            <a:rPr lang="en-US" sz="1100"/>
            <a:t>  dat$epi$prot.init.flow[at] &lt;- nProtection.initialization # number of newly vaccinated and protected individuals from protection initialization process</a:t>
          </a:r>
        </a:p>
        <a:p>
          <a:r>
            <a:rPr lang="en-US" sz="1100"/>
            <a:t>  dat$epi$vac.init.num.active[at] &lt;- sum(dat$attr$active == 1 &amp; dat$attr$vaccination.initialization == 1) # total number of active vaccinated individuals from vaccination initialization process</a:t>
          </a:r>
        </a:p>
        <a:p>
          <a:r>
            <a:rPr lang="en-US" sz="1100"/>
            <a:t>  dat$epi$prot.init.num.active[at] &lt;- sum(dat$attr$active == 1 &amp; dat$attr$protection.initialization == 1) # total number of active vaccinated and protected individuals from protection initialization process</a:t>
          </a:r>
        </a:p>
        <a:p>
          <a:r>
            <a:rPr lang="en-US" sz="1100"/>
            <a:t>  dat$epi$vac.init.num[at] &lt;- sum(dat$attr$vaccination.initialization == 1) # total number of vaccinated individuals from vaccination initialization process</a:t>
          </a:r>
        </a:p>
        <a:p>
          <a:r>
            <a:rPr lang="en-US" sz="1100"/>
            <a:t>  dat$epi$prot.init.num[at] &lt;- sum(dat$attr$protection.initialization == 1) # total number of vaccinated and protected individuals from protection initialization process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  #Vaccination and Protection - Progression</a:t>
          </a:r>
        </a:p>
        <a:p>
          <a:r>
            <a:rPr lang="en-US" sz="1100"/>
            <a:t>  dat$epi$unVacSus.num[at] &lt;- nUnvaccinatedSusceptibles # Number of active, unvaccinated, susceptible individuals</a:t>
          </a:r>
        </a:p>
        <a:p>
          <a:r>
            <a:rPr lang="en-US" sz="1100"/>
            <a:t>  dat$epi$vac.prog.flow[at] &lt;- nvaccination.progression.new # Number of active, unvaccinated, susceptible individuals who become vaccinated with this timestep</a:t>
          </a:r>
        </a:p>
        <a:p>
          <a:r>
            <a:rPr lang="en-US" sz="1100"/>
            <a:t>  dat$epi$prot.prog.flow[at] &lt;- nprotection.progression.new # Number of active, unvaccinated, susceptible individuals who become vaccinated and protected with this timestep</a:t>
          </a:r>
        </a:p>
        <a:p>
          <a:r>
            <a:rPr lang="en-US" sz="1100"/>
            <a:t>  dat$epi$vac.prog.num.active[at] &lt;- nvaccination.progression.active # Total number of active, unvaccinated, susceptible individuals who have become vaccinated through the vaccination progression process who are still active</a:t>
          </a:r>
        </a:p>
        <a:p>
          <a:r>
            <a:rPr lang="en-US" sz="1100"/>
            <a:t>  dat$epi$prot.prog.num.active[at] &lt;- nprotection.progression.active # Total number of active, unvaccinated, susceptible individuals who have become vaccinated and protected through the protection progression process who are still active</a:t>
          </a:r>
        </a:p>
        <a:p>
          <a:r>
            <a:rPr lang="en-US" sz="1100"/>
            <a:t>  dat$epi$vac.prog.num[at] &lt;- nvaccination.progression # Total number of active, unvaccinated, susceptible individuals who have become vaccinated through the vaccination progression process</a:t>
          </a:r>
        </a:p>
        <a:p>
          <a:r>
            <a:rPr lang="en-US" sz="1100"/>
            <a:t>  dat$epi$prot.prog.num[at] &lt;- nprotection.progression # Total number of active, unvaccinated, susceptible individuals who have become vaccinated and protected through the protection progression process</a:t>
          </a:r>
        </a:p>
        <a:p>
          <a:endParaRPr lang="en-US" sz="1100"/>
        </a:p>
        <a:p>
          <a:r>
            <a:rPr lang="en-US" sz="1100"/>
            <a:t>  #Vaccination and Protection - Births</a:t>
          </a:r>
        </a:p>
        <a:p>
          <a:r>
            <a:rPr lang="en-US" sz="1100"/>
            <a:t>  dat$epi$vac.b.flow[at] &lt;- nVaccinatedNewBirths #New births during this time period that are vaccinated</a:t>
          </a:r>
        </a:p>
        <a:p>
          <a:r>
            <a:rPr lang="en-US" sz="1100"/>
            <a:t>  dat$epi$prot.b.flow[at] &lt;- nProtectedNewBirths #New births during this time period that are vaccinated and protected</a:t>
          </a:r>
        </a:p>
        <a:p>
          <a:r>
            <a:rPr lang="en-US" sz="1100"/>
            <a:t>  dat$epi$vac.b.num.active[at] &lt;- sum(dat$attr$active == 1 &amp; dat$attr$vaccination.births == 1) #Total number of active individuals who were "birthed" and are vaccinated</a:t>
          </a:r>
        </a:p>
        <a:p>
          <a:r>
            <a:rPr lang="en-US" sz="1100"/>
            <a:t>  dat$epi$prot.b.num.active[at] &lt;- sum(dat$attr$active == 1 &amp; dat$attr$protection.births == 1) #Total number of active individuals who were "birthed" and are vaccinated and protected</a:t>
          </a:r>
        </a:p>
        <a:p>
          <a:r>
            <a:rPr lang="en-US" sz="1100"/>
            <a:t>  dat$epi$vac.b.num[at] &lt;- sum(dat$attr$vaccination.births == 1) #Total number of individuals who were "birthed" and are vaccinated</a:t>
          </a:r>
        </a:p>
        <a:p>
          <a:r>
            <a:rPr lang="en-US" sz="1100"/>
            <a:t>  dat$epi$prot.b.num[at] &lt;- sum(dat$attr$protection.births == 1) #Total number of individuals who were "birthed" and are vaccinated and protected</a:t>
          </a:r>
        </a:p>
        <a:p>
          <a:endParaRPr lang="en-US" sz="1100"/>
        </a:p>
        <a:p>
          <a:r>
            <a:rPr lang="en-US" sz="1100"/>
            <a:t>  #Vaccination and Protection - Total</a:t>
          </a:r>
        </a:p>
        <a:p>
          <a:r>
            <a:rPr lang="en-US" sz="1100"/>
            <a:t>  dat$epi$vac.flow[at] &lt;- dat$epi$vaccination.initialization.flow[at] + dat$epi$vaccination.progression.flow[at] + dat$epi$vaccination.births.flow[at]</a:t>
          </a:r>
        </a:p>
        <a:p>
          <a:r>
            <a:rPr lang="en-US" sz="1100"/>
            <a:t>  dat$epi$prot.flow[at] &lt;- dat$epi$protection.initialization.flow[at] + dat$epi$protection.progression.flow[at] + dat$epi$protection.births.flow[at]</a:t>
          </a:r>
        </a:p>
        <a:p>
          <a:r>
            <a:rPr lang="en-US" sz="1100"/>
            <a:t>  dat$epi$vac.num.active[at] &lt;- sum(dat$attr$active == 1 &amp; dat$attr$vaccination == 1)</a:t>
          </a:r>
        </a:p>
        <a:p>
          <a:r>
            <a:rPr lang="en-US" sz="1100"/>
            <a:t>  dat$epi$prot.num.active[at] &lt;- sum(dat$attr$active == 1 &amp; dat$attr$protection == 1)</a:t>
          </a:r>
        </a:p>
        <a:p>
          <a:r>
            <a:rPr lang="en-US" sz="1100"/>
            <a:t>  dat$epi$vac.num[at] &lt;- sum(dat$attr$vaccination == 1)</a:t>
          </a:r>
        </a:p>
        <a:p>
          <a:r>
            <a:rPr lang="en-US" sz="1100"/>
            <a:t>  dat$epi$prot.num[at] &lt;- sum(dat$attr$protection == 1)</a:t>
          </a:r>
        </a:p>
        <a:p>
          <a:endParaRPr lang="en-US" sz="1100"/>
        </a:p>
        <a:p>
          <a:r>
            <a:rPr lang="en-US" sz="1100"/>
            <a:t>##Troubleshooting Only - Delete prior to submitting pull request</a:t>
          </a:r>
        </a:p>
        <a:p>
          <a:r>
            <a:rPr lang="en-US" sz="1100"/>
            <a:t>  # check_for_false &lt;- (sum(active == 1 &amp; status == "s") + sum(active == 1 &amp; status == "e") + sum(active == 1 &amp; status == "i") + sum(active == 1 &amp; status == "r") == network.size(dat$nw))</a:t>
          </a:r>
        </a:p>
        <a:p>
          <a:r>
            <a:rPr lang="en-US" sz="1100"/>
            <a:t>  # if(isFALSE(check_for_false)){</a:t>
          </a:r>
        </a:p>
        <a:p>
          <a:r>
            <a:rPr lang="en-US" sz="1100"/>
            <a:t>  #   s.num &lt;- sum(active == 1 &amp; status == "s")</a:t>
          </a:r>
        </a:p>
        <a:p>
          <a:r>
            <a:rPr lang="en-US" sz="1100"/>
            <a:t>  #   s.num</a:t>
          </a:r>
        </a:p>
        <a:p>
          <a:r>
            <a:rPr lang="en-US" sz="1100"/>
            <a:t>  #   e.num &lt;- sum(active == 1 &amp; status == "e")</a:t>
          </a:r>
        </a:p>
        <a:p>
          <a:r>
            <a:rPr lang="en-US" sz="1100"/>
            <a:t>  #   e.num</a:t>
          </a:r>
        </a:p>
        <a:p>
          <a:r>
            <a:rPr lang="en-US" sz="1100"/>
            <a:t>  #   i.num &lt;- sum(active == 1 &amp; status == "i")</a:t>
          </a:r>
        </a:p>
        <a:p>
          <a:r>
            <a:rPr lang="en-US" sz="1100"/>
            <a:t>  #   i.num</a:t>
          </a:r>
        </a:p>
        <a:p>
          <a:r>
            <a:rPr lang="en-US" sz="1100"/>
            <a:t>  #   r.num &lt;- sum(active == 1 &amp; status == "r")</a:t>
          </a:r>
        </a:p>
        <a:p>
          <a:r>
            <a:rPr lang="en-US" sz="1100"/>
            <a:t>  #   r.num</a:t>
          </a:r>
        </a:p>
        <a:p>
          <a:r>
            <a:rPr lang="en-US" sz="1100"/>
            <a:t>  #   network.size(dat$nw)</a:t>
          </a:r>
        </a:p>
        <a:p>
          <a:r>
            <a:rPr lang="en-US" sz="1100"/>
            <a:t>  #   status</a:t>
          </a:r>
        </a:p>
        <a:p>
          <a:r>
            <a:rPr lang="en-US" sz="1100"/>
            <a:t>  # }</a:t>
          </a:r>
        </a:p>
        <a:p>
          <a:r>
            <a:rPr lang="en-US" sz="1100"/>
            <a:t>  # dat$attr$entrTime</a:t>
          </a:r>
        </a:p>
        <a:p>
          <a:r>
            <a:rPr lang="en-US" sz="1100"/>
            <a:t>  # a&lt;-1</a:t>
          </a:r>
        </a:p>
        <a:p>
          <a:endParaRPr lang="en-US" sz="1100"/>
        </a:p>
        <a:p>
          <a:r>
            <a:rPr lang="en-US" sz="1100"/>
            <a:t>  return(dat)</a:t>
          </a:r>
        </a:p>
        <a:p>
          <a:r>
            <a:rPr lang="en-US" sz="1100"/>
            <a:t>}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46DC-DEA4-4D0F-9A5A-CE01B2EB2344}">
  <dimension ref="A1:S85"/>
  <sheetViews>
    <sheetView tabSelected="1" zoomScale="70" zoomScaleNormal="70" workbookViewId="0">
      <selection activeCell="A2" sqref="A2"/>
    </sheetView>
  </sheetViews>
  <sheetFormatPr defaultRowHeight="14.5" x14ac:dyDescent="0.35"/>
  <cols>
    <col min="1" max="1" width="25.90625" bestFit="1" customWidth="1"/>
    <col min="2" max="2" width="33.81640625" bestFit="1" customWidth="1"/>
    <col min="3" max="3" width="20.453125" bestFit="1" customWidth="1"/>
    <col min="4" max="4" width="24.81640625" bestFit="1" customWidth="1"/>
    <col min="5" max="5" width="25.54296875" customWidth="1"/>
    <col min="6" max="6" width="20.26953125" bestFit="1" customWidth="1"/>
    <col min="7" max="7" width="26.6328125" customWidth="1"/>
    <col min="8" max="10" width="22.453125" customWidth="1"/>
    <col min="11" max="11" width="15.26953125" bestFit="1" customWidth="1"/>
    <col min="12" max="12" width="14.6328125" bestFit="1" customWidth="1"/>
    <col min="13" max="16" width="22.453125" customWidth="1"/>
    <col min="17" max="18" width="20.1796875" customWidth="1"/>
    <col min="19" max="19" width="23.90625" bestFit="1" customWidth="1"/>
  </cols>
  <sheetData>
    <row r="1" spans="1:14" ht="15" thickBot="1" x14ac:dyDescent="0.4">
      <c r="E1" s="43" t="s">
        <v>43</v>
      </c>
      <c r="F1" s="44"/>
      <c r="G1" s="43" t="s">
        <v>44</v>
      </c>
      <c r="H1" s="44"/>
      <c r="I1" s="52"/>
      <c r="K1" s="43" t="s">
        <v>43</v>
      </c>
      <c r="L1" s="44"/>
      <c r="M1" s="43" t="s">
        <v>44</v>
      </c>
      <c r="N1" s="44"/>
    </row>
    <row r="2" spans="1:14" x14ac:dyDescent="0.35">
      <c r="A2" s="1" t="s">
        <v>19</v>
      </c>
      <c r="D2" s="45" t="s">
        <v>47</v>
      </c>
      <c r="E2" s="41" t="s">
        <v>12</v>
      </c>
      <c r="F2" s="5">
        <v>15</v>
      </c>
      <c r="G2" s="41" t="s">
        <v>12</v>
      </c>
      <c r="H2" s="5">
        <v>21</v>
      </c>
      <c r="I2" s="34"/>
      <c r="J2" s="45" t="s">
        <v>48</v>
      </c>
      <c r="K2" s="41" t="s">
        <v>12</v>
      </c>
      <c r="L2" s="5">
        <v>15.72</v>
      </c>
      <c r="M2" s="41" t="s">
        <v>12</v>
      </c>
      <c r="N2" s="5">
        <v>20.138000000000002</v>
      </c>
    </row>
    <row r="3" spans="1:14" x14ac:dyDescent="0.35">
      <c r="A3" t="s">
        <v>22</v>
      </c>
      <c r="D3" s="46"/>
      <c r="E3" s="41" t="s">
        <v>41</v>
      </c>
      <c r="F3" s="5">
        <f>COUNTIF($S$19:$S$46,"e")</f>
        <v>0</v>
      </c>
      <c r="G3" s="41" t="s">
        <v>41</v>
      </c>
      <c r="H3" s="5">
        <f>COUNTIF($S$47:$S$85,"e")</f>
        <v>0</v>
      </c>
      <c r="I3" s="34"/>
      <c r="J3" s="46"/>
      <c r="K3" s="41" t="s">
        <v>41</v>
      </c>
      <c r="L3" s="5">
        <v>0</v>
      </c>
      <c r="M3" s="41" t="s">
        <v>41</v>
      </c>
      <c r="N3" s="5">
        <v>0</v>
      </c>
    </row>
    <row r="4" spans="1:14" x14ac:dyDescent="0.35">
      <c r="D4" s="46"/>
      <c r="E4" s="41" t="s">
        <v>11</v>
      </c>
      <c r="F4" s="5">
        <f>COUNTIF($S$19:$S$46,"i")</f>
        <v>4</v>
      </c>
      <c r="G4" s="41" t="s">
        <v>11</v>
      </c>
      <c r="H4" s="5">
        <f>COUNTIF($S$47:$S$85,"i")</f>
        <v>4</v>
      </c>
      <c r="I4" s="34"/>
      <c r="J4" s="46"/>
      <c r="K4" s="41" t="s">
        <v>11</v>
      </c>
      <c r="L4" s="5">
        <v>4</v>
      </c>
      <c r="M4" s="41" t="s">
        <v>11</v>
      </c>
      <c r="N4" s="5">
        <v>4</v>
      </c>
    </row>
    <row r="5" spans="1:14" x14ac:dyDescent="0.35">
      <c r="A5" s="1" t="s">
        <v>2</v>
      </c>
      <c r="D5" s="46"/>
      <c r="E5" s="41" t="s">
        <v>42</v>
      </c>
      <c r="F5" s="5">
        <f>COUNTIF($S$19:$S$46,"r")</f>
        <v>0</v>
      </c>
      <c r="G5" s="41" t="s">
        <v>42</v>
      </c>
      <c r="H5" s="5">
        <f>COUNTIF($S$47:$S$85,"r")</f>
        <v>0</v>
      </c>
      <c r="I5" s="34"/>
      <c r="J5" s="46"/>
      <c r="K5" s="41" t="s">
        <v>42</v>
      </c>
      <c r="L5" s="5">
        <v>0</v>
      </c>
      <c r="M5" s="41" t="s">
        <v>42</v>
      </c>
      <c r="N5" s="5">
        <v>0</v>
      </c>
    </row>
    <row r="6" spans="1:14" ht="15" thickBot="1" x14ac:dyDescent="0.4">
      <c r="A6" s="2" t="s">
        <v>0</v>
      </c>
      <c r="B6" s="2">
        <v>20</v>
      </c>
      <c r="D6" s="47"/>
      <c r="E6" s="42" t="s">
        <v>6</v>
      </c>
      <c r="F6" s="7">
        <v>9</v>
      </c>
      <c r="G6" s="42" t="s">
        <v>6</v>
      </c>
      <c r="H6" s="7">
        <v>14</v>
      </c>
      <c r="I6" s="34"/>
      <c r="J6" s="47"/>
      <c r="K6" s="42" t="s">
        <v>6</v>
      </c>
      <c r="L6" s="7">
        <v>8.19</v>
      </c>
      <c r="M6" s="42" t="s">
        <v>6</v>
      </c>
      <c r="N6" s="7">
        <v>14.964</v>
      </c>
    </row>
    <row r="7" spans="1:14" ht="15" thickBot="1" x14ac:dyDescent="0.4">
      <c r="A7" s="2" t="s">
        <v>23</v>
      </c>
      <c r="B7" s="2">
        <v>4</v>
      </c>
      <c r="E7" s="48" t="s">
        <v>46</v>
      </c>
      <c r="F7" s="49">
        <v>28</v>
      </c>
      <c r="G7" s="48" t="s">
        <v>46</v>
      </c>
      <c r="H7" s="50">
        <v>39</v>
      </c>
      <c r="I7" s="33"/>
      <c r="L7">
        <f>SUM(L2:L6)</f>
        <v>27.909999999999997</v>
      </c>
      <c r="N7" s="51">
        <v>39.101999999999997</v>
      </c>
    </row>
    <row r="8" spans="1:14" x14ac:dyDescent="0.35">
      <c r="A8" s="2" t="s">
        <v>1</v>
      </c>
      <c r="B8" s="2">
        <v>0.5</v>
      </c>
    </row>
    <row r="9" spans="1:14" x14ac:dyDescent="0.35">
      <c r="A9" s="2" t="s">
        <v>3</v>
      </c>
      <c r="B9" s="2">
        <v>0.5</v>
      </c>
      <c r="G9" s="1" t="s">
        <v>49</v>
      </c>
    </row>
    <row r="10" spans="1:14" x14ac:dyDescent="0.35">
      <c r="A10" s="2" t="s">
        <v>4</v>
      </c>
      <c r="B10" s="2">
        <v>0.5</v>
      </c>
    </row>
    <row r="11" spans="1:14" x14ac:dyDescent="0.35">
      <c r="A11" s="2" t="s">
        <v>5</v>
      </c>
      <c r="B11" s="2">
        <v>0.5</v>
      </c>
    </row>
    <row r="12" spans="1:14" x14ac:dyDescent="0.35">
      <c r="A12" s="2" t="s">
        <v>7</v>
      </c>
      <c r="B12" s="2">
        <v>0.5</v>
      </c>
    </row>
    <row r="13" spans="1:14" x14ac:dyDescent="0.35">
      <c r="A13" s="2" t="s">
        <v>8</v>
      </c>
      <c r="B13" s="2">
        <v>0.5</v>
      </c>
    </row>
    <row r="14" spans="1:14" x14ac:dyDescent="0.35">
      <c r="A14" s="2" t="s">
        <v>9</v>
      </c>
      <c r="B14" s="2" t="s">
        <v>38</v>
      </c>
    </row>
    <row r="15" spans="1:14" x14ac:dyDescent="0.35">
      <c r="A15" s="2" t="s">
        <v>37</v>
      </c>
      <c r="B15" s="2" t="s">
        <v>39</v>
      </c>
    </row>
    <row r="16" spans="1:14" x14ac:dyDescent="0.35">
      <c r="A16" s="2" t="s">
        <v>40</v>
      </c>
      <c r="B16" s="2">
        <v>0</v>
      </c>
      <c r="E16" s="1"/>
      <c r="F16" s="1"/>
    </row>
    <row r="17" spans="1:19" x14ac:dyDescent="0.35">
      <c r="A17" s="2" t="s">
        <v>45</v>
      </c>
      <c r="B17" s="2">
        <v>0</v>
      </c>
      <c r="E17" s="1"/>
      <c r="F17" s="1"/>
    </row>
    <row r="18" spans="1:19" ht="44" thickBot="1" x14ac:dyDescent="0.4">
      <c r="A18" s="1" t="s">
        <v>15</v>
      </c>
      <c r="B18" s="1" t="s">
        <v>17</v>
      </c>
      <c r="C18" s="1" t="s">
        <v>10</v>
      </c>
      <c r="D18" s="1" t="s">
        <v>18</v>
      </c>
      <c r="E18" s="10" t="s">
        <v>26</v>
      </c>
      <c r="F18" s="10" t="s">
        <v>20</v>
      </c>
      <c r="G18" s="1" t="s">
        <v>27</v>
      </c>
      <c r="H18" s="10" t="s">
        <v>28</v>
      </c>
      <c r="I18" s="10" t="s">
        <v>33</v>
      </c>
      <c r="J18" s="10" t="s">
        <v>24</v>
      </c>
      <c r="K18" s="1" t="s">
        <v>29</v>
      </c>
      <c r="L18" s="1" t="s">
        <v>34</v>
      </c>
      <c r="M18" s="10" t="s">
        <v>30</v>
      </c>
      <c r="N18" s="10" t="s">
        <v>21</v>
      </c>
      <c r="O18" s="10" t="s">
        <v>31</v>
      </c>
      <c r="P18" s="10" t="s">
        <v>35</v>
      </c>
      <c r="Q18" s="1" t="s">
        <v>32</v>
      </c>
      <c r="R18" s="1" t="s">
        <v>36</v>
      </c>
      <c r="S18" s="1" t="s">
        <v>25</v>
      </c>
    </row>
    <row r="19" spans="1:19" x14ac:dyDescent="0.35">
      <c r="A19" s="30">
        <v>2</v>
      </c>
      <c r="B19" s="14" t="s">
        <v>14</v>
      </c>
      <c r="C19" s="3">
        <v>1</v>
      </c>
      <c r="D19" s="20" t="s">
        <v>11</v>
      </c>
      <c r="E19" s="19">
        <v>0</v>
      </c>
      <c r="F19" s="18">
        <v>0</v>
      </c>
      <c r="G19" s="20">
        <v>0</v>
      </c>
      <c r="H19" s="18">
        <v>0</v>
      </c>
      <c r="I19" s="18">
        <v>0</v>
      </c>
      <c r="J19" s="17" t="s">
        <v>11</v>
      </c>
      <c r="K19" s="20">
        <v>0</v>
      </c>
      <c r="L19" s="20">
        <v>0</v>
      </c>
      <c r="M19" s="18">
        <v>0</v>
      </c>
      <c r="N19" s="18">
        <v>0</v>
      </c>
      <c r="O19" s="17">
        <v>0</v>
      </c>
      <c r="P19" s="17">
        <v>0</v>
      </c>
      <c r="Q19" s="20">
        <f t="shared" ref="Q19:Q28" si="0">IF(OR(K19=1,M19=1,O19=1),1,0)</f>
        <v>0</v>
      </c>
      <c r="R19" s="19">
        <f t="shared" ref="R19:R28" si="1">IF(OR(L19=1,N19=1,P19=1),1,0)</f>
        <v>0</v>
      </c>
      <c r="S19" s="28" t="str">
        <f t="shared" ref="S19:S28" si="2">IF(R19=1,"v",J19)</f>
        <v>i</v>
      </c>
    </row>
    <row r="20" spans="1:19" x14ac:dyDescent="0.35">
      <c r="A20" s="31"/>
      <c r="B20" s="15"/>
      <c r="C20" s="2">
        <v>2</v>
      </c>
      <c r="D20" s="21" t="s">
        <v>11</v>
      </c>
      <c r="E20" s="22">
        <v>0</v>
      </c>
      <c r="F20" s="23">
        <v>0</v>
      </c>
      <c r="G20" s="21">
        <v>0</v>
      </c>
      <c r="H20" s="23">
        <v>0</v>
      </c>
      <c r="I20" s="2">
        <v>0</v>
      </c>
      <c r="J20" s="24" t="s">
        <v>11</v>
      </c>
      <c r="K20" s="21">
        <v>0</v>
      </c>
      <c r="L20" s="21">
        <v>0</v>
      </c>
      <c r="M20" s="23">
        <v>0</v>
      </c>
      <c r="N20" s="23">
        <v>0</v>
      </c>
      <c r="O20" s="24">
        <v>0</v>
      </c>
      <c r="P20" s="24">
        <v>0</v>
      </c>
      <c r="Q20" s="21">
        <f t="shared" si="0"/>
        <v>0</v>
      </c>
      <c r="R20" s="26">
        <f t="shared" si="1"/>
        <v>0</v>
      </c>
      <c r="S20" s="29" t="str">
        <f t="shared" si="2"/>
        <v>i</v>
      </c>
    </row>
    <row r="21" spans="1:19" x14ac:dyDescent="0.35">
      <c r="A21" s="31"/>
      <c r="B21" s="15"/>
      <c r="C21" s="2">
        <v>3</v>
      </c>
      <c r="D21" s="21" t="s">
        <v>11</v>
      </c>
      <c r="E21" s="22">
        <v>1</v>
      </c>
      <c r="F21" s="23">
        <v>0</v>
      </c>
      <c r="G21" s="21">
        <v>0</v>
      </c>
      <c r="H21" s="23">
        <v>0</v>
      </c>
      <c r="I21" s="2">
        <v>0</v>
      </c>
      <c r="J21" s="24" t="s">
        <v>11</v>
      </c>
      <c r="K21" s="21">
        <v>0</v>
      </c>
      <c r="L21" s="21">
        <v>0</v>
      </c>
      <c r="M21" s="23">
        <v>1</v>
      </c>
      <c r="N21" s="23">
        <v>0</v>
      </c>
      <c r="O21" s="24">
        <v>0</v>
      </c>
      <c r="P21" s="24">
        <v>0</v>
      </c>
      <c r="Q21" s="21">
        <f t="shared" si="0"/>
        <v>1</v>
      </c>
      <c r="R21" s="26">
        <f t="shared" si="1"/>
        <v>0</v>
      </c>
      <c r="S21" s="29" t="str">
        <f t="shared" si="2"/>
        <v>i</v>
      </c>
    </row>
    <row r="22" spans="1:19" x14ac:dyDescent="0.35">
      <c r="A22" s="31"/>
      <c r="B22" s="15"/>
      <c r="C22" s="2">
        <v>4</v>
      </c>
      <c r="D22" s="21" t="s">
        <v>11</v>
      </c>
      <c r="E22" s="23">
        <v>1</v>
      </c>
      <c r="F22" s="23">
        <v>0</v>
      </c>
      <c r="G22" s="21">
        <v>0</v>
      </c>
      <c r="H22" s="23">
        <v>0</v>
      </c>
      <c r="I22" s="2">
        <v>0</v>
      </c>
      <c r="J22" s="24" t="s">
        <v>11</v>
      </c>
      <c r="K22" s="21">
        <v>0</v>
      </c>
      <c r="L22" s="21">
        <v>0</v>
      </c>
      <c r="M22" s="23">
        <v>1</v>
      </c>
      <c r="N22" s="23">
        <v>0</v>
      </c>
      <c r="O22" s="24">
        <v>0</v>
      </c>
      <c r="P22" s="24">
        <v>0</v>
      </c>
      <c r="Q22" s="21">
        <f t="shared" si="0"/>
        <v>1</v>
      </c>
      <c r="R22" s="26">
        <f t="shared" si="1"/>
        <v>0</v>
      </c>
      <c r="S22" s="29" t="str">
        <f t="shared" si="2"/>
        <v>i</v>
      </c>
    </row>
    <row r="23" spans="1:19" x14ac:dyDescent="0.35">
      <c r="A23" s="31"/>
      <c r="B23" s="15"/>
      <c r="C23" s="2">
        <v>5</v>
      </c>
      <c r="D23" s="21" t="s">
        <v>12</v>
      </c>
      <c r="E23" s="23">
        <v>0</v>
      </c>
      <c r="F23" s="23">
        <v>0</v>
      </c>
      <c r="G23" s="21">
        <v>1</v>
      </c>
      <c r="H23" s="23">
        <v>0</v>
      </c>
      <c r="I23" s="2">
        <v>0</v>
      </c>
      <c r="J23" s="24" t="s">
        <v>12</v>
      </c>
      <c r="K23" s="21">
        <v>0</v>
      </c>
      <c r="L23" s="21">
        <v>0</v>
      </c>
      <c r="M23" s="23">
        <v>0</v>
      </c>
      <c r="N23" s="23">
        <v>0</v>
      </c>
      <c r="O23" s="24">
        <v>0</v>
      </c>
      <c r="P23" s="24">
        <v>0</v>
      </c>
      <c r="Q23" s="21">
        <f t="shared" si="0"/>
        <v>0</v>
      </c>
      <c r="R23" s="26">
        <f t="shared" si="1"/>
        <v>0</v>
      </c>
      <c r="S23" s="29" t="str">
        <f t="shared" si="2"/>
        <v>s</v>
      </c>
    </row>
    <row r="24" spans="1:19" x14ac:dyDescent="0.35">
      <c r="A24" s="31"/>
      <c r="B24" s="15"/>
      <c r="C24" s="2">
        <v>6</v>
      </c>
      <c r="D24" s="21" t="s">
        <v>12</v>
      </c>
      <c r="E24" s="23">
        <v>0</v>
      </c>
      <c r="F24" s="23">
        <v>0</v>
      </c>
      <c r="G24" s="21">
        <v>1</v>
      </c>
      <c r="H24" s="23">
        <v>0</v>
      </c>
      <c r="I24" s="2">
        <v>0</v>
      </c>
      <c r="J24" s="24" t="s">
        <v>12</v>
      </c>
      <c r="K24" s="21">
        <v>0</v>
      </c>
      <c r="L24" s="21">
        <v>0</v>
      </c>
      <c r="M24" s="23">
        <v>0</v>
      </c>
      <c r="N24" s="23">
        <v>0</v>
      </c>
      <c r="O24" s="24">
        <v>0</v>
      </c>
      <c r="P24" s="24">
        <v>0</v>
      </c>
      <c r="Q24" s="21">
        <f t="shared" si="0"/>
        <v>0</v>
      </c>
      <c r="R24" s="26">
        <f t="shared" si="1"/>
        <v>0</v>
      </c>
      <c r="S24" s="29" t="str">
        <f t="shared" si="2"/>
        <v>s</v>
      </c>
    </row>
    <row r="25" spans="1:19" x14ac:dyDescent="0.35">
      <c r="A25" s="31"/>
      <c r="B25" s="15"/>
      <c r="C25" s="2">
        <v>7</v>
      </c>
      <c r="D25" s="21" t="s">
        <v>12</v>
      </c>
      <c r="E25" s="23">
        <v>0</v>
      </c>
      <c r="F25" s="23">
        <v>0</v>
      </c>
      <c r="G25" s="21">
        <v>1</v>
      </c>
      <c r="H25" s="23">
        <v>0</v>
      </c>
      <c r="I25" s="2">
        <v>0</v>
      </c>
      <c r="J25" s="24" t="s">
        <v>12</v>
      </c>
      <c r="K25" s="21">
        <v>0</v>
      </c>
      <c r="L25" s="21">
        <v>0</v>
      </c>
      <c r="M25" s="23">
        <v>0</v>
      </c>
      <c r="N25" s="23">
        <v>0</v>
      </c>
      <c r="O25" s="24">
        <v>0</v>
      </c>
      <c r="P25" s="24">
        <v>0</v>
      </c>
      <c r="Q25" s="21">
        <f t="shared" si="0"/>
        <v>0</v>
      </c>
      <c r="R25" s="26">
        <f t="shared" si="1"/>
        <v>0</v>
      </c>
      <c r="S25" s="29" t="str">
        <f t="shared" si="2"/>
        <v>s</v>
      </c>
    </row>
    <row r="26" spans="1:19" x14ac:dyDescent="0.35">
      <c r="A26" s="31"/>
      <c r="B26" s="15"/>
      <c r="C26" s="2">
        <v>8</v>
      </c>
      <c r="D26" s="21" t="s">
        <v>12</v>
      </c>
      <c r="E26" s="23">
        <v>0</v>
      </c>
      <c r="F26" s="23">
        <v>0</v>
      </c>
      <c r="G26" s="21">
        <v>1</v>
      </c>
      <c r="H26" s="23">
        <v>0</v>
      </c>
      <c r="I26" s="2">
        <v>0</v>
      </c>
      <c r="J26" s="24" t="s">
        <v>12</v>
      </c>
      <c r="K26" s="21">
        <v>0</v>
      </c>
      <c r="L26" s="21">
        <v>0</v>
      </c>
      <c r="M26" s="23">
        <v>0</v>
      </c>
      <c r="N26" s="23">
        <v>0</v>
      </c>
      <c r="O26" s="24">
        <v>0</v>
      </c>
      <c r="P26" s="24">
        <v>0</v>
      </c>
      <c r="Q26" s="21">
        <f t="shared" si="0"/>
        <v>0</v>
      </c>
      <c r="R26" s="26">
        <f t="shared" si="1"/>
        <v>0</v>
      </c>
      <c r="S26" s="29" t="str">
        <f t="shared" si="2"/>
        <v>s</v>
      </c>
    </row>
    <row r="27" spans="1:19" x14ac:dyDescent="0.35">
      <c r="A27" s="31"/>
      <c r="B27" s="15"/>
      <c r="C27" s="2">
        <v>9</v>
      </c>
      <c r="D27" s="21" t="s">
        <v>12</v>
      </c>
      <c r="E27" s="23">
        <v>0</v>
      </c>
      <c r="F27" s="23">
        <v>0</v>
      </c>
      <c r="G27" s="21">
        <v>1</v>
      </c>
      <c r="H27" s="23">
        <v>1</v>
      </c>
      <c r="I27" s="2">
        <v>0</v>
      </c>
      <c r="J27" s="24" t="s">
        <v>12</v>
      </c>
      <c r="K27" s="21">
        <v>0</v>
      </c>
      <c r="L27" s="21">
        <v>0</v>
      </c>
      <c r="M27" s="23">
        <v>0</v>
      </c>
      <c r="N27" s="23">
        <v>0</v>
      </c>
      <c r="O27" s="24">
        <v>1</v>
      </c>
      <c r="P27" s="24">
        <v>0</v>
      </c>
      <c r="Q27" s="21">
        <f t="shared" si="0"/>
        <v>1</v>
      </c>
      <c r="R27" s="26">
        <f t="shared" si="1"/>
        <v>0</v>
      </c>
      <c r="S27" s="29" t="str">
        <f t="shared" si="2"/>
        <v>s</v>
      </c>
    </row>
    <row r="28" spans="1:19" x14ac:dyDescent="0.35">
      <c r="A28" s="31"/>
      <c r="B28" s="15"/>
      <c r="C28" s="2">
        <v>10</v>
      </c>
      <c r="D28" s="21" t="s">
        <v>12</v>
      </c>
      <c r="E28" s="23">
        <v>0</v>
      </c>
      <c r="F28" s="23">
        <v>0</v>
      </c>
      <c r="G28" s="21">
        <v>1</v>
      </c>
      <c r="H28" s="23">
        <v>1</v>
      </c>
      <c r="I28" s="2">
        <v>0</v>
      </c>
      <c r="J28" s="24" t="s">
        <v>12</v>
      </c>
      <c r="K28" s="21">
        <v>0</v>
      </c>
      <c r="L28" s="21">
        <v>0</v>
      </c>
      <c r="M28" s="23">
        <v>0</v>
      </c>
      <c r="N28" s="23">
        <v>0</v>
      </c>
      <c r="O28" s="24">
        <v>1</v>
      </c>
      <c r="P28" s="24">
        <v>0</v>
      </c>
      <c r="Q28" s="21">
        <f t="shared" si="0"/>
        <v>1</v>
      </c>
      <c r="R28" s="26">
        <f t="shared" si="1"/>
        <v>0</v>
      </c>
      <c r="S28" s="29" t="str">
        <f t="shared" si="2"/>
        <v>s</v>
      </c>
    </row>
    <row r="29" spans="1:19" x14ac:dyDescent="0.35">
      <c r="A29" s="31"/>
      <c r="B29" s="15"/>
      <c r="C29" s="2">
        <v>11</v>
      </c>
      <c r="D29" s="2" t="s">
        <v>12</v>
      </c>
      <c r="E29" s="22">
        <v>0</v>
      </c>
      <c r="F29" s="2">
        <v>0</v>
      </c>
      <c r="G29" s="2">
        <f>IF(AND(E29=0,D29="s"),1,0)</f>
        <v>1</v>
      </c>
      <c r="H29" s="22">
        <v>1</v>
      </c>
      <c r="I29" s="2">
        <v>1</v>
      </c>
      <c r="J29" s="2" t="s">
        <v>12</v>
      </c>
      <c r="K29" s="21">
        <v>0</v>
      </c>
      <c r="L29" s="21">
        <v>0</v>
      </c>
      <c r="M29" s="22">
        <v>0</v>
      </c>
      <c r="N29" s="2">
        <v>0</v>
      </c>
      <c r="O29" s="26">
        <v>1</v>
      </c>
      <c r="P29" s="26">
        <v>1</v>
      </c>
      <c r="Q29" s="2">
        <f>IF(OR(K29=1,M29=1,O29=1),1,0)</f>
        <v>1</v>
      </c>
      <c r="R29" s="2">
        <f>IF(OR(L29=1,N29=1,P29=1),1,0)</f>
        <v>1</v>
      </c>
      <c r="S29" s="5" t="str">
        <f>IF(R29=1,"v",J29)</f>
        <v>v</v>
      </c>
    </row>
    <row r="30" spans="1:19" x14ac:dyDescent="0.35">
      <c r="A30" s="31"/>
      <c r="B30" s="15"/>
      <c r="C30" s="2">
        <v>12</v>
      </c>
      <c r="D30" s="2" t="s">
        <v>12</v>
      </c>
      <c r="E30" s="22">
        <v>0</v>
      </c>
      <c r="F30" s="2">
        <v>0</v>
      </c>
      <c r="G30" s="2">
        <f t="shared" ref="G30:G38" si="3">IF(AND(E30=0,D30="s"),1,0)</f>
        <v>1</v>
      </c>
      <c r="H30" s="22">
        <v>1</v>
      </c>
      <c r="I30" s="2">
        <v>1</v>
      </c>
      <c r="J30" s="2" t="s">
        <v>12</v>
      </c>
      <c r="K30" s="2">
        <v>0</v>
      </c>
      <c r="L30" s="2">
        <v>0</v>
      </c>
      <c r="M30" s="22">
        <v>0</v>
      </c>
      <c r="N30" s="2">
        <v>0</v>
      </c>
      <c r="O30" s="26">
        <v>1</v>
      </c>
      <c r="P30" s="26">
        <v>1</v>
      </c>
      <c r="Q30" s="2">
        <f t="shared" ref="Q30:Q85" si="4">IF(OR(K30=1,M30=1,O30=1),1,0)</f>
        <v>1</v>
      </c>
      <c r="R30" s="2">
        <f t="shared" ref="R30:R85" si="5">IF(OR(L30=1,N30=1,P30=1),1,0)</f>
        <v>1</v>
      </c>
      <c r="S30" s="5" t="str">
        <f t="shared" ref="S30:S85" si="6">IF(R30=1,"v",J30)</f>
        <v>v</v>
      </c>
    </row>
    <row r="31" spans="1:19" x14ac:dyDescent="0.35">
      <c r="A31" s="31"/>
      <c r="B31" s="15"/>
      <c r="C31" s="2">
        <v>13</v>
      </c>
      <c r="D31" s="2" t="s">
        <v>12</v>
      </c>
      <c r="E31" s="22">
        <v>1</v>
      </c>
      <c r="F31" s="2">
        <v>0</v>
      </c>
      <c r="G31" s="2">
        <f t="shared" si="3"/>
        <v>0</v>
      </c>
      <c r="H31" s="2">
        <v>0</v>
      </c>
      <c r="I31" s="2">
        <v>0</v>
      </c>
      <c r="J31" s="2" t="s">
        <v>12</v>
      </c>
      <c r="K31" s="2">
        <v>0</v>
      </c>
      <c r="L31" s="2">
        <v>0</v>
      </c>
      <c r="M31" s="22">
        <v>1</v>
      </c>
      <c r="N31" s="2">
        <v>0</v>
      </c>
      <c r="O31" s="26">
        <v>0</v>
      </c>
      <c r="P31" s="26">
        <v>0</v>
      </c>
      <c r="Q31" s="2">
        <f t="shared" si="4"/>
        <v>1</v>
      </c>
      <c r="R31" s="2">
        <f t="shared" si="5"/>
        <v>0</v>
      </c>
      <c r="S31" s="5" t="str">
        <f t="shared" si="6"/>
        <v>s</v>
      </c>
    </row>
    <row r="32" spans="1:19" x14ac:dyDescent="0.35">
      <c r="A32" s="31"/>
      <c r="B32" s="15"/>
      <c r="C32" s="2">
        <v>14</v>
      </c>
      <c r="D32" s="2" t="s">
        <v>12</v>
      </c>
      <c r="E32" s="22">
        <v>1</v>
      </c>
      <c r="F32" s="2">
        <v>0</v>
      </c>
      <c r="G32" s="2">
        <f t="shared" si="3"/>
        <v>0</v>
      </c>
      <c r="H32" s="2">
        <v>0</v>
      </c>
      <c r="I32" s="2">
        <v>0</v>
      </c>
      <c r="J32" s="2" t="s">
        <v>12</v>
      </c>
      <c r="K32" s="2">
        <v>0</v>
      </c>
      <c r="L32" s="2">
        <v>0</v>
      </c>
      <c r="M32" s="22">
        <v>1</v>
      </c>
      <c r="N32" s="2">
        <v>0</v>
      </c>
      <c r="O32" s="26">
        <v>0</v>
      </c>
      <c r="P32" s="26">
        <v>0</v>
      </c>
      <c r="Q32" s="2">
        <f t="shared" si="4"/>
        <v>1</v>
      </c>
      <c r="R32" s="2">
        <f t="shared" si="5"/>
        <v>0</v>
      </c>
      <c r="S32" s="5" t="str">
        <f t="shared" si="6"/>
        <v>s</v>
      </c>
    </row>
    <row r="33" spans="1:19" x14ac:dyDescent="0.35">
      <c r="A33" s="31"/>
      <c r="B33" s="15"/>
      <c r="C33" s="2">
        <v>15</v>
      </c>
      <c r="D33" s="2" t="s">
        <v>12</v>
      </c>
      <c r="E33" s="22">
        <v>1</v>
      </c>
      <c r="F33" s="2">
        <v>0</v>
      </c>
      <c r="G33" s="2">
        <f t="shared" si="3"/>
        <v>0</v>
      </c>
      <c r="H33" s="2">
        <v>0</v>
      </c>
      <c r="I33" s="2">
        <v>0</v>
      </c>
      <c r="J33" s="2" t="s">
        <v>12</v>
      </c>
      <c r="K33" s="2">
        <v>0</v>
      </c>
      <c r="L33" s="2">
        <v>0</v>
      </c>
      <c r="M33" s="22">
        <v>1</v>
      </c>
      <c r="N33" s="2">
        <v>0</v>
      </c>
      <c r="O33" s="26">
        <v>0</v>
      </c>
      <c r="P33" s="26">
        <v>0</v>
      </c>
      <c r="Q33" s="2">
        <f t="shared" si="4"/>
        <v>1</v>
      </c>
      <c r="R33" s="2">
        <f t="shared" si="5"/>
        <v>0</v>
      </c>
      <c r="S33" s="5" t="str">
        <f t="shared" si="6"/>
        <v>s</v>
      </c>
    </row>
    <row r="34" spans="1:19" x14ac:dyDescent="0.35">
      <c r="A34" s="31"/>
      <c r="B34" s="15"/>
      <c r="C34" s="2">
        <v>16</v>
      </c>
      <c r="D34" s="2" t="s">
        <v>12</v>
      </c>
      <c r="E34" s="22">
        <v>1</v>
      </c>
      <c r="F34" s="2">
        <v>0</v>
      </c>
      <c r="G34" s="2">
        <f t="shared" si="3"/>
        <v>0</v>
      </c>
      <c r="H34" s="2">
        <v>0</v>
      </c>
      <c r="I34" s="2">
        <v>1</v>
      </c>
      <c r="J34" s="2" t="s">
        <v>12</v>
      </c>
      <c r="K34" s="2">
        <v>0</v>
      </c>
      <c r="L34" s="2">
        <v>0</v>
      </c>
      <c r="M34" s="22">
        <v>1</v>
      </c>
      <c r="N34" s="2">
        <v>0</v>
      </c>
      <c r="O34" s="26">
        <v>0</v>
      </c>
      <c r="P34" s="26">
        <v>1</v>
      </c>
      <c r="Q34" s="2">
        <f t="shared" si="4"/>
        <v>1</v>
      </c>
      <c r="R34" s="2">
        <f t="shared" si="5"/>
        <v>1</v>
      </c>
      <c r="S34" s="5" t="str">
        <f t="shared" si="6"/>
        <v>v</v>
      </c>
    </row>
    <row r="35" spans="1:19" x14ac:dyDescent="0.35">
      <c r="A35" s="31"/>
      <c r="B35" s="15"/>
      <c r="C35" s="2">
        <v>17</v>
      </c>
      <c r="D35" s="2" t="s">
        <v>12</v>
      </c>
      <c r="E35" s="22">
        <v>1</v>
      </c>
      <c r="F35" s="2">
        <v>1</v>
      </c>
      <c r="G35" s="2">
        <f t="shared" si="3"/>
        <v>0</v>
      </c>
      <c r="H35" s="2">
        <v>0</v>
      </c>
      <c r="I35" s="2">
        <v>0</v>
      </c>
      <c r="J35" s="2" t="s">
        <v>12</v>
      </c>
      <c r="K35" s="2">
        <v>0</v>
      </c>
      <c r="L35" s="2">
        <v>0</v>
      </c>
      <c r="M35" s="22">
        <v>1</v>
      </c>
      <c r="N35" s="2">
        <v>1</v>
      </c>
      <c r="O35" s="26">
        <v>0</v>
      </c>
      <c r="P35" s="26">
        <v>0</v>
      </c>
      <c r="Q35" s="2">
        <f t="shared" si="4"/>
        <v>1</v>
      </c>
      <c r="R35" s="2">
        <f t="shared" si="5"/>
        <v>1</v>
      </c>
      <c r="S35" s="5" t="str">
        <f t="shared" si="6"/>
        <v>v</v>
      </c>
    </row>
    <row r="36" spans="1:19" x14ac:dyDescent="0.35">
      <c r="A36" s="31"/>
      <c r="B36" s="15"/>
      <c r="C36" s="2">
        <v>18</v>
      </c>
      <c r="D36" s="2" t="s">
        <v>12</v>
      </c>
      <c r="E36" s="22">
        <v>1</v>
      </c>
      <c r="F36" s="2">
        <v>1</v>
      </c>
      <c r="G36" s="2">
        <f t="shared" si="3"/>
        <v>0</v>
      </c>
      <c r="H36" s="2">
        <v>0</v>
      </c>
      <c r="I36" s="2">
        <v>0</v>
      </c>
      <c r="J36" s="2" t="s">
        <v>12</v>
      </c>
      <c r="K36" s="2">
        <v>0</v>
      </c>
      <c r="L36" s="2">
        <v>0</v>
      </c>
      <c r="M36" s="22">
        <v>1</v>
      </c>
      <c r="N36" s="2">
        <v>1</v>
      </c>
      <c r="O36" s="26">
        <v>0</v>
      </c>
      <c r="P36" s="26">
        <v>0</v>
      </c>
      <c r="Q36" s="2">
        <f t="shared" si="4"/>
        <v>1</v>
      </c>
      <c r="R36" s="2">
        <f t="shared" si="5"/>
        <v>1</v>
      </c>
      <c r="S36" s="5" t="str">
        <f t="shared" si="6"/>
        <v>v</v>
      </c>
    </row>
    <row r="37" spans="1:19" x14ac:dyDescent="0.35">
      <c r="A37" s="31"/>
      <c r="B37" s="15"/>
      <c r="C37" s="2">
        <v>19</v>
      </c>
      <c r="D37" s="2" t="s">
        <v>12</v>
      </c>
      <c r="E37" s="22">
        <v>1</v>
      </c>
      <c r="F37" s="2">
        <v>1</v>
      </c>
      <c r="G37" s="2">
        <f t="shared" si="3"/>
        <v>0</v>
      </c>
      <c r="H37" s="2">
        <v>0</v>
      </c>
      <c r="I37" s="2">
        <v>0</v>
      </c>
      <c r="J37" s="2" t="s">
        <v>12</v>
      </c>
      <c r="K37" s="2">
        <v>0</v>
      </c>
      <c r="L37" s="2">
        <v>0</v>
      </c>
      <c r="M37" s="22">
        <v>1</v>
      </c>
      <c r="N37" s="2">
        <v>1</v>
      </c>
      <c r="O37" s="26">
        <v>0</v>
      </c>
      <c r="P37" s="26">
        <v>0</v>
      </c>
      <c r="Q37" s="2">
        <f t="shared" si="4"/>
        <v>1</v>
      </c>
      <c r="R37" s="2">
        <f t="shared" si="5"/>
        <v>1</v>
      </c>
      <c r="S37" s="5" t="str">
        <f t="shared" si="6"/>
        <v>v</v>
      </c>
    </row>
    <row r="38" spans="1:19" ht="15" thickBot="1" x14ac:dyDescent="0.4">
      <c r="A38" s="31"/>
      <c r="B38" s="16"/>
      <c r="C38" s="6">
        <v>20</v>
      </c>
      <c r="D38" s="6" t="s">
        <v>12</v>
      </c>
      <c r="E38" s="6">
        <v>1</v>
      </c>
      <c r="F38" s="6">
        <v>1</v>
      </c>
      <c r="G38" s="6">
        <f t="shared" si="3"/>
        <v>0</v>
      </c>
      <c r="H38" s="6">
        <v>0</v>
      </c>
      <c r="I38" s="6">
        <v>0</v>
      </c>
      <c r="J38" s="6" t="s">
        <v>12</v>
      </c>
      <c r="K38" s="6">
        <v>0</v>
      </c>
      <c r="L38" s="6">
        <v>0</v>
      </c>
      <c r="M38" s="25">
        <v>1</v>
      </c>
      <c r="N38" s="6">
        <v>1</v>
      </c>
      <c r="O38" s="27">
        <v>0</v>
      </c>
      <c r="P38" s="27">
        <v>0</v>
      </c>
      <c r="Q38" s="6">
        <f t="shared" si="4"/>
        <v>1</v>
      </c>
      <c r="R38" s="6">
        <f t="shared" si="5"/>
        <v>1</v>
      </c>
      <c r="S38" s="7" t="str">
        <f t="shared" si="6"/>
        <v>v</v>
      </c>
    </row>
    <row r="39" spans="1:19" x14ac:dyDescent="0.35">
      <c r="A39" s="31"/>
      <c r="B39" s="12" t="s">
        <v>13</v>
      </c>
      <c r="C39" s="8">
        <v>21</v>
      </c>
      <c r="D39" s="8" t="s">
        <v>16</v>
      </c>
      <c r="E39" s="8" t="s">
        <v>16</v>
      </c>
      <c r="F39" s="8" t="s">
        <v>16</v>
      </c>
      <c r="G39" s="8" t="s">
        <v>16</v>
      </c>
      <c r="H39" s="8" t="s">
        <v>16</v>
      </c>
      <c r="I39" s="8" t="s">
        <v>16</v>
      </c>
      <c r="J39" s="8" t="s">
        <v>12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f t="shared" si="4"/>
        <v>0</v>
      </c>
      <c r="R39" s="8">
        <f t="shared" si="5"/>
        <v>0</v>
      </c>
      <c r="S39" s="9" t="str">
        <f t="shared" si="6"/>
        <v>s</v>
      </c>
    </row>
    <row r="40" spans="1:19" x14ac:dyDescent="0.35">
      <c r="A40" s="31"/>
      <c r="B40" s="12"/>
      <c r="C40" s="2">
        <v>22</v>
      </c>
      <c r="D40" s="2" t="s">
        <v>16</v>
      </c>
      <c r="E40" s="2" t="s">
        <v>16</v>
      </c>
      <c r="F40" s="2" t="s">
        <v>16</v>
      </c>
      <c r="G40" s="2" t="s">
        <v>16</v>
      </c>
      <c r="H40" s="2" t="s">
        <v>16</v>
      </c>
      <c r="I40" s="2" t="s">
        <v>16</v>
      </c>
      <c r="J40" s="2" t="s">
        <v>12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f t="shared" si="4"/>
        <v>0</v>
      </c>
      <c r="R40" s="2">
        <f t="shared" si="5"/>
        <v>0</v>
      </c>
      <c r="S40" s="5" t="str">
        <f t="shared" si="6"/>
        <v>s</v>
      </c>
    </row>
    <row r="41" spans="1:19" x14ac:dyDescent="0.35">
      <c r="A41" s="31"/>
      <c r="B41" s="12"/>
      <c r="C41" s="2">
        <v>23</v>
      </c>
      <c r="D41" s="2" t="s">
        <v>16</v>
      </c>
      <c r="E41" s="2" t="s">
        <v>16</v>
      </c>
      <c r="F41" s="2" t="s">
        <v>16</v>
      </c>
      <c r="G41" s="2" t="s">
        <v>16</v>
      </c>
      <c r="H41" s="2" t="s">
        <v>16</v>
      </c>
      <c r="I41" s="2" t="s">
        <v>16</v>
      </c>
      <c r="J41" s="2" t="s">
        <v>12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f t="shared" si="4"/>
        <v>0</v>
      </c>
      <c r="R41" s="2">
        <f t="shared" si="5"/>
        <v>0</v>
      </c>
      <c r="S41" s="5" t="str">
        <f t="shared" si="6"/>
        <v>s</v>
      </c>
    </row>
    <row r="42" spans="1:19" x14ac:dyDescent="0.35">
      <c r="A42" s="31"/>
      <c r="B42" s="12"/>
      <c r="C42" s="2">
        <v>24</v>
      </c>
      <c r="D42" s="2" t="s">
        <v>16</v>
      </c>
      <c r="E42" s="2" t="s">
        <v>16</v>
      </c>
      <c r="F42" s="2" t="s">
        <v>16</v>
      </c>
      <c r="G42" s="2" t="s">
        <v>16</v>
      </c>
      <c r="H42" s="2" t="s">
        <v>16</v>
      </c>
      <c r="I42" s="2" t="s">
        <v>16</v>
      </c>
      <c r="J42" s="2" t="s">
        <v>12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f t="shared" si="4"/>
        <v>0</v>
      </c>
      <c r="R42" s="2">
        <f t="shared" si="5"/>
        <v>0</v>
      </c>
      <c r="S42" s="5" t="str">
        <f t="shared" si="6"/>
        <v>s</v>
      </c>
    </row>
    <row r="43" spans="1:19" x14ac:dyDescent="0.35">
      <c r="A43" s="31"/>
      <c r="B43" s="12"/>
      <c r="C43" s="2">
        <v>25</v>
      </c>
      <c r="D43" s="2" t="s">
        <v>16</v>
      </c>
      <c r="E43" s="2" t="s">
        <v>16</v>
      </c>
      <c r="F43" s="2" t="s">
        <v>16</v>
      </c>
      <c r="G43" s="2" t="s">
        <v>16</v>
      </c>
      <c r="H43" s="2" t="s">
        <v>16</v>
      </c>
      <c r="I43" s="2" t="s">
        <v>16</v>
      </c>
      <c r="J43" s="2" t="s">
        <v>12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f t="shared" si="4"/>
        <v>1</v>
      </c>
      <c r="R43" s="2">
        <f t="shared" si="5"/>
        <v>0</v>
      </c>
      <c r="S43" s="5" t="str">
        <f t="shared" si="6"/>
        <v>s</v>
      </c>
    </row>
    <row r="44" spans="1:19" x14ac:dyDescent="0.35">
      <c r="A44" s="31"/>
      <c r="B44" s="12"/>
      <c r="C44" s="2">
        <v>26</v>
      </c>
      <c r="D44" s="2" t="s">
        <v>16</v>
      </c>
      <c r="E44" s="2" t="s">
        <v>16</v>
      </c>
      <c r="F44" s="2" t="s">
        <v>16</v>
      </c>
      <c r="G44" s="2" t="s">
        <v>16</v>
      </c>
      <c r="H44" s="2" t="s">
        <v>16</v>
      </c>
      <c r="I44" s="2" t="s">
        <v>16</v>
      </c>
      <c r="J44" s="2" t="s">
        <v>12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f t="shared" si="4"/>
        <v>1</v>
      </c>
      <c r="R44" s="2">
        <f t="shared" si="5"/>
        <v>0</v>
      </c>
      <c r="S44" s="5" t="str">
        <f t="shared" si="6"/>
        <v>s</v>
      </c>
    </row>
    <row r="45" spans="1:19" x14ac:dyDescent="0.35">
      <c r="A45" s="31"/>
      <c r="B45" s="12"/>
      <c r="C45" s="2">
        <v>27</v>
      </c>
      <c r="D45" s="2" t="s">
        <v>16</v>
      </c>
      <c r="E45" s="2" t="s">
        <v>16</v>
      </c>
      <c r="F45" s="2" t="s">
        <v>16</v>
      </c>
      <c r="G45" s="2" t="s">
        <v>16</v>
      </c>
      <c r="H45" s="2" t="s">
        <v>16</v>
      </c>
      <c r="I45" s="2" t="s">
        <v>16</v>
      </c>
      <c r="J45" s="2" t="s">
        <v>12</v>
      </c>
      <c r="K45" s="2">
        <v>1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f t="shared" si="4"/>
        <v>1</v>
      </c>
      <c r="R45" s="2">
        <f t="shared" si="5"/>
        <v>1</v>
      </c>
      <c r="S45" s="5" t="str">
        <f t="shared" si="6"/>
        <v>v</v>
      </c>
    </row>
    <row r="46" spans="1:19" ht="15" thickBot="1" x14ac:dyDescent="0.4">
      <c r="A46" s="32"/>
      <c r="B46" s="13"/>
      <c r="C46" s="6">
        <v>28</v>
      </c>
      <c r="D46" s="6" t="s">
        <v>16</v>
      </c>
      <c r="E46" s="6" t="s">
        <v>16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12</v>
      </c>
      <c r="K46" s="6">
        <v>1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f t="shared" si="4"/>
        <v>1</v>
      </c>
      <c r="R46" s="6">
        <f t="shared" si="5"/>
        <v>1</v>
      </c>
      <c r="S46" s="7" t="str">
        <f t="shared" si="6"/>
        <v>v</v>
      </c>
    </row>
    <row r="47" spans="1:19" x14ac:dyDescent="0.35">
      <c r="A47" s="30">
        <v>3</v>
      </c>
      <c r="B47" s="35" t="s">
        <v>14</v>
      </c>
      <c r="C47" s="38">
        <v>1</v>
      </c>
      <c r="D47" s="3" t="s">
        <v>11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 t="s">
        <v>11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f t="shared" si="4"/>
        <v>0</v>
      </c>
      <c r="R47" s="3">
        <f t="shared" si="5"/>
        <v>0</v>
      </c>
      <c r="S47" s="4" t="str">
        <f t="shared" si="6"/>
        <v>i</v>
      </c>
    </row>
    <row r="48" spans="1:19" x14ac:dyDescent="0.35">
      <c r="A48" s="31"/>
      <c r="B48" s="36"/>
      <c r="C48" s="39">
        <v>2</v>
      </c>
      <c r="D48" s="2" t="s">
        <v>11</v>
      </c>
      <c r="E48" s="2">
        <v>0</v>
      </c>
      <c r="F48" s="2">
        <v>0</v>
      </c>
      <c r="G48" s="2">
        <v>0</v>
      </c>
      <c r="H48" s="39">
        <v>0</v>
      </c>
      <c r="I48" s="39">
        <v>0</v>
      </c>
      <c r="J48" s="2" t="s">
        <v>11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f t="shared" si="4"/>
        <v>0</v>
      </c>
      <c r="R48" s="2">
        <f t="shared" si="5"/>
        <v>0</v>
      </c>
      <c r="S48" s="5" t="str">
        <f t="shared" si="6"/>
        <v>i</v>
      </c>
    </row>
    <row r="49" spans="1:19" x14ac:dyDescent="0.35">
      <c r="A49" s="31"/>
      <c r="B49" s="36"/>
      <c r="C49" s="39">
        <v>3</v>
      </c>
      <c r="D49" s="2" t="s">
        <v>11</v>
      </c>
      <c r="E49" s="2">
        <v>1</v>
      </c>
      <c r="F49" s="2">
        <v>0</v>
      </c>
      <c r="G49" s="2">
        <v>0</v>
      </c>
      <c r="H49" s="39">
        <v>0</v>
      </c>
      <c r="I49" s="39">
        <v>0</v>
      </c>
      <c r="J49" s="2" t="s">
        <v>11</v>
      </c>
      <c r="K49" s="2">
        <v>0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f t="shared" si="4"/>
        <v>1</v>
      </c>
      <c r="R49" s="2">
        <f t="shared" si="5"/>
        <v>0</v>
      </c>
      <c r="S49" s="5" t="str">
        <f t="shared" si="6"/>
        <v>i</v>
      </c>
    </row>
    <row r="50" spans="1:19" x14ac:dyDescent="0.35">
      <c r="A50" s="31"/>
      <c r="B50" s="36"/>
      <c r="C50" s="39">
        <v>4</v>
      </c>
      <c r="D50" s="2" t="s">
        <v>11</v>
      </c>
      <c r="E50" s="2">
        <v>1</v>
      </c>
      <c r="F50" s="2">
        <v>0</v>
      </c>
      <c r="G50" s="2">
        <v>0</v>
      </c>
      <c r="H50" s="39">
        <v>0</v>
      </c>
      <c r="I50" s="39">
        <v>0</v>
      </c>
      <c r="J50" s="2" t="s">
        <v>11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f t="shared" si="4"/>
        <v>1</v>
      </c>
      <c r="R50" s="2">
        <f t="shared" si="5"/>
        <v>0</v>
      </c>
      <c r="S50" s="5" t="str">
        <f t="shared" si="6"/>
        <v>i</v>
      </c>
    </row>
    <row r="51" spans="1:19" x14ac:dyDescent="0.35">
      <c r="A51" s="31"/>
      <c r="B51" s="36"/>
      <c r="C51" s="39">
        <v>5</v>
      </c>
      <c r="D51" s="2" t="s">
        <v>12</v>
      </c>
      <c r="E51" s="2">
        <v>0</v>
      </c>
      <c r="F51" s="2">
        <v>0</v>
      </c>
      <c r="G51" s="2">
        <v>1</v>
      </c>
      <c r="H51" s="39">
        <v>0</v>
      </c>
      <c r="I51" s="39">
        <v>0</v>
      </c>
      <c r="J51" s="2" t="s">
        <v>12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f t="shared" si="4"/>
        <v>0</v>
      </c>
      <c r="R51" s="2">
        <f t="shared" si="5"/>
        <v>0</v>
      </c>
      <c r="S51" s="5" t="str">
        <f t="shared" si="6"/>
        <v>s</v>
      </c>
    </row>
    <row r="52" spans="1:19" x14ac:dyDescent="0.35">
      <c r="A52" s="31"/>
      <c r="B52" s="36"/>
      <c r="C52" s="39">
        <v>6</v>
      </c>
      <c r="D52" s="2" t="s">
        <v>12</v>
      </c>
      <c r="E52" s="2">
        <v>0</v>
      </c>
      <c r="F52" s="2">
        <v>0</v>
      </c>
      <c r="G52" s="2">
        <v>1</v>
      </c>
      <c r="H52" s="39">
        <v>0</v>
      </c>
      <c r="I52" s="39">
        <v>0</v>
      </c>
      <c r="J52" s="2" t="s">
        <v>12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f t="shared" si="4"/>
        <v>0</v>
      </c>
      <c r="R52" s="2">
        <f t="shared" si="5"/>
        <v>0</v>
      </c>
      <c r="S52" s="5" t="str">
        <f t="shared" si="6"/>
        <v>s</v>
      </c>
    </row>
    <row r="53" spans="1:19" x14ac:dyDescent="0.35">
      <c r="A53" s="31"/>
      <c r="B53" s="36"/>
      <c r="C53" s="39">
        <v>7</v>
      </c>
      <c r="D53" s="2" t="s">
        <v>12</v>
      </c>
      <c r="E53" s="2">
        <v>0</v>
      </c>
      <c r="F53" s="2">
        <v>0</v>
      </c>
      <c r="G53" s="2">
        <v>1</v>
      </c>
      <c r="H53" s="39">
        <v>1</v>
      </c>
      <c r="I53" s="39">
        <v>0</v>
      </c>
      <c r="J53" s="2" t="s">
        <v>12</v>
      </c>
      <c r="K53" s="2">
        <v>0</v>
      </c>
      <c r="L53" s="2">
        <v>0</v>
      </c>
      <c r="M53" s="2">
        <v>0</v>
      </c>
      <c r="N53" s="2">
        <v>0</v>
      </c>
      <c r="O53" s="2">
        <v>1</v>
      </c>
      <c r="P53" s="2">
        <v>0</v>
      </c>
      <c r="Q53" s="2">
        <f t="shared" si="4"/>
        <v>1</v>
      </c>
      <c r="R53" s="2">
        <f t="shared" si="5"/>
        <v>0</v>
      </c>
      <c r="S53" s="5" t="str">
        <f t="shared" si="6"/>
        <v>s</v>
      </c>
    </row>
    <row r="54" spans="1:19" x14ac:dyDescent="0.35">
      <c r="A54" s="31"/>
      <c r="B54" s="36"/>
      <c r="C54" s="39">
        <v>8</v>
      </c>
      <c r="D54" s="2" t="s">
        <v>12</v>
      </c>
      <c r="E54" s="2">
        <v>0</v>
      </c>
      <c r="F54" s="2">
        <v>0</v>
      </c>
      <c r="G54" s="2">
        <v>1</v>
      </c>
      <c r="H54" s="39">
        <v>1</v>
      </c>
      <c r="I54" s="39">
        <v>1</v>
      </c>
      <c r="J54" s="2" t="s">
        <v>12</v>
      </c>
      <c r="K54" s="2">
        <v>0</v>
      </c>
      <c r="L54" s="2">
        <v>0</v>
      </c>
      <c r="M54" s="2">
        <v>0</v>
      </c>
      <c r="N54" s="2">
        <v>0</v>
      </c>
      <c r="O54" s="2">
        <v>1</v>
      </c>
      <c r="P54" s="2">
        <v>1</v>
      </c>
      <c r="Q54" s="2">
        <f t="shared" si="4"/>
        <v>1</v>
      </c>
      <c r="R54" s="2">
        <f t="shared" si="5"/>
        <v>1</v>
      </c>
      <c r="S54" s="5" t="str">
        <f t="shared" si="6"/>
        <v>v</v>
      </c>
    </row>
    <row r="55" spans="1:19" x14ac:dyDescent="0.35">
      <c r="A55" s="31"/>
      <c r="B55" s="36"/>
      <c r="C55" s="39">
        <v>9</v>
      </c>
      <c r="D55" s="2" t="s">
        <v>12</v>
      </c>
      <c r="E55" s="2">
        <v>0</v>
      </c>
      <c r="F55" s="2">
        <v>0</v>
      </c>
      <c r="G55" s="2">
        <v>0</v>
      </c>
      <c r="H55" s="39">
        <v>0</v>
      </c>
      <c r="I55" s="39">
        <v>0</v>
      </c>
      <c r="J55" s="2" t="s">
        <v>12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f t="shared" si="4"/>
        <v>0</v>
      </c>
      <c r="R55" s="2">
        <f t="shared" si="5"/>
        <v>0</v>
      </c>
      <c r="S55" s="5" t="str">
        <f t="shared" si="6"/>
        <v>s</v>
      </c>
    </row>
    <row r="56" spans="1:19" x14ac:dyDescent="0.35">
      <c r="A56" s="31"/>
      <c r="B56" s="36"/>
      <c r="C56" s="39">
        <v>10</v>
      </c>
      <c r="D56" s="2" t="s">
        <v>12</v>
      </c>
      <c r="E56" s="2">
        <v>0</v>
      </c>
      <c r="F56" s="2">
        <v>0</v>
      </c>
      <c r="G56" s="2">
        <v>0</v>
      </c>
      <c r="H56" s="39">
        <v>0</v>
      </c>
      <c r="I56" s="39">
        <v>0</v>
      </c>
      <c r="J56" s="2" t="s">
        <v>12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f t="shared" si="4"/>
        <v>0</v>
      </c>
      <c r="R56" s="2">
        <f t="shared" si="5"/>
        <v>0</v>
      </c>
      <c r="S56" s="5" t="str">
        <f t="shared" si="6"/>
        <v>s</v>
      </c>
    </row>
    <row r="57" spans="1:19" x14ac:dyDescent="0.35">
      <c r="A57" s="31"/>
      <c r="B57" s="36"/>
      <c r="C57" s="39">
        <v>11</v>
      </c>
      <c r="D57" s="2" t="s">
        <v>6</v>
      </c>
      <c r="E57" s="2">
        <v>0</v>
      </c>
      <c r="F57" s="2">
        <v>0</v>
      </c>
      <c r="G57" s="2">
        <v>0</v>
      </c>
      <c r="H57" s="39">
        <v>0</v>
      </c>
      <c r="I57" s="39">
        <v>0</v>
      </c>
      <c r="J57" s="2" t="s">
        <v>6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f t="shared" si="4"/>
        <v>0</v>
      </c>
      <c r="R57" s="2">
        <f t="shared" si="5"/>
        <v>0</v>
      </c>
      <c r="S57" s="5" t="str">
        <f t="shared" si="6"/>
        <v>v</v>
      </c>
    </row>
    <row r="58" spans="1:19" x14ac:dyDescent="0.35">
      <c r="A58" s="31"/>
      <c r="B58" s="36"/>
      <c r="C58" s="39">
        <v>12</v>
      </c>
      <c r="D58" s="2" t="s">
        <v>6</v>
      </c>
      <c r="E58" s="2">
        <v>0</v>
      </c>
      <c r="F58" s="2">
        <v>0</v>
      </c>
      <c r="G58" s="2">
        <v>0</v>
      </c>
      <c r="H58" s="39">
        <v>0</v>
      </c>
      <c r="I58" s="39">
        <v>0</v>
      </c>
      <c r="J58" s="2" t="s">
        <v>6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f t="shared" si="4"/>
        <v>0</v>
      </c>
      <c r="R58" s="2">
        <f t="shared" si="5"/>
        <v>0</v>
      </c>
      <c r="S58" s="5" t="str">
        <f t="shared" si="6"/>
        <v>v</v>
      </c>
    </row>
    <row r="59" spans="1:19" x14ac:dyDescent="0.35">
      <c r="A59" s="31"/>
      <c r="B59" s="36"/>
      <c r="C59" s="39">
        <v>13</v>
      </c>
      <c r="D59" s="2" t="s">
        <v>12</v>
      </c>
      <c r="E59" s="2">
        <v>1</v>
      </c>
      <c r="F59" s="2">
        <v>0</v>
      </c>
      <c r="G59" s="2">
        <v>0</v>
      </c>
      <c r="H59" s="39">
        <v>0</v>
      </c>
      <c r="I59" s="39">
        <v>0</v>
      </c>
      <c r="J59" s="2" t="s">
        <v>12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f t="shared" si="4"/>
        <v>1</v>
      </c>
      <c r="R59" s="2">
        <f t="shared" si="5"/>
        <v>0</v>
      </c>
      <c r="S59" s="5" t="str">
        <f t="shared" si="6"/>
        <v>s</v>
      </c>
    </row>
    <row r="60" spans="1:19" x14ac:dyDescent="0.35">
      <c r="A60" s="31"/>
      <c r="B60" s="36"/>
      <c r="C60" s="39">
        <v>14</v>
      </c>
      <c r="D60" s="2" t="s">
        <v>12</v>
      </c>
      <c r="E60" s="2">
        <v>1</v>
      </c>
      <c r="F60" s="2">
        <v>0</v>
      </c>
      <c r="G60" s="2">
        <v>0</v>
      </c>
      <c r="H60" s="39">
        <v>0</v>
      </c>
      <c r="I60" s="39">
        <v>0</v>
      </c>
      <c r="J60" s="2" t="s">
        <v>12</v>
      </c>
      <c r="K60" s="2">
        <v>0</v>
      </c>
      <c r="L60" s="2">
        <v>0</v>
      </c>
      <c r="M60" s="2">
        <v>1</v>
      </c>
      <c r="N60" s="2">
        <v>0</v>
      </c>
      <c r="O60" s="2">
        <v>0</v>
      </c>
      <c r="P60" s="2">
        <v>0</v>
      </c>
      <c r="Q60" s="2">
        <f t="shared" si="4"/>
        <v>1</v>
      </c>
      <c r="R60" s="2">
        <f t="shared" si="5"/>
        <v>0</v>
      </c>
      <c r="S60" s="5" t="str">
        <f t="shared" si="6"/>
        <v>s</v>
      </c>
    </row>
    <row r="61" spans="1:19" x14ac:dyDescent="0.35">
      <c r="A61" s="31"/>
      <c r="B61" s="36"/>
      <c r="C61" s="39">
        <v>15</v>
      </c>
      <c r="D61" s="2" t="s">
        <v>12</v>
      </c>
      <c r="E61" s="2">
        <v>1</v>
      </c>
      <c r="F61" s="2">
        <v>0</v>
      </c>
      <c r="G61" s="2">
        <v>0</v>
      </c>
      <c r="H61" s="39">
        <v>0</v>
      </c>
      <c r="I61" s="39">
        <v>0</v>
      </c>
      <c r="J61" s="2" t="s">
        <v>12</v>
      </c>
      <c r="K61" s="2">
        <v>0</v>
      </c>
      <c r="L61" s="2">
        <v>0</v>
      </c>
      <c r="M61" s="2">
        <v>1</v>
      </c>
      <c r="N61" s="2">
        <v>0</v>
      </c>
      <c r="O61" s="2">
        <v>0</v>
      </c>
      <c r="P61" s="2">
        <v>0</v>
      </c>
      <c r="Q61" s="2">
        <f t="shared" si="4"/>
        <v>1</v>
      </c>
      <c r="R61" s="2">
        <f t="shared" si="5"/>
        <v>0</v>
      </c>
      <c r="S61" s="5" t="str">
        <f t="shared" si="6"/>
        <v>s</v>
      </c>
    </row>
    <row r="62" spans="1:19" x14ac:dyDescent="0.35">
      <c r="A62" s="31"/>
      <c r="B62" s="36"/>
      <c r="C62" s="39">
        <v>16</v>
      </c>
      <c r="D62" s="2" t="s">
        <v>6</v>
      </c>
      <c r="E62" s="2">
        <v>1</v>
      </c>
      <c r="F62" s="2">
        <v>0</v>
      </c>
      <c r="G62" s="2">
        <v>0</v>
      </c>
      <c r="H62" s="39">
        <v>0</v>
      </c>
      <c r="I62" s="39">
        <v>0</v>
      </c>
      <c r="J62" s="2" t="s">
        <v>6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2">
        <v>0</v>
      </c>
      <c r="Q62" s="2">
        <f t="shared" si="4"/>
        <v>1</v>
      </c>
      <c r="R62" s="2">
        <f t="shared" si="5"/>
        <v>0</v>
      </c>
      <c r="S62" s="5" t="str">
        <f t="shared" si="6"/>
        <v>v</v>
      </c>
    </row>
    <row r="63" spans="1:19" x14ac:dyDescent="0.35">
      <c r="A63" s="31"/>
      <c r="B63" s="36"/>
      <c r="C63" s="39">
        <v>17</v>
      </c>
      <c r="D63" s="2" t="s">
        <v>6</v>
      </c>
      <c r="E63" s="2">
        <v>1</v>
      </c>
      <c r="F63" s="2">
        <v>1</v>
      </c>
      <c r="G63" s="2">
        <v>0</v>
      </c>
      <c r="H63" s="39">
        <v>0</v>
      </c>
      <c r="I63" s="39">
        <v>0</v>
      </c>
      <c r="J63" s="2" t="s">
        <v>6</v>
      </c>
      <c r="K63" s="2">
        <v>0</v>
      </c>
      <c r="L63" s="2">
        <v>0</v>
      </c>
      <c r="M63" s="2">
        <v>1</v>
      </c>
      <c r="N63" s="2">
        <v>1</v>
      </c>
      <c r="O63" s="2">
        <v>0</v>
      </c>
      <c r="P63" s="2">
        <v>0</v>
      </c>
      <c r="Q63" s="2">
        <f t="shared" si="4"/>
        <v>1</v>
      </c>
      <c r="R63" s="2">
        <f t="shared" si="5"/>
        <v>1</v>
      </c>
      <c r="S63" s="5" t="str">
        <f t="shared" si="6"/>
        <v>v</v>
      </c>
    </row>
    <row r="64" spans="1:19" x14ac:dyDescent="0.35">
      <c r="A64" s="31"/>
      <c r="B64" s="36"/>
      <c r="C64" s="39">
        <v>18</v>
      </c>
      <c r="D64" s="2" t="s">
        <v>6</v>
      </c>
      <c r="E64" s="2">
        <v>1</v>
      </c>
      <c r="F64" s="2">
        <v>1</v>
      </c>
      <c r="G64" s="2">
        <v>0</v>
      </c>
      <c r="H64" s="39">
        <v>0</v>
      </c>
      <c r="I64" s="39">
        <v>0</v>
      </c>
      <c r="J64" s="2" t="s">
        <v>6</v>
      </c>
      <c r="K64" s="2">
        <v>0</v>
      </c>
      <c r="L64" s="2">
        <v>0</v>
      </c>
      <c r="M64" s="2">
        <v>1</v>
      </c>
      <c r="N64" s="2">
        <v>1</v>
      </c>
      <c r="O64" s="2">
        <v>0</v>
      </c>
      <c r="P64" s="2">
        <v>0</v>
      </c>
      <c r="Q64" s="2">
        <f t="shared" si="4"/>
        <v>1</v>
      </c>
      <c r="R64" s="2">
        <f t="shared" si="5"/>
        <v>1</v>
      </c>
      <c r="S64" s="5" t="str">
        <f t="shared" si="6"/>
        <v>v</v>
      </c>
    </row>
    <row r="65" spans="1:19" x14ac:dyDescent="0.35">
      <c r="A65" s="31"/>
      <c r="B65" s="36"/>
      <c r="C65" s="39">
        <v>19</v>
      </c>
      <c r="D65" s="2" t="s">
        <v>6</v>
      </c>
      <c r="E65" s="2">
        <v>1</v>
      </c>
      <c r="F65" s="2">
        <v>1</v>
      </c>
      <c r="G65" s="2">
        <v>0</v>
      </c>
      <c r="H65" s="39">
        <v>0</v>
      </c>
      <c r="I65" s="39">
        <v>0</v>
      </c>
      <c r="J65" s="2" t="s">
        <v>6</v>
      </c>
      <c r="K65" s="2">
        <v>0</v>
      </c>
      <c r="L65" s="2">
        <v>0</v>
      </c>
      <c r="M65" s="2">
        <v>1</v>
      </c>
      <c r="N65" s="2">
        <v>1</v>
      </c>
      <c r="O65" s="2">
        <v>0</v>
      </c>
      <c r="P65" s="2">
        <v>0</v>
      </c>
      <c r="Q65" s="2">
        <f t="shared" si="4"/>
        <v>1</v>
      </c>
      <c r="R65" s="2">
        <f t="shared" si="5"/>
        <v>1</v>
      </c>
      <c r="S65" s="5" t="str">
        <f t="shared" si="6"/>
        <v>v</v>
      </c>
    </row>
    <row r="66" spans="1:19" x14ac:dyDescent="0.35">
      <c r="A66" s="31"/>
      <c r="B66" s="36"/>
      <c r="C66" s="39">
        <v>20</v>
      </c>
      <c r="D66" s="2" t="s">
        <v>6</v>
      </c>
      <c r="E66" s="2">
        <v>1</v>
      </c>
      <c r="F66" s="2">
        <v>1</v>
      </c>
      <c r="G66" s="2">
        <v>0</v>
      </c>
      <c r="H66" s="39">
        <v>0</v>
      </c>
      <c r="I66" s="39">
        <v>0</v>
      </c>
      <c r="J66" s="2" t="s">
        <v>6</v>
      </c>
      <c r="K66" s="2">
        <v>0</v>
      </c>
      <c r="L66" s="2">
        <v>0</v>
      </c>
      <c r="M66" s="2">
        <v>1</v>
      </c>
      <c r="N66" s="2">
        <v>1</v>
      </c>
      <c r="O66" s="2">
        <v>0</v>
      </c>
      <c r="P66" s="2">
        <v>0</v>
      </c>
      <c r="Q66" s="2">
        <f t="shared" si="4"/>
        <v>1</v>
      </c>
      <c r="R66" s="2">
        <f t="shared" si="5"/>
        <v>1</v>
      </c>
      <c r="S66" s="5" t="str">
        <f t="shared" si="6"/>
        <v>v</v>
      </c>
    </row>
    <row r="67" spans="1:19" x14ac:dyDescent="0.35">
      <c r="A67" s="31"/>
      <c r="B67" s="36"/>
      <c r="C67" s="39">
        <v>21</v>
      </c>
      <c r="D67" s="2" t="s">
        <v>12</v>
      </c>
      <c r="E67" s="2">
        <v>0</v>
      </c>
      <c r="F67" s="2">
        <v>0</v>
      </c>
      <c r="G67" s="2">
        <v>1</v>
      </c>
      <c r="H67" s="39">
        <v>0</v>
      </c>
      <c r="I67" s="39">
        <v>0</v>
      </c>
      <c r="J67" s="2" t="s">
        <v>12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f t="shared" si="4"/>
        <v>0</v>
      </c>
      <c r="R67" s="2">
        <f t="shared" si="5"/>
        <v>0</v>
      </c>
      <c r="S67" s="5" t="str">
        <f t="shared" si="6"/>
        <v>s</v>
      </c>
    </row>
    <row r="68" spans="1:19" x14ac:dyDescent="0.35">
      <c r="A68" s="31"/>
      <c r="B68" s="36"/>
      <c r="C68" s="39">
        <v>22</v>
      </c>
      <c r="D68" s="2" t="s">
        <v>12</v>
      </c>
      <c r="E68" s="2">
        <v>0</v>
      </c>
      <c r="F68" s="2">
        <v>0</v>
      </c>
      <c r="G68" s="2">
        <v>1</v>
      </c>
      <c r="H68" s="39">
        <v>0</v>
      </c>
      <c r="I68" s="39">
        <v>0</v>
      </c>
      <c r="J68" s="2" t="s">
        <v>12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f t="shared" si="4"/>
        <v>0</v>
      </c>
      <c r="R68" s="2">
        <f t="shared" si="5"/>
        <v>0</v>
      </c>
      <c r="S68" s="5" t="str">
        <f t="shared" si="6"/>
        <v>s</v>
      </c>
    </row>
    <row r="69" spans="1:19" x14ac:dyDescent="0.35">
      <c r="A69" s="31"/>
      <c r="B69" s="36"/>
      <c r="C69" s="39">
        <v>23</v>
      </c>
      <c r="D69" s="2" t="s">
        <v>12</v>
      </c>
      <c r="E69" s="2">
        <v>0</v>
      </c>
      <c r="F69" s="2">
        <v>0</v>
      </c>
      <c r="G69" s="2">
        <v>1</v>
      </c>
      <c r="H69" s="39">
        <v>1</v>
      </c>
      <c r="I69" s="39">
        <v>0</v>
      </c>
      <c r="J69" s="2" t="s">
        <v>12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f t="shared" si="4"/>
        <v>1</v>
      </c>
      <c r="R69" s="2">
        <f t="shared" si="5"/>
        <v>0</v>
      </c>
      <c r="S69" s="5" t="str">
        <f t="shared" si="6"/>
        <v>s</v>
      </c>
    </row>
    <row r="70" spans="1:19" x14ac:dyDescent="0.35">
      <c r="A70" s="31"/>
      <c r="B70" s="36"/>
      <c r="C70" s="39">
        <v>24</v>
      </c>
      <c r="D70" s="2" t="s">
        <v>12</v>
      </c>
      <c r="E70" s="2">
        <v>0</v>
      </c>
      <c r="F70" s="2">
        <v>0</v>
      </c>
      <c r="G70" s="2">
        <v>1</v>
      </c>
      <c r="H70" s="39">
        <v>1</v>
      </c>
      <c r="I70" s="39">
        <v>1</v>
      </c>
      <c r="J70" s="2" t="s">
        <v>12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1</v>
      </c>
      <c r="Q70" s="2">
        <f t="shared" si="4"/>
        <v>1</v>
      </c>
      <c r="R70" s="2">
        <f t="shared" si="5"/>
        <v>1</v>
      </c>
      <c r="S70" s="5" t="str">
        <f t="shared" si="6"/>
        <v>v</v>
      </c>
    </row>
    <row r="71" spans="1:19" x14ac:dyDescent="0.35">
      <c r="A71" s="31"/>
      <c r="B71" s="36"/>
      <c r="C71" s="39">
        <v>25</v>
      </c>
      <c r="D71" s="2" t="s">
        <v>12</v>
      </c>
      <c r="E71" s="2">
        <v>0</v>
      </c>
      <c r="F71" s="2">
        <v>0</v>
      </c>
      <c r="G71" s="2">
        <v>0</v>
      </c>
      <c r="H71" s="39">
        <v>0</v>
      </c>
      <c r="I71" s="39">
        <v>0</v>
      </c>
      <c r="J71" s="2" t="s">
        <v>12</v>
      </c>
      <c r="K71" s="2">
        <v>1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f t="shared" si="4"/>
        <v>1</v>
      </c>
      <c r="R71" s="2">
        <f t="shared" si="5"/>
        <v>0</v>
      </c>
      <c r="S71" s="5" t="str">
        <f t="shared" si="6"/>
        <v>s</v>
      </c>
    </row>
    <row r="72" spans="1:19" x14ac:dyDescent="0.35">
      <c r="A72" s="31"/>
      <c r="B72" s="36"/>
      <c r="C72" s="39">
        <v>26</v>
      </c>
      <c r="D72" s="2" t="s">
        <v>12</v>
      </c>
      <c r="E72" s="2">
        <v>0</v>
      </c>
      <c r="F72" s="2">
        <v>0</v>
      </c>
      <c r="G72" s="2">
        <v>0</v>
      </c>
      <c r="H72" s="39">
        <v>0</v>
      </c>
      <c r="I72" s="39">
        <v>0</v>
      </c>
      <c r="J72" s="2" t="s">
        <v>12</v>
      </c>
      <c r="K72" s="2">
        <v>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f t="shared" si="4"/>
        <v>1</v>
      </c>
      <c r="R72" s="2">
        <f t="shared" si="5"/>
        <v>0</v>
      </c>
      <c r="S72" s="5" t="str">
        <f t="shared" si="6"/>
        <v>s</v>
      </c>
    </row>
    <row r="73" spans="1:19" x14ac:dyDescent="0.35">
      <c r="A73" s="31"/>
      <c r="B73" s="36"/>
      <c r="C73" s="39">
        <v>27</v>
      </c>
      <c r="D73" s="2" t="s">
        <v>6</v>
      </c>
      <c r="E73" s="2">
        <v>0</v>
      </c>
      <c r="F73" s="2">
        <v>0</v>
      </c>
      <c r="G73" s="2">
        <v>0</v>
      </c>
      <c r="H73" s="39">
        <v>0</v>
      </c>
      <c r="I73" s="39">
        <v>0</v>
      </c>
      <c r="J73" s="2" t="s">
        <v>6</v>
      </c>
      <c r="K73" s="2">
        <v>1</v>
      </c>
      <c r="L73" s="2">
        <v>1</v>
      </c>
      <c r="M73" s="2">
        <v>0</v>
      </c>
      <c r="N73" s="2">
        <v>0</v>
      </c>
      <c r="O73" s="2">
        <v>0</v>
      </c>
      <c r="P73" s="2">
        <v>0</v>
      </c>
      <c r="Q73" s="2">
        <f t="shared" si="4"/>
        <v>1</v>
      </c>
      <c r="R73" s="2">
        <f t="shared" si="5"/>
        <v>1</v>
      </c>
      <c r="S73" s="5" t="str">
        <f t="shared" si="6"/>
        <v>v</v>
      </c>
    </row>
    <row r="74" spans="1:19" ht="15" thickBot="1" x14ac:dyDescent="0.4">
      <c r="A74" s="31"/>
      <c r="B74" s="37"/>
      <c r="C74" s="40">
        <v>28</v>
      </c>
      <c r="D74" s="6" t="s">
        <v>6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 t="s">
        <v>6</v>
      </c>
      <c r="K74" s="6">
        <v>1</v>
      </c>
      <c r="L74" s="6">
        <v>1</v>
      </c>
      <c r="M74" s="6">
        <v>0</v>
      </c>
      <c r="N74" s="6">
        <v>0</v>
      </c>
      <c r="O74" s="6">
        <v>0</v>
      </c>
      <c r="P74" s="6">
        <v>0</v>
      </c>
      <c r="Q74" s="6">
        <f t="shared" si="4"/>
        <v>1</v>
      </c>
      <c r="R74" s="6">
        <f t="shared" si="5"/>
        <v>1</v>
      </c>
      <c r="S74" s="7" t="str">
        <f t="shared" si="6"/>
        <v>v</v>
      </c>
    </row>
    <row r="75" spans="1:19" x14ac:dyDescent="0.35">
      <c r="A75" s="31"/>
      <c r="B75" s="11" t="s">
        <v>13</v>
      </c>
      <c r="C75" s="38">
        <v>29</v>
      </c>
      <c r="D75" s="3"/>
      <c r="E75" s="3" t="s">
        <v>16</v>
      </c>
      <c r="F75" s="3" t="s">
        <v>16</v>
      </c>
      <c r="G75" s="3" t="s">
        <v>16</v>
      </c>
      <c r="H75" s="3" t="s">
        <v>16</v>
      </c>
      <c r="I75" s="3" t="s">
        <v>16</v>
      </c>
      <c r="J75" s="3" t="s">
        <v>12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f t="shared" si="4"/>
        <v>0</v>
      </c>
      <c r="R75" s="3">
        <f t="shared" si="5"/>
        <v>0</v>
      </c>
      <c r="S75" s="4" t="str">
        <f t="shared" si="6"/>
        <v>s</v>
      </c>
    </row>
    <row r="76" spans="1:19" x14ac:dyDescent="0.35">
      <c r="A76" s="31"/>
      <c r="B76" s="12"/>
      <c r="C76" s="39">
        <v>30</v>
      </c>
      <c r="D76" s="2"/>
      <c r="E76" s="2" t="s">
        <v>16</v>
      </c>
      <c r="F76" s="2" t="s">
        <v>16</v>
      </c>
      <c r="G76" s="2" t="s">
        <v>16</v>
      </c>
      <c r="H76" s="2" t="s">
        <v>16</v>
      </c>
      <c r="I76" s="2" t="s">
        <v>16</v>
      </c>
      <c r="J76" s="39" t="s">
        <v>12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f t="shared" si="4"/>
        <v>0</v>
      </c>
      <c r="R76" s="2">
        <f t="shared" si="5"/>
        <v>0</v>
      </c>
      <c r="S76" s="5" t="str">
        <f t="shared" si="6"/>
        <v>s</v>
      </c>
    </row>
    <row r="77" spans="1:19" x14ac:dyDescent="0.35">
      <c r="A77" s="31"/>
      <c r="B77" s="12"/>
      <c r="C77" s="39">
        <v>31</v>
      </c>
      <c r="D77" s="2"/>
      <c r="E77" s="2" t="s">
        <v>16</v>
      </c>
      <c r="F77" s="2" t="s">
        <v>16</v>
      </c>
      <c r="G77" s="2" t="s">
        <v>16</v>
      </c>
      <c r="H77" s="2" t="s">
        <v>16</v>
      </c>
      <c r="I77" s="2" t="s">
        <v>16</v>
      </c>
      <c r="J77" s="39" t="s">
        <v>12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f t="shared" si="4"/>
        <v>0</v>
      </c>
      <c r="R77" s="2">
        <f t="shared" si="5"/>
        <v>0</v>
      </c>
      <c r="S77" s="5" t="str">
        <f t="shared" si="6"/>
        <v>s</v>
      </c>
    </row>
    <row r="78" spans="1:19" x14ac:dyDescent="0.35">
      <c r="A78" s="31"/>
      <c r="B78" s="12"/>
      <c r="C78" s="39">
        <v>32</v>
      </c>
      <c r="D78" s="2"/>
      <c r="E78" s="2" t="s">
        <v>16</v>
      </c>
      <c r="F78" s="2" t="s">
        <v>16</v>
      </c>
      <c r="G78" s="2" t="s">
        <v>16</v>
      </c>
      <c r="H78" s="2" t="s">
        <v>16</v>
      </c>
      <c r="I78" s="2" t="s">
        <v>16</v>
      </c>
      <c r="J78" s="39" t="s">
        <v>12</v>
      </c>
      <c r="K78" s="39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f t="shared" si="4"/>
        <v>0</v>
      </c>
      <c r="R78" s="2">
        <f t="shared" si="5"/>
        <v>0</v>
      </c>
      <c r="S78" s="5" t="str">
        <f t="shared" si="6"/>
        <v>s</v>
      </c>
    </row>
    <row r="79" spans="1:19" x14ac:dyDescent="0.35">
      <c r="A79" s="31"/>
      <c r="B79" s="12"/>
      <c r="C79" s="39">
        <v>33</v>
      </c>
      <c r="D79" s="2"/>
      <c r="E79" s="2" t="s">
        <v>16</v>
      </c>
      <c r="F79" s="2" t="s">
        <v>16</v>
      </c>
      <c r="G79" s="2" t="s">
        <v>16</v>
      </c>
      <c r="H79" s="2" t="s">
        <v>16</v>
      </c>
      <c r="I79" s="2" t="s">
        <v>16</v>
      </c>
      <c r="J79" s="39" t="s">
        <v>12</v>
      </c>
      <c r="K79" s="39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f t="shared" si="4"/>
        <v>0</v>
      </c>
      <c r="R79" s="2">
        <f t="shared" si="5"/>
        <v>0</v>
      </c>
      <c r="S79" s="5" t="str">
        <f t="shared" si="6"/>
        <v>s</v>
      </c>
    </row>
    <row r="80" spans="1:19" x14ac:dyDescent="0.35">
      <c r="A80" s="31"/>
      <c r="B80" s="12"/>
      <c r="C80" s="39">
        <v>34</v>
      </c>
      <c r="D80" s="2"/>
      <c r="E80" s="2" t="s">
        <v>16</v>
      </c>
      <c r="F80" s="2" t="s">
        <v>16</v>
      </c>
      <c r="G80" s="2" t="s">
        <v>16</v>
      </c>
      <c r="H80" s="2" t="s">
        <v>16</v>
      </c>
      <c r="I80" s="2" t="s">
        <v>16</v>
      </c>
      <c r="J80" s="39" t="s">
        <v>12</v>
      </c>
      <c r="K80" s="39">
        <v>1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f t="shared" si="4"/>
        <v>1</v>
      </c>
      <c r="R80" s="2">
        <f t="shared" si="5"/>
        <v>0</v>
      </c>
      <c r="S80" s="5" t="str">
        <f t="shared" si="6"/>
        <v>s</v>
      </c>
    </row>
    <row r="81" spans="1:19" x14ac:dyDescent="0.35">
      <c r="A81" s="31"/>
      <c r="B81" s="12"/>
      <c r="C81" s="39">
        <v>35</v>
      </c>
      <c r="D81" s="2"/>
      <c r="E81" s="2" t="s">
        <v>16</v>
      </c>
      <c r="F81" s="2" t="s">
        <v>16</v>
      </c>
      <c r="G81" s="2" t="s">
        <v>16</v>
      </c>
      <c r="H81" s="2" t="s">
        <v>16</v>
      </c>
      <c r="I81" s="2" t="s">
        <v>16</v>
      </c>
      <c r="J81" s="39" t="s">
        <v>12</v>
      </c>
      <c r="K81" s="39">
        <v>1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f t="shared" si="4"/>
        <v>1</v>
      </c>
      <c r="R81" s="2">
        <f t="shared" si="5"/>
        <v>0</v>
      </c>
      <c r="S81" s="5" t="str">
        <f t="shared" si="6"/>
        <v>s</v>
      </c>
    </row>
    <row r="82" spans="1:19" x14ac:dyDescent="0.35">
      <c r="A82" s="31"/>
      <c r="B82" s="12"/>
      <c r="C82" s="39">
        <v>36</v>
      </c>
      <c r="D82" s="2"/>
      <c r="E82" s="2" t="s">
        <v>16</v>
      </c>
      <c r="F82" s="2" t="s">
        <v>16</v>
      </c>
      <c r="G82" s="2" t="s">
        <v>16</v>
      </c>
      <c r="H82" s="2" t="s">
        <v>16</v>
      </c>
      <c r="I82" s="2" t="s">
        <v>16</v>
      </c>
      <c r="J82" s="39" t="s">
        <v>12</v>
      </c>
      <c r="K82" s="39">
        <v>1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f t="shared" si="4"/>
        <v>1</v>
      </c>
      <c r="R82" s="2">
        <f t="shared" si="5"/>
        <v>0</v>
      </c>
      <c r="S82" s="5" t="str">
        <f t="shared" si="6"/>
        <v>s</v>
      </c>
    </row>
    <row r="83" spans="1:19" x14ac:dyDescent="0.35">
      <c r="A83" s="31"/>
      <c r="B83" s="12"/>
      <c r="C83" s="39">
        <v>37</v>
      </c>
      <c r="D83" s="2"/>
      <c r="E83" s="2" t="s">
        <v>16</v>
      </c>
      <c r="F83" s="2" t="s">
        <v>16</v>
      </c>
      <c r="G83" s="2" t="s">
        <v>16</v>
      </c>
      <c r="H83" s="2" t="s">
        <v>16</v>
      </c>
      <c r="I83" s="2" t="s">
        <v>16</v>
      </c>
      <c r="J83" s="39" t="s">
        <v>12</v>
      </c>
      <c r="K83" s="39">
        <v>1</v>
      </c>
      <c r="L83" s="2">
        <v>1</v>
      </c>
      <c r="M83" s="2">
        <v>0</v>
      </c>
      <c r="N83" s="2">
        <v>0</v>
      </c>
      <c r="O83" s="2">
        <v>0</v>
      </c>
      <c r="P83" s="2">
        <v>0</v>
      </c>
      <c r="Q83" s="2">
        <f t="shared" si="4"/>
        <v>1</v>
      </c>
      <c r="R83" s="2">
        <f t="shared" si="5"/>
        <v>1</v>
      </c>
      <c r="S83" s="5" t="str">
        <f t="shared" si="6"/>
        <v>v</v>
      </c>
    </row>
    <row r="84" spans="1:19" x14ac:dyDescent="0.35">
      <c r="A84" s="31"/>
      <c r="B84" s="12"/>
      <c r="C84" s="39">
        <v>38</v>
      </c>
      <c r="D84" s="2"/>
      <c r="E84" s="2" t="s">
        <v>16</v>
      </c>
      <c r="F84" s="2" t="s">
        <v>16</v>
      </c>
      <c r="G84" s="2" t="s">
        <v>16</v>
      </c>
      <c r="H84" s="2" t="s">
        <v>16</v>
      </c>
      <c r="I84" s="2" t="s">
        <v>16</v>
      </c>
      <c r="J84" s="39" t="s">
        <v>12</v>
      </c>
      <c r="K84" s="39">
        <v>1</v>
      </c>
      <c r="L84" s="2">
        <v>1</v>
      </c>
      <c r="M84" s="2">
        <v>0</v>
      </c>
      <c r="N84" s="2">
        <v>0</v>
      </c>
      <c r="O84" s="2">
        <v>0</v>
      </c>
      <c r="P84" s="2">
        <v>0</v>
      </c>
      <c r="Q84" s="2">
        <f t="shared" si="4"/>
        <v>1</v>
      </c>
      <c r="R84" s="2">
        <f t="shared" si="5"/>
        <v>1</v>
      </c>
      <c r="S84" s="5" t="str">
        <f t="shared" si="6"/>
        <v>v</v>
      </c>
    </row>
    <row r="85" spans="1:19" ht="15" thickBot="1" x14ac:dyDescent="0.4">
      <c r="A85" s="32"/>
      <c r="B85" s="13"/>
      <c r="C85" s="40">
        <v>39</v>
      </c>
      <c r="D85" s="6"/>
      <c r="E85" s="6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12</v>
      </c>
      <c r="K85" s="6">
        <v>1</v>
      </c>
      <c r="L85" s="6">
        <v>1</v>
      </c>
      <c r="M85" s="6">
        <v>0</v>
      </c>
      <c r="N85" s="6">
        <v>0</v>
      </c>
      <c r="O85" s="6">
        <v>0</v>
      </c>
      <c r="P85" s="6">
        <v>0</v>
      </c>
      <c r="Q85" s="6">
        <f t="shared" si="4"/>
        <v>1</v>
      </c>
      <c r="R85" s="6">
        <f t="shared" si="5"/>
        <v>1</v>
      </c>
      <c r="S85" s="7" t="str">
        <f t="shared" si="6"/>
        <v>v</v>
      </c>
    </row>
  </sheetData>
  <mergeCells count="12">
    <mergeCell ref="G1:H1"/>
    <mergeCell ref="D2:D6"/>
    <mergeCell ref="K1:L1"/>
    <mergeCell ref="M1:N1"/>
    <mergeCell ref="J2:J6"/>
    <mergeCell ref="B75:B85"/>
    <mergeCell ref="A47:A85"/>
    <mergeCell ref="E1:F1"/>
    <mergeCell ref="B19:B38"/>
    <mergeCell ref="B39:B46"/>
    <mergeCell ref="A19:A46"/>
    <mergeCell ref="B47:B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2AAB-1012-4135-873E-2033185F456A}">
  <dimension ref="A1"/>
  <sheetViews>
    <sheetView workbookViewId="0">
      <selection activeCell="H17" sqref="H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8AE7-D8D6-4BC6-9481-1144492E0B21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Profiling</vt:lpstr>
      <vt:lpstr>Model Code for Validation</vt:lpstr>
      <vt:lpstr>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Van Meter</dc:creator>
  <cp:lastModifiedBy>Connor Van Meter</cp:lastModifiedBy>
  <dcterms:created xsi:type="dcterms:W3CDTF">2018-10-18T16:06:54Z</dcterms:created>
  <dcterms:modified xsi:type="dcterms:W3CDTF">2018-11-01T16:29:58Z</dcterms:modified>
</cp:coreProperties>
</file>