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80" yWindow="0" windowWidth="25420" windowHeight="14780" tabRatio="500"/>
  </bookViews>
  <sheets>
    <sheet name="Resultats" sheetId="1" r:id="rId1"/>
    <sheet name="Interpretation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Q18" i="1"/>
  <c r="S18" i="1"/>
  <c r="U18" i="1"/>
  <c r="W18" i="1"/>
  <c r="Y18" i="1"/>
  <c r="O19" i="1"/>
  <c r="Q19" i="1"/>
  <c r="S19" i="1"/>
  <c r="U19" i="1"/>
  <c r="W19" i="1"/>
  <c r="Y19" i="1"/>
  <c r="O20" i="1"/>
  <c r="Q20" i="1"/>
  <c r="S20" i="1"/>
  <c r="U20" i="1"/>
  <c r="W20" i="1"/>
  <c r="Y20" i="1"/>
  <c r="O21" i="1"/>
  <c r="Q21" i="1"/>
  <c r="S21" i="1"/>
  <c r="U21" i="1"/>
  <c r="W21" i="1"/>
  <c r="Y21" i="1"/>
  <c r="O22" i="1"/>
  <c r="Q22" i="1"/>
  <c r="S22" i="1"/>
  <c r="U22" i="1"/>
  <c r="W22" i="1"/>
  <c r="Y22" i="1"/>
  <c r="O23" i="1"/>
  <c r="Q23" i="1"/>
  <c r="S23" i="1"/>
  <c r="U23" i="1"/>
  <c r="W23" i="1"/>
  <c r="Y23" i="1"/>
  <c r="O24" i="1"/>
  <c r="Q24" i="1"/>
  <c r="S24" i="1"/>
  <c r="U24" i="1"/>
  <c r="W24" i="1"/>
  <c r="Y24" i="1"/>
  <c r="O25" i="1"/>
  <c r="Q25" i="1"/>
  <c r="S25" i="1"/>
  <c r="U25" i="1"/>
  <c r="W25" i="1"/>
  <c r="Y25" i="1"/>
  <c r="O26" i="1"/>
  <c r="Q26" i="1"/>
  <c r="S26" i="1"/>
  <c r="U26" i="1"/>
  <c r="W26" i="1"/>
  <c r="Y26" i="1"/>
  <c r="O27" i="1"/>
  <c r="Q27" i="1"/>
  <c r="S27" i="1"/>
  <c r="U27" i="1"/>
  <c r="W27" i="1"/>
  <c r="Y27" i="1"/>
  <c r="O28" i="1"/>
  <c r="Q28" i="1"/>
  <c r="S28" i="1"/>
  <c r="U28" i="1"/>
  <c r="W28" i="1"/>
  <c r="Y28" i="1"/>
  <c r="U6" i="1"/>
  <c r="U7" i="1"/>
  <c r="U5" i="1"/>
  <c r="U12" i="1"/>
  <c r="U13" i="1"/>
  <c r="U15" i="1"/>
  <c r="U14" i="1"/>
  <c r="U9" i="1"/>
  <c r="U10" i="1"/>
  <c r="U11" i="1"/>
  <c r="U8" i="1"/>
  <c r="U17" i="1"/>
  <c r="U29" i="1"/>
  <c r="U30" i="1"/>
  <c r="O14" i="1"/>
  <c r="Q14" i="1"/>
  <c r="S14" i="1"/>
  <c r="W14" i="1"/>
  <c r="Y14" i="1"/>
  <c r="O9" i="1"/>
  <c r="Q9" i="1"/>
  <c r="S9" i="1"/>
  <c r="W9" i="1"/>
  <c r="Y9" i="1"/>
  <c r="O10" i="1"/>
  <c r="Q10" i="1"/>
  <c r="S10" i="1"/>
  <c r="W10" i="1"/>
  <c r="Y10" i="1"/>
  <c r="O11" i="1"/>
  <c r="Q11" i="1"/>
  <c r="S11" i="1"/>
  <c r="W11" i="1"/>
  <c r="Y11" i="1"/>
  <c r="O8" i="1"/>
  <c r="Q8" i="1"/>
  <c r="S8" i="1"/>
  <c r="W8" i="1"/>
  <c r="Y8" i="1"/>
  <c r="O17" i="1"/>
  <c r="Q17" i="1"/>
  <c r="S17" i="1"/>
  <c r="W17" i="1"/>
  <c r="Y17" i="1"/>
  <c r="S16" i="1"/>
  <c r="S6" i="1"/>
  <c r="S7" i="1"/>
  <c r="S5" i="1"/>
  <c r="S4" i="1"/>
  <c r="S12" i="1"/>
  <c r="S13" i="1"/>
  <c r="S15" i="1"/>
  <c r="S29" i="1"/>
  <c r="S30" i="1"/>
  <c r="Y16" i="1"/>
  <c r="Y6" i="1"/>
  <c r="Y7" i="1"/>
  <c r="Y5" i="1"/>
  <c r="Y4" i="1"/>
  <c r="Y12" i="1"/>
  <c r="Y13" i="1"/>
  <c r="Y15" i="1"/>
  <c r="Y29" i="1"/>
  <c r="Y30" i="1"/>
  <c r="O6" i="1"/>
  <c r="O7" i="1"/>
  <c r="O5" i="1"/>
  <c r="O4" i="1"/>
  <c r="O12" i="1"/>
  <c r="O13" i="1"/>
  <c r="O15" i="1"/>
  <c r="O29" i="1"/>
  <c r="O30" i="1"/>
  <c r="Q6" i="1"/>
  <c r="Q7" i="1"/>
  <c r="Q5" i="1"/>
  <c r="Q4" i="1"/>
  <c r="Q12" i="1"/>
  <c r="Q13" i="1"/>
  <c r="Q15" i="1"/>
  <c r="Q29" i="1"/>
  <c r="Q30" i="1"/>
  <c r="W6" i="1"/>
  <c r="W7" i="1"/>
  <c r="W5" i="1"/>
  <c r="W4" i="1"/>
  <c r="W12" i="1"/>
  <c r="W13" i="1"/>
  <c r="W15" i="1"/>
  <c r="W29" i="1"/>
  <c r="W30" i="1"/>
  <c r="O16" i="1"/>
  <c r="Q16" i="1"/>
</calcChain>
</file>

<file path=xl/sharedStrings.xml><?xml version="1.0" encoding="utf-8"?>
<sst xmlns="http://schemas.openxmlformats.org/spreadsheetml/2006/main" count="131" uniqueCount="72">
  <si>
    <t>Colonne6</t>
  </si>
  <si>
    <t>Colonne7</t>
  </si>
  <si>
    <t>Colonne8</t>
  </si>
  <si>
    <t>Colonne9</t>
  </si>
  <si>
    <t>Colonne10</t>
  </si>
  <si>
    <t>Colonne11</t>
  </si>
  <si>
    <t>Colonne12</t>
  </si>
  <si>
    <t>Current (pA)</t>
  </si>
  <si>
    <t>Area/Line step size</t>
  </si>
  <si>
    <t>Results</t>
  </si>
  <si>
    <t>Resolution</t>
  </si>
  <si>
    <t>Date</t>
  </si>
  <si>
    <t>Sample</t>
  </si>
  <si>
    <t>Coating</t>
  </si>
  <si>
    <t>Design</t>
  </si>
  <si>
    <t>Design dose factor</t>
  </si>
  <si>
    <t>Beam</t>
  </si>
  <si>
    <t>Loop factor</t>
  </si>
  <si>
    <t>Dot piercing</t>
  </si>
  <si>
    <t>Dose factor</t>
  </si>
  <si>
    <t>Total charge (pC)</t>
  </si>
  <si>
    <t>Min to pierce</t>
  </si>
  <si>
    <t>Total charge (pC)3</t>
  </si>
  <si>
    <t>Dose factor2</t>
  </si>
  <si>
    <t>Dose factor3</t>
  </si>
  <si>
    <t>Dose factor4</t>
  </si>
  <si>
    <t>Dose factor5</t>
  </si>
  <si>
    <t>Dose factor6</t>
  </si>
  <si>
    <t>Line piercing</t>
  </si>
  <si>
    <t>Area piercing</t>
  </si>
  <si>
    <t>Membrane 100 nm</t>
  </si>
  <si>
    <t>Cr</t>
  </si>
  <si>
    <t>fptriangle</t>
  </si>
  <si>
    <t>20μm – 6.5pA</t>
  </si>
  <si>
    <t>70 nm with 2.811 pC</t>
  </si>
  <si>
    <t>fptriangle2</t>
  </si>
  <si>
    <t>10µm – 1pA (6)</t>
  </si>
  <si>
    <t>10μm – 1pA (6)</t>
  </si>
  <si>
    <t>Multiplefall</t>
  </si>
  <si>
    <t>Multiple fall</t>
  </si>
  <si>
    <t>Max not to pierce</t>
  </si>
  <si>
    <t>50 nm but not pierced</t>
  </si>
  <si>
    <t>Very little current: no dots pierced</t>
  </si>
  <si>
    <t>Doses</t>
  </si>
  <si>
    <t>20μm – 6.0 pA (8)</t>
  </si>
  <si>
    <t>Total charge (μC)4</t>
  </si>
  <si>
    <t>Total charge (μC)5</t>
  </si>
  <si>
    <t>Total charge (μC)6</t>
  </si>
  <si>
    <t>Total charge (μC)7</t>
  </si>
  <si>
    <t>Coating thickness</t>
  </si>
  <si>
    <t>No interresting results</t>
  </si>
  <si>
    <t>Multiple fall best doses</t>
  </si>
  <si>
    <t>Dot (pC)</t>
  </si>
  <si>
    <t>Line (μC/cm)</t>
  </si>
  <si>
    <t>Area (μC/cm^2)</t>
  </si>
  <si>
    <t>High dose for lines</t>
  </si>
  <si>
    <t>fprectangle</t>
  </si>
  <si>
    <t>1pA</t>
  </si>
  <si>
    <t>loops</t>
  </si>
  <si>
    <t>&gt; 4,82</t>
  </si>
  <si>
    <t>min charge for dot piercing (pC)</t>
  </si>
  <si>
    <t>Not on the membrane</t>
  </si>
  <si>
    <t>min charge for area piercing (μC)</t>
  </si>
  <si>
    <t>min charge for line piercing (μC)</t>
  </si>
  <si>
    <t>Dot piercing: some dots are superposed, we can't use the results</t>
  </si>
  <si>
    <t>USEFUL</t>
  </si>
  <si>
    <t>6 pA</t>
  </si>
  <si>
    <t>2,24 &lt; x &lt; 2,4</t>
  </si>
  <si>
    <t>env 1000</t>
  </si>
  <si>
    <t>2,8 &lt; x &lt; 3,2</t>
  </si>
  <si>
    <t>922 &lt; x &lt; 1152</t>
  </si>
  <si>
    <t>&lt; 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</si>
</sst>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.5"/>
      <color theme="1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2D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1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6" fontId="0" fillId="0" borderId="3" xfId="0" applyNumberFormat="1" applyFont="1" applyBorder="1" applyAlignment="1">
      <alignment horizontal="center" vertical="center" wrapText="1"/>
    </xf>
    <xf numFmtId="16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16" fontId="0" fillId="13" borderId="3" xfId="0" applyNumberFormat="1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0" fillId="13" borderId="0" xfId="0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0" fillId="16" borderId="3" xfId="0" applyFont="1" applyFill="1" applyBorder="1" applyAlignment="1">
      <alignment horizontal="center" vertical="center" wrapText="1"/>
    </xf>
  </cellXfs>
  <cellStyles count="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43">
    <dxf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.4"/>
        <color rgb="FF00000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3:AA30" totalsRowShown="0" headerRowDxfId="42" dataDxfId="15">
  <autoFilter ref="A3:AA30">
    <filterColumn colId="6">
      <filters>
        <filter val="20μm – 6.0 pA (8)"/>
      </filters>
    </filterColumn>
    <filterColumn colId="7">
      <filters>
        <filter val="20"/>
      </filters>
    </filterColumn>
  </autoFilter>
  <sortState ref="A9:AA15">
    <sortCondition ref="E3:E30"/>
  </sortState>
  <tableColumns count="27">
    <tableColumn id="1" name="Date" dataDxfId="41"/>
    <tableColumn id="2" name="Sample" dataDxfId="40"/>
    <tableColumn id="3" name="Coating" dataDxfId="39"/>
    <tableColumn id="4" name="Coating thickness" dataDxfId="38"/>
    <tableColumn id="5" name="Design" dataDxfId="37"/>
    <tableColumn id="6" name="Design dose factor" dataDxfId="36"/>
    <tableColumn id="7" name="Beam" dataDxfId="35"/>
    <tableColumn id="8" name="Loop factor" dataDxfId="34"/>
    <tableColumn id="9" name="Current (pA)" dataDxfId="33"/>
    <tableColumn id="10" name="Dot (pC)" dataDxfId="32"/>
    <tableColumn id="11" name="Line (μC/cm)" dataDxfId="31"/>
    <tableColumn id="12" name="Area (μC/cm^2)" dataDxfId="30"/>
    <tableColumn id="13" name="Area/Line step size" dataDxfId="29"/>
    <tableColumn id="14" name="Dose factor" dataDxfId="28"/>
    <tableColumn id="15" name="Total charge (pC)" dataDxfId="27">
      <calculatedColumnFormula>Table2[[#This Row],[Design dose factor]]*Table2[[#This Row],[Loop factor]]*Table2[[#This Row],[Dot (pC)]]*Table2[[#This Row],[Dose factor]]</calculatedColumnFormula>
    </tableColumn>
    <tableColumn id="16" name="Dose factor2" dataDxfId="26"/>
    <tableColumn id="17" name="Total charge (pC)3" dataDxfId="25">
      <calculatedColumnFormula>Table2[[#This Row],[Design dose factor]]*Table2[[#This Row],[Loop factor]]*Table2[[#This Row],[Dot (pC)]]*Table2[[#This Row],[Dose factor2]]</calculatedColumnFormula>
    </tableColumn>
    <tableColumn id="18" name="Dose factor3" dataDxfId="24"/>
    <tableColumn id="19" name="Total charge (μC)4" dataDxfId="23">
      <calculatedColumnFormula>Table2[[#This Row],[Design dose factor]]*Table2[[#This Row],[Loop factor]]*Table2[[#This Row],[Line (μC/cm)]]*Table2[[#This Row],[Area/Line step size]]*Table2[[#This Row],[Dose factor3]]</calculatedColumnFormula>
    </tableColumn>
    <tableColumn id="20" name="Dose factor4" dataDxfId="22"/>
    <tableColumn id="21" name="Total charge (μC)5" dataDxfId="14">
      <calculatedColumnFormula>Table2[[#This Row],[Design dose factor]]*Table2[[#This Row],[Loop factor]]*Table2[[#This Row],[Line (μC/cm)]]*Table2[[#This Row],[Area/Line step size]]*Table2[[#This Row],[Dose factor4]]</calculatedColumnFormula>
    </tableColumn>
    <tableColumn id="22" name="Dose factor5" dataDxfId="21"/>
    <tableColumn id="23" name="Total charge (μC)6" dataDxfId="20">
      <calculatedColumnFormula>Table2[[#This Row],[Design dose factor]]*Table2[[#This Row],[Loop factor]]*Table2[[#This Row],[Area (μC/cm^2)]]*Table2[[#This Row],[Area/Line step size]]*Table2[[#This Row],[Dose factor5]]</calculatedColumnFormula>
    </tableColumn>
    <tableColumn id="24" name="Dose factor6" dataDxfId="19"/>
    <tableColumn id="25" name="Total charge (μC)7" dataDxfId="18">
      <calculatedColumnFormula>Table2[[#This Row],[Design dose factor]]*Table2[[#This Row],[Loop factor]]*Table2[[#This Row],[Area (μC/cm^2)]]*Table2[[#This Row],[Area/Line step size]]*Table2[[#This Row],[Dose factor6]]</calculatedColumnFormula>
    </tableColumn>
    <tableColumn id="26" name="Resolution" dataDxfId="17"/>
    <tableColumn id="30" name="Results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L14" totalsRowShown="0" headerRowDxfId="1" dataDxfId="0">
  <autoFilter ref="A1:L14"/>
  <tableColumns count="12">
    <tableColumn id="1" name="Beam" dataDxfId="13"/>
    <tableColumn id="2" name="loops" dataDxfId="12"/>
    <tableColumn id="3" name="min charge for dot piercing (pC)" dataDxfId="11"/>
    <tableColumn id="4" name="min charge for line piercing (μC)" dataDxfId="10"/>
    <tableColumn id="5" name="min charge for area piercing (μC)" dataDxfId="9"/>
    <tableColumn id="6" name="Colonne6" dataDxfId="8"/>
    <tableColumn id="7" name="Colonne7" dataDxfId="7"/>
    <tableColumn id="8" name="Colonne8" dataDxfId="6"/>
    <tableColumn id="9" name="Colonne9" dataDxfId="5"/>
    <tableColumn id="10" name="Colonne10" dataDxfId="4"/>
    <tableColumn id="11" name="Colonne11" dataDxfId="3"/>
    <tableColumn id="12" name="Colonne1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Été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topLeftCell="I1" workbookViewId="0">
      <selection activeCell="O33" sqref="O33"/>
    </sheetView>
  </sheetViews>
  <sheetFormatPr baseColWidth="10" defaultRowHeight="15" x14ac:dyDescent="0"/>
  <cols>
    <col min="1" max="1" width="9.1640625" customWidth="1"/>
    <col min="2" max="2" width="16.5" customWidth="1"/>
    <col min="3" max="3" width="9.33203125" customWidth="1"/>
    <col min="4" max="4" width="10.83203125" customWidth="1"/>
    <col min="5" max="5" width="13.33203125" bestFit="1" customWidth="1"/>
    <col min="6" max="6" width="11.33203125" customWidth="1"/>
    <col min="7" max="7" width="18.33203125" customWidth="1"/>
    <col min="8" max="8" width="11.1640625" customWidth="1"/>
    <col min="9" max="9" width="14.83203125" customWidth="1"/>
    <col min="10" max="10" width="12" customWidth="1"/>
    <col min="11" max="11" width="11.33203125" customWidth="1"/>
    <col min="12" max="12" width="10.5" customWidth="1"/>
    <col min="13" max="13" width="13.83203125" customWidth="1"/>
    <col min="14" max="14" width="12.5" customWidth="1"/>
    <col min="15" max="15" width="15.33203125" customWidth="1"/>
    <col min="16" max="16" width="10.1640625" customWidth="1"/>
    <col min="17" max="17" width="14.33203125" customWidth="1"/>
    <col min="18" max="18" width="13.6640625" bestFit="1" customWidth="1"/>
    <col min="19" max="19" width="13.1640625" bestFit="1" customWidth="1"/>
    <col min="20" max="20" width="13.6640625" bestFit="1" customWidth="1"/>
    <col min="21" max="21" width="13.1640625" bestFit="1" customWidth="1"/>
    <col min="22" max="22" width="13.6640625" bestFit="1" customWidth="1"/>
    <col min="23" max="23" width="13.1640625" bestFit="1" customWidth="1"/>
    <col min="24" max="24" width="13.6640625" bestFit="1" customWidth="1"/>
    <col min="25" max="25" width="13.1640625" bestFit="1" customWidth="1"/>
    <col min="26" max="26" width="13.33203125" customWidth="1"/>
    <col min="27" max="27" width="62.5" customWidth="1"/>
  </cols>
  <sheetData>
    <row r="1" spans="1:27" ht="31" customHeight="1">
      <c r="H1" s="38" t="s">
        <v>65</v>
      </c>
      <c r="J1" s="18"/>
      <c r="K1" s="18"/>
      <c r="L1" s="18"/>
      <c r="M1" s="18"/>
      <c r="N1" s="12" t="s">
        <v>18</v>
      </c>
      <c r="O1" s="12"/>
      <c r="P1" s="12"/>
      <c r="Q1" s="12"/>
      <c r="R1" s="13" t="s">
        <v>28</v>
      </c>
      <c r="S1" s="13"/>
      <c r="T1" s="13"/>
      <c r="U1" s="13"/>
      <c r="V1" s="14" t="s">
        <v>29</v>
      </c>
      <c r="W1" s="14"/>
      <c r="X1" s="14"/>
      <c r="Y1" s="14"/>
    </row>
    <row r="2" spans="1:27" ht="41" customHeight="1">
      <c r="J2" s="19" t="s">
        <v>43</v>
      </c>
      <c r="K2" s="19"/>
      <c r="L2" s="19"/>
      <c r="M2" s="18"/>
      <c r="N2" s="15" t="s">
        <v>40</v>
      </c>
      <c r="O2" s="15"/>
      <c r="P2" s="15" t="s">
        <v>21</v>
      </c>
      <c r="Q2" s="15"/>
      <c r="R2" s="16" t="s">
        <v>40</v>
      </c>
      <c r="S2" s="16"/>
      <c r="T2" s="16" t="s">
        <v>21</v>
      </c>
      <c r="U2" s="16"/>
      <c r="V2" s="17" t="s">
        <v>40</v>
      </c>
      <c r="W2" s="17"/>
      <c r="X2" s="17" t="s">
        <v>21</v>
      </c>
      <c r="Y2" s="17"/>
    </row>
    <row r="3" spans="1:27" ht="54">
      <c r="A3" s="1" t="s">
        <v>11</v>
      </c>
      <c r="B3" s="1" t="s">
        <v>12</v>
      </c>
      <c r="C3" s="1" t="s">
        <v>13</v>
      </c>
      <c r="D3" s="1" t="s">
        <v>49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7</v>
      </c>
      <c r="J3" s="4" t="s">
        <v>52</v>
      </c>
      <c r="K3" s="10" t="s">
        <v>53</v>
      </c>
      <c r="L3" s="5" t="s">
        <v>54</v>
      </c>
      <c r="M3" s="1" t="s">
        <v>8</v>
      </c>
      <c r="N3" s="6" t="s">
        <v>19</v>
      </c>
      <c r="O3" s="6" t="s">
        <v>20</v>
      </c>
      <c r="P3" s="7" t="s">
        <v>23</v>
      </c>
      <c r="Q3" s="8" t="s">
        <v>22</v>
      </c>
      <c r="R3" s="11" t="s">
        <v>24</v>
      </c>
      <c r="S3" s="11" t="s">
        <v>45</v>
      </c>
      <c r="T3" s="11" t="s">
        <v>25</v>
      </c>
      <c r="U3" s="11" t="s">
        <v>46</v>
      </c>
      <c r="V3" s="9" t="s">
        <v>26</v>
      </c>
      <c r="W3" s="9" t="s">
        <v>47</v>
      </c>
      <c r="X3" s="9" t="s">
        <v>27</v>
      </c>
      <c r="Y3" s="9" t="s">
        <v>48</v>
      </c>
      <c r="Z3" s="2" t="s">
        <v>10</v>
      </c>
      <c r="AA3" s="2" t="s">
        <v>9</v>
      </c>
    </row>
    <row r="4" spans="1:27" ht="30" hidden="1">
      <c r="A4" s="22">
        <v>42549</v>
      </c>
      <c r="B4" s="21" t="s">
        <v>30</v>
      </c>
      <c r="C4" s="21" t="s">
        <v>31</v>
      </c>
      <c r="D4" s="21">
        <v>5</v>
      </c>
      <c r="E4" s="21" t="s">
        <v>38</v>
      </c>
      <c r="F4" s="21">
        <v>1</v>
      </c>
      <c r="G4" s="21" t="s">
        <v>37</v>
      </c>
      <c r="H4" s="21">
        <v>1</v>
      </c>
      <c r="I4" s="21">
        <v>0.77100000000000002</v>
      </c>
      <c r="J4" s="21">
        <v>2.0087999999999999</v>
      </c>
      <c r="K4" s="21">
        <v>20000</v>
      </c>
      <c r="L4" s="21"/>
      <c r="M4" s="21">
        <v>3.2000000000000002E-3</v>
      </c>
      <c r="N4" s="35">
        <v>1.6</v>
      </c>
      <c r="O4" s="35">
        <f>Table2[[#This Row],[Design dose factor]]*Table2[[#This Row],[Loop factor]]*Table2[[#This Row],[Dot (pC)]]*Table2[[#This Row],[Dose factor]]</f>
        <v>3.21408</v>
      </c>
      <c r="P4" s="35">
        <v>1.8</v>
      </c>
      <c r="Q4" s="35">
        <f>Table2[[#This Row],[Design dose factor]]*Table2[[#This Row],[Loop factor]]*Table2[[#This Row],[Dot (pC)]]*Table2[[#This Row],[Dose factor2]]</f>
        <v>3.6158399999999999</v>
      </c>
      <c r="R4" s="21">
        <v>1.8</v>
      </c>
      <c r="S4" s="21">
        <f>Table2[[#This Row],[Design dose factor]]*Table2[[#This Row],[Loop factor]]*Table2[[#This Row],[Line (μC/cm)]]*Table2[[#This Row],[Area/Line step size]]*Table2[[#This Row],[Dose factor3]]</f>
        <v>115.2</v>
      </c>
      <c r="T4" s="21"/>
      <c r="U4" s="21"/>
      <c r="V4" s="21"/>
      <c r="W4" s="21">
        <f>Table2[[#This Row],[Design dose factor]]*Table2[[#This Row],[Loop factor]]*Table2[[#This Row],[Area (μC/cm^2)]]*Table2[[#This Row],[Area/Line step size]]*Table2[[#This Row],[Dose factor5]]</f>
        <v>0</v>
      </c>
      <c r="X4" s="21"/>
      <c r="Y4" s="21">
        <f>Table2[[#This Row],[Design dose factor]]*Table2[[#This Row],[Loop factor]]*Table2[[#This Row],[Area (μC/cm^2)]]*Table2[[#This Row],[Area/Line step size]]*Table2[[#This Row],[Dose factor6]]</f>
        <v>0</v>
      </c>
      <c r="Z4" s="25"/>
      <c r="AA4" s="25" t="s">
        <v>64</v>
      </c>
    </row>
    <row r="5" spans="1:27" s="30" customFormat="1" ht="30" hidden="1">
      <c r="A5" s="27">
        <v>42549</v>
      </c>
      <c r="B5" s="28" t="s">
        <v>30</v>
      </c>
      <c r="C5" s="28" t="s">
        <v>31</v>
      </c>
      <c r="D5" s="28">
        <v>5</v>
      </c>
      <c r="E5" s="28" t="s">
        <v>35</v>
      </c>
      <c r="F5" s="28">
        <v>1</v>
      </c>
      <c r="G5" s="28" t="s">
        <v>37</v>
      </c>
      <c r="H5" s="28">
        <v>20</v>
      </c>
      <c r="I5" s="28">
        <v>0.26</v>
      </c>
      <c r="J5" s="28">
        <v>0.10044</v>
      </c>
      <c r="K5" s="28"/>
      <c r="L5" s="28">
        <v>1000</v>
      </c>
      <c r="M5" s="28">
        <v>3.2000000000000002E-3</v>
      </c>
      <c r="N5" s="28">
        <v>2.4</v>
      </c>
      <c r="O5" s="28">
        <f>Table2[[#This Row],[Design dose factor]]*Table2[[#This Row],[Loop factor]]*Table2[[#This Row],[Dot (pC)]]*Table2[[#This Row],[Dose factor]]</f>
        <v>4.8211199999999996</v>
      </c>
      <c r="P5" s="28"/>
      <c r="Q5" s="28">
        <f>Table2[[#This Row],[Design dose factor]]*Table2[[#This Row],[Loop factor]]*Table2[[#This Row],[Dot (pC)]]*Table2[[#This Row],[Dose factor2]]</f>
        <v>0</v>
      </c>
      <c r="R5" s="28"/>
      <c r="S5" s="28">
        <f>Table2[[#This Row],[Design dose factor]]*Table2[[#This Row],[Loop factor]]*Table2[[#This Row],[Line (μC/cm)]]*Table2[[#This Row],[Area/Line step size]]*Table2[[#This Row],[Dose factor3]]</f>
        <v>0</v>
      </c>
      <c r="T5" s="28"/>
      <c r="U5" s="28">
        <f>Table2[[#This Row],[Design dose factor]]*Table2[[#This Row],[Loop factor]]*Table2[[#This Row],[Line (μC/cm)]]*Table2[[#This Row],[Area/Line step size]]*Table2[[#This Row],[Dose factor4]]</f>
        <v>0</v>
      </c>
      <c r="V5" s="28"/>
      <c r="W5" s="28">
        <f>Table2[[#This Row],[Design dose factor]]*Table2[[#This Row],[Loop factor]]*Table2[[#This Row],[Area (μC/cm^2)]]*Table2[[#This Row],[Area/Line step size]]*Table2[[#This Row],[Dose factor5]]</f>
        <v>0</v>
      </c>
      <c r="X5" s="28">
        <v>10</v>
      </c>
      <c r="Y5" s="28">
        <f>Table2[[#This Row],[Design dose factor]]*Table2[[#This Row],[Loop factor]]*Table2[[#This Row],[Area (μC/cm^2)]]*Table2[[#This Row],[Area/Line step size]]*Table2[[#This Row],[Dose factor6]]</f>
        <v>640</v>
      </c>
      <c r="Z5" s="29"/>
      <c r="AA5" s="29" t="s">
        <v>42</v>
      </c>
    </row>
    <row r="6" spans="1:27" s="30" customFormat="1" ht="30" hidden="1">
      <c r="A6" s="27">
        <v>42548</v>
      </c>
      <c r="B6" s="28" t="s">
        <v>30</v>
      </c>
      <c r="C6" s="28" t="s">
        <v>31</v>
      </c>
      <c r="D6" s="28">
        <v>5</v>
      </c>
      <c r="E6" s="28" t="s">
        <v>35</v>
      </c>
      <c r="F6" s="28">
        <v>1</v>
      </c>
      <c r="G6" s="28" t="s">
        <v>36</v>
      </c>
      <c r="H6" s="28">
        <v>1</v>
      </c>
      <c r="I6" s="28">
        <v>0.71399999999999997</v>
      </c>
      <c r="J6" s="28">
        <v>2.0087999999999999</v>
      </c>
      <c r="K6" s="28"/>
      <c r="L6" s="28">
        <v>20000</v>
      </c>
      <c r="M6" s="28">
        <v>3.2000000000000002E-3</v>
      </c>
      <c r="N6" s="34">
        <v>2.4</v>
      </c>
      <c r="O6" s="28">
        <f>Table2[[#This Row],[Design dose factor]]*Table2[[#This Row],[Loop factor]]*Table2[[#This Row],[Dot (pC)]]*Table2[[#This Row],[Dose factor]]</f>
        <v>4.8211199999999996</v>
      </c>
      <c r="P6" s="28"/>
      <c r="Q6" s="28">
        <f>Table2[[#This Row],[Design dose factor]]*Table2[[#This Row],[Loop factor]]*Table2[[#This Row],[Dot (pC)]]*Table2[[#This Row],[Dose factor2]]</f>
        <v>0</v>
      </c>
      <c r="R6" s="28"/>
      <c r="S6" s="28">
        <f>Table2[[#This Row],[Design dose factor]]*Table2[[#This Row],[Loop factor]]*Table2[[#This Row],[Line (μC/cm)]]*Table2[[#This Row],[Area/Line step size]]*Table2[[#This Row],[Dose factor3]]</f>
        <v>0</v>
      </c>
      <c r="T6" s="28"/>
      <c r="U6" s="28">
        <f>Table2[[#This Row],[Design dose factor]]*Table2[[#This Row],[Loop factor]]*Table2[[#This Row],[Line (μC/cm)]]*Table2[[#This Row],[Area/Line step size]]*Table2[[#This Row],[Dose factor4]]</f>
        <v>0</v>
      </c>
      <c r="V6" s="28">
        <v>10</v>
      </c>
      <c r="W6" s="28">
        <f>Table2[[#This Row],[Design dose factor]]*Table2[[#This Row],[Loop factor]]*Table2[[#This Row],[Area (μC/cm^2)]]*Table2[[#This Row],[Area/Line step size]]*Table2[[#This Row],[Dose factor5]]</f>
        <v>640</v>
      </c>
      <c r="X6" s="28"/>
      <c r="Y6" s="28">
        <f>Table2[[#This Row],[Design dose factor]]*Table2[[#This Row],[Loop factor]]*Table2[[#This Row],[Area (μC/cm^2)]]*Table2[[#This Row],[Area/Line step size]]*Table2[[#This Row],[Dose factor6]]</f>
        <v>0</v>
      </c>
      <c r="Z6" s="29"/>
      <c r="AA6" s="29" t="s">
        <v>61</v>
      </c>
    </row>
    <row r="7" spans="1:27" ht="30" hidden="1">
      <c r="A7" s="22">
        <v>42549</v>
      </c>
      <c r="B7" s="21" t="s">
        <v>30</v>
      </c>
      <c r="C7" s="21" t="s">
        <v>31</v>
      </c>
      <c r="D7" s="21">
        <v>5</v>
      </c>
      <c r="E7" s="21" t="s">
        <v>35</v>
      </c>
      <c r="F7" s="21">
        <v>1</v>
      </c>
      <c r="G7" s="21" t="s">
        <v>36</v>
      </c>
      <c r="H7" s="21">
        <v>1</v>
      </c>
      <c r="I7" s="21">
        <v>0.878</v>
      </c>
      <c r="J7" s="21">
        <v>2.0087999999999999</v>
      </c>
      <c r="K7" s="21"/>
      <c r="L7" s="21">
        <v>20000</v>
      </c>
      <c r="M7" s="21">
        <v>3.2000000000000002E-3</v>
      </c>
      <c r="N7" s="37">
        <v>2.4</v>
      </c>
      <c r="O7" s="36">
        <f>Table2[[#This Row],[Design dose factor]]*Table2[[#This Row],[Loop factor]]*Table2[[#This Row],[Dot (pC)]]*Table2[[#This Row],[Dose factor]]</f>
        <v>4.8211199999999996</v>
      </c>
      <c r="P7" s="25"/>
      <c r="Q7" s="21">
        <f>Table2[[#This Row],[Design dose factor]]*Table2[[#This Row],[Loop factor]]*Table2[[#This Row],[Dot (pC)]]*Table2[[#This Row],[Dose factor2]]</f>
        <v>0</v>
      </c>
      <c r="R7" s="21"/>
      <c r="S7" s="21">
        <f>Table2[[#This Row],[Design dose factor]]*Table2[[#This Row],[Loop factor]]*Table2[[#This Row],[Line (μC/cm)]]*Table2[[#This Row],[Area/Line step size]]*Table2[[#This Row],[Dose factor3]]</f>
        <v>0</v>
      </c>
      <c r="T7" s="21"/>
      <c r="U7" s="21">
        <f>Table2[[#This Row],[Design dose factor]]*Table2[[#This Row],[Loop factor]]*Table2[[#This Row],[Line (μC/cm)]]*Table2[[#This Row],[Area/Line step size]]*Table2[[#This Row],[Dose factor4]]</f>
        <v>0</v>
      </c>
      <c r="V7" s="21"/>
      <c r="W7" s="21">
        <f>Table2[[#This Row],[Design dose factor]]*Table2[[#This Row],[Loop factor]]*Table2[[#This Row],[Area (μC/cm^2)]]*Table2[[#This Row],[Area/Line step size]]*Table2[[#This Row],[Dose factor5]]</f>
        <v>0</v>
      </c>
      <c r="X7" s="36">
        <v>10</v>
      </c>
      <c r="Y7" s="36">
        <f>Table2[[#This Row],[Design dose factor]]*Table2[[#This Row],[Loop factor]]*Table2[[#This Row],[Area (μC/cm^2)]]*Table2[[#This Row],[Area/Line step size]]*Table2[[#This Row],[Dose factor6]]</f>
        <v>640</v>
      </c>
      <c r="Z7" s="21" t="s">
        <v>41</v>
      </c>
      <c r="AA7" s="25"/>
    </row>
    <row r="8" spans="1:27" ht="30" hidden="1">
      <c r="A8" s="22">
        <v>42551</v>
      </c>
      <c r="B8" s="21" t="s">
        <v>30</v>
      </c>
      <c r="C8" s="21" t="s">
        <v>31</v>
      </c>
      <c r="D8" s="21">
        <v>5</v>
      </c>
      <c r="E8" s="21" t="s">
        <v>56</v>
      </c>
      <c r="F8" s="21">
        <v>1</v>
      </c>
      <c r="G8" s="21" t="s">
        <v>44</v>
      </c>
      <c r="H8" s="21">
        <v>200</v>
      </c>
      <c r="I8" s="21">
        <v>6.99</v>
      </c>
      <c r="J8" s="21">
        <v>0.01</v>
      </c>
      <c r="K8" s="21">
        <v>1800</v>
      </c>
      <c r="L8" s="21">
        <v>100</v>
      </c>
      <c r="M8" s="21">
        <v>3.2000000000000002E-3</v>
      </c>
      <c r="N8" s="21">
        <v>1.4</v>
      </c>
      <c r="O8" s="36">
        <f>Table2[[#This Row],[Design dose factor]]*Table2[[#This Row],[Loop factor]]*Table2[[#This Row],[Dot (pC)]]*Table2[[#This Row],[Dose factor]]</f>
        <v>2.8</v>
      </c>
      <c r="P8" s="21">
        <v>1.6</v>
      </c>
      <c r="Q8" s="36">
        <f>Table2[[#This Row],[Design dose factor]]*Table2[[#This Row],[Loop factor]]*Table2[[#This Row],[Dot (pC)]]*Table2[[#This Row],[Dose factor2]]</f>
        <v>3.2</v>
      </c>
      <c r="R8" s="21">
        <v>0.8</v>
      </c>
      <c r="S8" s="36">
        <f>Table2[[#This Row],[Design dose factor]]*Table2[[#This Row],[Loop factor]]*Table2[[#This Row],[Line (μC/cm)]]*Table2[[#This Row],[Area/Line step size]]*Table2[[#This Row],[Dose factor3]]</f>
        <v>921.6</v>
      </c>
      <c r="T8" s="21">
        <v>1</v>
      </c>
      <c r="U8" s="36">
        <f>Table2[[#This Row],[Design dose factor]]*Table2[[#This Row],[Loop factor]]*Table2[[#This Row],[Line (μC/cm)]]*Table2[[#This Row],[Area/Line step size]]*Table2[[#This Row],[Dose factor4]]</f>
        <v>1152</v>
      </c>
      <c r="V8" s="21"/>
      <c r="W8" s="21">
        <f>Table2[[#This Row],[Design dose factor]]*Table2[[#This Row],[Loop factor]]*Table2[[#This Row],[Area (μC/cm^2)]]*Table2[[#This Row],[Area/Line step size]]*Table2[[#This Row],[Dose factor5]]</f>
        <v>0</v>
      </c>
      <c r="X8" s="21"/>
      <c r="Y8" s="21">
        <f>Table2[[#This Row],[Design dose factor]]*Table2[[#This Row],[Loop factor]]*Table2[[#This Row],[Area (μC/cm^2)]]*Table2[[#This Row],[Area/Line step size]]*Table2[[#This Row],[Dose factor6]]</f>
        <v>0</v>
      </c>
      <c r="Z8" s="25"/>
      <c r="AA8" s="25"/>
    </row>
    <row r="9" spans="1:27" ht="30">
      <c r="A9" s="22">
        <v>42551</v>
      </c>
      <c r="B9" s="21" t="s">
        <v>30</v>
      </c>
      <c r="C9" s="21" t="s">
        <v>31</v>
      </c>
      <c r="D9" s="21">
        <v>5</v>
      </c>
      <c r="E9" s="21" t="s">
        <v>56</v>
      </c>
      <c r="F9" s="21">
        <v>1</v>
      </c>
      <c r="G9" s="21" t="s">
        <v>44</v>
      </c>
      <c r="H9" s="21">
        <v>20</v>
      </c>
      <c r="I9" s="21">
        <v>6.9530000000000003</v>
      </c>
      <c r="J9" s="21">
        <v>0.08</v>
      </c>
      <c r="K9" s="21">
        <v>7000</v>
      </c>
      <c r="L9" s="21">
        <v>1000</v>
      </c>
      <c r="M9" s="21">
        <v>3.2000000000000002E-3</v>
      </c>
      <c r="N9" s="26">
        <v>1.4</v>
      </c>
      <c r="O9" s="36">
        <f>Table2[[#This Row],[Design dose factor]]*Table2[[#This Row],[Loop factor]]*Table2[[#This Row],[Dot (pC)]]*Table2[[#This Row],[Dose factor]]</f>
        <v>2.2399999999999998</v>
      </c>
      <c r="P9" s="26"/>
      <c r="Q9" s="26">
        <f>Table2[[#This Row],[Design dose factor]]*Table2[[#This Row],[Loop factor]]*Table2[[#This Row],[Dot (pC)]]*Table2[[#This Row],[Dose factor2]]</f>
        <v>0</v>
      </c>
      <c r="R9" s="21">
        <v>2.4</v>
      </c>
      <c r="S9" s="36">
        <f>Table2[[#This Row],[Design dose factor]]*Table2[[#This Row],[Loop factor]]*Table2[[#This Row],[Line (μC/cm)]]*Table2[[#This Row],[Area/Line step size]]*Table2[[#This Row],[Dose factor3]]</f>
        <v>1075.2</v>
      </c>
      <c r="T9" s="21"/>
      <c r="U9" s="21">
        <f>Table2[[#This Row],[Design dose factor]]*Table2[[#This Row],[Loop factor]]*Table2[[#This Row],[Line (μC/cm)]]*Table2[[#This Row],[Area/Line step size]]*Table2[[#This Row],[Dose factor4]]</f>
        <v>0</v>
      </c>
      <c r="V9" s="21"/>
      <c r="W9" s="21">
        <f>Table2[[#This Row],[Design dose factor]]*Table2[[#This Row],[Loop factor]]*Table2[[#This Row],[Area (μC/cm^2)]]*Table2[[#This Row],[Area/Line step size]]*Table2[[#This Row],[Dose factor5]]</f>
        <v>0</v>
      </c>
      <c r="X9" s="21"/>
      <c r="Y9" s="21">
        <f>Table2[[#This Row],[Design dose factor]]*Table2[[#This Row],[Loop factor]]*Table2[[#This Row],[Area (μC/cm^2)]]*Table2[[#This Row],[Area/Line step size]]*Table2[[#This Row],[Dose factor6]]</f>
        <v>0</v>
      </c>
      <c r="Z9" s="25"/>
      <c r="AA9" s="25"/>
    </row>
    <row r="10" spans="1:27" ht="30">
      <c r="A10" s="22">
        <v>42551</v>
      </c>
      <c r="B10" s="21" t="s">
        <v>30</v>
      </c>
      <c r="C10" s="21" t="s">
        <v>31</v>
      </c>
      <c r="D10" s="21">
        <v>5</v>
      </c>
      <c r="E10" s="21" t="s">
        <v>56</v>
      </c>
      <c r="F10" s="21">
        <v>1</v>
      </c>
      <c r="G10" s="21" t="s">
        <v>44</v>
      </c>
      <c r="H10" s="21">
        <v>20</v>
      </c>
      <c r="I10" s="21">
        <v>6.992</v>
      </c>
      <c r="J10" s="21">
        <v>0.08</v>
      </c>
      <c r="K10" s="21">
        <v>35000</v>
      </c>
      <c r="L10" s="21">
        <v>1000</v>
      </c>
      <c r="M10" s="21">
        <v>3.2000000000000002E-3</v>
      </c>
      <c r="N10" s="26">
        <v>1.4</v>
      </c>
      <c r="O10" s="36">
        <f>Table2[[#This Row],[Design dose factor]]*Table2[[#This Row],[Loop factor]]*Table2[[#This Row],[Dot (pC)]]*Table2[[#This Row],[Dose factor]]</f>
        <v>2.2399999999999998</v>
      </c>
      <c r="P10" s="26"/>
      <c r="Q10" s="26">
        <f>Table2[[#This Row],[Design dose factor]]*Table2[[#This Row],[Loop factor]]*Table2[[#This Row],[Dot (pC)]]*Table2[[#This Row],[Dose factor2]]</f>
        <v>0</v>
      </c>
      <c r="R10" s="21"/>
      <c r="S10" s="21">
        <f>Table2[[#This Row],[Design dose factor]]*Table2[[#This Row],[Loop factor]]*Table2[[#This Row],[Line (μC/cm)]]*Table2[[#This Row],[Area/Line step size]]*Table2[[#This Row],[Dose factor3]]</f>
        <v>0</v>
      </c>
      <c r="T10" s="21">
        <v>0.6</v>
      </c>
      <c r="U10" s="39">
        <f>Table2[[#This Row],[Design dose factor]]*Table2[[#This Row],[Loop factor]]*Table2[[#This Row],[Line (μC/cm)]]*Table2[[#This Row],[Area/Line step size]]*Table2[[#This Row],[Dose factor4]]</f>
        <v>1344</v>
      </c>
      <c r="V10" s="21"/>
      <c r="W10" s="21">
        <f>Table2[[#This Row],[Design dose factor]]*Table2[[#This Row],[Loop factor]]*Table2[[#This Row],[Area (μC/cm^2)]]*Table2[[#This Row],[Area/Line step size]]*Table2[[#This Row],[Dose factor5]]</f>
        <v>0</v>
      </c>
      <c r="X10" s="21"/>
      <c r="Y10" s="21">
        <f>Table2[[#This Row],[Design dose factor]]*Table2[[#This Row],[Loop factor]]*Table2[[#This Row],[Area (μC/cm^2)]]*Table2[[#This Row],[Area/Line step size]]*Table2[[#This Row],[Dose factor6]]</f>
        <v>0</v>
      </c>
      <c r="Z10" s="25"/>
      <c r="AA10" s="25"/>
    </row>
    <row r="11" spans="1:27" ht="30">
      <c r="A11" s="22">
        <v>42551</v>
      </c>
      <c r="B11" s="21" t="s">
        <v>30</v>
      </c>
      <c r="C11" s="21" t="s">
        <v>31</v>
      </c>
      <c r="D11" s="21">
        <v>5</v>
      </c>
      <c r="E11" s="21" t="s">
        <v>56</v>
      </c>
      <c r="F11" s="21">
        <v>1</v>
      </c>
      <c r="G11" s="21" t="s">
        <v>44</v>
      </c>
      <c r="H11" s="21">
        <v>20</v>
      </c>
      <c r="I11" s="21">
        <v>6.992</v>
      </c>
      <c r="J11" s="21">
        <v>0.1</v>
      </c>
      <c r="K11" s="21">
        <v>20000</v>
      </c>
      <c r="L11" s="21">
        <v>1000</v>
      </c>
      <c r="M11" s="21">
        <v>3.2000000000000002E-3</v>
      </c>
      <c r="N11" s="26">
        <v>1</v>
      </c>
      <c r="O11" s="26">
        <f>Table2[[#This Row],[Design dose factor]]*Table2[[#This Row],[Loop factor]]*Table2[[#This Row],[Dot (pC)]]*Table2[[#This Row],[Dose factor]]</f>
        <v>2</v>
      </c>
      <c r="P11" s="26">
        <v>1.2</v>
      </c>
      <c r="Q11" s="36">
        <f>Table2[[#This Row],[Design dose factor]]*Table2[[#This Row],[Loop factor]]*Table2[[#This Row],[Dot (pC)]]*Table2[[#This Row],[Dose factor2]]</f>
        <v>2.4</v>
      </c>
      <c r="R11" s="21">
        <v>0.6</v>
      </c>
      <c r="S11" s="21">
        <f>Table2[[#This Row],[Design dose factor]]*Table2[[#This Row],[Loop factor]]*Table2[[#This Row],[Line (μC/cm)]]*Table2[[#This Row],[Area/Line step size]]*Table2[[#This Row],[Dose factor3]]</f>
        <v>768</v>
      </c>
      <c r="T11" s="21">
        <v>0.8</v>
      </c>
      <c r="U11" s="36">
        <f>Table2[[#This Row],[Design dose factor]]*Table2[[#This Row],[Loop factor]]*Table2[[#This Row],[Line (μC/cm)]]*Table2[[#This Row],[Area/Line step size]]*Table2[[#This Row],[Dose factor4]]</f>
        <v>1024</v>
      </c>
      <c r="V11" s="21"/>
      <c r="W11" s="21">
        <f>Table2[[#This Row],[Design dose factor]]*Table2[[#This Row],[Loop factor]]*Table2[[#This Row],[Area (μC/cm^2)]]*Table2[[#This Row],[Area/Line step size]]*Table2[[#This Row],[Dose factor5]]</f>
        <v>0</v>
      </c>
      <c r="X11" s="21"/>
      <c r="Y11" s="21">
        <f>Table2[[#This Row],[Design dose factor]]*Table2[[#This Row],[Loop factor]]*Table2[[#This Row],[Area (μC/cm^2)]]*Table2[[#This Row],[Area/Line step size]]*Table2[[#This Row],[Dose factor6]]</f>
        <v>0</v>
      </c>
      <c r="Z11" s="25"/>
      <c r="AA11" s="25"/>
    </row>
    <row r="12" spans="1:27" ht="30">
      <c r="A12" s="22">
        <v>42551</v>
      </c>
      <c r="B12" s="21" t="s">
        <v>30</v>
      </c>
      <c r="C12" s="21" t="s">
        <v>31</v>
      </c>
      <c r="D12" s="21">
        <v>5</v>
      </c>
      <c r="E12" s="21" t="s">
        <v>39</v>
      </c>
      <c r="F12" s="21">
        <v>1</v>
      </c>
      <c r="G12" s="21" t="s">
        <v>44</v>
      </c>
      <c r="H12" s="21">
        <v>20</v>
      </c>
      <c r="I12" s="21">
        <v>6.95</v>
      </c>
      <c r="J12" s="21">
        <v>0.10044</v>
      </c>
      <c r="K12" s="21">
        <v>1000</v>
      </c>
      <c r="L12" s="21"/>
      <c r="M12" s="21">
        <v>3.2000000000000002E-3</v>
      </c>
      <c r="N12" s="21"/>
      <c r="O12" s="21">
        <f>Table2[[#This Row],[Design dose factor]]*Table2[[#This Row],[Loop factor]]*Table2[[#This Row],[Dot (pC)]]*Table2[[#This Row],[Dose factor]]</f>
        <v>0</v>
      </c>
      <c r="P12" s="21">
        <v>1</v>
      </c>
      <c r="Q12" s="21">
        <f>Table2[[#This Row],[Design dose factor]]*Table2[[#This Row],[Loop factor]]*Table2[[#This Row],[Dot (pC)]]*Table2[[#This Row],[Dose factor2]]</f>
        <v>2.0087999999999999</v>
      </c>
      <c r="R12" s="21">
        <v>1.8</v>
      </c>
      <c r="S12" s="21">
        <f>Table2[[#This Row],[Design dose factor]]*Table2[[#This Row],[Loop factor]]*Table2[[#This Row],[Line (μC/cm)]]*Table2[[#This Row],[Area/Line step size]]*Table2[[#This Row],[Dose factor3]]</f>
        <v>115.2</v>
      </c>
      <c r="T12" s="21"/>
      <c r="U12" s="21">
        <f>Table2[[#This Row],[Design dose factor]]*Table2[[#This Row],[Loop factor]]*Table2[[#This Row],[Line (μC/cm)]]*Table2[[#This Row],[Area/Line step size]]*Table2[[#This Row],[Dose factor4]]</f>
        <v>0</v>
      </c>
      <c r="V12" s="21"/>
      <c r="W12" s="21">
        <f>Table2[[#This Row],[Design dose factor]]*Table2[[#This Row],[Loop factor]]*Table2[[#This Row],[Area (μC/cm^2)]]*Table2[[#This Row],[Area/Line step size]]*Table2[[#This Row],[Dose factor5]]</f>
        <v>0</v>
      </c>
      <c r="X12" s="21"/>
      <c r="Y12" s="21">
        <f>Table2[[#This Row],[Design dose factor]]*Table2[[#This Row],[Loop factor]]*Table2[[#This Row],[Area (μC/cm^2)]]*Table2[[#This Row],[Area/Line step size]]*Table2[[#This Row],[Dose factor6]]</f>
        <v>0</v>
      </c>
      <c r="Z12" s="25"/>
      <c r="AA12" s="25" t="s">
        <v>50</v>
      </c>
    </row>
    <row r="13" spans="1:27" ht="30">
      <c r="A13" s="22">
        <v>42551</v>
      </c>
      <c r="B13" s="21" t="s">
        <v>30</v>
      </c>
      <c r="C13" s="21" t="s">
        <v>31</v>
      </c>
      <c r="D13" s="21">
        <v>5</v>
      </c>
      <c r="E13" s="21" t="s">
        <v>39</v>
      </c>
      <c r="F13" s="21">
        <v>1</v>
      </c>
      <c r="G13" s="21" t="s">
        <v>44</v>
      </c>
      <c r="H13" s="21">
        <v>20</v>
      </c>
      <c r="I13" s="21">
        <v>6.95</v>
      </c>
      <c r="J13" s="21">
        <v>0.8</v>
      </c>
      <c r="K13" s="21">
        <v>3000</v>
      </c>
      <c r="L13" s="21"/>
      <c r="M13" s="21">
        <v>3.2000000000000002E-3</v>
      </c>
      <c r="N13" s="21"/>
      <c r="O13" s="21">
        <f>Table2[[#This Row],[Design dose factor]]*Table2[[#This Row],[Loop factor]]*Table2[[#This Row],[Dot (pC)]]*Table2[[#This Row],[Dose factor]]</f>
        <v>0</v>
      </c>
      <c r="P13" s="21">
        <v>1</v>
      </c>
      <c r="Q13" s="21">
        <f>Table2[[#This Row],[Design dose factor]]*Table2[[#This Row],[Loop factor]]*Table2[[#This Row],[Dot (pC)]]*Table2[[#This Row],[Dose factor2]]</f>
        <v>16</v>
      </c>
      <c r="R13" s="21">
        <v>1.8</v>
      </c>
      <c r="S13" s="21">
        <f>Table2[[#This Row],[Design dose factor]]*Table2[[#This Row],[Loop factor]]*Table2[[#This Row],[Line (μC/cm)]]*Table2[[#This Row],[Area/Line step size]]*Table2[[#This Row],[Dose factor3]]</f>
        <v>345.6</v>
      </c>
      <c r="T13" s="21"/>
      <c r="U13" s="21">
        <f>Table2[[#This Row],[Design dose factor]]*Table2[[#This Row],[Loop factor]]*Table2[[#This Row],[Line (μC/cm)]]*Table2[[#This Row],[Area/Line step size]]*Table2[[#This Row],[Dose factor4]]</f>
        <v>0</v>
      </c>
      <c r="V13" s="21"/>
      <c r="W13" s="21">
        <f>Table2[[#This Row],[Design dose factor]]*Table2[[#This Row],[Loop factor]]*Table2[[#This Row],[Area (μC/cm^2)]]*Table2[[#This Row],[Area/Line step size]]*Table2[[#This Row],[Dose factor5]]</f>
        <v>0</v>
      </c>
      <c r="X13" s="21"/>
      <c r="Y13" s="21">
        <f>Table2[[#This Row],[Design dose factor]]*Table2[[#This Row],[Loop factor]]*Table2[[#This Row],[Area (μC/cm^2)]]*Table2[[#This Row],[Area/Line step size]]*Table2[[#This Row],[Dose factor6]]</f>
        <v>0</v>
      </c>
      <c r="Z13" s="25"/>
      <c r="AA13" s="25" t="s">
        <v>50</v>
      </c>
    </row>
    <row r="14" spans="1:27" ht="30">
      <c r="A14" s="22">
        <v>42551</v>
      </c>
      <c r="B14" s="21" t="s">
        <v>30</v>
      </c>
      <c r="C14" s="21" t="s">
        <v>31</v>
      </c>
      <c r="D14" s="21">
        <v>5</v>
      </c>
      <c r="E14" s="21" t="s">
        <v>51</v>
      </c>
      <c r="F14" s="21">
        <v>1</v>
      </c>
      <c r="G14" s="21" t="s">
        <v>44</v>
      </c>
      <c r="H14" s="21">
        <v>20</v>
      </c>
      <c r="I14" s="21">
        <v>6.8460000000000001</v>
      </c>
      <c r="J14" s="21">
        <v>0.08</v>
      </c>
      <c r="K14" s="21">
        <v>7000</v>
      </c>
      <c r="L14" s="21"/>
      <c r="M14" s="21">
        <v>3.2000000000000002E-3</v>
      </c>
      <c r="N14" s="21">
        <v>1</v>
      </c>
      <c r="O14" s="21">
        <f>Table2[[#This Row],[Design dose factor]]*Table2[[#This Row],[Loop factor]]*Table2[[#This Row],[Dot (pC)]]*Table2[[#This Row],[Dose factor]]</f>
        <v>1.6</v>
      </c>
      <c r="P14" s="21">
        <v>2</v>
      </c>
      <c r="Q14" s="21">
        <f>Table2[[#This Row],[Design dose factor]]*Table2[[#This Row],[Loop factor]]*Table2[[#This Row],[Dot (pC)]]*Table2[[#This Row],[Dose factor2]]</f>
        <v>3.2</v>
      </c>
      <c r="R14" s="21">
        <v>3</v>
      </c>
      <c r="S14" s="39">
        <f>Table2[[#This Row],[Design dose factor]]*Table2[[#This Row],[Loop factor]]*Table2[[#This Row],[Line (μC/cm)]]*Table2[[#This Row],[Area/Line step size]]*Table2[[#This Row],[Dose factor3]]</f>
        <v>1344</v>
      </c>
      <c r="T14" s="21">
        <v>4</v>
      </c>
      <c r="U14" s="21">
        <f>Table2[[#This Row],[Design dose factor]]*Table2[[#This Row],[Loop factor]]*Table2[[#This Row],[Line (μC/cm)]]*Table2[[#This Row],[Area/Line step size]]*Table2[[#This Row],[Dose factor4]]</f>
        <v>1792</v>
      </c>
      <c r="V14" s="21"/>
      <c r="W14" s="21">
        <f>Table2[[#This Row],[Design dose factor]]*Table2[[#This Row],[Loop factor]]*Table2[[#This Row],[Area (μC/cm^2)]]*Table2[[#This Row],[Area/Line step size]]*Table2[[#This Row],[Dose factor5]]</f>
        <v>0</v>
      </c>
      <c r="X14" s="21"/>
      <c r="Y14" s="21">
        <f>Table2[[#This Row],[Design dose factor]]*Table2[[#This Row],[Loop factor]]*Table2[[#This Row],[Area (μC/cm^2)]]*Table2[[#This Row],[Area/Line step size]]*Table2[[#This Row],[Dose factor6]]</f>
        <v>0</v>
      </c>
      <c r="Z14" s="25"/>
      <c r="AA14" s="25"/>
    </row>
    <row r="15" spans="1:27" ht="30">
      <c r="A15" s="22">
        <v>42551</v>
      </c>
      <c r="B15" s="21" t="s">
        <v>30</v>
      </c>
      <c r="C15" s="21" t="s">
        <v>31</v>
      </c>
      <c r="D15" s="21">
        <v>5</v>
      </c>
      <c r="E15" s="21" t="s">
        <v>51</v>
      </c>
      <c r="F15" s="21">
        <v>1</v>
      </c>
      <c r="G15" s="21" t="s">
        <v>44</v>
      </c>
      <c r="H15" s="21">
        <v>20</v>
      </c>
      <c r="I15" s="21">
        <v>6.83</v>
      </c>
      <c r="J15" s="21">
        <v>0.1</v>
      </c>
      <c r="K15" s="21">
        <v>1000</v>
      </c>
      <c r="L15" s="21"/>
      <c r="M15" s="21">
        <v>3.2000000000000002E-3</v>
      </c>
      <c r="N15" s="21">
        <v>0.6</v>
      </c>
      <c r="O15" s="21">
        <f>Table2[[#This Row],[Design dose factor]]*Table2[[#This Row],[Loop factor]]*Table2[[#This Row],[Dot (pC)]]*Table2[[#This Row],[Dose factor]]</f>
        <v>1.2</v>
      </c>
      <c r="P15" s="21">
        <v>0.8</v>
      </c>
      <c r="Q15" s="21">
        <f>Table2[[#This Row],[Design dose factor]]*Table2[[#This Row],[Loop factor]]*Table2[[#This Row],[Dot (pC)]]*Table2[[#This Row],[Dose factor2]]</f>
        <v>1.6</v>
      </c>
      <c r="R15" s="21">
        <v>6</v>
      </c>
      <c r="S15" s="21">
        <f>Table2[[#This Row],[Design dose factor]]*Table2[[#This Row],[Loop factor]]*Table2[[#This Row],[Line (μC/cm)]]*Table2[[#This Row],[Area/Line step size]]*Table2[[#This Row],[Dose factor3]]</f>
        <v>384</v>
      </c>
      <c r="T15" s="21"/>
      <c r="U15" s="21">
        <f>Table2[[#This Row],[Design dose factor]]*Table2[[#This Row],[Loop factor]]*Table2[[#This Row],[Line (μC/cm)]]*Table2[[#This Row],[Area/Line step size]]*Table2[[#This Row],[Dose factor4]]</f>
        <v>0</v>
      </c>
      <c r="V15" s="21"/>
      <c r="W15" s="21">
        <f>Table2[[#This Row],[Design dose factor]]*Table2[[#This Row],[Loop factor]]*Table2[[#This Row],[Area (μC/cm^2)]]*Table2[[#This Row],[Area/Line step size]]*Table2[[#This Row],[Dose factor5]]</f>
        <v>0</v>
      </c>
      <c r="X15" s="21"/>
      <c r="Y15" s="21">
        <f>Table2[[#This Row],[Design dose factor]]*Table2[[#This Row],[Loop factor]]*Table2[[#This Row],[Area (μC/cm^2)]]*Table2[[#This Row],[Area/Line step size]]*Table2[[#This Row],[Dose factor6]]</f>
        <v>0</v>
      </c>
      <c r="Z15" s="25"/>
      <c r="AA15" s="25" t="s">
        <v>55</v>
      </c>
    </row>
    <row r="16" spans="1:27" ht="30" hidden="1">
      <c r="A16" s="23">
        <v>42545</v>
      </c>
      <c r="B16" s="24" t="s">
        <v>30</v>
      </c>
      <c r="C16" s="24" t="s">
        <v>31</v>
      </c>
      <c r="D16" s="24">
        <v>5</v>
      </c>
      <c r="E16" s="24" t="s">
        <v>32</v>
      </c>
      <c r="F16" s="24">
        <v>1</v>
      </c>
      <c r="G16" s="21" t="s">
        <v>33</v>
      </c>
      <c r="H16" s="24">
        <v>20</v>
      </c>
      <c r="I16" s="24">
        <v>6.8120000000000003</v>
      </c>
      <c r="J16" s="21">
        <v>0.10044</v>
      </c>
      <c r="K16" s="24">
        <v>1000</v>
      </c>
      <c r="L16" s="24">
        <v>1000</v>
      </c>
      <c r="M16" s="24">
        <v>3.2000000000000002E-3</v>
      </c>
      <c r="N16" s="21">
        <v>1.2</v>
      </c>
      <c r="O16" s="21">
        <f>Table2[[#This Row],[Design dose factor]]*Table2[[#This Row],[Loop factor]]*Table2[[#This Row],[Dot (pC)]]*Table2[[#This Row],[Dose factor]]</f>
        <v>2.4105599999999998</v>
      </c>
      <c r="P16" s="21">
        <v>1.4</v>
      </c>
      <c r="Q16" s="21">
        <f>Table2[[#This Row],[Design dose factor]]*Table2[[#This Row],[Loop factor]]*Table2[[#This Row],[Dot (pC)]]*Table2[[#This Row],[Dose factor2]]</f>
        <v>2.8123199999999997</v>
      </c>
      <c r="R16" s="21"/>
      <c r="S16" s="21">
        <f>Table2[[#This Row],[Design dose factor]]*Table2[[#This Row],[Loop factor]]*Table2[[#This Row],[Line (μC/cm)]]*Table2[[#This Row],[Area/Line step size]]*Table2[[#This Row],[Dose factor3]]</f>
        <v>0</v>
      </c>
      <c r="T16" s="21"/>
      <c r="U16" s="26"/>
      <c r="V16" s="21"/>
      <c r="W16" s="21"/>
      <c r="X16" s="21">
        <v>10</v>
      </c>
      <c r="Y16" s="21">
        <f>Table2[[#This Row],[Design dose factor]]*Table2[[#This Row],[Loop factor]]*Table2[[#This Row],[Area (μC/cm^2)]]*Table2[[#This Row],[Area/Line step size]]*Table2[[#This Row],[Dose factor6]]</f>
        <v>640</v>
      </c>
      <c r="Z16" s="21" t="s">
        <v>34</v>
      </c>
      <c r="AA16" s="25"/>
    </row>
    <row r="17" spans="1:27" ht="30" hidden="1">
      <c r="A17" s="22">
        <v>42551</v>
      </c>
      <c r="B17" s="21" t="s">
        <v>30</v>
      </c>
      <c r="C17" s="21" t="s">
        <v>31</v>
      </c>
      <c r="D17" s="21">
        <v>5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>
        <f>Table2[[#This Row],[Design dose factor]]*Table2[[#This Row],[Loop factor]]*Table2[[#This Row],[Dot (pC)]]*Table2[[#This Row],[Dose factor]]</f>
        <v>0</v>
      </c>
      <c r="P17" s="21"/>
      <c r="Q17" s="21">
        <f>Table2[[#This Row],[Design dose factor]]*Table2[[#This Row],[Loop factor]]*Table2[[#This Row],[Dot (pC)]]*Table2[[#This Row],[Dose factor2]]</f>
        <v>0</v>
      </c>
      <c r="R17" s="21"/>
      <c r="S17" s="21">
        <f>Table2[[#This Row],[Design dose factor]]*Table2[[#This Row],[Loop factor]]*Table2[[#This Row],[Line (μC/cm)]]*Table2[[#This Row],[Area/Line step size]]*Table2[[#This Row],[Dose factor3]]</f>
        <v>0</v>
      </c>
      <c r="T17" s="21"/>
      <c r="U17" s="21">
        <f>Table2[[#This Row],[Design dose factor]]*Table2[[#This Row],[Loop factor]]*Table2[[#This Row],[Line (μC/cm)]]*Table2[[#This Row],[Area/Line step size]]*Table2[[#This Row],[Dose factor4]]</f>
        <v>0</v>
      </c>
      <c r="V17" s="21"/>
      <c r="W17" s="21">
        <f>Table2[[#This Row],[Design dose factor]]*Table2[[#This Row],[Loop factor]]*Table2[[#This Row],[Area (μC/cm^2)]]*Table2[[#This Row],[Area/Line step size]]*Table2[[#This Row],[Dose factor5]]</f>
        <v>0</v>
      </c>
      <c r="X17" s="21"/>
      <c r="Y17" s="21">
        <f>Table2[[#This Row],[Design dose factor]]*Table2[[#This Row],[Loop factor]]*Table2[[#This Row],[Area (μC/cm^2)]]*Table2[[#This Row],[Area/Line step size]]*Table2[[#This Row],[Dose factor6]]</f>
        <v>0</v>
      </c>
      <c r="Z17" s="25"/>
      <c r="AA17" s="25"/>
    </row>
    <row r="18" spans="1:27" ht="30" hidden="1">
      <c r="A18" s="22">
        <v>42551</v>
      </c>
      <c r="B18" s="21" t="s">
        <v>30</v>
      </c>
      <c r="C18" s="21" t="s">
        <v>31</v>
      </c>
      <c r="D18" s="21">
        <v>5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>
        <f>Table2[[#This Row],[Design dose factor]]*Table2[[#This Row],[Loop factor]]*Table2[[#This Row],[Dot (pC)]]*Table2[[#This Row],[Dose factor]]</f>
        <v>0</v>
      </c>
      <c r="P18" s="21"/>
      <c r="Q18" s="21">
        <f>Table2[[#This Row],[Design dose factor]]*Table2[[#This Row],[Loop factor]]*Table2[[#This Row],[Dot (pC)]]*Table2[[#This Row],[Dose factor2]]</f>
        <v>0</v>
      </c>
      <c r="R18" s="21"/>
      <c r="S18" s="21">
        <f>Table2[[#This Row],[Design dose factor]]*Table2[[#This Row],[Loop factor]]*Table2[[#This Row],[Line (μC/cm)]]*Table2[[#This Row],[Area/Line step size]]*Table2[[#This Row],[Dose factor3]]</f>
        <v>0</v>
      </c>
      <c r="T18" s="21"/>
      <c r="U18" s="21">
        <f>Table2[[#This Row],[Design dose factor]]*Table2[[#This Row],[Loop factor]]*Table2[[#This Row],[Line (μC/cm)]]*Table2[[#This Row],[Area/Line step size]]*Table2[[#This Row],[Dose factor4]]</f>
        <v>0</v>
      </c>
      <c r="V18" s="21"/>
      <c r="W18" s="21">
        <f>Table2[[#This Row],[Design dose factor]]*Table2[[#This Row],[Loop factor]]*Table2[[#This Row],[Area (μC/cm^2)]]*Table2[[#This Row],[Area/Line step size]]*Table2[[#This Row],[Dose factor5]]</f>
        <v>0</v>
      </c>
      <c r="X18" s="21"/>
      <c r="Y18" s="21">
        <f>Table2[[#This Row],[Design dose factor]]*Table2[[#This Row],[Loop factor]]*Table2[[#This Row],[Area (μC/cm^2)]]*Table2[[#This Row],[Area/Line step size]]*Table2[[#This Row],[Dose factor6]]</f>
        <v>0</v>
      </c>
      <c r="Z18" s="25"/>
      <c r="AA18" s="25"/>
    </row>
    <row r="19" spans="1:27" ht="30" hidden="1">
      <c r="A19" s="22"/>
      <c r="B19" s="21" t="s">
        <v>30</v>
      </c>
      <c r="C19" s="21" t="s">
        <v>31</v>
      </c>
      <c r="D19" s="21">
        <v>5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>
        <f>Table2[[#This Row],[Design dose factor]]*Table2[[#This Row],[Loop factor]]*Table2[[#This Row],[Dot (pC)]]*Table2[[#This Row],[Dose factor]]</f>
        <v>0</v>
      </c>
      <c r="P19" s="21"/>
      <c r="Q19" s="21">
        <f>Table2[[#This Row],[Design dose factor]]*Table2[[#This Row],[Loop factor]]*Table2[[#This Row],[Dot (pC)]]*Table2[[#This Row],[Dose factor2]]</f>
        <v>0</v>
      </c>
      <c r="R19" s="21"/>
      <c r="S19" s="21">
        <f>Table2[[#This Row],[Design dose factor]]*Table2[[#This Row],[Loop factor]]*Table2[[#This Row],[Line (μC/cm)]]*Table2[[#This Row],[Area/Line step size]]*Table2[[#This Row],[Dose factor3]]</f>
        <v>0</v>
      </c>
      <c r="T19" s="21"/>
      <c r="U19" s="21">
        <f>Table2[[#This Row],[Design dose factor]]*Table2[[#This Row],[Loop factor]]*Table2[[#This Row],[Line (μC/cm)]]*Table2[[#This Row],[Area/Line step size]]*Table2[[#This Row],[Dose factor4]]</f>
        <v>0</v>
      </c>
      <c r="V19" s="21"/>
      <c r="W19" s="21">
        <f>Table2[[#This Row],[Design dose factor]]*Table2[[#This Row],[Loop factor]]*Table2[[#This Row],[Area (μC/cm^2)]]*Table2[[#This Row],[Area/Line step size]]*Table2[[#This Row],[Dose factor5]]</f>
        <v>0</v>
      </c>
      <c r="X19" s="21"/>
      <c r="Y19" s="21">
        <f>Table2[[#This Row],[Design dose factor]]*Table2[[#This Row],[Loop factor]]*Table2[[#This Row],[Area (μC/cm^2)]]*Table2[[#This Row],[Area/Line step size]]*Table2[[#This Row],[Dose factor6]]</f>
        <v>0</v>
      </c>
      <c r="Z19" s="25"/>
      <c r="AA19" s="25"/>
    </row>
    <row r="20" spans="1:27" ht="30" hidden="1">
      <c r="A20" s="22"/>
      <c r="B20" s="21" t="s">
        <v>30</v>
      </c>
      <c r="C20" s="21" t="s">
        <v>31</v>
      </c>
      <c r="D20" s="21">
        <v>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f>Table2[[#This Row],[Design dose factor]]*Table2[[#This Row],[Loop factor]]*Table2[[#This Row],[Dot (pC)]]*Table2[[#This Row],[Dose factor]]</f>
        <v>0</v>
      </c>
      <c r="P20" s="21"/>
      <c r="Q20" s="21">
        <f>Table2[[#This Row],[Design dose factor]]*Table2[[#This Row],[Loop factor]]*Table2[[#This Row],[Dot (pC)]]*Table2[[#This Row],[Dose factor2]]</f>
        <v>0</v>
      </c>
      <c r="R20" s="21"/>
      <c r="S20" s="21">
        <f>Table2[[#This Row],[Design dose factor]]*Table2[[#This Row],[Loop factor]]*Table2[[#This Row],[Line (μC/cm)]]*Table2[[#This Row],[Area/Line step size]]*Table2[[#This Row],[Dose factor3]]</f>
        <v>0</v>
      </c>
      <c r="T20" s="21"/>
      <c r="U20" s="21">
        <f>Table2[[#This Row],[Design dose factor]]*Table2[[#This Row],[Loop factor]]*Table2[[#This Row],[Line (μC/cm)]]*Table2[[#This Row],[Area/Line step size]]*Table2[[#This Row],[Dose factor4]]</f>
        <v>0</v>
      </c>
      <c r="V20" s="21"/>
      <c r="W20" s="21">
        <f>Table2[[#This Row],[Design dose factor]]*Table2[[#This Row],[Loop factor]]*Table2[[#This Row],[Area (μC/cm^2)]]*Table2[[#This Row],[Area/Line step size]]*Table2[[#This Row],[Dose factor5]]</f>
        <v>0</v>
      </c>
      <c r="X20" s="21"/>
      <c r="Y20" s="21">
        <f>Table2[[#This Row],[Design dose factor]]*Table2[[#This Row],[Loop factor]]*Table2[[#This Row],[Area (μC/cm^2)]]*Table2[[#This Row],[Area/Line step size]]*Table2[[#This Row],[Dose factor6]]</f>
        <v>0</v>
      </c>
      <c r="Z20" s="25"/>
      <c r="AA20" s="25"/>
    </row>
    <row r="21" spans="1:27" ht="30" hidden="1">
      <c r="A21" s="22"/>
      <c r="B21" s="21" t="s">
        <v>30</v>
      </c>
      <c r="C21" s="21" t="s">
        <v>31</v>
      </c>
      <c r="D21" s="21">
        <v>5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>
        <f>Table2[[#This Row],[Design dose factor]]*Table2[[#This Row],[Loop factor]]*Table2[[#This Row],[Dot (pC)]]*Table2[[#This Row],[Dose factor]]</f>
        <v>0</v>
      </c>
      <c r="P21" s="21"/>
      <c r="Q21" s="21">
        <f>Table2[[#This Row],[Design dose factor]]*Table2[[#This Row],[Loop factor]]*Table2[[#This Row],[Dot (pC)]]*Table2[[#This Row],[Dose factor2]]</f>
        <v>0</v>
      </c>
      <c r="R21" s="21"/>
      <c r="S21" s="21">
        <f>Table2[[#This Row],[Design dose factor]]*Table2[[#This Row],[Loop factor]]*Table2[[#This Row],[Line (μC/cm)]]*Table2[[#This Row],[Area/Line step size]]*Table2[[#This Row],[Dose factor3]]</f>
        <v>0</v>
      </c>
      <c r="T21" s="21"/>
      <c r="U21" s="21">
        <f>Table2[[#This Row],[Design dose factor]]*Table2[[#This Row],[Loop factor]]*Table2[[#This Row],[Line (μC/cm)]]*Table2[[#This Row],[Area/Line step size]]*Table2[[#This Row],[Dose factor4]]</f>
        <v>0</v>
      </c>
      <c r="V21" s="21"/>
      <c r="W21" s="21">
        <f>Table2[[#This Row],[Design dose factor]]*Table2[[#This Row],[Loop factor]]*Table2[[#This Row],[Area (μC/cm^2)]]*Table2[[#This Row],[Area/Line step size]]*Table2[[#This Row],[Dose factor5]]</f>
        <v>0</v>
      </c>
      <c r="X21" s="21"/>
      <c r="Y21" s="21">
        <f>Table2[[#This Row],[Design dose factor]]*Table2[[#This Row],[Loop factor]]*Table2[[#This Row],[Area (μC/cm^2)]]*Table2[[#This Row],[Area/Line step size]]*Table2[[#This Row],[Dose factor6]]</f>
        <v>0</v>
      </c>
      <c r="Z21" s="25"/>
      <c r="AA21" s="25"/>
    </row>
    <row r="22" spans="1:27" ht="30" hidden="1">
      <c r="A22" s="22"/>
      <c r="B22" s="21" t="s">
        <v>30</v>
      </c>
      <c r="C22" s="21" t="s">
        <v>31</v>
      </c>
      <c r="D22" s="21">
        <v>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>
        <f>Table2[[#This Row],[Design dose factor]]*Table2[[#This Row],[Loop factor]]*Table2[[#This Row],[Dot (pC)]]*Table2[[#This Row],[Dose factor]]</f>
        <v>0</v>
      </c>
      <c r="P22" s="21"/>
      <c r="Q22" s="21">
        <f>Table2[[#This Row],[Design dose factor]]*Table2[[#This Row],[Loop factor]]*Table2[[#This Row],[Dot (pC)]]*Table2[[#This Row],[Dose factor2]]</f>
        <v>0</v>
      </c>
      <c r="R22" s="21"/>
      <c r="S22" s="21">
        <f>Table2[[#This Row],[Design dose factor]]*Table2[[#This Row],[Loop factor]]*Table2[[#This Row],[Line (μC/cm)]]*Table2[[#This Row],[Area/Line step size]]*Table2[[#This Row],[Dose factor3]]</f>
        <v>0</v>
      </c>
      <c r="T22" s="21"/>
      <c r="U22" s="21">
        <f>Table2[[#This Row],[Design dose factor]]*Table2[[#This Row],[Loop factor]]*Table2[[#This Row],[Line (μC/cm)]]*Table2[[#This Row],[Area/Line step size]]*Table2[[#This Row],[Dose factor4]]</f>
        <v>0</v>
      </c>
      <c r="V22" s="21"/>
      <c r="W22" s="21">
        <f>Table2[[#This Row],[Design dose factor]]*Table2[[#This Row],[Loop factor]]*Table2[[#This Row],[Area (μC/cm^2)]]*Table2[[#This Row],[Area/Line step size]]*Table2[[#This Row],[Dose factor5]]</f>
        <v>0</v>
      </c>
      <c r="X22" s="21"/>
      <c r="Y22" s="21">
        <f>Table2[[#This Row],[Design dose factor]]*Table2[[#This Row],[Loop factor]]*Table2[[#This Row],[Area (μC/cm^2)]]*Table2[[#This Row],[Area/Line step size]]*Table2[[#This Row],[Dose factor6]]</f>
        <v>0</v>
      </c>
      <c r="Z22" s="25"/>
      <c r="AA22" s="25"/>
    </row>
    <row r="23" spans="1:27" hidden="1">
      <c r="A23" s="22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>
        <f>Table2[[#This Row],[Design dose factor]]*Table2[[#This Row],[Loop factor]]*Table2[[#This Row],[Dot (pC)]]*Table2[[#This Row],[Dose factor]]</f>
        <v>0</v>
      </c>
      <c r="P23" s="21"/>
      <c r="Q23" s="21">
        <f>Table2[[#This Row],[Design dose factor]]*Table2[[#This Row],[Loop factor]]*Table2[[#This Row],[Dot (pC)]]*Table2[[#This Row],[Dose factor2]]</f>
        <v>0</v>
      </c>
      <c r="R23" s="21"/>
      <c r="S23" s="21">
        <f>Table2[[#This Row],[Design dose factor]]*Table2[[#This Row],[Loop factor]]*Table2[[#This Row],[Line (μC/cm)]]*Table2[[#This Row],[Area/Line step size]]*Table2[[#This Row],[Dose factor3]]</f>
        <v>0</v>
      </c>
      <c r="T23" s="21"/>
      <c r="U23" s="21">
        <f>Table2[[#This Row],[Design dose factor]]*Table2[[#This Row],[Loop factor]]*Table2[[#This Row],[Line (μC/cm)]]*Table2[[#This Row],[Area/Line step size]]*Table2[[#This Row],[Dose factor4]]</f>
        <v>0</v>
      </c>
      <c r="V23" s="21"/>
      <c r="W23" s="21">
        <f>Table2[[#This Row],[Design dose factor]]*Table2[[#This Row],[Loop factor]]*Table2[[#This Row],[Area (μC/cm^2)]]*Table2[[#This Row],[Area/Line step size]]*Table2[[#This Row],[Dose factor5]]</f>
        <v>0</v>
      </c>
      <c r="X23" s="21"/>
      <c r="Y23" s="21">
        <f>Table2[[#This Row],[Design dose factor]]*Table2[[#This Row],[Loop factor]]*Table2[[#This Row],[Area (μC/cm^2)]]*Table2[[#This Row],[Area/Line step size]]*Table2[[#This Row],[Dose factor6]]</f>
        <v>0</v>
      </c>
      <c r="Z23" s="25"/>
      <c r="AA23" s="25"/>
    </row>
    <row r="24" spans="1:27" hidden="1">
      <c r="A24" s="22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>
        <f>Table2[[#This Row],[Design dose factor]]*Table2[[#This Row],[Loop factor]]*Table2[[#This Row],[Dot (pC)]]*Table2[[#This Row],[Dose factor]]</f>
        <v>0</v>
      </c>
      <c r="P24" s="21"/>
      <c r="Q24" s="21">
        <f>Table2[[#This Row],[Design dose factor]]*Table2[[#This Row],[Loop factor]]*Table2[[#This Row],[Dot (pC)]]*Table2[[#This Row],[Dose factor2]]</f>
        <v>0</v>
      </c>
      <c r="R24" s="21"/>
      <c r="S24" s="21">
        <f>Table2[[#This Row],[Design dose factor]]*Table2[[#This Row],[Loop factor]]*Table2[[#This Row],[Line (μC/cm)]]*Table2[[#This Row],[Area/Line step size]]*Table2[[#This Row],[Dose factor3]]</f>
        <v>0</v>
      </c>
      <c r="T24" s="21"/>
      <c r="U24" s="21">
        <f>Table2[[#This Row],[Design dose factor]]*Table2[[#This Row],[Loop factor]]*Table2[[#This Row],[Line (μC/cm)]]*Table2[[#This Row],[Area/Line step size]]*Table2[[#This Row],[Dose factor4]]</f>
        <v>0</v>
      </c>
      <c r="V24" s="21"/>
      <c r="W24" s="21">
        <f>Table2[[#This Row],[Design dose factor]]*Table2[[#This Row],[Loop factor]]*Table2[[#This Row],[Area (μC/cm^2)]]*Table2[[#This Row],[Area/Line step size]]*Table2[[#This Row],[Dose factor5]]</f>
        <v>0</v>
      </c>
      <c r="X24" s="21"/>
      <c r="Y24" s="21">
        <f>Table2[[#This Row],[Design dose factor]]*Table2[[#This Row],[Loop factor]]*Table2[[#This Row],[Area (μC/cm^2)]]*Table2[[#This Row],[Area/Line step size]]*Table2[[#This Row],[Dose factor6]]</f>
        <v>0</v>
      </c>
      <c r="Z24" s="25"/>
      <c r="AA24" s="25"/>
    </row>
    <row r="25" spans="1:27" hidden="1">
      <c r="A25" s="22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>
        <f>Table2[[#This Row],[Design dose factor]]*Table2[[#This Row],[Loop factor]]*Table2[[#This Row],[Dot (pC)]]*Table2[[#This Row],[Dose factor]]</f>
        <v>0</v>
      </c>
      <c r="P25" s="21"/>
      <c r="Q25" s="21">
        <f>Table2[[#This Row],[Design dose factor]]*Table2[[#This Row],[Loop factor]]*Table2[[#This Row],[Dot (pC)]]*Table2[[#This Row],[Dose factor2]]</f>
        <v>0</v>
      </c>
      <c r="R25" s="21"/>
      <c r="S25" s="21">
        <f>Table2[[#This Row],[Design dose factor]]*Table2[[#This Row],[Loop factor]]*Table2[[#This Row],[Line (μC/cm)]]*Table2[[#This Row],[Area/Line step size]]*Table2[[#This Row],[Dose factor3]]</f>
        <v>0</v>
      </c>
      <c r="T25" s="21"/>
      <c r="U25" s="21">
        <f>Table2[[#This Row],[Design dose factor]]*Table2[[#This Row],[Loop factor]]*Table2[[#This Row],[Line (μC/cm)]]*Table2[[#This Row],[Area/Line step size]]*Table2[[#This Row],[Dose factor4]]</f>
        <v>0</v>
      </c>
      <c r="V25" s="21"/>
      <c r="W25" s="21">
        <f>Table2[[#This Row],[Design dose factor]]*Table2[[#This Row],[Loop factor]]*Table2[[#This Row],[Area (μC/cm^2)]]*Table2[[#This Row],[Area/Line step size]]*Table2[[#This Row],[Dose factor5]]</f>
        <v>0</v>
      </c>
      <c r="X25" s="21"/>
      <c r="Y25" s="21">
        <f>Table2[[#This Row],[Design dose factor]]*Table2[[#This Row],[Loop factor]]*Table2[[#This Row],[Area (μC/cm^2)]]*Table2[[#This Row],[Area/Line step size]]*Table2[[#This Row],[Dose factor6]]</f>
        <v>0</v>
      </c>
      <c r="Z25" s="25"/>
      <c r="AA25" s="25"/>
    </row>
    <row r="26" spans="1:27" hidden="1">
      <c r="A26" s="22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>
        <f>Table2[[#This Row],[Design dose factor]]*Table2[[#This Row],[Loop factor]]*Table2[[#This Row],[Dot (pC)]]*Table2[[#This Row],[Dose factor]]</f>
        <v>0</v>
      </c>
      <c r="P26" s="21"/>
      <c r="Q26" s="21">
        <f>Table2[[#This Row],[Design dose factor]]*Table2[[#This Row],[Loop factor]]*Table2[[#This Row],[Dot (pC)]]*Table2[[#This Row],[Dose factor2]]</f>
        <v>0</v>
      </c>
      <c r="R26" s="21"/>
      <c r="S26" s="21">
        <f>Table2[[#This Row],[Design dose factor]]*Table2[[#This Row],[Loop factor]]*Table2[[#This Row],[Line (μC/cm)]]*Table2[[#This Row],[Area/Line step size]]*Table2[[#This Row],[Dose factor3]]</f>
        <v>0</v>
      </c>
      <c r="T26" s="21"/>
      <c r="U26" s="21">
        <f>Table2[[#This Row],[Design dose factor]]*Table2[[#This Row],[Loop factor]]*Table2[[#This Row],[Line (μC/cm)]]*Table2[[#This Row],[Area/Line step size]]*Table2[[#This Row],[Dose factor4]]</f>
        <v>0</v>
      </c>
      <c r="V26" s="21"/>
      <c r="W26" s="21">
        <f>Table2[[#This Row],[Design dose factor]]*Table2[[#This Row],[Loop factor]]*Table2[[#This Row],[Area (μC/cm^2)]]*Table2[[#This Row],[Area/Line step size]]*Table2[[#This Row],[Dose factor5]]</f>
        <v>0</v>
      </c>
      <c r="X26" s="21"/>
      <c r="Y26" s="21">
        <f>Table2[[#This Row],[Design dose factor]]*Table2[[#This Row],[Loop factor]]*Table2[[#This Row],[Area (μC/cm^2)]]*Table2[[#This Row],[Area/Line step size]]*Table2[[#This Row],[Dose factor6]]</f>
        <v>0</v>
      </c>
      <c r="Z26" s="25"/>
      <c r="AA26" s="25"/>
    </row>
    <row r="27" spans="1:27" hidden="1">
      <c r="A27" s="22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>
        <f>Table2[[#This Row],[Design dose factor]]*Table2[[#This Row],[Loop factor]]*Table2[[#This Row],[Dot (pC)]]*Table2[[#This Row],[Dose factor]]</f>
        <v>0</v>
      </c>
      <c r="P27" s="21"/>
      <c r="Q27" s="21">
        <f>Table2[[#This Row],[Design dose factor]]*Table2[[#This Row],[Loop factor]]*Table2[[#This Row],[Dot (pC)]]*Table2[[#This Row],[Dose factor2]]</f>
        <v>0</v>
      </c>
      <c r="R27" s="21"/>
      <c r="S27" s="21">
        <f>Table2[[#This Row],[Design dose factor]]*Table2[[#This Row],[Loop factor]]*Table2[[#This Row],[Line (μC/cm)]]*Table2[[#This Row],[Area/Line step size]]*Table2[[#This Row],[Dose factor3]]</f>
        <v>0</v>
      </c>
      <c r="T27" s="21"/>
      <c r="U27" s="21">
        <f>Table2[[#This Row],[Design dose factor]]*Table2[[#This Row],[Loop factor]]*Table2[[#This Row],[Line (μC/cm)]]*Table2[[#This Row],[Area/Line step size]]*Table2[[#This Row],[Dose factor4]]</f>
        <v>0</v>
      </c>
      <c r="V27" s="21"/>
      <c r="W27" s="21">
        <f>Table2[[#This Row],[Design dose factor]]*Table2[[#This Row],[Loop factor]]*Table2[[#This Row],[Area (μC/cm^2)]]*Table2[[#This Row],[Area/Line step size]]*Table2[[#This Row],[Dose factor5]]</f>
        <v>0</v>
      </c>
      <c r="X27" s="21"/>
      <c r="Y27" s="21">
        <f>Table2[[#This Row],[Design dose factor]]*Table2[[#This Row],[Loop factor]]*Table2[[#This Row],[Area (μC/cm^2)]]*Table2[[#This Row],[Area/Line step size]]*Table2[[#This Row],[Dose factor6]]</f>
        <v>0</v>
      </c>
      <c r="Z27" s="25"/>
      <c r="AA27" s="25"/>
    </row>
    <row r="28" spans="1:27" hidden="1">
      <c r="A28" s="22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>
        <f>Table2[[#This Row],[Design dose factor]]*Table2[[#This Row],[Loop factor]]*Table2[[#This Row],[Dot (pC)]]*Table2[[#This Row],[Dose factor]]</f>
        <v>0</v>
      </c>
      <c r="P28" s="21"/>
      <c r="Q28" s="21">
        <f>Table2[[#This Row],[Design dose factor]]*Table2[[#This Row],[Loop factor]]*Table2[[#This Row],[Dot (pC)]]*Table2[[#This Row],[Dose factor2]]</f>
        <v>0</v>
      </c>
      <c r="R28" s="21"/>
      <c r="S28" s="21">
        <f>Table2[[#This Row],[Design dose factor]]*Table2[[#This Row],[Loop factor]]*Table2[[#This Row],[Line (μC/cm)]]*Table2[[#This Row],[Area/Line step size]]*Table2[[#This Row],[Dose factor3]]</f>
        <v>0</v>
      </c>
      <c r="T28" s="21"/>
      <c r="U28" s="21">
        <f>Table2[[#This Row],[Design dose factor]]*Table2[[#This Row],[Loop factor]]*Table2[[#This Row],[Line (μC/cm)]]*Table2[[#This Row],[Area/Line step size]]*Table2[[#This Row],[Dose factor4]]</f>
        <v>0</v>
      </c>
      <c r="V28" s="21"/>
      <c r="W28" s="21">
        <f>Table2[[#This Row],[Design dose factor]]*Table2[[#This Row],[Loop factor]]*Table2[[#This Row],[Area (μC/cm^2)]]*Table2[[#This Row],[Area/Line step size]]*Table2[[#This Row],[Dose factor5]]</f>
        <v>0</v>
      </c>
      <c r="X28" s="21"/>
      <c r="Y28" s="21">
        <f>Table2[[#This Row],[Design dose factor]]*Table2[[#This Row],[Loop factor]]*Table2[[#This Row],[Area (μC/cm^2)]]*Table2[[#This Row],[Area/Line step size]]*Table2[[#This Row],[Dose factor6]]</f>
        <v>0</v>
      </c>
      <c r="Z28" s="25"/>
      <c r="AA28" s="25"/>
    </row>
    <row r="29" spans="1:27" hidden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>
        <f>Table2[[#This Row],[Design dose factor]]*Table2[[#This Row],[Loop factor]]*Table2[[#This Row],[Dot (pC)]]*Table2[[#This Row],[Dose factor]]</f>
        <v>0</v>
      </c>
      <c r="P29" s="21"/>
      <c r="Q29" s="21">
        <f>Table2[[#This Row],[Design dose factor]]*Table2[[#This Row],[Loop factor]]*Table2[[#This Row],[Dot (pC)]]*Table2[[#This Row],[Dose factor2]]</f>
        <v>0</v>
      </c>
      <c r="R29" s="21"/>
      <c r="S29" s="21">
        <f>Table2[[#This Row],[Design dose factor]]*Table2[[#This Row],[Loop factor]]*Table2[[#This Row],[Line (μC/cm)]]*Table2[[#This Row],[Area/Line step size]]*Table2[[#This Row],[Dose factor3]]</f>
        <v>0</v>
      </c>
      <c r="T29" s="21"/>
      <c r="U29" s="21">
        <f>Table2[[#This Row],[Design dose factor]]*Table2[[#This Row],[Loop factor]]*Table2[[#This Row],[Line (μC/cm)]]*Table2[[#This Row],[Area/Line step size]]*Table2[[#This Row],[Dose factor4]]</f>
        <v>0</v>
      </c>
      <c r="V29" s="21"/>
      <c r="W29" s="21">
        <f>Table2[[#This Row],[Design dose factor]]*Table2[[#This Row],[Loop factor]]*Table2[[#This Row],[Area (μC/cm^2)]]*Table2[[#This Row],[Area/Line step size]]*Table2[[#This Row],[Dose factor5]]</f>
        <v>0</v>
      </c>
      <c r="X29" s="21"/>
      <c r="Y29" s="21">
        <f>Table2[[#This Row],[Design dose factor]]*Table2[[#This Row],[Loop factor]]*Table2[[#This Row],[Area (μC/cm^2)]]*Table2[[#This Row],[Area/Line step size]]*Table2[[#This Row],[Dose factor6]]</f>
        <v>0</v>
      </c>
      <c r="Z29" s="25"/>
      <c r="AA29" s="25"/>
    </row>
    <row r="30" spans="1:27" hidden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>
        <f>Table2[[#This Row],[Design dose factor]]*Table2[[#This Row],[Loop factor]]*Table2[[#This Row],[Dot (pC)]]*Table2[[#This Row],[Dose factor]]</f>
        <v>0</v>
      </c>
      <c r="P30" s="21"/>
      <c r="Q30" s="21">
        <f>Table2[[#This Row],[Design dose factor]]*Table2[[#This Row],[Loop factor]]*Table2[[#This Row],[Dot (pC)]]*Table2[[#This Row],[Dose factor2]]</f>
        <v>0</v>
      </c>
      <c r="R30" s="21"/>
      <c r="S30" s="21">
        <f>Table2[[#This Row],[Design dose factor]]*Table2[[#This Row],[Loop factor]]*Table2[[#This Row],[Line (μC/cm)]]*Table2[[#This Row],[Area/Line step size]]*Table2[[#This Row],[Dose factor3]]</f>
        <v>0</v>
      </c>
      <c r="T30" s="21"/>
      <c r="U30" s="21">
        <f>Table2[[#This Row],[Design dose factor]]*Table2[[#This Row],[Loop factor]]*Table2[[#This Row],[Line (μC/cm)]]*Table2[[#This Row],[Area/Line step size]]*Table2[[#This Row],[Dose factor4]]</f>
        <v>0</v>
      </c>
      <c r="V30" s="21"/>
      <c r="W30" s="21">
        <f>Table2[[#This Row],[Design dose factor]]*Table2[[#This Row],[Loop factor]]*Table2[[#This Row],[Area (μC/cm^2)]]*Table2[[#This Row],[Area/Line step size]]*Table2[[#This Row],[Dose factor5]]</f>
        <v>0</v>
      </c>
      <c r="X30" s="21"/>
      <c r="Y30" s="21">
        <f>Table2[[#This Row],[Design dose factor]]*Table2[[#This Row],[Loop factor]]*Table2[[#This Row],[Area (μC/cm^2)]]*Table2[[#This Row],[Area/Line step size]]*Table2[[#This Row],[Dose factor6]]</f>
        <v>0</v>
      </c>
      <c r="Z30" s="25"/>
      <c r="AA30" s="25"/>
    </row>
  </sheetData>
  <mergeCells count="10">
    <mergeCell ref="N1:Q1"/>
    <mergeCell ref="R1:U1"/>
    <mergeCell ref="V1:Y1"/>
    <mergeCell ref="J2:L2"/>
    <mergeCell ref="N2:O2"/>
    <mergeCell ref="P2:Q2"/>
    <mergeCell ref="R2:S2"/>
    <mergeCell ref="T2:U2"/>
    <mergeCell ref="V2:W2"/>
    <mergeCell ref="X2:Y2"/>
  </mergeCells>
  <conditionalFormatting sqref="U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D5" sqref="D5"/>
    </sheetView>
  </sheetViews>
  <sheetFormatPr baseColWidth="10" defaultRowHeight="15" x14ac:dyDescent="0"/>
  <cols>
    <col min="1" max="1" width="6.83203125" style="20" customWidth="1"/>
    <col min="2" max="2" width="10.83203125" style="20"/>
    <col min="3" max="3" width="16.83203125" style="20" customWidth="1"/>
    <col min="4" max="4" width="19.6640625" style="20" customWidth="1"/>
    <col min="5" max="5" width="16.33203125" style="20" customWidth="1"/>
    <col min="6" max="16384" width="10.83203125" style="20"/>
  </cols>
  <sheetData>
    <row r="1" spans="1:13" ht="48" customHeight="1">
      <c r="A1" s="31" t="s">
        <v>16</v>
      </c>
      <c r="B1" s="31" t="s">
        <v>58</v>
      </c>
      <c r="C1" s="31" t="s">
        <v>60</v>
      </c>
      <c r="D1" s="31" t="s">
        <v>63</v>
      </c>
      <c r="E1" s="31" t="s">
        <v>62</v>
      </c>
      <c r="F1" s="31" t="s">
        <v>0</v>
      </c>
      <c r="G1" s="31" t="s">
        <v>1</v>
      </c>
      <c r="H1" s="31" t="s">
        <v>2</v>
      </c>
      <c r="I1" s="31" t="s">
        <v>3</v>
      </c>
      <c r="J1" s="31" t="s">
        <v>4</v>
      </c>
      <c r="K1" s="31" t="s">
        <v>5</v>
      </c>
      <c r="L1" s="31" t="s">
        <v>6</v>
      </c>
      <c r="M1" s="32"/>
    </row>
    <row r="2" spans="1:13">
      <c r="A2" s="33" t="s">
        <v>57</v>
      </c>
      <c r="B2" s="3">
        <v>1</v>
      </c>
      <c r="C2" s="3" t="s">
        <v>59</v>
      </c>
      <c r="D2" s="3"/>
      <c r="E2" s="3" t="s">
        <v>71</v>
      </c>
      <c r="F2" s="3"/>
      <c r="G2" s="3"/>
      <c r="H2" s="3"/>
      <c r="I2" s="3"/>
      <c r="J2" s="3"/>
      <c r="K2" s="3"/>
      <c r="L2" s="3"/>
    </row>
    <row r="3" spans="1:13">
      <c r="A3" s="3" t="s">
        <v>66</v>
      </c>
      <c r="B3" s="3">
        <v>20</v>
      </c>
      <c r="C3" s="3" t="s">
        <v>67</v>
      </c>
      <c r="D3" s="3" t="s">
        <v>68</v>
      </c>
      <c r="E3" s="3"/>
      <c r="F3" s="3"/>
      <c r="G3" s="3"/>
      <c r="H3" s="3"/>
      <c r="I3" s="3"/>
      <c r="J3" s="3"/>
      <c r="K3" s="3"/>
      <c r="L3" s="3"/>
    </row>
    <row r="4" spans="1:13">
      <c r="A4" s="3" t="s">
        <v>66</v>
      </c>
      <c r="B4" s="3">
        <v>200</v>
      </c>
      <c r="C4" s="3" t="s">
        <v>69</v>
      </c>
      <c r="D4" s="3" t="s">
        <v>70</v>
      </c>
      <c r="E4" s="3"/>
      <c r="F4" s="3"/>
      <c r="G4" s="3"/>
      <c r="H4" s="3"/>
      <c r="I4" s="3"/>
      <c r="J4" s="3"/>
      <c r="K4" s="3"/>
      <c r="L4" s="3"/>
    </row>
    <row r="5" spans="1:1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3">
      <c r="A14" s="3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Resultats</vt:lpstr>
      <vt:lpstr>Interpretations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Briosne Fréjaville</dc:creator>
  <cp:lastModifiedBy>Clémence Briosne Fréjaville</cp:lastModifiedBy>
  <dcterms:created xsi:type="dcterms:W3CDTF">2016-07-04T02:34:51Z</dcterms:created>
  <dcterms:modified xsi:type="dcterms:W3CDTF">2016-07-04T08:00:17Z</dcterms:modified>
</cp:coreProperties>
</file>