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Feuil1" sheetId="1" r:id="rId1"/>
    <sheet name="Feuil2" sheetId="2" r:id="rId2"/>
    <sheet name="Feuil3" sheetId="3" r:id="rId3"/>
  </sheets>
  <calcPr calcId="144525" concurrentCalc="0"/>
</workbook>
</file>

<file path=xl/calcChain.xml><?xml version="1.0" encoding="utf-8"?>
<calcChain xmlns="http://schemas.openxmlformats.org/spreadsheetml/2006/main">
  <c r="J41" i="2" l="1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I41" i="2"/>
  <c r="I42" i="2"/>
  <c r="I43" i="2"/>
  <c r="I44" i="2"/>
  <c r="I45" i="2"/>
  <c r="I46" i="2"/>
  <c r="I47" i="2"/>
  <c r="I48" i="2"/>
  <c r="I49" i="2"/>
  <c r="I50" i="2"/>
  <c r="I51" i="2"/>
  <c r="I52" i="2"/>
  <c r="M14" i="2"/>
  <c r="L14" i="2"/>
  <c r="I14" i="2"/>
  <c r="M35" i="2"/>
  <c r="L35" i="2"/>
  <c r="I35" i="2"/>
  <c r="M21" i="2"/>
  <c r="L21" i="2"/>
  <c r="I21" i="2"/>
  <c r="M36" i="2"/>
  <c r="L36" i="2"/>
  <c r="I36" i="2"/>
  <c r="M33" i="2"/>
  <c r="L33" i="2"/>
  <c r="I33" i="2"/>
  <c r="M31" i="2"/>
  <c r="L31" i="2"/>
  <c r="I31" i="2"/>
  <c r="M27" i="2"/>
  <c r="L27" i="2"/>
  <c r="I27" i="2"/>
  <c r="M20" i="2"/>
  <c r="L20" i="2"/>
  <c r="I20" i="2"/>
  <c r="M34" i="2"/>
  <c r="L34" i="2"/>
  <c r="I34" i="2"/>
  <c r="M26" i="2"/>
  <c r="L26" i="2"/>
  <c r="I26" i="2"/>
  <c r="M22" i="2"/>
  <c r="L22" i="2"/>
  <c r="I22" i="2"/>
  <c r="M17" i="2"/>
  <c r="L17" i="2"/>
  <c r="I17" i="2"/>
  <c r="M15" i="2"/>
  <c r="L15" i="2"/>
  <c r="I15" i="2"/>
  <c r="M25" i="2"/>
  <c r="M37" i="2"/>
  <c r="M38" i="2"/>
  <c r="M39" i="2"/>
  <c r="M40" i="2"/>
  <c r="M5" i="2"/>
  <c r="M3" i="2"/>
  <c r="M12" i="2"/>
  <c r="M11" i="2"/>
  <c r="M4" i="2"/>
  <c r="M6" i="2"/>
  <c r="M7" i="2"/>
  <c r="M8" i="2"/>
  <c r="M9" i="2"/>
  <c r="M10" i="2"/>
  <c r="M13" i="2"/>
  <c r="M16" i="2"/>
  <c r="M18" i="2"/>
  <c r="M24" i="2"/>
  <c r="M29" i="2"/>
  <c r="M19" i="2"/>
  <c r="M23" i="2"/>
  <c r="M28" i="2"/>
  <c r="M30" i="2"/>
  <c r="M32" i="2"/>
  <c r="I25" i="2"/>
  <c r="I37" i="2"/>
  <c r="I38" i="2"/>
  <c r="I39" i="2"/>
  <c r="I40" i="2"/>
  <c r="I5" i="2"/>
  <c r="I3" i="2"/>
  <c r="I12" i="2"/>
  <c r="I11" i="2"/>
  <c r="I4" i="2"/>
  <c r="I6" i="2"/>
  <c r="I7" i="2"/>
  <c r="I8" i="2"/>
  <c r="I9" i="2"/>
  <c r="I10" i="2"/>
  <c r="I13" i="2"/>
  <c r="I16" i="2"/>
  <c r="I18" i="2"/>
  <c r="I24" i="2"/>
  <c r="I29" i="2"/>
  <c r="I19" i="2"/>
  <c r="I23" i="2"/>
  <c r="I28" i="2"/>
  <c r="I30" i="2"/>
  <c r="I32" i="2"/>
  <c r="L25" i="2"/>
  <c r="L37" i="2"/>
  <c r="L38" i="2"/>
  <c r="L39" i="2"/>
  <c r="L40" i="2"/>
  <c r="L5" i="2"/>
  <c r="L3" i="2"/>
  <c r="L12" i="2"/>
  <c r="L11" i="2"/>
  <c r="L4" i="2"/>
  <c r="L6" i="2"/>
  <c r="L7" i="2"/>
  <c r="L8" i="2"/>
  <c r="L9" i="2"/>
  <c r="L10" i="2"/>
  <c r="L13" i="2"/>
  <c r="L16" i="2"/>
  <c r="L18" i="2"/>
  <c r="L24" i="2"/>
  <c r="L29" i="2"/>
  <c r="L19" i="2"/>
  <c r="L23" i="2"/>
  <c r="L28" i="2"/>
  <c r="L30" i="2"/>
  <c r="L32" i="2"/>
</calcChain>
</file>

<file path=xl/sharedStrings.xml><?xml version="1.0" encoding="utf-8"?>
<sst xmlns="http://schemas.openxmlformats.org/spreadsheetml/2006/main" count="291" uniqueCount="34">
  <si>
    <t>backside</t>
  </si>
  <si>
    <t>SE2</t>
  </si>
  <si>
    <t>M</t>
  </si>
  <si>
    <t>gauss</t>
  </si>
  <si>
    <t>IL</t>
  </si>
  <si>
    <t>frontside</t>
  </si>
  <si>
    <t>écart relatif</t>
  </si>
  <si>
    <t>Expérience</t>
  </si>
  <si>
    <t>Matlab/Raith</t>
  </si>
  <si>
    <t>side</t>
  </si>
  <si>
    <t>Image Type</t>
  </si>
  <si>
    <r>
      <t xml:space="preserve">Hole size </t>
    </r>
    <r>
      <rPr>
        <b/>
        <i/>
        <sz val="12"/>
        <color theme="0"/>
        <rFont val="Calibri"/>
        <family val="2"/>
        <scheme val="minor"/>
      </rPr>
      <t>nm</t>
    </r>
  </si>
  <si>
    <t>dose on design</t>
  </si>
  <si>
    <t>Measure with*</t>
  </si>
  <si>
    <t xml:space="preserve">*we mesure with Matlab (gauss, gaussauto, gausssfullauto) or Raith </t>
  </si>
  <si>
    <t>Frontside</t>
  </si>
  <si>
    <t>Backside</t>
  </si>
  <si>
    <t>Loop</t>
  </si>
  <si>
    <t>Final dose</t>
  </si>
  <si>
    <t>Thickness</t>
  </si>
  <si>
    <t>Exp</t>
  </si>
  <si>
    <t>Ecart relatif</t>
  </si>
  <si>
    <t>1: not through</t>
  </si>
  <si>
    <t>10µm – 1pA (5)</t>
  </si>
  <si>
    <t>Design Dose factor</t>
  </si>
  <si>
    <r>
      <t xml:space="preserve">Dot Dose </t>
    </r>
    <r>
      <rPr>
        <b/>
        <i/>
        <sz val="12"/>
        <color theme="0"/>
        <rFont val="Calibri"/>
        <family val="2"/>
        <scheme val="minor"/>
      </rPr>
      <t>pC</t>
    </r>
  </si>
  <si>
    <t>Column</t>
  </si>
  <si>
    <r>
      <t>Current</t>
    </r>
    <r>
      <rPr>
        <b/>
        <i/>
        <sz val="12"/>
        <color theme="0"/>
        <rFont val="Calibri"/>
        <family val="2"/>
        <scheme val="minor"/>
      </rPr>
      <t xml:space="preserve"> pA</t>
    </r>
  </si>
  <si>
    <t>ApproxGauss-Auto</t>
  </si>
  <si>
    <t>augmente avec loop?</t>
  </si>
  <si>
    <t>Hole Ratio</t>
  </si>
  <si>
    <t>for high loop frontside ~= backside ?</t>
  </si>
  <si>
    <t>ApproxGauss-Autopower</t>
  </si>
  <si>
    <t>20μm – 6.5pA 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</si>
</sst>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2"/>
      <color theme="0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0" xfId="0" applyFont="1"/>
    <xf numFmtId="0" fontId="4" fillId="3" borderId="8" xfId="0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2" fillId="2" borderId="6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Ecart relatif</a:t>
            </a:r>
            <a:r>
              <a:rPr lang="fr-FR" baseline="0"/>
              <a:t> (dose), </a:t>
            </a:r>
            <a:r>
              <a:rPr lang="fr-FR" b="0" i="1" baseline="0"/>
              <a:t>gauss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  <c:numCache>
                <c:formatCode>0.00</c:formatCode>
                <c:ptCount val="5"/>
                <c:pt idx="0">
                  <c:v>3.2</c:v>
                </c:pt>
                <c:pt idx="1">
                  <c:v>3.6</c:v>
                </c:pt>
                <c:pt idx="2">
                  <c:v>4</c:v>
                </c:pt>
                <c:pt idx="3">
                  <c:v>3.6</c:v>
                </c:pt>
                <c:pt idx="4">
                  <c:v>3.2</c:v>
                </c:pt>
              </c:numCache>
            </c:numRef>
          </c:xVal>
          <c:yVal>
            <c:numRef>
              <c:f>Feuil2!$L$8:$L$12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0.44927536231884058</c:v>
                </c:pt>
                <c:pt idx="4">
                  <c:v>0.33333333333333331</c:v>
                </c:pt>
              </c:numCache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0000"/>
                </a:schemeClr>
              </a:solidFill>
            </c:spPr>
          </c:marker>
          <c:xVal>
            <c:numRef>
              <c:f>Feuil2!$I$8:$I$12</c:f>
              <c:numCache>
                <c:formatCode>0.00</c:formatCode>
                <c:ptCount val="5"/>
                <c:pt idx="0">
                  <c:v>3.2</c:v>
                </c:pt>
                <c:pt idx="1">
                  <c:v>3.6</c:v>
                </c:pt>
                <c:pt idx="2">
                  <c:v>4</c:v>
                </c:pt>
                <c:pt idx="3">
                  <c:v>3.6</c:v>
                </c:pt>
                <c:pt idx="4">
                  <c:v>3.2</c:v>
                </c:pt>
              </c:numCache>
            </c:numRef>
          </c:xVal>
          <c:yVal>
            <c:numRef>
              <c:f>Feuil2!$L$13:$L$17</c:f>
              <c:numCache>
                <c:formatCode>0.00</c:formatCode>
                <c:ptCount val="5"/>
                <c:pt idx="0">
                  <c:v>0.28446771378708546</c:v>
                </c:pt>
                <c:pt idx="1">
                  <c:v>0.30948678071539665</c:v>
                </c:pt>
                <c:pt idx="2">
                  <c:v>-1</c:v>
                </c:pt>
                <c:pt idx="3">
                  <c:v>0.23006134969325151</c:v>
                </c:pt>
                <c:pt idx="4">
                  <c:v>0.30315500685871055</c:v>
                </c:pt>
              </c:numCache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  <c:numCache>
                <c:formatCode>0.00</c:formatCode>
                <c:ptCount val="5"/>
                <c:pt idx="0">
                  <c:v>3.2</c:v>
                </c:pt>
                <c:pt idx="1">
                  <c:v>3.6</c:v>
                </c:pt>
                <c:pt idx="2">
                  <c:v>4</c:v>
                </c:pt>
                <c:pt idx="3">
                  <c:v>3.6</c:v>
                </c:pt>
                <c:pt idx="4">
                  <c:v>3.2</c:v>
                </c:pt>
              </c:numCache>
            </c:numRef>
          </c:xVal>
          <c:yVal>
            <c:numRef>
              <c:f>Feuil2!$L$26:$L$30</c:f>
              <c:numCache>
                <c:formatCode>0.00</c:formatCode>
                <c:ptCount val="5"/>
                <c:pt idx="0">
                  <c:v>0.24510932105868818</c:v>
                </c:pt>
                <c:pt idx="1">
                  <c:v>0.153558052434457</c:v>
                </c:pt>
                <c:pt idx="2">
                  <c:v>0.11898734177215196</c:v>
                </c:pt>
                <c:pt idx="3">
                  <c:v>0.1484272216242076</c:v>
                </c:pt>
                <c:pt idx="4">
                  <c:v>0.1001206272617612</c:v>
                </c:pt>
              </c:numCache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  <c:numCache>
                <c:formatCode>0.00</c:formatCode>
                <c:ptCount val="5"/>
                <c:pt idx="0">
                  <c:v>3.2</c:v>
                </c:pt>
                <c:pt idx="1">
                  <c:v>3.6</c:v>
                </c:pt>
                <c:pt idx="2">
                  <c:v>4</c:v>
                </c:pt>
                <c:pt idx="3">
                  <c:v>3.6</c:v>
                </c:pt>
                <c:pt idx="4">
                  <c:v>3.2</c:v>
                </c:pt>
              </c:numCache>
            </c:numRef>
          </c:xVal>
          <c:yVal>
            <c:numRef>
              <c:f>Feuil2!$L$36:$L$40</c:f>
              <c:numCache>
                <c:formatCode>0.00</c:formatCode>
                <c:ptCount val="5"/>
                <c:pt idx="0">
                  <c:v>0.11594202898550721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5792"/>
        <c:axId val="185107584"/>
      </c:scatterChart>
      <c:valAx>
        <c:axId val="1851057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5107584"/>
        <c:crosses val="autoZero"/>
        <c:crossBetween val="midCat"/>
      </c:valAx>
      <c:valAx>
        <c:axId val="185107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510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Hole ratio (dose), </a:t>
            </a:r>
            <a:r>
              <a:rPr lang="fr-FR" sz="1800" b="0" i="1" baseline="0">
                <a:effectLst/>
              </a:rPr>
              <a:t>gauss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  <c:numCache>
                <c:formatCode>0.00</c:formatCode>
                <c:ptCount val="5"/>
                <c:pt idx="0">
                  <c:v>3.2</c:v>
                </c:pt>
                <c:pt idx="1">
                  <c:v>3.6</c:v>
                </c:pt>
                <c:pt idx="2">
                  <c:v>4</c:v>
                </c:pt>
                <c:pt idx="3">
                  <c:v>3.6</c:v>
                </c:pt>
                <c:pt idx="4">
                  <c:v>3.2</c:v>
                </c:pt>
              </c:numCache>
            </c:numRef>
          </c:xVal>
          <c:yVal>
            <c:numRef>
              <c:f>Feuil2!$M$8:$M$12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0.38</c:v>
                </c:pt>
                <c:pt idx="4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31000"/>
                </a:schemeClr>
              </a:solidFill>
            </c:spPr>
          </c:marker>
          <c:xVal>
            <c:numRef>
              <c:f>Feuil2!$I$8:$I$12</c:f>
              <c:numCache>
                <c:formatCode>0.00</c:formatCode>
                <c:ptCount val="5"/>
                <c:pt idx="0">
                  <c:v>3.2</c:v>
                </c:pt>
                <c:pt idx="1">
                  <c:v>3.6</c:v>
                </c:pt>
                <c:pt idx="2">
                  <c:v>4</c:v>
                </c:pt>
                <c:pt idx="3">
                  <c:v>3.6</c:v>
                </c:pt>
                <c:pt idx="4">
                  <c:v>3.2</c:v>
                </c:pt>
              </c:numCache>
            </c:numRef>
          </c:xVal>
          <c:yVal>
            <c:numRef>
              <c:f>Feuil2!$M$13:$M$17</c:f>
              <c:numCache>
                <c:formatCode>General</c:formatCode>
                <c:ptCount val="5"/>
                <c:pt idx="0">
                  <c:v>0.55706521739130443</c:v>
                </c:pt>
                <c:pt idx="1">
                  <c:v>0.52731591448931114</c:v>
                </c:pt>
                <c:pt idx="2">
                  <c:v>0</c:v>
                </c:pt>
                <c:pt idx="3">
                  <c:v>0.62593516209476308</c:v>
                </c:pt>
                <c:pt idx="4">
                  <c:v>0.53473684210526318</c:v>
                </c:pt>
              </c:numCache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  <c:numCache>
                <c:formatCode>0.00</c:formatCode>
                <c:ptCount val="5"/>
                <c:pt idx="0">
                  <c:v>3.2</c:v>
                </c:pt>
                <c:pt idx="1">
                  <c:v>3.6</c:v>
                </c:pt>
                <c:pt idx="2">
                  <c:v>4</c:v>
                </c:pt>
                <c:pt idx="3">
                  <c:v>3.6</c:v>
                </c:pt>
                <c:pt idx="4">
                  <c:v>3.2</c:v>
                </c:pt>
              </c:numCache>
            </c:numRef>
          </c:xVal>
          <c:yVal>
            <c:numRef>
              <c:f>Feuil2!$M$26:$M$30</c:f>
              <c:numCache>
                <c:formatCode>General</c:formatCode>
                <c:ptCount val="5"/>
                <c:pt idx="0">
                  <c:v>0.60628465804066534</c:v>
                </c:pt>
                <c:pt idx="1">
                  <c:v>0.73376623376623373</c:v>
                </c:pt>
                <c:pt idx="2">
                  <c:v>0.78733031674208132</c:v>
                </c:pt>
                <c:pt idx="3">
                  <c:v>0.74151218496146643</c:v>
                </c:pt>
                <c:pt idx="4">
                  <c:v>0.81798245614035081</c:v>
                </c:pt>
              </c:numCache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  <c:numCache>
                <c:formatCode>0.00</c:formatCode>
                <c:ptCount val="5"/>
                <c:pt idx="0">
                  <c:v>3.2</c:v>
                </c:pt>
                <c:pt idx="1">
                  <c:v>3.6</c:v>
                </c:pt>
                <c:pt idx="2">
                  <c:v>4</c:v>
                </c:pt>
                <c:pt idx="3">
                  <c:v>3.6</c:v>
                </c:pt>
                <c:pt idx="4">
                  <c:v>3.2</c:v>
                </c:pt>
              </c:numCache>
            </c:numRef>
          </c:xVal>
          <c:yVal>
            <c:numRef>
              <c:f>Feuil2!$M$36:$M$40</c:f>
              <c:numCache>
                <c:formatCode>General</c:formatCode>
                <c:ptCount val="5"/>
                <c:pt idx="0">
                  <c:v>0.79220779220779225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7536"/>
        <c:axId val="203711616"/>
      </c:scatterChart>
      <c:valAx>
        <c:axId val="203697536"/>
        <c:scaling>
          <c:orientation val="minMax"/>
          <c:min val="2"/>
        </c:scaling>
        <c:delete val="0"/>
        <c:axPos val="b"/>
        <c:numFmt formatCode="0.00" sourceLinked="1"/>
        <c:majorTickMark val="out"/>
        <c:minorTickMark val="none"/>
        <c:tickLblPos val="nextTo"/>
        <c:crossAx val="203711616"/>
        <c:crosses val="autoZero"/>
        <c:crossBetween val="midCat"/>
      </c:valAx>
      <c:valAx>
        <c:axId val="20371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1121</xdr:colOff>
      <xdr:row>2</xdr:row>
      <xdr:rowOff>81836</xdr:rowOff>
    </xdr:from>
    <xdr:to>
      <xdr:col>22</xdr:col>
      <xdr:colOff>502951</xdr:colOff>
      <xdr:row>16</xdr:row>
      <xdr:rowOff>48090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59999</xdr:colOff>
      <xdr:row>18</xdr:row>
      <xdr:rowOff>179294</xdr:rowOff>
    </xdr:from>
    <xdr:to>
      <xdr:col>23</xdr:col>
      <xdr:colOff>304800</xdr:colOff>
      <xdr:row>33</xdr:row>
      <xdr:rowOff>97779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699247</xdr:colOff>
      <xdr:row>1</xdr:row>
      <xdr:rowOff>98611</xdr:rowOff>
    </xdr:from>
    <xdr:to>
      <xdr:col>23</xdr:col>
      <xdr:colOff>337677</xdr:colOff>
      <xdr:row>32</xdr:row>
      <xdr:rowOff>179293</xdr:rowOff>
    </xdr:to>
    <xdr:pic>
      <xdr:nvPicPr>
        <xdr:cNvPr id="8" name="Imag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52612" y="295835"/>
          <a:ext cx="5133794" cy="6203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au2" displayName="Tableau2" ref="A2:O54" totalsRowShown="0" headerRowDxfId="34" dataDxfId="32" headerRowBorderDxfId="33" tableBorderDxfId="31" totalsRowBorderDxfId="30">
  <autoFilter ref="A2:O54"/>
  <sortState ref="A3:O54">
    <sortCondition ref="K2:K54"/>
  </sortState>
  <tableColumns count="15">
    <tableColumn id="1" name="Exp" dataDxfId="29" totalsRowDxfId="28"/>
    <tableColumn id="19" name="Thickness" dataDxfId="27" totalsRowDxfId="26"/>
    <tableColumn id="3" name="Image Type" dataDxfId="25" totalsRowDxfId="24"/>
    <tableColumn id="5" name="Measure with*" dataDxfId="23" totalsRowDxfId="22"/>
    <tableColumn id="6" name="dose on design" dataDxfId="21" totalsRowDxfId="20"/>
    <tableColumn id="15" name="Design Dose factor" dataDxfId="19" totalsRowDxfId="18"/>
    <tableColumn id="17" name="Dot Dose pC" dataDxfId="17" totalsRowDxfId="16"/>
    <tableColumn id="18" name="Loop" dataDxfId="15" totalsRowDxfId="14"/>
    <tableColumn id="16" name="Final dose" dataDxfId="13" totalsRowDxfId="12">
      <calculatedColumnFormula>Tableau2[[#This Row],[Loop]]*Tableau2[[#This Row],[Dot Dose pC]]*Tableau2[[#This Row],[Design Dose factor]]*Tableau2[[#This Row],[dose on design]]</calculatedColumnFormula>
    </tableColumn>
    <tableColumn id="7" name="Frontside" dataDxfId="11" totalsRowDxfId="10"/>
    <tableColumn id="8" name="Backside" dataDxfId="9" totalsRowDxfId="8"/>
    <tableColumn id="11" name="Ecart relatif" dataDxfId="7" totalsRowDxfId="6">
      <calculatedColumnFormula>(Tableau2[[#This Row],[Frontside]]-Tableau2[[#This Row],[Backside]])/(Tableau2[[#This Row],[Frontside]]+Tableau2[[#This Row],[Backside]])</calculatedColumnFormula>
    </tableColumn>
    <tableColumn id="12" name="Hole Ratio" dataDxfId="5" totalsRowDxfId="4">
      <calculatedColumnFormula>Tableau2[[#This Row],[Backside]]/Tableau2[[#This Row],[Frontside]]</calculatedColumnFormula>
    </tableColumn>
    <tableColumn id="13" name="Column" dataDxfId="3" totalsRowDxfId="2"/>
    <tableColumn id="14" name="Current pA" dataDxfId="1" totalsRow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22" workbookViewId="0">
      <selection activeCell="A30" sqref="A30:N38"/>
    </sheetView>
  </sheetViews>
  <sheetFormatPr baseColWidth="10" defaultColWidth="8.88671875" defaultRowHeight="14.4"/>
  <cols>
    <col min="1" max="1" width="13.77734375" customWidth="1"/>
    <col min="2" max="2" width="14" customWidth="1"/>
    <col min="3" max="3" width="10.77734375" customWidth="1"/>
    <col min="5" max="5" width="8.6640625" customWidth="1"/>
    <col min="6" max="6" width="16.88671875" customWidth="1"/>
    <col min="7" max="7" width="12" customWidth="1"/>
    <col min="8" max="8" width="10.44140625" customWidth="1"/>
  </cols>
  <sheetData>
    <row r="1" spans="1:16" ht="15.6">
      <c r="G1" s="23" t="s">
        <v>11</v>
      </c>
      <c r="H1" s="24"/>
    </row>
    <row r="2" spans="1:16" ht="16.2" thickBot="1">
      <c r="A2" s="5" t="s">
        <v>7</v>
      </c>
      <c r="B2" s="6" t="s">
        <v>9</v>
      </c>
      <c r="C2" s="6" t="s">
        <v>10</v>
      </c>
      <c r="D2" s="6" t="s">
        <v>8</v>
      </c>
      <c r="E2" s="6" t="s">
        <v>13</v>
      </c>
      <c r="F2" s="6" t="s">
        <v>12</v>
      </c>
      <c r="G2" s="6" t="s">
        <v>15</v>
      </c>
      <c r="H2" s="6" t="s">
        <v>16</v>
      </c>
      <c r="I2" s="6"/>
      <c r="J2" s="6"/>
      <c r="K2" s="6"/>
      <c r="L2" s="6"/>
      <c r="M2" s="6"/>
      <c r="N2" s="6"/>
    </row>
    <row r="3" spans="1:16" ht="16.2" thickTop="1">
      <c r="A3" s="1">
        <v>31</v>
      </c>
      <c r="B3" s="2" t="s">
        <v>0</v>
      </c>
      <c r="C3" s="2" t="s">
        <v>1</v>
      </c>
      <c r="D3" s="2" t="s">
        <v>2</v>
      </c>
      <c r="E3" s="2" t="s">
        <v>3</v>
      </c>
      <c r="F3" s="2">
        <v>1.2</v>
      </c>
      <c r="G3" s="2"/>
      <c r="H3" s="2">
        <v>31</v>
      </c>
      <c r="I3" s="2"/>
      <c r="J3" s="2"/>
      <c r="K3" s="2"/>
      <c r="L3" s="2"/>
      <c r="M3" s="2"/>
      <c r="N3" s="2"/>
    </row>
    <row r="4" spans="1:16" ht="15.6">
      <c r="A4" s="1">
        <v>31</v>
      </c>
      <c r="B4" s="2" t="s">
        <v>0</v>
      </c>
      <c r="C4" s="2" t="s">
        <v>1</v>
      </c>
      <c r="D4" s="2" t="s">
        <v>2</v>
      </c>
      <c r="E4" s="2" t="s">
        <v>3</v>
      </c>
      <c r="F4" s="2">
        <v>1.4</v>
      </c>
      <c r="G4" s="2"/>
      <c r="H4" s="2">
        <v>50</v>
      </c>
      <c r="I4" s="2"/>
      <c r="J4" s="2"/>
      <c r="K4" s="2"/>
      <c r="L4" s="2"/>
      <c r="M4" s="2"/>
      <c r="N4" s="2"/>
    </row>
    <row r="5" spans="1:16" ht="15.6">
      <c r="A5" s="1">
        <v>31</v>
      </c>
      <c r="B5" s="2" t="s">
        <v>0</v>
      </c>
      <c r="C5" s="2" t="s">
        <v>1</v>
      </c>
      <c r="D5" s="2" t="s">
        <v>2</v>
      </c>
      <c r="E5" s="2" t="s">
        <v>3</v>
      </c>
      <c r="F5" s="2">
        <v>1.6</v>
      </c>
      <c r="G5" s="2"/>
      <c r="H5" s="2">
        <v>51</v>
      </c>
      <c r="I5" s="2"/>
      <c r="J5" s="2"/>
      <c r="K5" s="2"/>
      <c r="L5" s="2"/>
      <c r="M5" s="2"/>
      <c r="N5" s="2"/>
    </row>
    <row r="6" spans="1:16" ht="15.6">
      <c r="A6" s="1">
        <v>31</v>
      </c>
      <c r="B6" s="2" t="s">
        <v>0</v>
      </c>
      <c r="C6" s="2" t="s">
        <v>1</v>
      </c>
      <c r="D6" s="2" t="s">
        <v>2</v>
      </c>
      <c r="E6" s="2" t="s">
        <v>3</v>
      </c>
      <c r="F6" s="2">
        <v>1.8</v>
      </c>
      <c r="G6" s="2"/>
      <c r="H6" s="2">
        <v>52.3</v>
      </c>
      <c r="I6" s="2"/>
      <c r="J6" s="2"/>
      <c r="K6" s="2"/>
      <c r="L6" s="2"/>
      <c r="M6" s="2"/>
      <c r="N6" s="2"/>
    </row>
    <row r="7" spans="1:16" ht="15.6">
      <c r="A7" s="1">
        <v>31</v>
      </c>
      <c r="B7" s="2" t="s">
        <v>0</v>
      </c>
      <c r="C7" s="2" t="s">
        <v>1</v>
      </c>
      <c r="D7" s="2" t="s">
        <v>2</v>
      </c>
      <c r="E7" s="2" t="s">
        <v>3</v>
      </c>
      <c r="F7" s="2">
        <v>2</v>
      </c>
      <c r="G7" s="2"/>
      <c r="H7" s="2">
        <v>66</v>
      </c>
      <c r="I7" s="2"/>
      <c r="J7" s="2"/>
      <c r="K7" s="2"/>
      <c r="L7" s="2"/>
      <c r="M7" s="2"/>
      <c r="N7" s="2"/>
    </row>
    <row r="8" spans="1:16" ht="15.6">
      <c r="A8" s="1">
        <v>31</v>
      </c>
      <c r="B8" s="2" t="s">
        <v>0</v>
      </c>
      <c r="C8" s="2" t="s">
        <v>4</v>
      </c>
      <c r="D8" s="2" t="s">
        <v>2</v>
      </c>
      <c r="E8" s="2" t="s">
        <v>3</v>
      </c>
      <c r="F8" s="2">
        <v>1.2</v>
      </c>
      <c r="G8" s="10"/>
      <c r="H8" s="10">
        <v>0</v>
      </c>
      <c r="I8" s="2"/>
      <c r="J8" s="2"/>
      <c r="K8" s="2"/>
      <c r="L8" s="2"/>
      <c r="M8" s="2"/>
      <c r="N8" s="2"/>
    </row>
    <row r="9" spans="1:16" ht="15.6">
      <c r="A9" s="1">
        <v>31</v>
      </c>
      <c r="B9" s="2" t="s">
        <v>0</v>
      </c>
      <c r="C9" s="2" t="s">
        <v>4</v>
      </c>
      <c r="D9" s="2" t="s">
        <v>2</v>
      </c>
      <c r="E9" s="2" t="s">
        <v>3</v>
      </c>
      <c r="F9" s="2">
        <v>1.4</v>
      </c>
      <c r="G9" s="10"/>
      <c r="H9" s="10">
        <v>0</v>
      </c>
      <c r="I9" s="2"/>
      <c r="J9" s="2"/>
      <c r="K9" s="2"/>
      <c r="L9" s="2"/>
      <c r="M9" s="2"/>
      <c r="N9" s="2"/>
    </row>
    <row r="10" spans="1:16" ht="15.6">
      <c r="A10" s="1">
        <v>31</v>
      </c>
      <c r="B10" s="2" t="s">
        <v>0</v>
      </c>
      <c r="C10" s="2" t="s">
        <v>4</v>
      </c>
      <c r="D10" s="2" t="s">
        <v>2</v>
      </c>
      <c r="E10" s="2" t="s">
        <v>3</v>
      </c>
      <c r="F10" s="2">
        <v>1.6</v>
      </c>
      <c r="G10" s="10"/>
      <c r="H10" s="10">
        <v>20</v>
      </c>
      <c r="I10" s="2"/>
      <c r="J10" s="2"/>
      <c r="K10" s="2"/>
      <c r="L10" s="2"/>
      <c r="M10" s="2"/>
      <c r="N10" s="2"/>
    </row>
    <row r="11" spans="1:16" ht="15.6">
      <c r="A11" s="1">
        <v>31</v>
      </c>
      <c r="B11" s="2" t="s">
        <v>0</v>
      </c>
      <c r="C11" s="2" t="s">
        <v>4</v>
      </c>
      <c r="D11" s="2" t="s">
        <v>2</v>
      </c>
      <c r="E11" s="2" t="s">
        <v>3</v>
      </c>
      <c r="F11" s="2">
        <v>1.8</v>
      </c>
      <c r="G11" s="10"/>
      <c r="H11" s="10">
        <v>19</v>
      </c>
      <c r="I11" s="2"/>
      <c r="J11" s="2"/>
      <c r="K11" s="2"/>
      <c r="L11" s="2"/>
      <c r="M11" s="2"/>
      <c r="N11" s="2"/>
    </row>
    <row r="12" spans="1:16" ht="15.6">
      <c r="A12" s="1">
        <v>31</v>
      </c>
      <c r="B12" s="2" t="s">
        <v>0</v>
      </c>
      <c r="C12" s="2" t="s">
        <v>4</v>
      </c>
      <c r="D12" s="2" t="s">
        <v>2</v>
      </c>
      <c r="E12" s="2" t="s">
        <v>3</v>
      </c>
      <c r="F12" s="2">
        <v>2</v>
      </c>
      <c r="G12" s="7"/>
      <c r="H12" s="7">
        <v>0</v>
      </c>
      <c r="I12" s="2"/>
      <c r="J12" s="2"/>
      <c r="K12" s="2"/>
      <c r="L12" s="2"/>
      <c r="M12" s="2"/>
      <c r="N12" s="2"/>
    </row>
    <row r="13" spans="1:16" ht="15.6">
      <c r="A13" s="1"/>
      <c r="B13" s="2"/>
      <c r="C13" s="2"/>
      <c r="D13" s="2"/>
      <c r="E13" s="2"/>
      <c r="F13" s="2"/>
      <c r="G13" s="7"/>
      <c r="H13" s="7"/>
      <c r="I13" s="2"/>
      <c r="J13" s="2"/>
      <c r="K13" s="2"/>
      <c r="L13" s="2"/>
      <c r="M13" s="2"/>
      <c r="N13" s="2"/>
    </row>
    <row r="14" spans="1:16" ht="15.6">
      <c r="A14" s="1">
        <v>31</v>
      </c>
      <c r="B14" s="2" t="s">
        <v>0</v>
      </c>
      <c r="C14" s="2" t="s">
        <v>4</v>
      </c>
      <c r="D14" s="2" t="s">
        <v>2</v>
      </c>
      <c r="E14" s="2" t="s">
        <v>3</v>
      </c>
      <c r="F14" s="2"/>
      <c r="G14" s="2"/>
      <c r="H14" s="2">
        <v>20</v>
      </c>
      <c r="I14" s="2">
        <v>19</v>
      </c>
      <c r="J14" s="2"/>
      <c r="K14" s="2"/>
      <c r="L14" s="2"/>
      <c r="M14" s="2"/>
      <c r="N14" s="2"/>
      <c r="P14" t="s">
        <v>14</v>
      </c>
    </row>
    <row r="15" spans="1:16" ht="15.6">
      <c r="A15" s="1">
        <v>31</v>
      </c>
      <c r="B15" s="2" t="s">
        <v>5</v>
      </c>
      <c r="C15" s="2" t="s">
        <v>4</v>
      </c>
      <c r="D15" s="2" t="s">
        <v>2</v>
      </c>
      <c r="E15" s="2" t="s">
        <v>3</v>
      </c>
      <c r="F15" s="2">
        <v>21</v>
      </c>
      <c r="G15" s="2">
        <v>17</v>
      </c>
      <c r="H15" s="2">
        <v>40</v>
      </c>
      <c r="I15" s="2">
        <v>50</v>
      </c>
      <c r="J15" s="2">
        <v>20</v>
      </c>
      <c r="K15" s="2"/>
      <c r="L15" s="2"/>
      <c r="M15" s="2"/>
      <c r="N15" s="2"/>
    </row>
    <row r="16" spans="1:16" ht="15.6">
      <c r="A16" s="1">
        <v>32</v>
      </c>
      <c r="B16" s="2" t="s">
        <v>5</v>
      </c>
      <c r="C16" s="2" t="s">
        <v>4</v>
      </c>
      <c r="D16" s="2" t="s">
        <v>2</v>
      </c>
      <c r="E16" s="2" t="s">
        <v>3</v>
      </c>
      <c r="F16" s="2">
        <v>26</v>
      </c>
      <c r="G16" s="2">
        <v>30</v>
      </c>
      <c r="H16" s="2">
        <v>43</v>
      </c>
      <c r="I16" s="2">
        <v>45</v>
      </c>
      <c r="J16" s="2">
        <v>54</v>
      </c>
      <c r="K16" s="2"/>
      <c r="L16" s="2"/>
      <c r="M16" s="2"/>
      <c r="N16" s="2"/>
    </row>
    <row r="17" spans="1:14" ht="15.6">
      <c r="A17" s="1">
        <v>32</v>
      </c>
      <c r="B17" s="2" t="s">
        <v>5</v>
      </c>
      <c r="C17" s="2" t="s">
        <v>4</v>
      </c>
      <c r="D17" s="2" t="s">
        <v>2</v>
      </c>
      <c r="E17" s="2" t="s">
        <v>3</v>
      </c>
      <c r="F17" s="2"/>
      <c r="G17" s="2"/>
      <c r="H17" s="2">
        <v>19.059999999999999</v>
      </c>
      <c r="I17" s="2"/>
      <c r="J17" s="2"/>
      <c r="K17" s="2"/>
      <c r="L17" s="2"/>
      <c r="M17" s="2"/>
      <c r="N17" s="2"/>
    </row>
    <row r="18" spans="1:14" ht="15.6">
      <c r="A18" s="1">
        <v>33</v>
      </c>
      <c r="B18" s="2" t="s">
        <v>0</v>
      </c>
      <c r="C18" s="2" t="s">
        <v>4</v>
      </c>
      <c r="D18" s="2" t="s">
        <v>2</v>
      </c>
      <c r="E18" s="2" t="s">
        <v>3</v>
      </c>
      <c r="F18" s="2">
        <v>20.5</v>
      </c>
      <c r="G18" s="2">
        <v>25.1</v>
      </c>
      <c r="H18" s="2">
        <v>26.1</v>
      </c>
      <c r="I18" s="2">
        <v>31</v>
      </c>
      <c r="J18" s="2">
        <v>35.6</v>
      </c>
      <c r="K18" s="2"/>
      <c r="L18" s="2"/>
      <c r="M18" s="2"/>
      <c r="N18" s="2"/>
    </row>
    <row r="19" spans="1:14" ht="15.6">
      <c r="A19" s="1">
        <v>33</v>
      </c>
      <c r="B19" s="2" t="s">
        <v>5</v>
      </c>
      <c r="C19" s="2" t="s">
        <v>4</v>
      </c>
      <c r="D19" s="2" t="s">
        <v>2</v>
      </c>
      <c r="E19" s="2" t="s">
        <v>3</v>
      </c>
      <c r="F19" s="2">
        <v>36.799999999999997</v>
      </c>
      <c r="G19" s="2">
        <v>40.1</v>
      </c>
      <c r="H19" s="2">
        <v>43.26</v>
      </c>
      <c r="I19" s="2">
        <v>46.7</v>
      </c>
      <c r="J19" s="2">
        <v>48.01</v>
      </c>
      <c r="K19" s="2"/>
      <c r="L19" s="2"/>
      <c r="M19" s="2"/>
      <c r="N19" s="2"/>
    </row>
    <row r="20" spans="1:14" ht="15.6">
      <c r="A20" s="1">
        <v>33</v>
      </c>
      <c r="B20" s="2" t="s">
        <v>6</v>
      </c>
      <c r="C20" s="2" t="s">
        <v>4</v>
      </c>
      <c r="D20" s="2" t="s">
        <v>2</v>
      </c>
      <c r="E20" s="2" t="s">
        <v>3</v>
      </c>
      <c r="F20" s="2">
        <v>0.28446771378708546</v>
      </c>
      <c r="G20" s="2">
        <v>0.23006134969325151</v>
      </c>
      <c r="H20" s="2">
        <v>0.2474048442906574</v>
      </c>
      <c r="I20" s="2">
        <v>0.20205920205920208</v>
      </c>
      <c r="J20" s="2">
        <v>0.1484272216242076</v>
      </c>
      <c r="K20" s="2"/>
      <c r="L20" s="2"/>
      <c r="M20" s="2"/>
      <c r="N20" s="2"/>
    </row>
    <row r="21" spans="1:14" ht="15.6">
      <c r="A21" s="1">
        <v>34</v>
      </c>
      <c r="B21" s="2" t="s">
        <v>0</v>
      </c>
      <c r="C21" s="2" t="s">
        <v>4</v>
      </c>
      <c r="D21" s="2" t="s">
        <v>2</v>
      </c>
      <c r="E21" s="2" t="s">
        <v>3</v>
      </c>
      <c r="F21" s="2">
        <v>26.3</v>
      </c>
      <c r="G21" s="2">
        <v>30.6</v>
      </c>
      <c r="H21" s="2">
        <v>34.799999999999997</v>
      </c>
      <c r="I21" s="2">
        <v>37.299999999999997</v>
      </c>
      <c r="J21" s="2">
        <v>39</v>
      </c>
      <c r="K21" s="2"/>
      <c r="L21" s="2"/>
      <c r="M21" s="2"/>
      <c r="N21" s="2"/>
    </row>
    <row r="22" spans="1:14" ht="15.6">
      <c r="A22" s="1">
        <v>34</v>
      </c>
      <c r="B22" s="2" t="s">
        <v>5</v>
      </c>
      <c r="C22" s="2" t="s">
        <v>4</v>
      </c>
      <c r="D22" s="2" t="s">
        <v>2</v>
      </c>
      <c r="E22" s="2" t="s">
        <v>3</v>
      </c>
      <c r="F22" s="2">
        <v>34.9</v>
      </c>
      <c r="G22" s="2">
        <v>39.5</v>
      </c>
      <c r="H22" s="2">
        <v>44.2</v>
      </c>
      <c r="I22" s="2">
        <v>45.6</v>
      </c>
      <c r="J22" s="2">
        <v>45.5</v>
      </c>
      <c r="K22" s="2"/>
      <c r="L22" s="2"/>
      <c r="M22" s="2"/>
      <c r="N22" s="2"/>
    </row>
    <row r="23" spans="1:14" ht="15.6">
      <c r="A23" s="3">
        <v>34</v>
      </c>
      <c r="B23" s="4" t="s">
        <v>6</v>
      </c>
      <c r="C23" s="4" t="s">
        <v>4</v>
      </c>
      <c r="D23" s="4" t="s">
        <v>2</v>
      </c>
      <c r="E23" s="4" t="s">
        <v>3</v>
      </c>
      <c r="F23" s="4">
        <v>0.14052287581699341</v>
      </c>
      <c r="G23" s="4">
        <v>0.12696148359486448</v>
      </c>
      <c r="H23" s="4">
        <v>0.11898734177215196</v>
      </c>
      <c r="I23" s="4">
        <v>0.1001206272617612</v>
      </c>
      <c r="J23" s="4">
        <v>7.6923076923076927E-2</v>
      </c>
      <c r="K23" s="4"/>
      <c r="L23" s="4"/>
      <c r="M23" s="4"/>
      <c r="N23" s="4"/>
    </row>
    <row r="28" spans="1:14" ht="15.6">
      <c r="A28" s="1">
        <v>31</v>
      </c>
      <c r="B28" s="2" t="s">
        <v>0</v>
      </c>
      <c r="C28" s="2" t="s">
        <v>1</v>
      </c>
      <c r="D28" s="2" t="s">
        <v>2</v>
      </c>
      <c r="E28" s="2" t="s">
        <v>3</v>
      </c>
      <c r="F28" s="2">
        <v>31</v>
      </c>
      <c r="G28" s="2">
        <v>50</v>
      </c>
      <c r="H28" s="2">
        <v>51</v>
      </c>
      <c r="I28" s="2">
        <v>52.3</v>
      </c>
      <c r="J28" s="2">
        <v>66</v>
      </c>
      <c r="K28" s="2"/>
      <c r="L28" s="2"/>
      <c r="M28" s="2"/>
      <c r="N28" s="2"/>
    </row>
    <row r="29" spans="1:14" ht="15.6">
      <c r="A29" s="1">
        <v>31</v>
      </c>
      <c r="B29" s="2" t="s">
        <v>0</v>
      </c>
      <c r="C29" s="2" t="s">
        <v>4</v>
      </c>
      <c r="D29" s="2" t="s">
        <v>2</v>
      </c>
      <c r="E29" s="2" t="s">
        <v>3</v>
      </c>
      <c r="F29" s="2"/>
      <c r="G29" s="2"/>
      <c r="H29" s="2">
        <v>20</v>
      </c>
      <c r="I29" s="2">
        <v>19</v>
      </c>
      <c r="J29" s="2"/>
      <c r="K29" s="2"/>
      <c r="L29" s="2"/>
      <c r="M29" s="2"/>
      <c r="N29" s="2"/>
    </row>
    <row r="30" spans="1:14" ht="15.6">
      <c r="A30" s="1">
        <v>31</v>
      </c>
      <c r="B30" s="2" t="s">
        <v>5</v>
      </c>
      <c r="C30" s="2" t="s">
        <v>4</v>
      </c>
      <c r="D30" s="2" t="s">
        <v>2</v>
      </c>
      <c r="E30" s="2" t="s">
        <v>3</v>
      </c>
      <c r="F30" s="2">
        <v>21</v>
      </c>
      <c r="G30" s="2">
        <v>17</v>
      </c>
      <c r="H30" s="2">
        <v>40</v>
      </c>
      <c r="I30" s="2">
        <v>50</v>
      </c>
      <c r="J30" s="2">
        <v>20</v>
      </c>
      <c r="K30" s="2"/>
      <c r="L30" s="2"/>
      <c r="M30" s="2"/>
      <c r="N30" s="2"/>
    </row>
    <row r="31" spans="1:14" ht="15.6">
      <c r="A31" s="1">
        <v>32</v>
      </c>
      <c r="B31" s="2" t="s">
        <v>5</v>
      </c>
      <c r="C31" s="2" t="s">
        <v>4</v>
      </c>
      <c r="D31" s="2" t="s">
        <v>2</v>
      </c>
      <c r="E31" s="2" t="s">
        <v>3</v>
      </c>
      <c r="F31" s="2">
        <v>26</v>
      </c>
      <c r="G31" s="2">
        <v>30</v>
      </c>
      <c r="H31" s="2">
        <v>43</v>
      </c>
      <c r="I31" s="2">
        <v>45</v>
      </c>
      <c r="J31" s="2">
        <v>54</v>
      </c>
      <c r="K31" s="2"/>
      <c r="L31" s="2"/>
      <c r="M31" s="2"/>
      <c r="N31" s="2"/>
    </row>
    <row r="32" spans="1:14" ht="15.6">
      <c r="A32" s="1">
        <v>32</v>
      </c>
      <c r="B32" s="2" t="s">
        <v>5</v>
      </c>
      <c r="C32" s="2" t="s">
        <v>4</v>
      </c>
      <c r="D32" s="2" t="s">
        <v>2</v>
      </c>
      <c r="E32" s="2" t="s">
        <v>3</v>
      </c>
      <c r="F32" s="2"/>
      <c r="G32" s="2"/>
      <c r="H32" s="2">
        <v>19.059999999999999</v>
      </c>
      <c r="I32" s="2"/>
      <c r="J32" s="2"/>
      <c r="K32" s="2"/>
      <c r="L32" s="2"/>
      <c r="M32" s="2"/>
      <c r="N32" s="2"/>
    </row>
    <row r="33" spans="1:14" ht="15.6">
      <c r="A33" s="1">
        <v>33</v>
      </c>
      <c r="B33" s="2" t="s">
        <v>0</v>
      </c>
      <c r="C33" s="2" t="s">
        <v>4</v>
      </c>
      <c r="D33" s="2" t="s">
        <v>2</v>
      </c>
      <c r="E33" s="2" t="s">
        <v>3</v>
      </c>
      <c r="F33" s="2">
        <v>20.5</v>
      </c>
      <c r="G33" s="2">
        <v>25.1</v>
      </c>
      <c r="H33" s="2">
        <v>26.1</v>
      </c>
      <c r="I33" s="2">
        <v>31</v>
      </c>
      <c r="J33" s="2">
        <v>35.6</v>
      </c>
      <c r="K33" s="2"/>
      <c r="L33" s="2"/>
      <c r="M33" s="2"/>
      <c r="N33" s="2"/>
    </row>
    <row r="34" spans="1:14" ht="15.6">
      <c r="A34" s="1">
        <v>33</v>
      </c>
      <c r="B34" s="2" t="s">
        <v>5</v>
      </c>
      <c r="C34" s="2" t="s">
        <v>4</v>
      </c>
      <c r="D34" s="2" t="s">
        <v>2</v>
      </c>
      <c r="E34" s="2" t="s">
        <v>3</v>
      </c>
      <c r="F34" s="2">
        <v>36.799999999999997</v>
      </c>
      <c r="G34" s="2">
        <v>40.1</v>
      </c>
      <c r="H34" s="2">
        <v>43.26</v>
      </c>
      <c r="I34" s="2">
        <v>46.7</v>
      </c>
      <c r="J34" s="2">
        <v>48.01</v>
      </c>
      <c r="K34" s="2"/>
      <c r="L34" s="2"/>
      <c r="M34" s="2"/>
      <c r="N34" s="2"/>
    </row>
    <row r="35" spans="1:14" ht="15.6">
      <c r="A35" s="1">
        <v>33</v>
      </c>
      <c r="B35" s="2" t="s">
        <v>6</v>
      </c>
      <c r="C35" s="2" t="s">
        <v>4</v>
      </c>
      <c r="D35" s="2" t="s">
        <v>2</v>
      </c>
      <c r="E35" s="2" t="s">
        <v>3</v>
      </c>
      <c r="F35" s="2">
        <v>0.28446771378708546</v>
      </c>
      <c r="G35" s="2">
        <v>0.23006134969325151</v>
      </c>
      <c r="H35" s="2">
        <v>0.2474048442906574</v>
      </c>
      <c r="I35" s="2">
        <v>0.20205920205920208</v>
      </c>
      <c r="J35" s="2">
        <v>0.1484272216242076</v>
      </c>
      <c r="K35" s="2"/>
      <c r="L35" s="2"/>
      <c r="M35" s="2"/>
      <c r="N35" s="2"/>
    </row>
    <row r="36" spans="1:14" ht="15.6">
      <c r="A36" s="1">
        <v>34</v>
      </c>
      <c r="B36" s="2" t="s">
        <v>0</v>
      </c>
      <c r="C36" s="2" t="s">
        <v>4</v>
      </c>
      <c r="D36" s="2" t="s">
        <v>2</v>
      </c>
      <c r="E36" s="2" t="s">
        <v>3</v>
      </c>
      <c r="F36" s="2">
        <v>26.3</v>
      </c>
      <c r="G36" s="2">
        <v>30.6</v>
      </c>
      <c r="H36" s="2">
        <v>34.799999999999997</v>
      </c>
      <c r="I36" s="2">
        <v>37.299999999999997</v>
      </c>
      <c r="J36" s="2">
        <v>39</v>
      </c>
      <c r="K36" s="2"/>
      <c r="L36" s="2"/>
      <c r="M36" s="2"/>
      <c r="N36" s="2"/>
    </row>
    <row r="37" spans="1:14" ht="15.6">
      <c r="A37" s="1">
        <v>34</v>
      </c>
      <c r="B37" s="2" t="s">
        <v>5</v>
      </c>
      <c r="C37" s="2" t="s">
        <v>4</v>
      </c>
      <c r="D37" s="2" t="s">
        <v>2</v>
      </c>
      <c r="E37" s="2" t="s">
        <v>3</v>
      </c>
      <c r="F37" s="2">
        <v>34.9</v>
      </c>
      <c r="G37" s="2">
        <v>39.5</v>
      </c>
      <c r="H37" s="2">
        <v>44.2</v>
      </c>
      <c r="I37" s="2">
        <v>45.6</v>
      </c>
      <c r="J37" s="2">
        <v>45.5</v>
      </c>
      <c r="K37" s="2"/>
      <c r="L37" s="2"/>
      <c r="M37" s="2"/>
      <c r="N37" s="2"/>
    </row>
    <row r="38" spans="1:14" ht="15.6">
      <c r="A38" s="3">
        <v>34</v>
      </c>
      <c r="B38" s="4" t="s">
        <v>6</v>
      </c>
      <c r="C38" s="4" t="s">
        <v>4</v>
      </c>
      <c r="D38" s="4" t="s">
        <v>2</v>
      </c>
      <c r="E38" s="4" t="s">
        <v>3</v>
      </c>
      <c r="F38" s="4">
        <v>0.14052287581699341</v>
      </c>
      <c r="G38" s="4">
        <v>0.12696148359486448</v>
      </c>
      <c r="H38" s="4">
        <v>0.11898734177215196</v>
      </c>
      <c r="I38" s="4">
        <v>0.1001206272617612</v>
      </c>
      <c r="J38" s="4">
        <v>7.6923076923076927E-2</v>
      </c>
      <c r="K38" s="4"/>
      <c r="L38" s="4"/>
      <c r="M38" s="4"/>
      <c r="N38" s="4"/>
    </row>
  </sheetData>
  <mergeCells count="1">
    <mergeCell ref="G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zoomScale="85" zoomScaleNormal="85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J42" sqref="J42"/>
    </sheetView>
  </sheetViews>
  <sheetFormatPr baseColWidth="10" defaultColWidth="8.88671875" defaultRowHeight="14.4"/>
  <cols>
    <col min="1" max="1" width="7" customWidth="1"/>
    <col min="2" max="2" width="11.77734375" customWidth="1"/>
    <col min="3" max="3" width="8.6640625" customWidth="1"/>
    <col min="4" max="4" width="13.77734375" customWidth="1"/>
    <col min="5" max="5" width="9.5546875" customWidth="1"/>
    <col min="6" max="6" width="10.5546875" customWidth="1"/>
    <col min="7" max="7" width="10.44140625" customWidth="1"/>
    <col min="8" max="8" width="9.21875" customWidth="1"/>
    <col min="9" max="9" width="15.5546875" customWidth="1"/>
    <col min="10" max="10" width="14" customWidth="1"/>
    <col min="11" max="11" width="12.88671875" customWidth="1"/>
    <col min="12" max="12" width="15.44140625" customWidth="1"/>
    <col min="13" max="13" width="10.88671875" customWidth="1"/>
    <col min="14" max="14" width="14.33203125" customWidth="1"/>
    <col min="15" max="15" width="16" customWidth="1"/>
    <col min="16" max="18" width="11.88671875" customWidth="1"/>
  </cols>
  <sheetData>
    <row r="1" spans="1:16" ht="15.6">
      <c r="J1" s="23" t="s">
        <v>11</v>
      </c>
      <c r="K1" s="24"/>
      <c r="L1" s="21" t="s">
        <v>22</v>
      </c>
    </row>
    <row r="2" spans="1:16" ht="16.2" thickBot="1">
      <c r="A2" s="5" t="s">
        <v>20</v>
      </c>
      <c r="B2" s="5" t="s">
        <v>19</v>
      </c>
      <c r="C2" s="6" t="s">
        <v>10</v>
      </c>
      <c r="D2" s="6" t="s">
        <v>13</v>
      </c>
      <c r="E2" s="6" t="s">
        <v>12</v>
      </c>
      <c r="F2" s="6" t="s">
        <v>24</v>
      </c>
      <c r="G2" s="6" t="s">
        <v>25</v>
      </c>
      <c r="H2" s="6" t="s">
        <v>17</v>
      </c>
      <c r="I2" s="6" t="s">
        <v>18</v>
      </c>
      <c r="J2" s="6" t="s">
        <v>15</v>
      </c>
      <c r="K2" s="6" t="s">
        <v>16</v>
      </c>
      <c r="L2" s="22" t="s">
        <v>21</v>
      </c>
      <c r="M2" s="6" t="s">
        <v>30</v>
      </c>
      <c r="N2" s="6" t="s">
        <v>26</v>
      </c>
      <c r="O2" s="6" t="s">
        <v>27</v>
      </c>
    </row>
    <row r="3" spans="1:16" ht="16.2" thickTop="1">
      <c r="A3" s="1">
        <v>31</v>
      </c>
      <c r="B3" s="1">
        <v>105</v>
      </c>
      <c r="C3" s="2" t="s">
        <v>4</v>
      </c>
      <c r="D3" s="2" t="s">
        <v>3</v>
      </c>
      <c r="E3" s="2">
        <v>1.4</v>
      </c>
      <c r="F3" s="2">
        <v>20</v>
      </c>
      <c r="G3" s="2">
        <v>0.01</v>
      </c>
      <c r="H3" s="2">
        <v>10</v>
      </c>
      <c r="I3" s="17">
        <f>Tableau2[[#This Row],[Loop]]*Tableau2[[#This Row],[Dot Dose pC]]*Tableau2[[#This Row],[Design Dose factor]]*Tableau2[[#This Row],[dose on design]]</f>
        <v>2.8</v>
      </c>
      <c r="J3" s="8">
        <v>17</v>
      </c>
      <c r="K3" s="9">
        <v>0</v>
      </c>
      <c r="L3" s="17">
        <f>(Tableau2[[#This Row],[Frontside]]-Tableau2[[#This Row],[Backside]])/(Tableau2[[#This Row],[Frontside]]+Tableau2[[#This Row],[Backside]])</f>
        <v>1</v>
      </c>
      <c r="M3" s="2">
        <f>Tableau2[[#This Row],[Backside]]/Tableau2[[#This Row],[Frontside]]</f>
        <v>0</v>
      </c>
      <c r="N3" s="2" t="s">
        <v>23</v>
      </c>
      <c r="O3" s="11">
        <v>0.68200000000000005</v>
      </c>
    </row>
    <row r="4" spans="1:16" ht="15.6">
      <c r="A4" s="1">
        <v>31</v>
      </c>
      <c r="B4" s="1">
        <v>105</v>
      </c>
      <c r="C4" s="2" t="s">
        <v>4</v>
      </c>
      <c r="D4" s="2" t="s">
        <v>3</v>
      </c>
      <c r="E4" s="2">
        <v>2</v>
      </c>
      <c r="F4" s="2">
        <v>20</v>
      </c>
      <c r="G4" s="2">
        <v>0.01</v>
      </c>
      <c r="H4" s="2">
        <v>10</v>
      </c>
      <c r="I4" s="17">
        <f>Tableau2[[#This Row],[Loop]]*Tableau2[[#This Row],[Dot Dose pC]]*Tableau2[[#This Row],[Design Dose factor]]*Tableau2[[#This Row],[dose on design]]</f>
        <v>4</v>
      </c>
      <c r="J4" s="8">
        <v>20</v>
      </c>
      <c r="K4" s="7">
        <v>0</v>
      </c>
      <c r="L4" s="17">
        <f>(Tableau2[[#This Row],[Frontside]]-Tableau2[[#This Row],[Backside]])/(Tableau2[[#This Row],[Frontside]]+Tableau2[[#This Row],[Backside]])</f>
        <v>1</v>
      </c>
      <c r="M4" s="2">
        <f>Tableau2[[#This Row],[Backside]]/Tableau2[[#This Row],[Frontside]]</f>
        <v>0</v>
      </c>
      <c r="N4" s="2" t="s">
        <v>23</v>
      </c>
      <c r="O4" s="11">
        <v>0.68200000000000005</v>
      </c>
    </row>
    <row r="5" spans="1:16" ht="15.6">
      <c r="A5" s="1">
        <v>31</v>
      </c>
      <c r="B5" s="1">
        <v>105</v>
      </c>
      <c r="C5" s="2" t="s">
        <v>4</v>
      </c>
      <c r="D5" s="2" t="s">
        <v>3</v>
      </c>
      <c r="E5" s="2">
        <v>1.2</v>
      </c>
      <c r="F5" s="2">
        <v>20</v>
      </c>
      <c r="G5" s="2">
        <v>0.01</v>
      </c>
      <c r="H5" s="2">
        <v>10</v>
      </c>
      <c r="I5" s="17">
        <f>Tableau2[[#This Row],[Loop]]*Tableau2[[#This Row],[Dot Dose pC]]*Tableau2[[#This Row],[Design Dose factor]]*Tableau2[[#This Row],[dose on design]]</f>
        <v>2.4</v>
      </c>
      <c r="J5" s="8">
        <v>21</v>
      </c>
      <c r="K5" s="9">
        <v>0</v>
      </c>
      <c r="L5" s="17">
        <f>(Tableau2[[#This Row],[Frontside]]-Tableau2[[#This Row],[Backside]])/(Tableau2[[#This Row],[Frontside]]+Tableau2[[#This Row],[Backside]])</f>
        <v>1</v>
      </c>
      <c r="M5" s="2">
        <f>Tableau2[[#This Row],[Backside]]/Tableau2[[#This Row],[Frontside]]</f>
        <v>0</v>
      </c>
      <c r="N5" s="2" t="s">
        <v>23</v>
      </c>
      <c r="O5" s="11">
        <v>0.68200000000000005</v>
      </c>
    </row>
    <row r="6" spans="1:16" ht="15.6">
      <c r="A6" s="1">
        <v>32</v>
      </c>
      <c r="B6" s="1">
        <v>105</v>
      </c>
      <c r="C6" s="2" t="s">
        <v>4</v>
      </c>
      <c r="D6" s="2" t="s">
        <v>3</v>
      </c>
      <c r="E6" s="2">
        <v>1.2</v>
      </c>
      <c r="F6" s="8">
        <v>10</v>
      </c>
      <c r="G6" s="2">
        <v>0.01</v>
      </c>
      <c r="H6" s="8">
        <v>20</v>
      </c>
      <c r="I6" s="20">
        <f>Tableau2[[#This Row],[Loop]]*Tableau2[[#This Row],[Dot Dose pC]]*Tableau2[[#This Row],[Design Dose factor]]*Tableau2[[#This Row],[dose on design]]</f>
        <v>2.4</v>
      </c>
      <c r="J6" s="8">
        <v>26</v>
      </c>
      <c r="K6" s="8">
        <v>0</v>
      </c>
      <c r="L6" s="20">
        <f>(Tableau2[[#This Row],[Frontside]]-Tableau2[[#This Row],[Backside]])/(Tableau2[[#This Row],[Frontside]]+Tableau2[[#This Row],[Backside]])</f>
        <v>1</v>
      </c>
      <c r="M6" s="8">
        <f>Tableau2[[#This Row],[Backside]]/Tableau2[[#This Row],[Frontside]]</f>
        <v>0</v>
      </c>
      <c r="N6" s="2" t="s">
        <v>23</v>
      </c>
      <c r="O6" s="15">
        <v>0.59699999999999998</v>
      </c>
    </row>
    <row r="7" spans="1:16" ht="15.6">
      <c r="A7" s="1">
        <v>32</v>
      </c>
      <c r="B7" s="1">
        <v>105</v>
      </c>
      <c r="C7" s="2" t="s">
        <v>4</v>
      </c>
      <c r="D7" s="2" t="s">
        <v>3</v>
      </c>
      <c r="E7" s="2">
        <v>1.4</v>
      </c>
      <c r="F7" s="8">
        <v>10</v>
      </c>
      <c r="G7" s="2">
        <v>0.01</v>
      </c>
      <c r="H7" s="8">
        <v>20</v>
      </c>
      <c r="I7" s="20">
        <f>Tableau2[[#This Row],[Loop]]*Tableau2[[#This Row],[Dot Dose pC]]*Tableau2[[#This Row],[Design Dose factor]]*Tableau2[[#This Row],[dose on design]]</f>
        <v>2.8</v>
      </c>
      <c r="J7" s="8">
        <v>30</v>
      </c>
      <c r="K7" s="8">
        <v>0</v>
      </c>
      <c r="L7" s="20">
        <f>(Tableau2[[#This Row],[Frontside]]-Tableau2[[#This Row],[Backside]])/(Tableau2[[#This Row],[Frontside]]+Tableau2[[#This Row],[Backside]])</f>
        <v>1</v>
      </c>
      <c r="M7" s="8">
        <f>Tableau2[[#This Row],[Backside]]/Tableau2[[#This Row],[Frontside]]</f>
        <v>0</v>
      </c>
      <c r="N7" s="2" t="s">
        <v>23</v>
      </c>
      <c r="O7" s="15">
        <v>0.59699999999999998</v>
      </c>
    </row>
    <row r="8" spans="1:16" ht="15.6">
      <c r="A8" s="1">
        <v>32</v>
      </c>
      <c r="B8" s="1">
        <v>105</v>
      </c>
      <c r="C8" s="2" t="s">
        <v>4</v>
      </c>
      <c r="D8" s="2" t="s">
        <v>3</v>
      </c>
      <c r="E8" s="2">
        <v>1.6</v>
      </c>
      <c r="F8" s="8">
        <v>10</v>
      </c>
      <c r="G8" s="2">
        <v>0.01</v>
      </c>
      <c r="H8" s="8">
        <v>20</v>
      </c>
      <c r="I8" s="20">
        <f>Tableau2[[#This Row],[Loop]]*Tableau2[[#This Row],[Dot Dose pC]]*Tableau2[[#This Row],[Design Dose factor]]*Tableau2[[#This Row],[dose on design]]</f>
        <v>3.2</v>
      </c>
      <c r="J8" s="8">
        <v>43</v>
      </c>
      <c r="K8" s="8">
        <v>0</v>
      </c>
      <c r="L8" s="20">
        <f>(Tableau2[[#This Row],[Frontside]]-Tableau2[[#This Row],[Backside]])/(Tableau2[[#This Row],[Frontside]]+Tableau2[[#This Row],[Backside]])</f>
        <v>1</v>
      </c>
      <c r="M8" s="8">
        <f>Tableau2[[#This Row],[Backside]]/Tableau2[[#This Row],[Frontside]]</f>
        <v>0</v>
      </c>
      <c r="N8" s="2" t="s">
        <v>23</v>
      </c>
      <c r="O8" s="15">
        <v>0.59699999999999998</v>
      </c>
    </row>
    <row r="9" spans="1:16" ht="15.6">
      <c r="A9" s="1">
        <v>32</v>
      </c>
      <c r="B9" s="1">
        <v>105</v>
      </c>
      <c r="C9" s="2" t="s">
        <v>4</v>
      </c>
      <c r="D9" s="2" t="s">
        <v>3</v>
      </c>
      <c r="E9" s="2">
        <v>1.8</v>
      </c>
      <c r="F9" s="8">
        <v>10</v>
      </c>
      <c r="G9" s="2">
        <v>0.01</v>
      </c>
      <c r="H9" s="8">
        <v>20</v>
      </c>
      <c r="I9" s="20">
        <f>Tableau2[[#This Row],[Loop]]*Tableau2[[#This Row],[Dot Dose pC]]*Tableau2[[#This Row],[Design Dose factor]]*Tableau2[[#This Row],[dose on design]]</f>
        <v>3.6</v>
      </c>
      <c r="J9" s="8">
        <v>45</v>
      </c>
      <c r="K9" s="8">
        <v>0</v>
      </c>
      <c r="L9" s="20">
        <f>(Tableau2[[#This Row],[Frontside]]-Tableau2[[#This Row],[Backside]])/(Tableau2[[#This Row],[Frontside]]+Tableau2[[#This Row],[Backside]])</f>
        <v>1</v>
      </c>
      <c r="M9" s="8">
        <f>Tableau2[[#This Row],[Backside]]/Tableau2[[#This Row],[Frontside]]</f>
        <v>0</v>
      </c>
      <c r="N9" s="2" t="s">
        <v>23</v>
      </c>
      <c r="O9" s="15">
        <v>0.59699999999999998</v>
      </c>
    </row>
    <row r="10" spans="1:16" ht="15.6">
      <c r="A10" s="1">
        <v>32</v>
      </c>
      <c r="B10" s="1">
        <v>105</v>
      </c>
      <c r="C10" s="2" t="s">
        <v>4</v>
      </c>
      <c r="D10" s="2" t="s">
        <v>3</v>
      </c>
      <c r="E10" s="2">
        <v>2</v>
      </c>
      <c r="F10" s="8">
        <v>10</v>
      </c>
      <c r="G10" s="2">
        <v>0.01</v>
      </c>
      <c r="H10" s="8">
        <v>20</v>
      </c>
      <c r="I10" s="20">
        <f>Tableau2[[#This Row],[Loop]]*Tableau2[[#This Row],[Dot Dose pC]]*Tableau2[[#This Row],[Design Dose factor]]*Tableau2[[#This Row],[dose on design]]</f>
        <v>4</v>
      </c>
      <c r="J10" s="8">
        <v>54</v>
      </c>
      <c r="K10" s="8">
        <v>0</v>
      </c>
      <c r="L10" s="20">
        <f>(Tableau2[[#This Row],[Frontside]]-Tableau2[[#This Row],[Backside]])/(Tableau2[[#This Row],[Frontside]]+Tableau2[[#This Row],[Backside]])</f>
        <v>1</v>
      </c>
      <c r="M10" s="8">
        <f>Tableau2[[#This Row],[Backside]]/Tableau2[[#This Row],[Frontside]]</f>
        <v>0</v>
      </c>
      <c r="N10" s="2" t="s">
        <v>23</v>
      </c>
      <c r="O10" s="15">
        <v>0.59699999999999998</v>
      </c>
    </row>
    <row r="11" spans="1:16" ht="15.6">
      <c r="A11" s="1">
        <v>31</v>
      </c>
      <c r="B11" s="1">
        <v>105</v>
      </c>
      <c r="C11" s="2" t="s">
        <v>4</v>
      </c>
      <c r="D11" s="2" t="s">
        <v>3</v>
      </c>
      <c r="E11" s="2">
        <v>1.8</v>
      </c>
      <c r="F11" s="2">
        <v>20</v>
      </c>
      <c r="G11" s="2">
        <v>0.01</v>
      </c>
      <c r="H11" s="2">
        <v>10</v>
      </c>
      <c r="I11" s="17">
        <f>Tableau2[[#This Row],[Loop]]*Tableau2[[#This Row],[Dot Dose pC]]*Tableau2[[#This Row],[Design Dose factor]]*Tableau2[[#This Row],[dose on design]]</f>
        <v>3.6</v>
      </c>
      <c r="J11" s="8">
        <v>50</v>
      </c>
      <c r="K11" s="9">
        <v>19</v>
      </c>
      <c r="L11" s="17">
        <f>(Tableau2[[#This Row],[Frontside]]-Tableau2[[#This Row],[Backside]])/(Tableau2[[#This Row],[Frontside]]+Tableau2[[#This Row],[Backside]])</f>
        <v>0.44927536231884058</v>
      </c>
      <c r="M11" s="2">
        <f>Tableau2[[#This Row],[Backside]]/Tableau2[[#This Row],[Frontside]]</f>
        <v>0.38</v>
      </c>
      <c r="N11" s="2" t="s">
        <v>23</v>
      </c>
      <c r="O11" s="11">
        <v>0.68200000000000005</v>
      </c>
    </row>
    <row r="12" spans="1:16" ht="15.6">
      <c r="A12" s="1">
        <v>31</v>
      </c>
      <c r="B12" s="1">
        <v>105</v>
      </c>
      <c r="C12" s="2" t="s">
        <v>4</v>
      </c>
      <c r="D12" s="2" t="s">
        <v>3</v>
      </c>
      <c r="E12" s="2">
        <v>1.6</v>
      </c>
      <c r="F12" s="2">
        <v>20</v>
      </c>
      <c r="G12" s="2">
        <v>0.01</v>
      </c>
      <c r="H12" s="2">
        <v>10</v>
      </c>
      <c r="I12" s="17">
        <f>Tableau2[[#This Row],[Loop]]*Tableau2[[#This Row],[Dot Dose pC]]*Tableau2[[#This Row],[Design Dose factor]]*Tableau2[[#This Row],[dose on design]]</f>
        <v>3.2</v>
      </c>
      <c r="J12" s="8">
        <v>40</v>
      </c>
      <c r="K12" s="9">
        <v>20</v>
      </c>
      <c r="L12" s="17">
        <f>(Tableau2[[#This Row],[Frontside]]-Tableau2[[#This Row],[Backside]])/(Tableau2[[#This Row],[Frontside]]+Tableau2[[#This Row],[Backside]])</f>
        <v>0.33333333333333331</v>
      </c>
      <c r="M12" s="2">
        <f>Tableau2[[#This Row],[Backside]]/Tableau2[[#This Row],[Frontside]]</f>
        <v>0.5</v>
      </c>
      <c r="N12" s="2" t="s">
        <v>23</v>
      </c>
      <c r="O12" s="11">
        <v>0.68200000000000005</v>
      </c>
    </row>
    <row r="13" spans="1:16" ht="15.6">
      <c r="A13" s="3">
        <v>33</v>
      </c>
      <c r="B13" s="1">
        <v>105</v>
      </c>
      <c r="C13" s="4" t="s">
        <v>4</v>
      </c>
      <c r="D13" s="4" t="s">
        <v>3</v>
      </c>
      <c r="E13" s="4">
        <v>1.2</v>
      </c>
      <c r="F13" s="8">
        <v>6.6666699999999999</v>
      </c>
      <c r="G13" s="2">
        <v>0.01</v>
      </c>
      <c r="H13" s="8">
        <v>30</v>
      </c>
      <c r="I13" s="19">
        <f>Tableau2[[#This Row],[Loop]]*Tableau2[[#This Row],[Dot Dose pC]]*Tableau2[[#This Row],[Design Dose factor]]*Tableau2[[#This Row],[dose on design]]</f>
        <v>2.4000011999999997</v>
      </c>
      <c r="J13" s="12">
        <v>36.799999999999997</v>
      </c>
      <c r="K13" s="12">
        <v>20.5</v>
      </c>
      <c r="L13" s="19">
        <f>(Tableau2[[#This Row],[Frontside]]-Tableau2[[#This Row],[Backside]])/(Tableau2[[#This Row],[Frontside]]+Tableau2[[#This Row],[Backside]])</f>
        <v>0.28446771378708546</v>
      </c>
      <c r="M13" s="12">
        <f>Tableau2[[#This Row],[Backside]]/Tableau2[[#This Row],[Frontside]]</f>
        <v>0.55706521739130443</v>
      </c>
      <c r="N13" s="2" t="s">
        <v>23</v>
      </c>
      <c r="O13" s="15">
        <v>0.45800000000000002</v>
      </c>
      <c r="P13" s="14"/>
    </row>
    <row r="14" spans="1:16" ht="15.6">
      <c r="A14" s="3">
        <v>33</v>
      </c>
      <c r="B14" s="1">
        <v>105</v>
      </c>
      <c r="C14" s="4" t="s">
        <v>4</v>
      </c>
      <c r="D14" s="4" t="s">
        <v>28</v>
      </c>
      <c r="E14" s="2">
        <v>1.2</v>
      </c>
      <c r="F14" s="12">
        <v>6.6666699999999999</v>
      </c>
      <c r="G14" s="2">
        <v>0.01</v>
      </c>
      <c r="H14" s="12">
        <v>30</v>
      </c>
      <c r="I14" s="19">
        <f>Tableau2[[#This Row],[Loop]]*Tableau2[[#This Row],[Dot Dose pC]]*Tableau2[[#This Row],[Design Dose factor]]*Tableau2[[#This Row],[dose on design]]</f>
        <v>2.4000011999999997</v>
      </c>
      <c r="J14" s="12">
        <v>42.1</v>
      </c>
      <c r="K14" s="12">
        <v>22.2</v>
      </c>
      <c r="L14" s="19">
        <f>(Tableau2[[#This Row],[Frontside]]-Tableau2[[#This Row],[Backside]])/(Tableau2[[#This Row],[Frontside]]+Tableau2[[#This Row],[Backside]])</f>
        <v>0.30948678071539665</v>
      </c>
      <c r="M14" s="12">
        <f>Tableau2[[#This Row],[Backside]]/Tableau2[[#This Row],[Frontside]]</f>
        <v>0.52731591448931114</v>
      </c>
      <c r="N14" s="2" t="s">
        <v>23</v>
      </c>
      <c r="O14" s="13">
        <v>0.45800000000000002</v>
      </c>
      <c r="P14" s="14"/>
    </row>
    <row r="15" spans="1:16" ht="15.6">
      <c r="A15" s="3">
        <v>33</v>
      </c>
      <c r="B15" s="1">
        <v>105</v>
      </c>
      <c r="C15" s="4" t="s">
        <v>4</v>
      </c>
      <c r="D15" s="4" t="s">
        <v>32</v>
      </c>
      <c r="E15" s="2">
        <v>1.2</v>
      </c>
      <c r="F15" s="12">
        <v>6.6666699999999999</v>
      </c>
      <c r="G15" s="2">
        <v>0.01</v>
      </c>
      <c r="H15" s="12">
        <v>30</v>
      </c>
      <c r="I15" s="19">
        <f>Tableau2[[#This Row],[Loop]]*Tableau2[[#This Row],[Dot Dose pC]]*Tableau2[[#This Row],[Design Dose factor]]*Tableau2[[#This Row],[dose on design]]</f>
        <v>2.4000011999999997</v>
      </c>
      <c r="J15" s="12"/>
      <c r="K15" s="12">
        <v>23.1</v>
      </c>
      <c r="L15" s="19">
        <f>(Tableau2[[#This Row],[Frontside]]-Tableau2[[#This Row],[Backside]])/(Tableau2[[#This Row],[Frontside]]+Tableau2[[#This Row],[Backside]])</f>
        <v>-1</v>
      </c>
      <c r="M15" s="12" t="e">
        <f>Tableau2[[#This Row],[Backside]]/Tableau2[[#This Row],[Frontside]]</f>
        <v>#DIV/0!</v>
      </c>
      <c r="N15" s="2" t="s">
        <v>23</v>
      </c>
      <c r="O15" s="13">
        <v>0.45800000000000002</v>
      </c>
      <c r="P15" s="14"/>
    </row>
    <row r="16" spans="1:16" ht="15.6">
      <c r="A16" s="3">
        <v>33</v>
      </c>
      <c r="B16" s="1">
        <v>105</v>
      </c>
      <c r="C16" s="4" t="s">
        <v>4</v>
      </c>
      <c r="D16" s="4" t="s">
        <v>3</v>
      </c>
      <c r="E16" s="2">
        <v>1.4</v>
      </c>
      <c r="F16" s="12">
        <v>6.6666699999999999</v>
      </c>
      <c r="G16" s="2">
        <v>0.01</v>
      </c>
      <c r="H16" s="12">
        <v>30</v>
      </c>
      <c r="I16" s="19">
        <f>Tableau2[[#This Row],[Loop]]*Tableau2[[#This Row],[Dot Dose pC]]*Tableau2[[#This Row],[Design Dose factor]]*Tableau2[[#This Row],[dose on design]]</f>
        <v>2.8000013999999993</v>
      </c>
      <c r="J16" s="12">
        <v>40.1</v>
      </c>
      <c r="K16" s="12">
        <v>25.1</v>
      </c>
      <c r="L16" s="19">
        <f>(Tableau2[[#This Row],[Frontside]]-Tableau2[[#This Row],[Backside]])/(Tableau2[[#This Row],[Frontside]]+Tableau2[[#This Row],[Backside]])</f>
        <v>0.23006134969325151</v>
      </c>
      <c r="M16" s="12">
        <f>Tableau2[[#This Row],[Backside]]/Tableau2[[#This Row],[Frontside]]</f>
        <v>0.62593516209476308</v>
      </c>
      <c r="N16" s="2" t="s">
        <v>23</v>
      </c>
      <c r="O16" s="13">
        <v>0.45800000000000002</v>
      </c>
      <c r="P16" s="14"/>
    </row>
    <row r="17" spans="1:17" ht="15" customHeight="1">
      <c r="A17" s="1">
        <v>33</v>
      </c>
      <c r="B17" s="1">
        <v>105</v>
      </c>
      <c r="C17" s="4" t="s">
        <v>4</v>
      </c>
      <c r="D17" s="4" t="s">
        <v>28</v>
      </c>
      <c r="E17" s="2">
        <v>1.4</v>
      </c>
      <c r="F17" s="12">
        <v>6.6666699999999999</v>
      </c>
      <c r="G17" s="2">
        <v>0.01</v>
      </c>
      <c r="H17" s="12">
        <v>30</v>
      </c>
      <c r="I17" s="20">
        <f>Tableau2[[#This Row],[Loop]]*Tableau2[[#This Row],[Dot Dose pC]]*Tableau2[[#This Row],[Design Dose factor]]*Tableau2[[#This Row],[dose on design]]</f>
        <v>2.8000013999999993</v>
      </c>
      <c r="J17" s="8">
        <v>47.5</v>
      </c>
      <c r="K17" s="8">
        <v>25.4</v>
      </c>
      <c r="L17" s="20">
        <f>(Tableau2[[#This Row],[Frontside]]-Tableau2[[#This Row],[Backside]])/(Tableau2[[#This Row],[Frontside]]+Tableau2[[#This Row],[Backside]])</f>
        <v>0.30315500685871055</v>
      </c>
      <c r="M17" s="8">
        <f>Tableau2[[#This Row],[Backside]]/Tableau2[[#This Row],[Frontside]]</f>
        <v>0.53473684210526318</v>
      </c>
      <c r="N17" s="2" t="s">
        <v>23</v>
      </c>
      <c r="O17" s="13">
        <v>0.45800000000000002</v>
      </c>
      <c r="P17" s="14"/>
    </row>
    <row r="18" spans="1:17" ht="15.6">
      <c r="A18" s="1">
        <v>33</v>
      </c>
      <c r="B18" s="1">
        <v>105</v>
      </c>
      <c r="C18" s="4" t="s">
        <v>4</v>
      </c>
      <c r="D18" s="4" t="s">
        <v>3</v>
      </c>
      <c r="E18" s="4">
        <v>1.6</v>
      </c>
      <c r="F18" s="12">
        <v>6.6666699999999999</v>
      </c>
      <c r="G18" s="2">
        <v>0.01</v>
      </c>
      <c r="H18" s="12">
        <v>30</v>
      </c>
      <c r="I18" s="20">
        <f>Tableau2[[#This Row],[Loop]]*Tableau2[[#This Row],[Dot Dose pC]]*Tableau2[[#This Row],[Design Dose factor]]*Tableau2[[#This Row],[dose on design]]</f>
        <v>3.2000015999999998</v>
      </c>
      <c r="J18" s="8">
        <v>43.26</v>
      </c>
      <c r="K18" s="8">
        <v>26.1</v>
      </c>
      <c r="L18" s="20">
        <f>(Tableau2[[#This Row],[Frontside]]-Tableau2[[#This Row],[Backside]])/(Tableau2[[#This Row],[Frontside]]+Tableau2[[#This Row],[Backside]])</f>
        <v>0.2474048442906574</v>
      </c>
      <c r="M18" s="8">
        <f>Tableau2[[#This Row],[Backside]]/Tableau2[[#This Row],[Frontside]]</f>
        <v>0.60332871012482669</v>
      </c>
      <c r="N18" s="2" t="s">
        <v>23</v>
      </c>
      <c r="O18" s="13">
        <v>0.45800000000000002</v>
      </c>
      <c r="P18" s="14"/>
      <c r="Q18" t="s">
        <v>29</v>
      </c>
    </row>
    <row r="19" spans="1:17" ht="15.6">
      <c r="A19" s="1">
        <v>34</v>
      </c>
      <c r="B19" s="1">
        <v>105</v>
      </c>
      <c r="C19" s="4" t="s">
        <v>4</v>
      </c>
      <c r="D19" s="4" t="s">
        <v>3</v>
      </c>
      <c r="E19" s="2">
        <v>1.2</v>
      </c>
      <c r="F19" s="8">
        <v>4</v>
      </c>
      <c r="G19" s="2">
        <v>0.01</v>
      </c>
      <c r="H19" s="8">
        <v>50</v>
      </c>
      <c r="I19" s="20">
        <f>Tableau2[[#This Row],[Loop]]*Tableau2[[#This Row],[Dot Dose pC]]*Tableau2[[#This Row],[Design Dose factor]]*Tableau2[[#This Row],[dose on design]]</f>
        <v>2.4</v>
      </c>
      <c r="J19" s="8">
        <v>34.9</v>
      </c>
      <c r="K19" s="8">
        <v>26.3</v>
      </c>
      <c r="L19" s="20">
        <f>(Tableau2[[#This Row],[Frontside]]-Tableau2[[#This Row],[Backside]])/(Tableau2[[#This Row],[Frontside]]+Tableau2[[#This Row],[Backside]])</f>
        <v>0.14052287581699341</v>
      </c>
      <c r="M19" s="8">
        <f>Tableau2[[#This Row],[Backside]]/Tableau2[[#This Row],[Frontside]]</f>
        <v>0.75358166189111753</v>
      </c>
      <c r="N19" s="2" t="s">
        <v>23</v>
      </c>
      <c r="O19" s="15">
        <v>0.52600000000000002</v>
      </c>
    </row>
    <row r="20" spans="1:17" ht="15.6">
      <c r="A20" s="1">
        <v>34</v>
      </c>
      <c r="B20" s="1">
        <v>105</v>
      </c>
      <c r="C20" s="4" t="s">
        <v>4</v>
      </c>
      <c r="D20" s="4" t="s">
        <v>28</v>
      </c>
      <c r="E20" s="2">
        <v>1.2</v>
      </c>
      <c r="F20" s="8">
        <v>4</v>
      </c>
      <c r="G20" s="2">
        <v>0.01</v>
      </c>
      <c r="H20" s="8">
        <v>50</v>
      </c>
      <c r="I20" s="20">
        <f>Tableau2[[#This Row],[Loop]]*Tableau2[[#This Row],[Dot Dose pC]]*Tableau2[[#This Row],[Design Dose factor]]*Tableau2[[#This Row],[dose on design]]</f>
        <v>2.4</v>
      </c>
      <c r="J20" s="8">
        <v>40.200000000000003</v>
      </c>
      <c r="K20" s="8">
        <v>26.4</v>
      </c>
      <c r="L20" s="20">
        <f>(Tableau2[[#This Row],[Frontside]]-Tableau2[[#This Row],[Backside]])/(Tableau2[[#This Row],[Frontside]]+Tableau2[[#This Row],[Backside]])</f>
        <v>0.20720720720720728</v>
      </c>
      <c r="M20" s="8">
        <f>Tableau2[[#This Row],[Backside]]/Tableau2[[#This Row],[Frontside]]</f>
        <v>0.65671641791044766</v>
      </c>
      <c r="N20" s="2" t="s">
        <v>23</v>
      </c>
      <c r="O20" s="15">
        <v>0.52600000000000002</v>
      </c>
    </row>
    <row r="21" spans="1:17" ht="15.6">
      <c r="A21" s="1">
        <v>33</v>
      </c>
      <c r="B21" s="1">
        <v>105</v>
      </c>
      <c r="C21" s="4" t="s">
        <v>4</v>
      </c>
      <c r="D21" s="4" t="s">
        <v>32</v>
      </c>
      <c r="E21" s="2">
        <v>1.4</v>
      </c>
      <c r="F21" s="8">
        <v>6.6666699999999999</v>
      </c>
      <c r="G21" s="2">
        <v>0.01</v>
      </c>
      <c r="H21" s="8">
        <v>30</v>
      </c>
      <c r="I21" s="20">
        <f>Tableau2[[#This Row],[Loop]]*Tableau2[[#This Row],[Dot Dose pC]]*Tableau2[[#This Row],[Design Dose factor]]*Tableau2[[#This Row],[dose on design]]</f>
        <v>2.8000013999999993</v>
      </c>
      <c r="J21" s="8"/>
      <c r="K21" s="8">
        <v>26.7</v>
      </c>
      <c r="L21" s="20">
        <f>(Tableau2[[#This Row],[Frontside]]-Tableau2[[#This Row],[Backside]])/(Tableau2[[#This Row],[Frontside]]+Tableau2[[#This Row],[Backside]])</f>
        <v>-1</v>
      </c>
      <c r="M21" s="8" t="e">
        <f>Tableau2[[#This Row],[Backside]]/Tableau2[[#This Row],[Frontside]]</f>
        <v>#DIV/0!</v>
      </c>
      <c r="N21" s="2" t="s">
        <v>23</v>
      </c>
      <c r="O21" s="15">
        <v>0.45800000000000002</v>
      </c>
    </row>
    <row r="22" spans="1:17" ht="15.6">
      <c r="A22" s="1">
        <v>33</v>
      </c>
      <c r="B22" s="1">
        <v>105</v>
      </c>
      <c r="C22" s="4" t="s">
        <v>4</v>
      </c>
      <c r="D22" s="4" t="s">
        <v>28</v>
      </c>
      <c r="E22" s="2">
        <v>1.6</v>
      </c>
      <c r="F22" s="8">
        <v>6.6666699999999999</v>
      </c>
      <c r="G22" s="2">
        <v>0.01</v>
      </c>
      <c r="H22" s="8">
        <v>30</v>
      </c>
      <c r="I22" s="20">
        <f>Tableau2[[#This Row],[Loop]]*Tableau2[[#This Row],[Dot Dose pC]]*Tableau2[[#This Row],[Design Dose factor]]*Tableau2[[#This Row],[dose on design]]</f>
        <v>3.2000015999999998</v>
      </c>
      <c r="J22" s="8">
        <v>50.9</v>
      </c>
      <c r="K22" s="8">
        <v>28.8</v>
      </c>
      <c r="L22" s="20">
        <f>(Tableau2[[#This Row],[Frontside]]-Tableau2[[#This Row],[Backside]])/(Tableau2[[#This Row],[Frontside]]+Tableau2[[#This Row],[Backside]])</f>
        <v>0.2772898368883312</v>
      </c>
      <c r="M22" s="8">
        <f>Tableau2[[#This Row],[Backside]]/Tableau2[[#This Row],[Frontside]]</f>
        <v>0.56581532416502955</v>
      </c>
      <c r="N22" s="2" t="s">
        <v>23</v>
      </c>
      <c r="O22" s="15">
        <v>0.45800000000000002</v>
      </c>
    </row>
    <row r="23" spans="1:17" ht="15.6">
      <c r="A23" s="1">
        <v>34</v>
      </c>
      <c r="B23" s="1">
        <v>105</v>
      </c>
      <c r="C23" s="4" t="s">
        <v>4</v>
      </c>
      <c r="D23" s="4" t="s">
        <v>3</v>
      </c>
      <c r="E23" s="4">
        <v>1.4</v>
      </c>
      <c r="F23" s="8">
        <v>4</v>
      </c>
      <c r="G23" s="2">
        <v>0.01</v>
      </c>
      <c r="H23" s="8">
        <v>50</v>
      </c>
      <c r="I23" s="20">
        <f>Tableau2[[#This Row],[Loop]]*Tableau2[[#This Row],[Dot Dose pC]]*Tableau2[[#This Row],[Design Dose factor]]*Tableau2[[#This Row],[dose on design]]</f>
        <v>2.8</v>
      </c>
      <c r="J23" s="8">
        <v>39.5</v>
      </c>
      <c r="K23" s="8">
        <v>30.6</v>
      </c>
      <c r="L23" s="20">
        <f>(Tableau2[[#This Row],[Frontside]]-Tableau2[[#This Row],[Backside]])/(Tableau2[[#This Row],[Frontside]]+Tableau2[[#This Row],[Backside]])</f>
        <v>0.12696148359486448</v>
      </c>
      <c r="M23" s="8">
        <f>Tableau2[[#This Row],[Backside]]/Tableau2[[#This Row],[Frontside]]</f>
        <v>0.77468354430379749</v>
      </c>
      <c r="N23" s="2" t="s">
        <v>23</v>
      </c>
      <c r="O23" s="15">
        <v>0.52600000000000002</v>
      </c>
    </row>
    <row r="24" spans="1:17" ht="15.6">
      <c r="A24" s="1">
        <v>33</v>
      </c>
      <c r="B24" s="1">
        <v>105</v>
      </c>
      <c r="C24" s="4" t="s">
        <v>4</v>
      </c>
      <c r="D24" s="4" t="s">
        <v>3</v>
      </c>
      <c r="E24" s="2">
        <v>1.8</v>
      </c>
      <c r="F24" s="8">
        <v>6.6666699999999999</v>
      </c>
      <c r="G24" s="2">
        <v>0.01</v>
      </c>
      <c r="H24" s="8">
        <v>30</v>
      </c>
      <c r="I24" s="20">
        <f>Tableau2[[#This Row],[Loop]]*Tableau2[[#This Row],[Dot Dose pC]]*Tableau2[[#This Row],[Design Dose factor]]*Tableau2[[#This Row],[dose on design]]</f>
        <v>3.6000017999999994</v>
      </c>
      <c r="J24" s="8">
        <v>46.7</v>
      </c>
      <c r="K24" s="8">
        <v>31</v>
      </c>
      <c r="L24" s="20">
        <f>(Tableau2[[#This Row],[Frontside]]-Tableau2[[#This Row],[Backside]])/(Tableau2[[#This Row],[Frontside]]+Tableau2[[#This Row],[Backside]])</f>
        <v>0.20205920205920208</v>
      </c>
      <c r="M24" s="8">
        <f>Tableau2[[#This Row],[Backside]]/Tableau2[[#This Row],[Frontside]]</f>
        <v>0.66381156316916479</v>
      </c>
      <c r="N24" s="2" t="s">
        <v>23</v>
      </c>
      <c r="O24" s="15">
        <v>0.45800000000000002</v>
      </c>
    </row>
    <row r="25" spans="1:17" ht="15.6">
      <c r="A25" s="3">
        <v>31</v>
      </c>
      <c r="B25" s="1">
        <v>105</v>
      </c>
      <c r="C25" s="4" t="s">
        <v>1</v>
      </c>
      <c r="D25" s="4" t="s">
        <v>3</v>
      </c>
      <c r="E25" s="2">
        <v>1.2</v>
      </c>
      <c r="F25" s="2">
        <v>20</v>
      </c>
      <c r="G25" s="2">
        <v>0.01</v>
      </c>
      <c r="H25" s="2">
        <v>10</v>
      </c>
      <c r="I25" s="18">
        <f>Tableau2[[#This Row],[Loop]]*Tableau2[[#This Row],[Dot Dose pC]]*Tableau2[[#This Row],[Design Dose factor]]*Tableau2[[#This Row],[dose on design]]</f>
        <v>2.4</v>
      </c>
      <c r="J25" s="12"/>
      <c r="K25" s="12">
        <v>31</v>
      </c>
      <c r="L25" s="18">
        <f>(Tableau2[[#This Row],[Frontside]]-Tableau2[[#This Row],[Backside]])/(Tableau2[[#This Row],[Frontside]]+Tableau2[[#This Row],[Backside]])</f>
        <v>-1</v>
      </c>
      <c r="M25" s="4" t="e">
        <f>Tableau2[[#This Row],[Backside]]/Tableau2[[#This Row],[Frontside]]</f>
        <v>#DIV/0!</v>
      </c>
      <c r="N25" s="2" t="s">
        <v>23</v>
      </c>
      <c r="O25" s="11">
        <v>0.68200000000000005</v>
      </c>
    </row>
    <row r="26" spans="1:17" ht="15.6">
      <c r="A26" s="3">
        <v>33</v>
      </c>
      <c r="B26" s="1">
        <v>105</v>
      </c>
      <c r="C26" s="4" t="s">
        <v>4</v>
      </c>
      <c r="D26" s="4" t="s">
        <v>28</v>
      </c>
      <c r="E26" s="2">
        <v>1.8</v>
      </c>
      <c r="F26" s="8">
        <v>6.6666699999999999</v>
      </c>
      <c r="G26" s="2">
        <v>0.01</v>
      </c>
      <c r="H26" s="8">
        <v>30</v>
      </c>
      <c r="I26" s="19">
        <f>Tableau2[[#This Row],[Loop]]*Tableau2[[#This Row],[Dot Dose pC]]*Tableau2[[#This Row],[Design Dose factor]]*Tableau2[[#This Row],[dose on design]]</f>
        <v>3.6000017999999994</v>
      </c>
      <c r="J26" s="12">
        <v>54.1</v>
      </c>
      <c r="K26" s="12">
        <v>32.799999999999997</v>
      </c>
      <c r="L26" s="19">
        <f>(Tableau2[[#This Row],[Frontside]]-Tableau2[[#This Row],[Backside]])/(Tableau2[[#This Row],[Frontside]]+Tableau2[[#This Row],[Backside]])</f>
        <v>0.24510932105868818</v>
      </c>
      <c r="M26" s="12">
        <f>Tableau2[[#This Row],[Backside]]/Tableau2[[#This Row],[Frontside]]</f>
        <v>0.60628465804066534</v>
      </c>
      <c r="N26" s="2" t="s">
        <v>23</v>
      </c>
      <c r="O26" s="15">
        <v>0.45800000000000002</v>
      </c>
    </row>
    <row r="27" spans="1:17" ht="15.6">
      <c r="A27" s="3">
        <v>34</v>
      </c>
      <c r="B27" s="1">
        <v>105</v>
      </c>
      <c r="C27" s="4" t="s">
        <v>4</v>
      </c>
      <c r="D27" s="4" t="s">
        <v>28</v>
      </c>
      <c r="E27" s="2">
        <v>1.4</v>
      </c>
      <c r="F27" s="8">
        <v>4</v>
      </c>
      <c r="G27" s="2">
        <v>0.01</v>
      </c>
      <c r="H27" s="8">
        <v>50</v>
      </c>
      <c r="I27" s="19">
        <f>Tableau2[[#This Row],[Loop]]*Tableau2[[#This Row],[Dot Dose pC]]*Tableau2[[#This Row],[Design Dose factor]]*Tableau2[[#This Row],[dose on design]]</f>
        <v>2.8</v>
      </c>
      <c r="J27" s="12">
        <v>46.2</v>
      </c>
      <c r="K27" s="12">
        <v>33.9</v>
      </c>
      <c r="L27" s="19">
        <f>(Tableau2[[#This Row],[Frontside]]-Tableau2[[#This Row],[Backside]])/(Tableau2[[#This Row],[Frontside]]+Tableau2[[#This Row],[Backside]])</f>
        <v>0.153558052434457</v>
      </c>
      <c r="M27" s="12">
        <f>Tableau2[[#This Row],[Backside]]/Tableau2[[#This Row],[Frontside]]</f>
        <v>0.73376623376623373</v>
      </c>
      <c r="N27" s="2" t="s">
        <v>23</v>
      </c>
      <c r="O27" s="15">
        <v>0.52600000000000002</v>
      </c>
    </row>
    <row r="28" spans="1:17" ht="15.6">
      <c r="A28" s="3">
        <v>34</v>
      </c>
      <c r="B28" s="1">
        <v>105</v>
      </c>
      <c r="C28" s="4" t="s">
        <v>4</v>
      </c>
      <c r="D28" s="4" t="s">
        <v>3</v>
      </c>
      <c r="E28" s="4">
        <v>1.6</v>
      </c>
      <c r="F28" s="8">
        <v>4</v>
      </c>
      <c r="G28" s="2">
        <v>0.01</v>
      </c>
      <c r="H28" s="8">
        <v>50</v>
      </c>
      <c r="I28" s="18">
        <f>Tableau2[[#This Row],[Loop]]*Tableau2[[#This Row],[Dot Dose pC]]*Tableau2[[#This Row],[Design Dose factor]]*Tableau2[[#This Row],[dose on design]]</f>
        <v>3.2</v>
      </c>
      <c r="J28" s="12">
        <v>44.2</v>
      </c>
      <c r="K28" s="12">
        <v>34.799999999999997</v>
      </c>
      <c r="L28" s="18">
        <f>(Tableau2[[#This Row],[Frontside]]-Tableau2[[#This Row],[Backside]])/(Tableau2[[#This Row],[Frontside]]+Tableau2[[#This Row],[Backside]])</f>
        <v>0.11898734177215196</v>
      </c>
      <c r="M28" s="4">
        <f>Tableau2[[#This Row],[Backside]]/Tableau2[[#This Row],[Frontside]]</f>
        <v>0.78733031674208132</v>
      </c>
      <c r="N28" s="2" t="s">
        <v>23</v>
      </c>
      <c r="O28" s="15">
        <v>0.52600000000000002</v>
      </c>
    </row>
    <row r="29" spans="1:17" ht="15.6">
      <c r="A29" s="1">
        <v>33</v>
      </c>
      <c r="B29" s="1">
        <v>105</v>
      </c>
      <c r="C29" s="4" t="s">
        <v>4</v>
      </c>
      <c r="D29" s="2" t="s">
        <v>3</v>
      </c>
      <c r="E29" s="2">
        <v>2</v>
      </c>
      <c r="F29" s="8">
        <v>6.6666699999999999</v>
      </c>
      <c r="G29" s="2">
        <v>0.01</v>
      </c>
      <c r="H29" s="8">
        <v>30</v>
      </c>
      <c r="I29" s="20">
        <f>Tableau2[[#This Row],[Loop]]*Tableau2[[#This Row],[Dot Dose pC]]*Tableau2[[#This Row],[Design Dose factor]]*Tableau2[[#This Row],[dose on design]]</f>
        <v>4.0000019999999994</v>
      </c>
      <c r="J29" s="8">
        <v>48.01</v>
      </c>
      <c r="K29" s="8">
        <v>35.6</v>
      </c>
      <c r="L29" s="20">
        <f>(Tableau2[[#This Row],[Frontside]]-Tableau2[[#This Row],[Backside]])/(Tableau2[[#This Row],[Frontside]]+Tableau2[[#This Row],[Backside]])</f>
        <v>0.1484272216242076</v>
      </c>
      <c r="M29" s="8">
        <f>Tableau2[[#This Row],[Backside]]/Tableau2[[#This Row],[Frontside]]</f>
        <v>0.74151218496146643</v>
      </c>
      <c r="N29" s="2" t="s">
        <v>23</v>
      </c>
      <c r="O29" s="15">
        <v>0.45800000000000002</v>
      </c>
    </row>
    <row r="30" spans="1:17" ht="15.6">
      <c r="A30" s="1">
        <v>34</v>
      </c>
      <c r="B30" s="1">
        <v>105</v>
      </c>
      <c r="C30" s="4" t="s">
        <v>4</v>
      </c>
      <c r="D30" s="2" t="s">
        <v>3</v>
      </c>
      <c r="E30" s="2">
        <v>1.8</v>
      </c>
      <c r="F30" s="8">
        <v>4</v>
      </c>
      <c r="G30" s="2">
        <v>0.01</v>
      </c>
      <c r="H30" s="8">
        <v>50</v>
      </c>
      <c r="I30" s="17">
        <f>Tableau2[[#This Row],[Loop]]*Tableau2[[#This Row],[Dot Dose pC]]*Tableau2[[#This Row],[Design Dose factor]]*Tableau2[[#This Row],[dose on design]]</f>
        <v>3.6</v>
      </c>
      <c r="J30" s="8">
        <v>45.6</v>
      </c>
      <c r="K30" s="8">
        <v>37.299999999999997</v>
      </c>
      <c r="L30" s="17">
        <f>(Tableau2[[#This Row],[Frontside]]-Tableau2[[#This Row],[Backside]])/(Tableau2[[#This Row],[Frontside]]+Tableau2[[#This Row],[Backside]])</f>
        <v>0.1001206272617612</v>
      </c>
      <c r="M30" s="2">
        <f>Tableau2[[#This Row],[Backside]]/Tableau2[[#This Row],[Frontside]]</f>
        <v>0.81798245614035081</v>
      </c>
      <c r="N30" s="2" t="s">
        <v>23</v>
      </c>
      <c r="O30" s="15">
        <v>0.52600000000000002</v>
      </c>
    </row>
    <row r="31" spans="1:17" ht="15.6">
      <c r="A31" s="1">
        <v>34</v>
      </c>
      <c r="B31" s="1">
        <v>105</v>
      </c>
      <c r="C31" s="4" t="s">
        <v>4</v>
      </c>
      <c r="D31" s="2" t="s">
        <v>28</v>
      </c>
      <c r="E31" s="2">
        <v>1.6</v>
      </c>
      <c r="F31" s="8">
        <v>4</v>
      </c>
      <c r="G31" s="2">
        <v>0.01</v>
      </c>
      <c r="H31" s="8">
        <v>50</v>
      </c>
      <c r="I31" s="17">
        <f>Tableau2[[#This Row],[Loop]]*Tableau2[[#This Row],[Dot Dose pC]]*Tableau2[[#This Row],[Design Dose factor]]*Tableau2[[#This Row],[dose on design]]</f>
        <v>3.2</v>
      </c>
      <c r="J31" s="8">
        <v>51.2</v>
      </c>
      <c r="K31" s="8">
        <v>37.299999999999997</v>
      </c>
      <c r="L31" s="17">
        <f>(Tableau2[[#This Row],[Frontside]]-Tableau2[[#This Row],[Backside]])/(Tableau2[[#This Row],[Frontside]]+Tableau2[[#This Row],[Backside]])</f>
        <v>0.15706214689265544</v>
      </c>
      <c r="M31" s="2">
        <f>Tableau2[[#This Row],[Backside]]/Tableau2[[#This Row],[Frontside]]</f>
        <v>0.72851562499999989</v>
      </c>
      <c r="N31" s="2" t="s">
        <v>23</v>
      </c>
      <c r="O31" s="15">
        <v>0.52600000000000002</v>
      </c>
    </row>
    <row r="32" spans="1:17" ht="15.6">
      <c r="A32" s="1">
        <v>34</v>
      </c>
      <c r="B32" s="1">
        <v>105</v>
      </c>
      <c r="C32" s="4" t="s">
        <v>4</v>
      </c>
      <c r="D32" s="2" t="s">
        <v>3</v>
      </c>
      <c r="E32" s="2">
        <v>2</v>
      </c>
      <c r="F32" s="8">
        <v>4</v>
      </c>
      <c r="G32" s="2">
        <v>0.01</v>
      </c>
      <c r="H32" s="8">
        <v>50</v>
      </c>
      <c r="I32" s="17">
        <f>Tableau2[[#This Row],[Loop]]*Tableau2[[#This Row],[Dot Dose pC]]*Tableau2[[#This Row],[Design Dose factor]]*Tableau2[[#This Row],[dose on design]]</f>
        <v>4</v>
      </c>
      <c r="J32" s="8">
        <v>45.5</v>
      </c>
      <c r="K32" s="8">
        <v>39</v>
      </c>
      <c r="L32" s="17">
        <f>(Tableau2[[#This Row],[Frontside]]-Tableau2[[#This Row],[Backside]])/(Tableau2[[#This Row],[Frontside]]+Tableau2[[#This Row],[Backside]])</f>
        <v>7.6923076923076927E-2</v>
      </c>
      <c r="M32" s="2">
        <f>Tableau2[[#This Row],[Backside]]/Tableau2[[#This Row],[Frontside]]</f>
        <v>0.8571428571428571</v>
      </c>
      <c r="N32" s="2" t="s">
        <v>23</v>
      </c>
      <c r="O32" s="15">
        <v>0.52600000000000002</v>
      </c>
    </row>
    <row r="33" spans="1:23" ht="15.6">
      <c r="A33" s="1">
        <v>34</v>
      </c>
      <c r="B33" s="1">
        <v>105</v>
      </c>
      <c r="C33" s="4" t="s">
        <v>4</v>
      </c>
      <c r="D33" s="2" t="s">
        <v>28</v>
      </c>
      <c r="E33" s="2">
        <v>1.8</v>
      </c>
      <c r="F33" s="8">
        <v>4</v>
      </c>
      <c r="G33" s="2">
        <v>0.01</v>
      </c>
      <c r="H33" s="8">
        <v>50</v>
      </c>
      <c r="I33" s="17">
        <f>Tableau2[[#This Row],[Loop]]*Tableau2[[#This Row],[Dot Dose pC]]*Tableau2[[#This Row],[Design Dose factor]]*Tableau2[[#This Row],[dose on design]]</f>
        <v>3.6</v>
      </c>
      <c r="J33" s="8">
        <v>54</v>
      </c>
      <c r="K33" s="8">
        <v>40</v>
      </c>
      <c r="L33" s="17">
        <f>(Tableau2[[#This Row],[Frontside]]-Tableau2[[#This Row],[Backside]])/(Tableau2[[#This Row],[Frontside]]+Tableau2[[#This Row],[Backside]])</f>
        <v>0.14893617021276595</v>
      </c>
      <c r="M33" s="2">
        <f>Tableau2[[#This Row],[Backside]]/Tableau2[[#This Row],[Frontside]]</f>
        <v>0.7407407407407407</v>
      </c>
      <c r="N33" s="2" t="s">
        <v>23</v>
      </c>
      <c r="O33" s="15">
        <v>0.52600000000000002</v>
      </c>
    </row>
    <row r="34" spans="1:23" ht="15.6">
      <c r="A34" s="1">
        <v>33</v>
      </c>
      <c r="B34" s="1">
        <v>105</v>
      </c>
      <c r="C34" s="4" t="s">
        <v>4</v>
      </c>
      <c r="D34" s="2" t="s">
        <v>28</v>
      </c>
      <c r="E34" s="4">
        <v>2</v>
      </c>
      <c r="F34" s="8">
        <v>6.6666699999999999</v>
      </c>
      <c r="G34" s="2">
        <v>0.01</v>
      </c>
      <c r="H34" s="8">
        <v>30</v>
      </c>
      <c r="I34" s="20">
        <f>Tableau2[[#This Row],[Loop]]*Tableau2[[#This Row],[Dot Dose pC]]*Tableau2[[#This Row],[Design Dose factor]]*Tableau2[[#This Row],[dose on design]]</f>
        <v>4.0000019999999994</v>
      </c>
      <c r="J34" s="8">
        <v>54.8</v>
      </c>
      <c r="K34" s="8">
        <v>40.299999999999997</v>
      </c>
      <c r="L34" s="20">
        <f>(Tableau2[[#This Row],[Frontside]]-Tableau2[[#This Row],[Backside]])/(Tableau2[[#This Row],[Frontside]]+Tableau2[[#This Row],[Backside]])</f>
        <v>0.15247108307045215</v>
      </c>
      <c r="M34" s="8">
        <f>Tableau2[[#This Row],[Backside]]/Tableau2[[#This Row],[Frontside]]</f>
        <v>0.73540145985401462</v>
      </c>
      <c r="N34" s="2" t="s">
        <v>23</v>
      </c>
      <c r="O34" s="15">
        <v>0.45800000000000002</v>
      </c>
    </row>
    <row r="35" spans="1:23" ht="15.6">
      <c r="A35" s="1">
        <v>33</v>
      </c>
      <c r="B35" s="1">
        <v>105</v>
      </c>
      <c r="C35" s="4" t="s">
        <v>4</v>
      </c>
      <c r="D35" s="2" t="s">
        <v>32</v>
      </c>
      <c r="E35" s="4">
        <v>2</v>
      </c>
      <c r="F35" s="8">
        <v>6.6666699999999999</v>
      </c>
      <c r="G35" s="2">
        <v>0.01</v>
      </c>
      <c r="H35" s="8">
        <v>30</v>
      </c>
      <c r="I35" s="20">
        <f>Tableau2[[#This Row],[Loop]]*Tableau2[[#This Row],[Dot Dose pC]]*Tableau2[[#This Row],[Design Dose factor]]*Tableau2[[#This Row],[dose on design]]</f>
        <v>4.0000019999999994</v>
      </c>
      <c r="J35" s="8"/>
      <c r="K35" s="8">
        <v>42</v>
      </c>
      <c r="L35" s="20">
        <f>(Tableau2[[#This Row],[Frontside]]-Tableau2[[#This Row],[Backside]])/(Tableau2[[#This Row],[Frontside]]+Tableau2[[#This Row],[Backside]])</f>
        <v>-1</v>
      </c>
      <c r="M35" s="8" t="e">
        <f>Tableau2[[#This Row],[Backside]]/Tableau2[[#This Row],[Frontside]]</f>
        <v>#DIV/0!</v>
      </c>
      <c r="N35" s="2" t="s">
        <v>23</v>
      </c>
      <c r="O35" s="15">
        <v>0.45800000000000002</v>
      </c>
      <c r="Q35" s="25" t="s">
        <v>31</v>
      </c>
      <c r="R35" s="25"/>
      <c r="S35" s="25"/>
      <c r="T35" s="25"/>
      <c r="U35" s="25"/>
      <c r="V35" s="25"/>
      <c r="W35" s="25"/>
    </row>
    <row r="36" spans="1:23" ht="15.6">
      <c r="A36" s="1">
        <v>34</v>
      </c>
      <c r="B36" s="1">
        <v>105</v>
      </c>
      <c r="C36" s="4" t="s">
        <v>4</v>
      </c>
      <c r="D36" s="2" t="s">
        <v>28</v>
      </c>
      <c r="E36" s="2">
        <v>2</v>
      </c>
      <c r="F36" s="8">
        <v>4</v>
      </c>
      <c r="G36" s="2">
        <v>0.01</v>
      </c>
      <c r="H36" s="8">
        <v>50</v>
      </c>
      <c r="I36" s="17">
        <f>Tableau2[[#This Row],[Loop]]*Tableau2[[#This Row],[Dot Dose pC]]*Tableau2[[#This Row],[Design Dose factor]]*Tableau2[[#This Row],[dose on design]]</f>
        <v>4</v>
      </c>
      <c r="J36" s="8">
        <v>53.9</v>
      </c>
      <c r="K36" s="8">
        <v>42.7</v>
      </c>
      <c r="L36" s="17">
        <f>(Tableau2[[#This Row],[Frontside]]-Tableau2[[#This Row],[Backside]])/(Tableau2[[#This Row],[Frontside]]+Tableau2[[#This Row],[Backside]])</f>
        <v>0.11594202898550721</v>
      </c>
      <c r="M36" s="2">
        <f>Tableau2[[#This Row],[Backside]]/Tableau2[[#This Row],[Frontside]]</f>
        <v>0.79220779220779225</v>
      </c>
      <c r="N36" s="2" t="s">
        <v>23</v>
      </c>
      <c r="O36" s="15">
        <v>0.52600000000000002</v>
      </c>
    </row>
    <row r="37" spans="1:23" ht="15.6">
      <c r="A37" s="3">
        <v>31</v>
      </c>
      <c r="B37" s="1">
        <v>105</v>
      </c>
      <c r="C37" s="4" t="s">
        <v>1</v>
      </c>
      <c r="D37" s="2" t="s">
        <v>3</v>
      </c>
      <c r="E37" s="2">
        <v>1.4</v>
      </c>
      <c r="F37" s="2">
        <v>20</v>
      </c>
      <c r="G37" s="2">
        <v>0.01</v>
      </c>
      <c r="H37" s="2">
        <v>10</v>
      </c>
      <c r="I37" s="18">
        <f>Tableau2[[#This Row],[Loop]]*Tableau2[[#This Row],[Dot Dose pC]]*Tableau2[[#This Row],[Design Dose factor]]*Tableau2[[#This Row],[dose on design]]</f>
        <v>2.8</v>
      </c>
      <c r="J37" s="12"/>
      <c r="K37" s="12">
        <v>50</v>
      </c>
      <c r="L37" s="18">
        <f>(Tableau2[[#This Row],[Frontside]]-Tableau2[[#This Row],[Backside]])/(Tableau2[[#This Row],[Frontside]]+Tableau2[[#This Row],[Backside]])</f>
        <v>-1</v>
      </c>
      <c r="M37" s="4" t="e">
        <f>Tableau2[[#This Row],[Backside]]/Tableau2[[#This Row],[Frontside]]</f>
        <v>#DIV/0!</v>
      </c>
      <c r="N37" s="2" t="s">
        <v>23</v>
      </c>
      <c r="O37" s="11">
        <v>0.68200000000000005</v>
      </c>
    </row>
    <row r="38" spans="1:23" ht="15.6">
      <c r="A38" s="3">
        <v>31</v>
      </c>
      <c r="B38" s="1">
        <v>105</v>
      </c>
      <c r="C38" s="4" t="s">
        <v>1</v>
      </c>
      <c r="D38" s="2" t="s">
        <v>3</v>
      </c>
      <c r="E38" s="2">
        <v>1.6</v>
      </c>
      <c r="F38" s="2">
        <v>20</v>
      </c>
      <c r="G38" s="2">
        <v>0.01</v>
      </c>
      <c r="H38" s="2">
        <v>10</v>
      </c>
      <c r="I38" s="18">
        <f>Tableau2[[#This Row],[Loop]]*Tableau2[[#This Row],[Dot Dose pC]]*Tableau2[[#This Row],[Design Dose factor]]*Tableau2[[#This Row],[dose on design]]</f>
        <v>3.2</v>
      </c>
      <c r="J38" s="12"/>
      <c r="K38" s="12">
        <v>51</v>
      </c>
      <c r="L38" s="18">
        <f>(Tableau2[[#This Row],[Frontside]]-Tableau2[[#This Row],[Backside]])/(Tableau2[[#This Row],[Frontside]]+Tableau2[[#This Row],[Backside]])</f>
        <v>-1</v>
      </c>
      <c r="M38" s="4" t="e">
        <f>Tableau2[[#This Row],[Backside]]/Tableau2[[#This Row],[Frontside]]</f>
        <v>#DIV/0!</v>
      </c>
      <c r="N38" s="2" t="s">
        <v>23</v>
      </c>
      <c r="O38" s="11">
        <v>0.68200000000000005</v>
      </c>
    </row>
    <row r="39" spans="1:23" ht="15.6">
      <c r="A39" s="3">
        <v>31</v>
      </c>
      <c r="B39" s="1">
        <v>105</v>
      </c>
      <c r="C39" s="4" t="s">
        <v>1</v>
      </c>
      <c r="D39" s="2" t="s">
        <v>3</v>
      </c>
      <c r="E39" s="2">
        <v>1.8</v>
      </c>
      <c r="F39" s="2">
        <v>20</v>
      </c>
      <c r="G39" s="2">
        <v>0.01</v>
      </c>
      <c r="H39" s="2">
        <v>10</v>
      </c>
      <c r="I39" s="18">
        <f>Tableau2[[#This Row],[Loop]]*Tableau2[[#This Row],[Dot Dose pC]]*Tableau2[[#This Row],[Design Dose factor]]*Tableau2[[#This Row],[dose on design]]</f>
        <v>3.6</v>
      </c>
      <c r="J39" s="12"/>
      <c r="K39" s="12">
        <v>52.3</v>
      </c>
      <c r="L39" s="18">
        <f>(Tableau2[[#This Row],[Frontside]]-Tableau2[[#This Row],[Backside]])/(Tableau2[[#This Row],[Frontside]]+Tableau2[[#This Row],[Backside]])</f>
        <v>-1</v>
      </c>
      <c r="M39" s="4" t="e">
        <f>Tableau2[[#This Row],[Backside]]/Tableau2[[#This Row],[Frontside]]</f>
        <v>#DIV/0!</v>
      </c>
      <c r="N39" s="2" t="s">
        <v>23</v>
      </c>
      <c r="O39" s="11">
        <v>0.68200000000000005</v>
      </c>
    </row>
    <row r="40" spans="1:23" ht="15.6">
      <c r="A40" s="3">
        <v>31</v>
      </c>
      <c r="B40" s="1">
        <v>105</v>
      </c>
      <c r="C40" s="4" t="s">
        <v>1</v>
      </c>
      <c r="D40" s="2" t="s">
        <v>3</v>
      </c>
      <c r="E40" s="4">
        <v>2</v>
      </c>
      <c r="F40" s="2">
        <v>20</v>
      </c>
      <c r="G40" s="2">
        <v>0.01</v>
      </c>
      <c r="H40" s="2">
        <v>10</v>
      </c>
      <c r="I40" s="18">
        <f>Tableau2[[#This Row],[Loop]]*Tableau2[[#This Row],[Dot Dose pC]]*Tableau2[[#This Row],[Design Dose factor]]*Tableau2[[#This Row],[dose on design]]</f>
        <v>4</v>
      </c>
      <c r="J40" s="12"/>
      <c r="K40" s="12">
        <v>66</v>
      </c>
      <c r="L40" s="18">
        <f>(Tableau2[[#This Row],[Frontside]]-Tableau2[[#This Row],[Backside]])/(Tableau2[[#This Row],[Frontside]]+Tableau2[[#This Row],[Backside]])</f>
        <v>-1</v>
      </c>
      <c r="M40" s="4" t="e">
        <f>Tableau2[[#This Row],[Backside]]/Tableau2[[#This Row],[Frontside]]</f>
        <v>#DIV/0!</v>
      </c>
      <c r="N40" s="2" t="s">
        <v>23</v>
      </c>
      <c r="O40" s="11">
        <v>0.68200000000000005</v>
      </c>
    </row>
    <row r="41" spans="1:23" ht="15.6">
      <c r="A41" s="1">
        <v>76</v>
      </c>
      <c r="B41" s="1">
        <v>35</v>
      </c>
      <c r="C41" s="4" t="s">
        <v>4</v>
      </c>
      <c r="D41" s="2"/>
      <c r="E41" s="4">
        <v>0.6</v>
      </c>
      <c r="F41" s="12">
        <v>0.4</v>
      </c>
      <c r="G41" s="2">
        <v>0.05</v>
      </c>
      <c r="H41" s="12">
        <v>20</v>
      </c>
      <c r="I41" s="18">
        <f>Tableau2[[#This Row],[Loop]]*Tableau2[[#This Row],[Dot Dose pC]]*Tableau2[[#This Row],[Design Dose factor]]*Tableau2[[#This Row],[dose on design]]</f>
        <v>0.24</v>
      </c>
      <c r="J41" s="8" t="e">
        <f>AVERAGE(n)/4</f>
        <v>#NAME?</v>
      </c>
      <c r="K41" s="8"/>
      <c r="L41" s="18" t="e">
        <f>(Tableau2[[#This Row],[Frontside]]-Tableau2[[#This Row],[Backside]])/(Tableau2[[#This Row],[Frontside]]+Tableau2[[#This Row],[Backside]])</f>
        <v>#NAME?</v>
      </c>
      <c r="M41" s="4" t="e">
        <f>Tableau2[[#This Row],[Backside]]/Tableau2[[#This Row],[Frontside]]</f>
        <v>#NAME?</v>
      </c>
      <c r="N41" s="31" t="s">
        <v>33</v>
      </c>
      <c r="O41" s="13">
        <v>6.3520000000000003</v>
      </c>
      <c r="R41" s="30">
        <v>0.05</v>
      </c>
    </row>
    <row r="42" spans="1:23" ht="15.6">
      <c r="A42" s="1">
        <v>76</v>
      </c>
      <c r="B42" s="1">
        <v>35</v>
      </c>
      <c r="C42" s="4" t="s">
        <v>4</v>
      </c>
      <c r="D42" s="2"/>
      <c r="E42" s="2">
        <v>1</v>
      </c>
      <c r="F42" s="12">
        <v>0.4</v>
      </c>
      <c r="G42" s="2">
        <v>0.05</v>
      </c>
      <c r="H42" s="12">
        <v>20</v>
      </c>
      <c r="I42" s="18">
        <f>Tableau2[[#This Row],[Loop]]*Tableau2[[#This Row],[Dot Dose pC]]*Tableau2[[#This Row],[Design Dose factor]]*Tableau2[[#This Row],[dose on design]]</f>
        <v>0.4</v>
      </c>
      <c r="J42" s="8"/>
      <c r="K42" s="8"/>
      <c r="L42" s="18" t="e">
        <f>(Tableau2[[#This Row],[Frontside]]-Tableau2[[#This Row],[Backside]])/(Tableau2[[#This Row],[Frontside]]+Tableau2[[#This Row],[Backside]])</f>
        <v>#DIV/0!</v>
      </c>
      <c r="M42" s="4" t="e">
        <f>Tableau2[[#This Row],[Backside]]/Tableau2[[#This Row],[Frontside]]</f>
        <v>#DIV/0!</v>
      </c>
      <c r="N42" s="31" t="s">
        <v>33</v>
      </c>
      <c r="O42" s="15">
        <v>6.3520000000000003</v>
      </c>
      <c r="R42" s="30">
        <v>0.05</v>
      </c>
    </row>
    <row r="43" spans="1:23" ht="15.6">
      <c r="A43" s="1">
        <v>76</v>
      </c>
      <c r="B43" s="1">
        <v>35</v>
      </c>
      <c r="C43" s="4" t="s">
        <v>4</v>
      </c>
      <c r="D43" s="2"/>
      <c r="E43" s="2">
        <v>1.4</v>
      </c>
      <c r="F43" s="12">
        <v>0.4</v>
      </c>
      <c r="G43" s="2">
        <v>0.05</v>
      </c>
      <c r="H43" s="12">
        <v>20</v>
      </c>
      <c r="I43" s="18">
        <f>Tableau2[[#This Row],[Loop]]*Tableau2[[#This Row],[Dot Dose pC]]*Tableau2[[#This Row],[Design Dose factor]]*Tableau2[[#This Row],[dose on design]]</f>
        <v>0.55999999999999994</v>
      </c>
      <c r="J43" s="8"/>
      <c r="K43" s="8"/>
      <c r="L43" s="18" t="e">
        <f>(Tableau2[[#This Row],[Frontside]]-Tableau2[[#This Row],[Backside]])/(Tableau2[[#This Row],[Frontside]]+Tableau2[[#This Row],[Backside]])</f>
        <v>#DIV/0!</v>
      </c>
      <c r="M43" s="4" t="e">
        <f>Tableau2[[#This Row],[Backside]]/Tableau2[[#This Row],[Frontside]]</f>
        <v>#DIV/0!</v>
      </c>
      <c r="N43" s="31" t="s">
        <v>33</v>
      </c>
      <c r="O43" s="15">
        <v>6.3520000000000003</v>
      </c>
      <c r="R43" s="30">
        <v>0.5</v>
      </c>
    </row>
    <row r="44" spans="1:23" ht="15.6">
      <c r="A44" s="1">
        <v>77</v>
      </c>
      <c r="B44" s="1">
        <v>35</v>
      </c>
      <c r="C44" s="4" t="s">
        <v>4</v>
      </c>
      <c r="D44" s="2"/>
      <c r="E44" s="4">
        <v>0.6</v>
      </c>
      <c r="F44" s="8">
        <v>0.6</v>
      </c>
      <c r="G44" s="2">
        <v>0.05</v>
      </c>
      <c r="H44" s="12">
        <v>20</v>
      </c>
      <c r="I44" s="18">
        <f>Tableau2[[#This Row],[Loop]]*Tableau2[[#This Row],[Dot Dose pC]]*Tableau2[[#This Row],[Design Dose factor]]*Tableau2[[#This Row],[dose on design]]</f>
        <v>0.36</v>
      </c>
      <c r="J44" s="8"/>
      <c r="K44" s="8"/>
      <c r="L44" s="18" t="e">
        <f>(Tableau2[[#This Row],[Frontside]]-Tableau2[[#This Row],[Backside]])/(Tableau2[[#This Row],[Frontside]]+Tableau2[[#This Row],[Backside]])</f>
        <v>#DIV/0!</v>
      </c>
      <c r="M44" s="4" t="e">
        <f>Tableau2[[#This Row],[Backside]]/Tableau2[[#This Row],[Frontside]]</f>
        <v>#DIV/0!</v>
      </c>
      <c r="N44" s="31" t="s">
        <v>33</v>
      </c>
      <c r="O44" s="15">
        <v>6.24</v>
      </c>
      <c r="R44" s="30">
        <v>5.0000000000000001E-3</v>
      </c>
    </row>
    <row r="45" spans="1:23" ht="15.6">
      <c r="A45" s="1">
        <v>77</v>
      </c>
      <c r="B45" s="1">
        <v>35</v>
      </c>
      <c r="C45" s="4" t="s">
        <v>4</v>
      </c>
      <c r="D45" s="2"/>
      <c r="E45" s="2">
        <v>1</v>
      </c>
      <c r="F45" s="8">
        <v>0.6</v>
      </c>
      <c r="G45" s="2">
        <v>0.05</v>
      </c>
      <c r="H45" s="12">
        <v>20</v>
      </c>
      <c r="I45" s="18">
        <f>Tableau2[[#This Row],[Loop]]*Tableau2[[#This Row],[Dot Dose pC]]*Tableau2[[#This Row],[Design Dose factor]]*Tableau2[[#This Row],[dose on design]]</f>
        <v>0.6</v>
      </c>
      <c r="J45" s="8"/>
      <c r="K45" s="8"/>
      <c r="L45" s="18" t="e">
        <f>(Tableau2[[#This Row],[Frontside]]-Tableau2[[#This Row],[Backside]])/(Tableau2[[#This Row],[Frontside]]+Tableau2[[#This Row],[Backside]])</f>
        <v>#DIV/0!</v>
      </c>
      <c r="M45" s="4" t="e">
        <f>Tableau2[[#This Row],[Backside]]/Tableau2[[#This Row],[Frontside]]</f>
        <v>#DIV/0!</v>
      </c>
      <c r="N45" s="31" t="s">
        <v>33</v>
      </c>
      <c r="O45" s="15">
        <v>6.24</v>
      </c>
    </row>
    <row r="46" spans="1:23" ht="15.6">
      <c r="A46" s="1">
        <v>77</v>
      </c>
      <c r="B46" s="1">
        <v>35</v>
      </c>
      <c r="C46" s="4" t="s">
        <v>4</v>
      </c>
      <c r="D46" s="2"/>
      <c r="E46" s="2">
        <v>1.4</v>
      </c>
      <c r="F46" s="8">
        <v>0.6</v>
      </c>
      <c r="G46" s="2">
        <v>0.05</v>
      </c>
      <c r="H46" s="12">
        <v>20</v>
      </c>
      <c r="I46" s="18">
        <f>Tableau2[[#This Row],[Loop]]*Tableau2[[#This Row],[Dot Dose pC]]*Tableau2[[#This Row],[Design Dose factor]]*Tableau2[[#This Row],[dose on design]]</f>
        <v>0.84</v>
      </c>
      <c r="J46" s="8"/>
      <c r="K46" s="8"/>
      <c r="L46" s="18" t="e">
        <f>(Tableau2[[#This Row],[Frontside]]-Tableau2[[#This Row],[Backside]])/(Tableau2[[#This Row],[Frontside]]+Tableau2[[#This Row],[Backside]])</f>
        <v>#DIV/0!</v>
      </c>
      <c r="M46" s="4" t="e">
        <f>Tableau2[[#This Row],[Backside]]/Tableau2[[#This Row],[Frontside]]</f>
        <v>#DIV/0!</v>
      </c>
      <c r="N46" s="31" t="s">
        <v>33</v>
      </c>
      <c r="O46" s="15">
        <v>6.24</v>
      </c>
    </row>
    <row r="47" spans="1:23" ht="15.6">
      <c r="A47" s="1">
        <v>78</v>
      </c>
      <c r="B47" s="1">
        <v>35</v>
      </c>
      <c r="C47" s="4" t="s">
        <v>4</v>
      </c>
      <c r="D47" s="2"/>
      <c r="E47" s="4">
        <v>0.6</v>
      </c>
      <c r="F47" s="8">
        <v>0.6</v>
      </c>
      <c r="G47" s="2">
        <v>0.5</v>
      </c>
      <c r="H47" s="8">
        <v>2</v>
      </c>
      <c r="I47" s="18">
        <f>Tableau2[[#This Row],[Loop]]*Tableau2[[#This Row],[Dot Dose pC]]*Tableau2[[#This Row],[Design Dose factor]]*Tableau2[[#This Row],[dose on design]]</f>
        <v>0.36</v>
      </c>
      <c r="J47" s="8"/>
      <c r="K47" s="8"/>
      <c r="L47" s="18" t="e">
        <f>(Tableau2[[#This Row],[Frontside]]-Tableau2[[#This Row],[Backside]])/(Tableau2[[#This Row],[Frontside]]+Tableau2[[#This Row],[Backside]])</f>
        <v>#DIV/0!</v>
      </c>
      <c r="M47" s="4" t="e">
        <f>Tableau2[[#This Row],[Backside]]/Tableau2[[#This Row],[Frontside]]</f>
        <v>#DIV/0!</v>
      </c>
      <c r="N47" s="31" t="s">
        <v>33</v>
      </c>
      <c r="O47" s="15">
        <v>6.33</v>
      </c>
    </row>
    <row r="48" spans="1:23" ht="15.6">
      <c r="A48" s="1">
        <v>78</v>
      </c>
      <c r="B48" s="1">
        <v>35</v>
      </c>
      <c r="C48" s="4" t="s">
        <v>4</v>
      </c>
      <c r="D48" s="2"/>
      <c r="E48" s="2">
        <v>1</v>
      </c>
      <c r="F48" s="8">
        <v>0.6</v>
      </c>
      <c r="G48" s="2">
        <v>0.5</v>
      </c>
      <c r="H48" s="8">
        <v>2</v>
      </c>
      <c r="I48" s="18">
        <f>Tableau2[[#This Row],[Loop]]*Tableau2[[#This Row],[Dot Dose pC]]*Tableau2[[#This Row],[Design Dose factor]]*Tableau2[[#This Row],[dose on design]]</f>
        <v>0.6</v>
      </c>
      <c r="J48" s="8"/>
      <c r="K48" s="8"/>
      <c r="L48" s="18" t="e">
        <f>(Tableau2[[#This Row],[Frontside]]-Tableau2[[#This Row],[Backside]])/(Tableau2[[#This Row],[Frontside]]+Tableau2[[#This Row],[Backside]])</f>
        <v>#DIV/0!</v>
      </c>
      <c r="M48" s="4" t="e">
        <f>Tableau2[[#This Row],[Backside]]/Tableau2[[#This Row],[Frontside]]</f>
        <v>#DIV/0!</v>
      </c>
      <c r="N48" s="31" t="s">
        <v>33</v>
      </c>
      <c r="O48" s="15">
        <v>6.33</v>
      </c>
    </row>
    <row r="49" spans="1:15" ht="15.6">
      <c r="A49" s="1">
        <v>78</v>
      </c>
      <c r="B49" s="1">
        <v>35</v>
      </c>
      <c r="C49" s="4" t="s">
        <v>4</v>
      </c>
      <c r="D49" s="2"/>
      <c r="E49" s="2">
        <v>1.4</v>
      </c>
      <c r="F49" s="8">
        <v>0.6</v>
      </c>
      <c r="G49" s="2">
        <v>0.5</v>
      </c>
      <c r="H49" s="8">
        <v>2</v>
      </c>
      <c r="I49" s="18">
        <f>Tableau2[[#This Row],[Loop]]*Tableau2[[#This Row],[Dot Dose pC]]*Tableau2[[#This Row],[Design Dose factor]]*Tableau2[[#This Row],[dose on design]]</f>
        <v>0.84</v>
      </c>
      <c r="J49" s="8"/>
      <c r="K49" s="8"/>
      <c r="L49" s="18" t="e">
        <f>(Tableau2[[#This Row],[Frontside]]-Tableau2[[#This Row],[Backside]])/(Tableau2[[#This Row],[Frontside]]+Tableau2[[#This Row],[Backside]])</f>
        <v>#DIV/0!</v>
      </c>
      <c r="M49" s="4" t="e">
        <f>Tableau2[[#This Row],[Backside]]/Tableau2[[#This Row],[Frontside]]</f>
        <v>#DIV/0!</v>
      </c>
      <c r="N49" s="31" t="s">
        <v>33</v>
      </c>
      <c r="O49" s="15">
        <v>6.33</v>
      </c>
    </row>
    <row r="50" spans="1:15" ht="15.6">
      <c r="A50" s="3">
        <v>79</v>
      </c>
      <c r="B50" s="1">
        <v>35</v>
      </c>
      <c r="C50" s="4" t="s">
        <v>4</v>
      </c>
      <c r="D50" s="2"/>
      <c r="E50" s="4">
        <v>0.6</v>
      </c>
      <c r="F50" s="8">
        <v>0.6</v>
      </c>
      <c r="G50" s="2">
        <v>5.0000000000000001E-3</v>
      </c>
      <c r="H50" s="8">
        <v>200</v>
      </c>
      <c r="I50" s="18">
        <f>Tableau2[[#This Row],[Loop]]*Tableau2[[#This Row],[Dot Dose pC]]*Tableau2[[#This Row],[Design Dose factor]]*Tableau2[[#This Row],[dose on design]]</f>
        <v>0.36</v>
      </c>
      <c r="J50" s="12"/>
      <c r="K50" s="12">
        <v>0</v>
      </c>
      <c r="L50" s="18" t="e">
        <f>(Tableau2[[#This Row],[Frontside]]-Tableau2[[#This Row],[Backside]])/(Tableau2[[#This Row],[Frontside]]+Tableau2[[#This Row],[Backside]])</f>
        <v>#DIV/0!</v>
      </c>
      <c r="M50" s="4" t="e">
        <f>Tableau2[[#This Row],[Backside]]/Tableau2[[#This Row],[Frontside]]</f>
        <v>#DIV/0!</v>
      </c>
      <c r="N50" s="31" t="s">
        <v>33</v>
      </c>
      <c r="O50" s="15">
        <v>6.26</v>
      </c>
    </row>
    <row r="51" spans="1:15" ht="15.6">
      <c r="A51" s="3">
        <v>79</v>
      </c>
      <c r="B51" s="1">
        <v>35</v>
      </c>
      <c r="C51" s="4" t="s">
        <v>4</v>
      </c>
      <c r="D51" s="2"/>
      <c r="E51" s="2">
        <v>1</v>
      </c>
      <c r="F51" s="8">
        <v>0.6</v>
      </c>
      <c r="G51" s="2">
        <v>5.0000000000000001E-3</v>
      </c>
      <c r="H51" s="8">
        <v>200</v>
      </c>
      <c r="I51" s="18">
        <f>Tableau2[[#This Row],[Loop]]*Tableau2[[#This Row],[Dot Dose pC]]*Tableau2[[#This Row],[Design Dose factor]]*Tableau2[[#This Row],[dose on design]]</f>
        <v>0.6</v>
      </c>
      <c r="J51" s="12"/>
      <c r="K51" s="12"/>
      <c r="L51" s="18" t="e">
        <f>(Tableau2[[#This Row],[Frontside]]-Tableau2[[#This Row],[Backside]])/(Tableau2[[#This Row],[Frontside]]+Tableau2[[#This Row],[Backside]])</f>
        <v>#DIV/0!</v>
      </c>
      <c r="M51" s="4" t="e">
        <f>Tableau2[[#This Row],[Backside]]/Tableau2[[#This Row],[Frontside]]</f>
        <v>#DIV/0!</v>
      </c>
      <c r="N51" s="31" t="s">
        <v>33</v>
      </c>
      <c r="O51" s="15">
        <v>6.26</v>
      </c>
    </row>
    <row r="52" spans="1:15" ht="15.6">
      <c r="A52" s="26">
        <v>79</v>
      </c>
      <c r="B52" s="26">
        <v>35</v>
      </c>
      <c r="C52" s="4" t="s">
        <v>4</v>
      </c>
      <c r="D52" s="2"/>
      <c r="E52" s="2">
        <v>1.4</v>
      </c>
      <c r="F52" s="8">
        <v>0.6</v>
      </c>
      <c r="G52" s="2">
        <v>5.0000000000000001E-3</v>
      </c>
      <c r="H52" s="27">
        <v>200</v>
      </c>
      <c r="I52" s="18">
        <f>Tableau2[[#This Row],[Loop]]*Tableau2[[#This Row],[Dot Dose pC]]*Tableau2[[#This Row],[Design Dose factor]]*Tableau2[[#This Row],[dose on design]]</f>
        <v>0.84</v>
      </c>
      <c r="J52" s="28"/>
      <c r="K52" s="28"/>
      <c r="L52" s="18" t="e">
        <f>(Tableau2[[#This Row],[Frontside]]-Tableau2[[#This Row],[Backside]])/(Tableau2[[#This Row],[Frontside]]+Tableau2[[#This Row],[Backside]])</f>
        <v>#DIV/0!</v>
      </c>
      <c r="M52" s="4" t="e">
        <f>Tableau2[[#This Row],[Backside]]/Tableau2[[#This Row],[Frontside]]</f>
        <v>#DIV/0!</v>
      </c>
      <c r="N52" s="31" t="s">
        <v>33</v>
      </c>
      <c r="O52" s="29">
        <v>6.26</v>
      </c>
    </row>
    <row r="53" spans="1:15" ht="15.6">
      <c r="A53" s="3"/>
      <c r="B53" s="1"/>
      <c r="C53" s="4"/>
      <c r="D53" s="2"/>
      <c r="E53" s="2"/>
      <c r="F53" s="8"/>
      <c r="G53" s="2"/>
      <c r="H53" s="8"/>
      <c r="I53" s="18"/>
      <c r="J53" s="12"/>
      <c r="K53" s="12"/>
      <c r="L53" s="18"/>
      <c r="M53" s="4"/>
      <c r="N53" s="31"/>
      <c r="O53" s="15"/>
    </row>
    <row r="54" spans="1:15" ht="15.6">
      <c r="A54" s="3"/>
      <c r="B54" s="1"/>
      <c r="C54" s="4"/>
      <c r="D54" s="2"/>
      <c r="E54" s="4"/>
      <c r="F54" s="8"/>
      <c r="G54" s="2"/>
      <c r="H54" s="8"/>
      <c r="I54" s="16"/>
      <c r="J54" s="12"/>
      <c r="K54" s="12"/>
      <c r="L54" s="18"/>
      <c r="M54" s="4"/>
      <c r="N54" s="31"/>
      <c r="O54" s="15"/>
    </row>
  </sheetData>
  <mergeCells count="2">
    <mergeCell ref="J1:K1"/>
    <mergeCell ref="Q35:W35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2016-08-02T08:35:15Z</dcterms:modified>
</cp:coreProperties>
</file>