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" l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H22" authorId="0">
      <text>
        <r>
          <rPr>
            <b/>
            <sz val="9"/>
            <color indexed="81"/>
            <rFont val="Tahoma"/>
          </rPr>
          <t>Adrien:</t>
        </r>
        <r>
          <rPr>
            <sz val="9"/>
            <color indexed="81"/>
            <rFont val="Tahoma"/>
          </rPr>
          <t xml:space="preserve">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<sst xmlns="http://schemas.openxmlformats.org/spreadsheetml/2006/main" count="369" uniqueCount="114">
  <si>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</si>
  <si>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</si>
  <si>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</si>
  <si>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</si>
  <si>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</si>
  <si>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</si>
  <si>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</si>
  <si>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</si>
  <si>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</si>
  <si>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</si>
  <si>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</si>
  <si>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</si>
  <si>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</si>
  <si>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</si>
  <si>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</si>
  <si>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</si>
  <si>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</si>
  <si>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</si>
  <si>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</si>
  <si>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</si>
  <si>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</si>
  <si>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</si>
  <si>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</si>
  <si>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</si>
  <si>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</si>
  <si>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</si>
  <si>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</si>
  <si>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</si>
  <si>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</si>
  <si>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</si>
  <si>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</si>
  <si>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</si>
  <si>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</si>
  <si>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</si>
  <si>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</si>
  <si>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</si>
  <si>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</si>
  <si>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</si>
  <si>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</si>
  <si>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</si>
  <si>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</si>
  <si>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</si>
  <si>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</si>
  <si>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</si>
  <si>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</si>
  <si>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</si>
  <si>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</si>
  <si>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</si>
  <si>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</si>
  <si>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</si>
  <si>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</si>
  <si>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</si>
  <si>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</si>
  <si>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</si>
  <si>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</si>
  <si>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</si>
  <si>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</si>
  <si>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</si>
  <si>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</si>
  <si>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</si>
  <si>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</si>
  <si>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</si>
  <si>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</si>
  <si>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</si>
  <si>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</si>
  <si>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</si>
  <si>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</si>
  <si>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</si>
  <si>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</si>
  <si>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</si>
  <si>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</si>
  <si>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</si>
  <si>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</si>
  <si>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</si>
  <si>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</si>
  <si>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</si>
  <si>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</si>
  <si>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</si>
  <si>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</si>
  <si>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</si>
  <si>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</si>
  <si>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</si>
  <si>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</si>
  <si>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</si>
  <si>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</si>
  <si>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</si>
  <si>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</si>
  <si>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</si>
  <si>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</si>
  <si>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</si>
  <si>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</si>
  <si>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</si>
  <si>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</si>
  <si>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</si>
  <si>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</si>
  <si>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</si>
  <si>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</si>
  <si>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</si>
  <si>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</si>
  <si>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</si>
  <si>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</si>
  <si>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</si>
  <si>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</si>
  <si>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</si>
  <si>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</si>
  <si>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</si>
  <si>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</si>
  <si>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</si>
  <si>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</si>
  <si>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</si>
  <si>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</si>
  <si>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</si>
  <si>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</si>
  <si>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SEM (upside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</si>
</sst>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4.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7" fillId="0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" fontId="17" fillId="0" borderId="3" xfId="0" applyNumberFormat="1" applyFont="1" applyFill="1" applyBorder="1" applyAlignment="1">
      <alignment horizontal="center" vertical="center" wrapText="1"/>
    </xf>
    <xf numFmtId="1" fontId="17" fillId="0" borderId="5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tiff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id="2" name="Table2" displayName="Table2" ref="A3:AG60" dataDxfId="80">
  <autoFilter ref="A3:AG60"/>
  <sortState ref="A4:AF33">
    <sortCondition ref="D3:D33"/>
  </sortState>
  <tableColumns count="33">
    <tableColumn id="27" name="# Exp" totalsRowLabel="Total" dataDxfId="79" totalsRowDxfId="78"/>
    <tableColumn id="32" name="Position U" dataDxfId="77" totalsRowDxfId="76"/>
    <tableColumn id="31" name="Position V" dataDxfId="0"/>
    <tableColumn id="1" name="Date" dataDxfId="75" totalsRowDxfId="74"/>
    <tableColumn id="2" name="Sample" dataDxfId="73" totalsRowDxfId="72"/>
    <tableColumn id="3" name="Coating" dataDxfId="71" totalsRowDxfId="70"/>
    <tableColumn id="4" name="Coating thickness" dataDxfId="69" totalsRowDxfId="68"/>
    <tableColumn id="5" name="Design" dataDxfId="67" totalsRowDxfId="66"/>
    <tableColumn id="6" name="Design dose factor" dataDxfId="65" totalsRowDxfId="64"/>
    <tableColumn id="7" name="Beam" dataDxfId="63" totalsRowDxfId="62"/>
    <tableColumn id="8" name="Loop factor" dataDxfId="61" totalsRowDxfId="60"/>
    <tableColumn id="9" name="Current (pA)" dataDxfId="59" totalsRowDxfId="58"/>
    <tableColumn id="10" name="Dot         pC" dataDxfId="57" totalsRowDxfId="56"/>
    <tableColumn id="11" name="Line μC/cm" dataDxfId="55" totalsRowDxfId="54"/>
    <tableColumn id="12" name="Area μC/cm^2" dataDxfId="53" totalsRowDxfId="52"/>
    <tableColumn id="13" name="Area/Line step size (𝝁m)" dataDxfId="51" totalsRowDxfId="50"/>
    <tableColumn id="14" name="Min Dot DF" dataDxfId="49" totalsRowDxfId="48"/>
    <tableColumn id="15" name="Total11 charge pC" dataDxfId="47" totalsRowDxfId="46">
      <calculatedColumnFormula>Table2[[#This Row],[Design dose factor]]*Table2[[#This Row],[Loop factor]]*Table2[[#This Row],[Dot         pC]]*Table2[[#This Row],[Min Dot DF]]</calculatedColumnFormula>
    </tableColumn>
    <tableColumn id="16" name="Max Dot DF" dataDxfId="45" totalsRowDxfId="44"/>
    <tableColumn id="17" name="Total12 charge pC" dataDxfId="43" totalsRowDxfId="42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1" totalsRowDxfId="40"/>
    <tableColumn id="19" name="Total21 charge µC" dataDxfId="39" totalsRowDxfId="38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7" totalsRowDxfId="36"/>
    <tableColumn id="21" name="Total22 charge µC" dataDxfId="35" totalsRowDxfId="34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3" totalsRowDxfId="32"/>
    <tableColumn id="23" name="Total31 charge μC" dataDxfId="31" totalsRowDxfId="30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9" totalsRowDxfId="28"/>
    <tableColumn id="25" name="Totale charge32 μC" dataDxfId="27" totalsRowDxfId="26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5" totalsRowDxfId="24"/>
    <tableColumn id="28" name="Step between dots" dataDxfId="23" totalsRowDxfId="22"/>
    <tableColumn id="29" name="Charge" dataDxfId="21" totalsRowDxfId="20"/>
    <tableColumn id="30" name="Results" totalsRowFunction="count" dataDxfId="19" totalsRowDxfId="18"/>
    <tableColumn id="33" name="SEM (upside down)" dataDxfId="17" totalsRowDxfId="16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5" dataDxfId="14">
  <autoFilter ref="A1:M15"/>
  <tableColumns count="13">
    <tableColumn id="1" name="Beam" dataDxfId="13"/>
    <tableColumn id="14" name="Design" dataDxfId="12"/>
    <tableColumn id="2" name="loops" dataDxfId="11"/>
    <tableColumn id="3" name="min charge for dot piercing (pC)" dataDxfId="10"/>
    <tableColumn id="4" name="min charge for line piercing (μC)" dataDxfId="9"/>
    <tableColumn id="5" name="min charge for area piercing (μC)" dataDxfId="8"/>
    <tableColumn id="6" name="Comments" dataDxfId="7"/>
    <tableColumn id="7" name="Colonne7" dataDxfId="6"/>
    <tableColumn id="8" name="Colonne8" dataDxfId="5"/>
    <tableColumn id="9" name="Colonne9" dataDxfId="4"/>
    <tableColumn id="10" name="Colonne10" dataDxfId="3"/>
    <tableColumn id="11" name="Colonne11" dataDxfId="2"/>
    <tableColumn id="12" name="Colonne1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0"/>
  <sheetViews>
    <sheetView tabSelected="1" zoomScale="85" zoomScaleNormal="85" zoomScalePageLayoutView="70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A56" sqref="A56:AG56"/>
    </sheetView>
  </sheetViews>
  <sheetFormatPr baseColWidth="10" defaultRowHeight="15.6" x14ac:dyDescent="0.3"/>
  <cols>
    <col min="1" max="1" width="6.296875" style="29" customWidth="1"/>
    <col min="2" max="2" width="9.5" style="75" customWidth="1"/>
    <col min="3" max="3" width="9.69921875" style="69" customWidth="1"/>
    <col min="4" max="4" width="12.69921875" style="61" customWidth="1"/>
    <col min="5" max="5" width="12.19921875" customWidth="1"/>
    <col min="6" max="6" width="9" customWidth="1"/>
    <col min="7" max="7" width="10.5" customWidth="1"/>
    <col min="8" max="8" width="11.296875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41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09765625" customWidth="1"/>
  </cols>
  <sheetData>
    <row r="1" spans="1:33" ht="24" customHeight="1" x14ac:dyDescent="0.3">
      <c r="J1" s="26" t="s">
        <v>48</v>
      </c>
      <c r="K1" s="99" t="s">
        <v>78</v>
      </c>
      <c r="L1" s="99"/>
      <c r="M1" s="11"/>
      <c r="N1" s="11"/>
      <c r="O1" s="11"/>
      <c r="P1" s="37"/>
      <c r="Q1" s="101" t="s">
        <v>16</v>
      </c>
      <c r="R1" s="101"/>
      <c r="S1" s="101"/>
      <c r="T1" s="101"/>
      <c r="U1" s="102" t="s">
        <v>18</v>
      </c>
      <c r="V1" s="102"/>
      <c r="W1" s="102"/>
      <c r="X1" s="102"/>
      <c r="Y1" s="103" t="s">
        <v>19</v>
      </c>
      <c r="Z1" s="103"/>
      <c r="AA1" s="103"/>
      <c r="AB1" s="103"/>
      <c r="AD1" s="49" t="s">
        <v>68</v>
      </c>
      <c r="AE1" s="49"/>
    </row>
    <row r="2" spans="1:33" ht="25.95" customHeight="1" x14ac:dyDescent="0.3">
      <c r="H2" s="60"/>
      <c r="M2" s="104" t="s">
        <v>33</v>
      </c>
      <c r="N2" s="104"/>
      <c r="O2" s="104"/>
      <c r="P2" s="37"/>
      <c r="Q2" s="105" t="s">
        <v>30</v>
      </c>
      <c r="R2" s="105"/>
      <c r="S2" s="105" t="s">
        <v>17</v>
      </c>
      <c r="T2" s="105"/>
      <c r="U2" s="106" t="s">
        <v>30</v>
      </c>
      <c r="V2" s="106"/>
      <c r="W2" s="106" t="s">
        <v>17</v>
      </c>
      <c r="X2" s="106"/>
      <c r="Y2" s="107" t="s">
        <v>30</v>
      </c>
      <c r="Z2" s="107"/>
      <c r="AA2" s="107" t="s">
        <v>17</v>
      </c>
      <c r="AB2" s="107"/>
      <c r="AC2" s="100" t="s">
        <v>8</v>
      </c>
      <c r="AD2" s="100"/>
      <c r="AE2" s="100"/>
    </row>
    <row r="3" spans="1:33" ht="63" customHeight="1" x14ac:dyDescent="0.3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  <c r="AG3" s="98" t="s">
        <v>113</v>
      </c>
    </row>
    <row r="4" spans="1:33" ht="31.2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97"/>
    </row>
    <row r="5" spans="1:33" s="19" customFormat="1" ht="31.2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97"/>
    </row>
    <row r="6" spans="1:33" s="19" customFormat="1" ht="31.2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97"/>
    </row>
    <row r="7" spans="1:33" ht="31.2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97"/>
    </row>
    <row r="8" spans="1:33" ht="31.2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97"/>
    </row>
    <row r="9" spans="1:33" ht="31.2" x14ac:dyDescent="0.3">
      <c r="A9" s="32">
        <v>6</v>
      </c>
      <c r="B9" s="79">
        <v>2.6987899999999998</v>
      </c>
      <c r="C9" s="73">
        <v>2.74492</v>
      </c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97"/>
    </row>
    <row r="10" spans="1:33" ht="31.2" x14ac:dyDescent="0.3">
      <c r="A10" s="32">
        <v>7</v>
      </c>
      <c r="B10" s="79">
        <v>2.7037900000000001</v>
      </c>
      <c r="C10" s="73">
        <v>2.74492</v>
      </c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97"/>
    </row>
    <row r="11" spans="1:33" ht="46.8" x14ac:dyDescent="0.3">
      <c r="A11" s="32">
        <v>8</v>
      </c>
      <c r="B11" s="79">
        <v>2.7107899999999998</v>
      </c>
      <c r="C11" s="73">
        <v>2.74492</v>
      </c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97"/>
    </row>
    <row r="12" spans="1:33" ht="31.2" x14ac:dyDescent="0.3">
      <c r="A12" s="32">
        <v>9</v>
      </c>
      <c r="B12" s="79">
        <v>2.7107899999999998</v>
      </c>
      <c r="C12" s="73">
        <v>2.76492</v>
      </c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  <c r="AG12" s="97"/>
    </row>
    <row r="13" spans="1:33" ht="46.8" x14ac:dyDescent="0.3">
      <c r="A13" s="34">
        <v>10</v>
      </c>
      <c r="B13" s="79">
        <v>2.7107899999999998</v>
      </c>
      <c r="C13" s="73">
        <v>2.76492</v>
      </c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  <c r="AG13" s="97"/>
    </row>
    <row r="14" spans="1:33" ht="46.8" x14ac:dyDescent="0.3">
      <c r="A14" s="32">
        <v>11</v>
      </c>
      <c r="B14" s="79">
        <v>2.7107899999999998</v>
      </c>
      <c r="C14" s="73">
        <v>2.7599200000000002</v>
      </c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97"/>
    </row>
    <row r="15" spans="1:33" ht="31.2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  <c r="AG15" s="97"/>
    </row>
    <row r="16" spans="1:33" ht="31.2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  <c r="AG16" s="97"/>
    </row>
    <row r="17" spans="1:33" ht="31.2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  <c r="AG17" s="97"/>
    </row>
    <row r="18" spans="1:33" ht="31.2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  <c r="AG18" s="97"/>
    </row>
    <row r="19" spans="1:33" ht="31.2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  <c r="AG19" s="97"/>
    </row>
    <row r="20" spans="1:33" ht="31.2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  <c r="AG20" s="97"/>
    </row>
    <row r="21" spans="1:33" ht="46.8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97"/>
    </row>
    <row r="22" spans="1:33" ht="31.2" x14ac:dyDescent="0.3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97"/>
    </row>
    <row r="23" spans="1:33" ht="31.2" x14ac:dyDescent="0.3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97"/>
    </row>
    <row r="24" spans="1:33" ht="31.2" x14ac:dyDescent="0.3">
      <c r="A24" s="32">
        <v>22</v>
      </c>
      <c r="B24" s="79" t="s">
        <v>99</v>
      </c>
      <c r="C24" s="73"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97"/>
    </row>
    <row r="25" spans="1:33" ht="31.2" x14ac:dyDescent="0.3">
      <c r="A25" s="32">
        <v>23</v>
      </c>
      <c r="B25" s="79" t="s">
        <v>99</v>
      </c>
      <c r="C25" s="73"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97"/>
    </row>
    <row r="26" spans="1:33" ht="46.8" x14ac:dyDescent="0.3">
      <c r="A26" s="32">
        <v>24</v>
      </c>
      <c r="B26" s="79" t="s">
        <v>99</v>
      </c>
      <c r="C26" s="73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97"/>
    </row>
    <row r="27" spans="1:33" ht="31.2" x14ac:dyDescent="0.3">
      <c r="A27" s="32">
        <v>25</v>
      </c>
      <c r="B27" s="79" t="s">
        <v>99</v>
      </c>
      <c r="C27" s="73"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  <c r="AG27" s="97"/>
    </row>
    <row r="28" spans="1:33" ht="31.2" x14ac:dyDescent="0.3">
      <c r="A28" s="32">
        <v>26</v>
      </c>
      <c r="B28" s="79" t="s">
        <v>99</v>
      </c>
      <c r="C28" s="73"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97"/>
    </row>
    <row r="29" spans="1:33" ht="31.2" x14ac:dyDescent="0.3">
      <c r="A29" s="32">
        <v>27</v>
      </c>
      <c r="B29" s="79" t="s">
        <v>99</v>
      </c>
      <c r="C29" s="73"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  <c r="AG29" s="97"/>
    </row>
    <row r="30" spans="1:33" ht="31.2" x14ac:dyDescent="0.3">
      <c r="A30" s="33">
        <v>28</v>
      </c>
      <c r="B30" s="79" t="s">
        <v>99</v>
      </c>
      <c r="C30" s="73"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  <c r="AG30" s="97"/>
    </row>
    <row r="31" spans="1:33" s="51" customFormat="1" ht="31.2" x14ac:dyDescent="0.3">
      <c r="A31" s="33">
        <v>29</v>
      </c>
      <c r="B31" s="79" t="s">
        <v>99</v>
      </c>
      <c r="C31" s="73"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  <c r="AG31" s="97"/>
    </row>
    <row r="32" spans="1:33" ht="31.2" x14ac:dyDescent="0.3">
      <c r="A32" s="33">
        <v>30</v>
      </c>
      <c r="B32" s="79" t="s">
        <v>99</v>
      </c>
      <c r="C32" s="73"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97"/>
    </row>
    <row r="33" spans="1:33" ht="31.2" x14ac:dyDescent="0.3">
      <c r="A33" s="33">
        <v>31</v>
      </c>
      <c r="B33" s="79" t="s">
        <v>99</v>
      </c>
      <c r="C33" s="73"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  <c r="AG33" s="97"/>
    </row>
    <row r="34" spans="1:33" ht="31.2" x14ac:dyDescent="0.3">
      <c r="A34" s="33">
        <v>32</v>
      </c>
      <c r="B34" s="79" t="s">
        <v>99</v>
      </c>
      <c r="C34" s="73"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  <c r="AG34" s="97"/>
    </row>
    <row r="35" spans="1:33" ht="31.2" x14ac:dyDescent="0.3">
      <c r="A35" s="33">
        <v>33</v>
      </c>
      <c r="B35" s="79" t="s">
        <v>99</v>
      </c>
      <c r="C35" s="73"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  <c r="AG35" s="97"/>
    </row>
    <row r="36" spans="1:33" ht="31.2" x14ac:dyDescent="0.3">
      <c r="A36" s="33">
        <v>34</v>
      </c>
      <c r="B36" s="79" t="s">
        <v>99</v>
      </c>
      <c r="C36" s="73"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97"/>
    </row>
    <row r="37" spans="1:33" ht="31.2" x14ac:dyDescent="0.3">
      <c r="A37" s="33">
        <v>35</v>
      </c>
      <c r="B37" s="80">
        <v>2.4900000000000002</v>
      </c>
      <c r="C37" s="74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97"/>
    </row>
    <row r="38" spans="1:33" ht="46.8" x14ac:dyDescent="0.3">
      <c r="A38" s="108">
        <v>36</v>
      </c>
      <c r="B38" s="80">
        <v>2.7309999999999999</v>
      </c>
      <c r="C38" s="74">
        <v>2.7120000000000002</v>
      </c>
      <c r="D38" s="68" t="s">
        <v>106</v>
      </c>
      <c r="E38" s="13" t="s">
        <v>107</v>
      </c>
      <c r="F38" s="13" t="s">
        <v>21</v>
      </c>
      <c r="G38" s="43">
        <v>10</v>
      </c>
      <c r="H38" s="43" t="s">
        <v>102</v>
      </c>
      <c r="I38" s="43">
        <v>1</v>
      </c>
      <c r="J38" s="13" t="s">
        <v>34</v>
      </c>
      <c r="K38" s="43">
        <v>20</v>
      </c>
      <c r="L38" s="43">
        <v>7.27</v>
      </c>
      <c r="M38" s="43">
        <v>0.5</v>
      </c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97"/>
    </row>
    <row r="39" spans="1:33" ht="46.8" x14ac:dyDescent="0.3">
      <c r="A39" s="108">
        <v>37</v>
      </c>
      <c r="B39" s="80">
        <v>2.7309999999999999</v>
      </c>
      <c r="C39" s="74">
        <v>2.7130000000000001</v>
      </c>
      <c r="D39" s="68" t="s">
        <v>106</v>
      </c>
      <c r="E39" s="13" t="s">
        <v>107</v>
      </c>
      <c r="F39" s="13" t="s">
        <v>21</v>
      </c>
      <c r="G39" s="43">
        <v>10</v>
      </c>
      <c r="H39" s="43" t="s">
        <v>102</v>
      </c>
      <c r="I39" s="43">
        <v>1</v>
      </c>
      <c r="J39" s="13" t="s">
        <v>34</v>
      </c>
      <c r="K39" s="43">
        <v>20</v>
      </c>
      <c r="L39" s="43">
        <v>7.0350000000000001</v>
      </c>
      <c r="M39" s="43">
        <v>0.1</v>
      </c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97"/>
    </row>
    <row r="40" spans="1:33" ht="46.8" x14ac:dyDescent="0.3">
      <c r="A40" s="108">
        <v>38</v>
      </c>
      <c r="B40" s="80">
        <v>2.7309999999999999</v>
      </c>
      <c r="C40" s="74">
        <v>2.714</v>
      </c>
      <c r="D40" s="68" t="s">
        <v>106</v>
      </c>
      <c r="E40" s="13" t="s">
        <v>107</v>
      </c>
      <c r="F40" s="13" t="s">
        <v>21</v>
      </c>
      <c r="G40" s="43">
        <v>10</v>
      </c>
      <c r="H40" s="43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55"/>
      <c r="P40" s="14"/>
      <c r="Q40" s="15"/>
      <c r="R40" s="35">
        <f>Table2[[#This Row],[Design dose factor]]*Table2[[#This Row],[Loop factor]]*Table2[[#This Row],[Dot         pC]]*Table2[[#This Row],[Min Dot DF]]</f>
        <v>0</v>
      </c>
      <c r="S40" s="15"/>
      <c r="T40" s="35">
        <f>Table2[[#This Row],[Design dose factor]]*Table2[[#This Row],[Loop factor]]*Table2[[#This Row],[Dot         pC]]*Table2[[#This Row],[Max Dot DF]]</f>
        <v>0</v>
      </c>
      <c r="U40" s="15"/>
      <c r="V40" s="35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35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35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35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97"/>
    </row>
    <row r="41" spans="1:33" ht="46.8" x14ac:dyDescent="0.3">
      <c r="A41" s="108">
        <v>39</v>
      </c>
      <c r="B41" s="80">
        <v>2.7309999999999999</v>
      </c>
      <c r="C41" s="74">
        <v>2.7149999999999999</v>
      </c>
      <c r="D41" s="68" t="s">
        <v>106</v>
      </c>
      <c r="E41" s="13" t="s">
        <v>107</v>
      </c>
      <c r="F41" s="13" t="s">
        <v>21</v>
      </c>
      <c r="G41" s="43">
        <v>10</v>
      </c>
      <c r="H41" s="13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55"/>
      <c r="P41" s="14"/>
      <c r="Q41" s="15"/>
      <c r="R41" s="35">
        <f>Table2[[#This Row],[Design dose factor]]*Table2[[#This Row],[Loop factor]]*Table2[[#This Row],[Dot         pC]]*Table2[[#This Row],[Min Dot DF]]</f>
        <v>0</v>
      </c>
      <c r="S41" s="15"/>
      <c r="T41" s="35">
        <f>Table2[[#This Row],[Design dose factor]]*Table2[[#This Row],[Loop factor]]*Table2[[#This Row],[Dot         pC]]*Table2[[#This Row],[Max Dot DF]]</f>
        <v>0</v>
      </c>
      <c r="U41" s="15"/>
      <c r="V41" s="35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35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35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35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92"/>
      <c r="AE41" s="92"/>
      <c r="AF41" s="15"/>
      <c r="AG41" s="97"/>
    </row>
    <row r="42" spans="1:33" ht="46.8" x14ac:dyDescent="0.3">
      <c r="A42" s="108">
        <v>40</v>
      </c>
      <c r="B42" s="80">
        <v>2.7309999999999999</v>
      </c>
      <c r="C42" s="74">
        <v>2.7159999999999997</v>
      </c>
      <c r="D42" s="68" t="s">
        <v>106</v>
      </c>
      <c r="E42" s="13" t="s">
        <v>107</v>
      </c>
      <c r="F42" s="13" t="s">
        <v>21</v>
      </c>
      <c r="G42" s="43">
        <v>10</v>
      </c>
      <c r="H42" s="13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55"/>
      <c r="P42" s="14"/>
      <c r="Q42" s="15"/>
      <c r="R42" s="35">
        <f>Table2[[#This Row],[Design dose factor]]*Table2[[#This Row],[Loop factor]]*Table2[[#This Row],[Dot         pC]]*Table2[[#This Row],[Min Dot DF]]</f>
        <v>0</v>
      </c>
      <c r="S42" s="15"/>
      <c r="T42" s="35">
        <f>Table2[[#This Row],[Design dose factor]]*Table2[[#This Row],[Loop factor]]*Table2[[#This Row],[Dot         pC]]*Table2[[#This Row],[Max Dot DF]]</f>
        <v>0</v>
      </c>
      <c r="U42" s="15"/>
      <c r="V42" s="35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35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35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35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92"/>
      <c r="AE42" s="92"/>
      <c r="AF42" s="15"/>
      <c r="AG42" s="97"/>
    </row>
    <row r="43" spans="1:33" ht="46.8" x14ac:dyDescent="0.3">
      <c r="A43" s="108">
        <v>41</v>
      </c>
      <c r="B43" s="80">
        <v>2.7309999999999999</v>
      </c>
      <c r="C43" s="74">
        <v>2.7169999999999996</v>
      </c>
      <c r="D43" s="68" t="s">
        <v>106</v>
      </c>
      <c r="E43" s="13" t="s">
        <v>107</v>
      </c>
      <c r="F43" s="13" t="s">
        <v>21</v>
      </c>
      <c r="G43" s="43">
        <v>10</v>
      </c>
      <c r="H43" s="81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55"/>
      <c r="P43" s="14"/>
      <c r="Q43" s="15"/>
      <c r="R43" s="35">
        <f>Table2[[#This Row],[Design dose factor]]*Table2[[#This Row],[Loop factor]]*Table2[[#This Row],[Dot         pC]]*Table2[[#This Row],[Min Dot DF]]</f>
        <v>0</v>
      </c>
      <c r="S43" s="15"/>
      <c r="T43" s="35">
        <f>Table2[[#This Row],[Design dose factor]]*Table2[[#This Row],[Loop factor]]*Table2[[#This Row],[Dot         pC]]*Table2[[#This Row],[Max Dot DF]]</f>
        <v>0</v>
      </c>
      <c r="U43" s="15"/>
      <c r="V43" s="35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35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35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35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92"/>
      <c r="AE43" s="92"/>
      <c r="AF43" s="15"/>
      <c r="AG43" s="97"/>
    </row>
    <row r="44" spans="1:33" ht="46.8" x14ac:dyDescent="0.3">
      <c r="A44" s="108">
        <v>42</v>
      </c>
      <c r="B44" s="80">
        <v>2.7320000000000002</v>
      </c>
      <c r="C44" s="74">
        <v>2.7169999999999996</v>
      </c>
      <c r="D44" s="68" t="s">
        <v>106</v>
      </c>
      <c r="E44" s="13" t="s">
        <v>107</v>
      </c>
      <c r="F44" s="13" t="s">
        <v>21</v>
      </c>
      <c r="G44" s="43">
        <v>10</v>
      </c>
      <c r="H44" s="81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55"/>
      <c r="P44" s="14"/>
      <c r="Q44" s="15"/>
      <c r="R44" s="35">
        <f>Table2[[#This Row],[Design dose factor]]*Table2[[#This Row],[Loop factor]]*Table2[[#This Row],[Dot         pC]]*Table2[[#This Row],[Min Dot DF]]</f>
        <v>0</v>
      </c>
      <c r="S44" s="15"/>
      <c r="T44" s="35">
        <f>Table2[[#This Row],[Design dose factor]]*Table2[[#This Row],[Loop factor]]*Table2[[#This Row],[Dot         pC]]*Table2[[#This Row],[Max Dot DF]]</f>
        <v>0</v>
      </c>
      <c r="U44" s="15"/>
      <c r="V44" s="35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35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35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35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92"/>
      <c r="AE44" s="92"/>
      <c r="AF44" s="15"/>
      <c r="AG44" s="97"/>
    </row>
    <row r="45" spans="1:33" s="96" customFormat="1" ht="46.8" x14ac:dyDescent="0.3">
      <c r="A45" s="108">
        <v>43</v>
      </c>
      <c r="B45" s="82"/>
      <c r="C45" s="83"/>
      <c r="D45" s="84" t="s">
        <v>109</v>
      </c>
      <c r="E45" s="85" t="s">
        <v>107</v>
      </c>
      <c r="F45" s="85" t="s">
        <v>21</v>
      </c>
      <c r="G45" s="86">
        <v>10</v>
      </c>
      <c r="H45" s="87"/>
      <c r="I45" s="87"/>
      <c r="J45" s="85" t="s">
        <v>94</v>
      </c>
      <c r="K45" s="87"/>
      <c r="L45" s="87"/>
      <c r="M45" s="87"/>
      <c r="N45" s="87"/>
      <c r="O45" s="93"/>
      <c r="P45" s="87"/>
      <c r="Q45" s="87"/>
      <c r="R45" s="94">
        <f>Table2[[#This Row],[Design dose factor]]*Table2[[#This Row],[Loop factor]]*Table2[[#This Row],[Dot         pC]]*Table2[[#This Row],[Min Dot DF]]</f>
        <v>0</v>
      </c>
      <c r="S45" s="87"/>
      <c r="T45" s="94">
        <f>Table2[[#This Row],[Design dose factor]]*Table2[[#This Row],[Loop factor]]*Table2[[#This Row],[Dot         pC]]*Table2[[#This Row],[Max Dot DF]]</f>
        <v>0</v>
      </c>
      <c r="U45" s="87"/>
      <c r="V45" s="94">
        <f>Table2[[#This Row],[Design dose factor]]*Table2[[#This Row],[Loop factor]]*Table2[[#This Row],[Line μC/cm]]*Table2[[#This Row],[Area/Line step size (𝝁m)]]*Table2[[#This Row],[Min Line DF]]</f>
        <v>0</v>
      </c>
      <c r="W45" s="87"/>
      <c r="X45" s="94">
        <f>Table2[[#This Row],[Design dose factor]]*Table2[[#This Row],[Loop factor]]*Table2[[#This Row],[Line μC/cm]]*Table2[[#This Row],[Area/Line step size (𝝁m)]]*Table2[[#This Row],[Max Line DF]]</f>
        <v>0</v>
      </c>
      <c r="Y45" s="87"/>
      <c r="Z45" s="94">
        <f>Table2[[#This Row],[Design dose factor]]*Table2[[#This Row],[Loop factor]]*Table2[[#This Row],[Area μC/cm^2]]*Table2[[#This Row],[Area/Line step size (𝝁m)]]*Table2[[#This Row],[Min Area DF]]</f>
        <v>0</v>
      </c>
      <c r="AA45" s="87"/>
      <c r="AB45" s="94">
        <f>Table2[[#This Row],[Design dose factor]]*Table2[[#This Row],[Loop factor]]*Table2[[#This Row],[Area μC/cm^2]]*Table2[[#This Row],[Area/Line step size (𝝁m)]]*Table2[[#This Row],[Max Area DF]]</f>
        <v>0</v>
      </c>
      <c r="AC45" s="87"/>
      <c r="AD45" s="95"/>
      <c r="AE45" s="95"/>
      <c r="AF45" s="87" t="s">
        <v>112</v>
      </c>
      <c r="AG45" s="97"/>
    </row>
    <row r="46" spans="1:33" s="96" customFormat="1" ht="46.8" x14ac:dyDescent="0.3">
      <c r="A46" s="108">
        <v>44</v>
      </c>
      <c r="B46" s="88"/>
      <c r="C46" s="89"/>
      <c r="D46" s="84" t="s">
        <v>109</v>
      </c>
      <c r="E46" s="85" t="s">
        <v>107</v>
      </c>
      <c r="F46" s="85" t="s">
        <v>21</v>
      </c>
      <c r="G46" s="86">
        <v>10</v>
      </c>
      <c r="H46" s="87"/>
      <c r="I46" s="87"/>
      <c r="J46" s="85" t="s">
        <v>94</v>
      </c>
      <c r="K46" s="87"/>
      <c r="L46" s="87"/>
      <c r="M46" s="87"/>
      <c r="N46" s="87"/>
      <c r="O46" s="93"/>
      <c r="P46" s="87"/>
      <c r="Q46" s="87"/>
      <c r="R46" s="94">
        <f>Table2[[#This Row],[Design dose factor]]*Table2[[#This Row],[Loop factor]]*Table2[[#This Row],[Dot         pC]]*Table2[[#This Row],[Min Dot DF]]</f>
        <v>0</v>
      </c>
      <c r="S46" s="87"/>
      <c r="T46" s="94">
        <f>Table2[[#This Row],[Design dose factor]]*Table2[[#This Row],[Loop factor]]*Table2[[#This Row],[Dot         pC]]*Table2[[#This Row],[Max Dot DF]]</f>
        <v>0</v>
      </c>
      <c r="U46" s="87"/>
      <c r="V46" s="94">
        <f>Table2[[#This Row],[Design dose factor]]*Table2[[#This Row],[Loop factor]]*Table2[[#This Row],[Line μC/cm]]*Table2[[#This Row],[Area/Line step size (𝝁m)]]*Table2[[#This Row],[Min Line DF]]</f>
        <v>0</v>
      </c>
      <c r="W46" s="87"/>
      <c r="X46" s="94">
        <f>Table2[[#This Row],[Design dose factor]]*Table2[[#This Row],[Loop factor]]*Table2[[#This Row],[Line μC/cm]]*Table2[[#This Row],[Area/Line step size (𝝁m)]]*Table2[[#This Row],[Max Line DF]]</f>
        <v>0</v>
      </c>
      <c r="Y46" s="87"/>
      <c r="Z46" s="94">
        <f>Table2[[#This Row],[Design dose factor]]*Table2[[#This Row],[Loop factor]]*Table2[[#This Row],[Area μC/cm^2]]*Table2[[#This Row],[Area/Line step size (𝝁m)]]*Table2[[#This Row],[Min Area DF]]</f>
        <v>0</v>
      </c>
      <c r="AA46" s="87"/>
      <c r="AB46" s="94">
        <f>Table2[[#This Row],[Design dose factor]]*Table2[[#This Row],[Loop factor]]*Table2[[#This Row],[Area μC/cm^2]]*Table2[[#This Row],[Area/Line step size (𝝁m)]]*Table2[[#This Row],[Max Area DF]]</f>
        <v>0</v>
      </c>
      <c r="AC46" s="87"/>
      <c r="AD46" s="95"/>
      <c r="AE46" s="95"/>
      <c r="AF46" s="87" t="s">
        <v>112</v>
      </c>
      <c r="AG46" s="97"/>
    </row>
    <row r="47" spans="1:33" s="96" customFormat="1" ht="46.8" x14ac:dyDescent="0.3">
      <c r="A47" s="108">
        <v>45</v>
      </c>
      <c r="B47" s="88"/>
      <c r="C47" s="89"/>
      <c r="D47" s="84" t="s">
        <v>109</v>
      </c>
      <c r="E47" s="85" t="s">
        <v>107</v>
      </c>
      <c r="F47" s="85" t="s">
        <v>21</v>
      </c>
      <c r="G47" s="86">
        <v>10</v>
      </c>
      <c r="H47" s="87"/>
      <c r="I47" s="87"/>
      <c r="J47" s="85" t="s">
        <v>94</v>
      </c>
      <c r="K47" s="87"/>
      <c r="L47" s="87"/>
      <c r="M47" s="87"/>
      <c r="N47" s="87"/>
      <c r="O47" s="93"/>
      <c r="P47" s="87"/>
      <c r="Q47" s="87"/>
      <c r="R47" s="94">
        <f>Table2[[#This Row],[Design dose factor]]*Table2[[#This Row],[Loop factor]]*Table2[[#This Row],[Dot         pC]]*Table2[[#This Row],[Min Dot DF]]</f>
        <v>0</v>
      </c>
      <c r="S47" s="87"/>
      <c r="T47" s="94">
        <f>Table2[[#This Row],[Design dose factor]]*Table2[[#This Row],[Loop factor]]*Table2[[#This Row],[Dot         pC]]*Table2[[#This Row],[Max Dot DF]]</f>
        <v>0</v>
      </c>
      <c r="U47" s="87"/>
      <c r="V47" s="94">
        <f>Table2[[#This Row],[Design dose factor]]*Table2[[#This Row],[Loop factor]]*Table2[[#This Row],[Line μC/cm]]*Table2[[#This Row],[Area/Line step size (𝝁m)]]*Table2[[#This Row],[Min Line DF]]</f>
        <v>0</v>
      </c>
      <c r="W47" s="87"/>
      <c r="X47" s="94">
        <f>Table2[[#This Row],[Design dose factor]]*Table2[[#This Row],[Loop factor]]*Table2[[#This Row],[Line μC/cm]]*Table2[[#This Row],[Area/Line step size (𝝁m)]]*Table2[[#This Row],[Max Line DF]]</f>
        <v>0</v>
      </c>
      <c r="Y47" s="87"/>
      <c r="Z47" s="94">
        <f>Table2[[#This Row],[Design dose factor]]*Table2[[#This Row],[Loop factor]]*Table2[[#This Row],[Area μC/cm^2]]*Table2[[#This Row],[Area/Line step size (𝝁m)]]*Table2[[#This Row],[Min Area DF]]</f>
        <v>0</v>
      </c>
      <c r="AA47" s="87"/>
      <c r="AB47" s="94">
        <f>Table2[[#This Row],[Design dose factor]]*Table2[[#This Row],[Loop factor]]*Table2[[#This Row],[Area μC/cm^2]]*Table2[[#This Row],[Area/Line step size (𝝁m)]]*Table2[[#This Row],[Max Area DF]]</f>
        <v>0</v>
      </c>
      <c r="AC47" s="87"/>
      <c r="AD47" s="95"/>
      <c r="AE47" s="95"/>
      <c r="AF47" s="87" t="s">
        <v>112</v>
      </c>
      <c r="AG47" s="97"/>
    </row>
    <row r="48" spans="1:33" ht="46.8" x14ac:dyDescent="0.3">
      <c r="A48" s="108">
        <v>46</v>
      </c>
      <c r="B48" s="80">
        <v>2.7669999999999999</v>
      </c>
      <c r="C48" s="90">
        <v>2.274</v>
      </c>
      <c r="D48" s="63" t="s">
        <v>109</v>
      </c>
      <c r="E48" s="13" t="s">
        <v>107</v>
      </c>
      <c r="F48" s="13" t="s">
        <v>21</v>
      </c>
      <c r="G48" s="43">
        <v>10</v>
      </c>
      <c r="H48" s="91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55"/>
      <c r="P48" s="14"/>
      <c r="Q48" s="15"/>
      <c r="R48" s="35">
        <f>Table2[[#This Row],[Design dose factor]]*Table2[[#This Row],[Loop factor]]*Table2[[#This Row],[Dot         pC]]*Table2[[#This Row],[Min Dot DF]]</f>
        <v>0</v>
      </c>
      <c r="S48" s="15"/>
      <c r="T48" s="35">
        <f>Table2[[#This Row],[Design dose factor]]*Table2[[#This Row],[Loop factor]]*Table2[[#This Row],[Dot         pC]]*Table2[[#This Row],[Max Dot DF]]</f>
        <v>0</v>
      </c>
      <c r="U48" s="15"/>
      <c r="V48" s="35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35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35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35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92"/>
      <c r="AE48" s="92"/>
      <c r="AF48" s="15"/>
      <c r="AG48" s="97"/>
    </row>
    <row r="49" spans="1:33" ht="46.8" x14ac:dyDescent="0.3">
      <c r="A49" s="108">
        <v>47</v>
      </c>
      <c r="B49" s="80">
        <v>2.7669999999999999</v>
      </c>
      <c r="C49" s="90">
        <v>2.2749999999999999</v>
      </c>
      <c r="D49" s="63" t="s">
        <v>109</v>
      </c>
      <c r="E49" s="13" t="s">
        <v>107</v>
      </c>
      <c r="F49" s="13" t="s">
        <v>21</v>
      </c>
      <c r="G49" s="43">
        <v>10</v>
      </c>
      <c r="H49" s="14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55"/>
      <c r="P49" s="14"/>
      <c r="Q49" s="15"/>
      <c r="R49" s="35">
        <f>Table2[[#This Row],[Design dose factor]]*Table2[[#This Row],[Loop factor]]*Table2[[#This Row],[Dot         pC]]*Table2[[#This Row],[Min Dot DF]]</f>
        <v>0</v>
      </c>
      <c r="S49" s="15"/>
      <c r="T49" s="35">
        <f>Table2[[#This Row],[Design dose factor]]*Table2[[#This Row],[Loop factor]]*Table2[[#This Row],[Dot         pC]]*Table2[[#This Row],[Max Dot DF]]</f>
        <v>0</v>
      </c>
      <c r="U49" s="15"/>
      <c r="V49" s="35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35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35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35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92"/>
      <c r="AE49" s="92"/>
      <c r="AF49" s="15"/>
      <c r="AG49" s="97"/>
    </row>
    <row r="50" spans="1:33" ht="46.8" x14ac:dyDescent="0.3">
      <c r="A50" s="108">
        <v>48</v>
      </c>
      <c r="B50" s="80">
        <v>2.7669999999999999</v>
      </c>
      <c r="C50" s="90">
        <v>2.2759999999999998</v>
      </c>
      <c r="D50" s="63" t="s">
        <v>109</v>
      </c>
      <c r="E50" s="13" t="s">
        <v>107</v>
      </c>
      <c r="F50" s="13" t="s">
        <v>21</v>
      </c>
      <c r="G50" s="43">
        <v>10</v>
      </c>
      <c r="H50" s="14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55"/>
      <c r="P50" s="14"/>
      <c r="Q50" s="15"/>
      <c r="R50" s="35">
        <f>Table2[[#This Row],[Design dose factor]]*Table2[[#This Row],[Loop factor]]*Table2[[#This Row],[Dot         pC]]*Table2[[#This Row],[Min Dot DF]]</f>
        <v>0</v>
      </c>
      <c r="S50" s="15"/>
      <c r="T50" s="35">
        <f>Table2[[#This Row],[Design dose factor]]*Table2[[#This Row],[Loop factor]]*Table2[[#This Row],[Dot         pC]]*Table2[[#This Row],[Max Dot DF]]</f>
        <v>0</v>
      </c>
      <c r="U50" s="15"/>
      <c r="V50" s="35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35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35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35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92"/>
      <c r="AE50" s="92"/>
      <c r="AF50" s="15"/>
      <c r="AG50" s="97"/>
    </row>
    <row r="51" spans="1:33" ht="46.8" x14ac:dyDescent="0.3">
      <c r="A51" s="108">
        <v>49</v>
      </c>
      <c r="B51" s="80">
        <v>2.7669999999999999</v>
      </c>
      <c r="C51" s="90">
        <v>2.2769999999999997</v>
      </c>
      <c r="D51" s="63" t="s">
        <v>109</v>
      </c>
      <c r="E51" s="13" t="s">
        <v>107</v>
      </c>
      <c r="F51" s="13" t="s">
        <v>21</v>
      </c>
      <c r="G51" s="43">
        <v>10</v>
      </c>
      <c r="H51" s="14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55"/>
      <c r="P51" s="14"/>
      <c r="Q51" s="15"/>
      <c r="R51" s="35">
        <f>Table2[[#This Row],[Design dose factor]]*Table2[[#This Row],[Loop factor]]*Table2[[#This Row],[Dot         pC]]*Table2[[#This Row],[Min Dot DF]]</f>
        <v>0</v>
      </c>
      <c r="S51" s="15"/>
      <c r="T51" s="35">
        <f>Table2[[#This Row],[Design dose factor]]*Table2[[#This Row],[Loop factor]]*Table2[[#This Row],[Dot         pC]]*Table2[[#This Row],[Max Dot DF]]</f>
        <v>0</v>
      </c>
      <c r="U51" s="15"/>
      <c r="V51" s="35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35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35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35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92"/>
      <c r="AE51" s="92"/>
      <c r="AF51" s="15"/>
      <c r="AG51" s="97"/>
    </row>
    <row r="52" spans="1:33" ht="46.8" x14ac:dyDescent="0.3">
      <c r="A52" s="108">
        <v>50</v>
      </c>
      <c r="B52" s="80">
        <v>2.7669999999999999</v>
      </c>
      <c r="C52" s="90">
        <v>2.2779999999999996</v>
      </c>
      <c r="D52" s="63" t="s">
        <v>109</v>
      </c>
      <c r="E52" s="13" t="s">
        <v>107</v>
      </c>
      <c r="F52" s="13" t="s">
        <v>21</v>
      </c>
      <c r="G52" s="43">
        <v>10</v>
      </c>
      <c r="H52" s="14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55"/>
      <c r="P52" s="14"/>
      <c r="Q52" s="15"/>
      <c r="R52" s="35">
        <f>Table2[[#This Row],[Design dose factor]]*Table2[[#This Row],[Loop factor]]*Table2[[#This Row],[Dot         pC]]*Table2[[#This Row],[Min Dot DF]]</f>
        <v>0</v>
      </c>
      <c r="S52" s="15"/>
      <c r="T52" s="35">
        <f>Table2[[#This Row],[Design dose factor]]*Table2[[#This Row],[Loop factor]]*Table2[[#This Row],[Dot         pC]]*Table2[[#This Row],[Max Dot DF]]</f>
        <v>0</v>
      </c>
      <c r="U52" s="15"/>
      <c r="V52" s="35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35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35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35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92"/>
      <c r="AE52" s="92"/>
      <c r="AF52" s="15"/>
      <c r="AG52" s="97"/>
    </row>
    <row r="53" spans="1:33" ht="46.8" x14ac:dyDescent="0.3">
      <c r="A53" s="108">
        <v>51</v>
      </c>
      <c r="B53" s="80">
        <v>2.7669999999999999</v>
      </c>
      <c r="C53" s="90">
        <v>2.2789999999999995</v>
      </c>
      <c r="D53" s="63" t="s">
        <v>109</v>
      </c>
      <c r="E53" s="13" t="s">
        <v>107</v>
      </c>
      <c r="F53" s="13" t="s">
        <v>21</v>
      </c>
      <c r="G53" s="43">
        <v>10</v>
      </c>
      <c r="H53" s="14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55"/>
      <c r="P53" s="14"/>
      <c r="Q53" s="15"/>
      <c r="R53" s="35">
        <f>Table2[[#This Row],[Design dose factor]]*Table2[[#This Row],[Loop factor]]*Table2[[#This Row],[Dot         pC]]*Table2[[#This Row],[Min Dot DF]]</f>
        <v>0</v>
      </c>
      <c r="S53" s="15"/>
      <c r="T53" s="35">
        <f>Table2[[#This Row],[Design dose factor]]*Table2[[#This Row],[Loop factor]]*Table2[[#This Row],[Dot         pC]]*Table2[[#This Row],[Max Dot DF]]</f>
        <v>0</v>
      </c>
      <c r="U53" s="15"/>
      <c r="V53" s="35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35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35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35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92"/>
      <c r="AE53" s="92"/>
      <c r="AF53" s="15"/>
      <c r="AG53" s="97"/>
    </row>
    <row r="54" spans="1:33" ht="46.8" x14ac:dyDescent="0.3">
      <c r="A54" s="108">
        <v>52</v>
      </c>
      <c r="B54" s="80">
        <v>2.7669999999999999</v>
      </c>
      <c r="C54" s="90">
        <v>2.2799999999999994</v>
      </c>
      <c r="D54" s="63" t="s">
        <v>109</v>
      </c>
      <c r="E54" s="13" t="s">
        <v>107</v>
      </c>
      <c r="F54" s="13" t="s">
        <v>21</v>
      </c>
      <c r="G54" s="43">
        <v>10</v>
      </c>
      <c r="H54" s="14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55"/>
      <c r="P54" s="14"/>
      <c r="Q54" s="15"/>
      <c r="R54" s="35">
        <f>Table2[[#This Row],[Design dose factor]]*Table2[[#This Row],[Loop factor]]*Table2[[#This Row],[Dot         pC]]*Table2[[#This Row],[Min Dot DF]]</f>
        <v>0</v>
      </c>
      <c r="S54" s="15"/>
      <c r="T54" s="35">
        <f>Table2[[#This Row],[Design dose factor]]*Table2[[#This Row],[Loop factor]]*Table2[[#This Row],[Dot         pC]]*Table2[[#This Row],[Max Dot DF]]</f>
        <v>0</v>
      </c>
      <c r="U54" s="15"/>
      <c r="V54" s="35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35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35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35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92"/>
      <c r="AE54" s="92"/>
      <c r="AF54" s="15"/>
      <c r="AG54" s="97"/>
    </row>
    <row r="55" spans="1:33" ht="46.8" x14ac:dyDescent="0.3">
      <c r="A55" s="108">
        <v>53</v>
      </c>
      <c r="B55" s="80">
        <v>2.7669999999999999</v>
      </c>
      <c r="C55" s="90">
        <v>2.2809999999999993</v>
      </c>
      <c r="D55" s="63" t="s">
        <v>109</v>
      </c>
      <c r="E55" s="13" t="s">
        <v>107</v>
      </c>
      <c r="F55" s="13" t="s">
        <v>21</v>
      </c>
      <c r="G55" s="43">
        <v>10</v>
      </c>
      <c r="H55" s="14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55"/>
      <c r="P55" s="14"/>
      <c r="Q55" s="15"/>
      <c r="R55" s="35">
        <f>Table2[[#This Row],[Design dose factor]]*Table2[[#This Row],[Loop factor]]*Table2[[#This Row],[Dot         pC]]*Table2[[#This Row],[Min Dot DF]]</f>
        <v>0</v>
      </c>
      <c r="S55" s="15"/>
      <c r="T55" s="35">
        <f>Table2[[#This Row],[Design dose factor]]*Table2[[#This Row],[Loop factor]]*Table2[[#This Row],[Dot         pC]]*Table2[[#This Row],[Max Dot DF]]</f>
        <v>0</v>
      </c>
      <c r="U55" s="15"/>
      <c r="V55" s="35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35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35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35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92"/>
      <c r="AE55" s="92"/>
      <c r="AF55" s="15"/>
      <c r="AG55" s="97"/>
    </row>
    <row r="56" spans="1:33" ht="46.8" x14ac:dyDescent="0.3">
      <c r="A56" s="108">
        <v>54</v>
      </c>
      <c r="B56" s="80">
        <v>2.7669999999999999</v>
      </c>
      <c r="C56" s="90">
        <v>2.2819999999999991</v>
      </c>
      <c r="D56" s="63" t="s">
        <v>109</v>
      </c>
      <c r="E56" s="13" t="s">
        <v>107</v>
      </c>
      <c r="F56" s="13" t="s">
        <v>21</v>
      </c>
      <c r="G56" s="43">
        <v>10</v>
      </c>
      <c r="H56" s="14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55"/>
      <c r="P56" s="14"/>
      <c r="Q56" s="15"/>
      <c r="R56" s="35">
        <f>Table2[[#This Row],[Design dose factor]]*Table2[[#This Row],[Loop factor]]*Table2[[#This Row],[Dot         pC]]*Table2[[#This Row],[Min Dot DF]]</f>
        <v>0</v>
      </c>
      <c r="S56" s="15"/>
      <c r="T56" s="35">
        <f>Table2[[#This Row],[Design dose factor]]*Table2[[#This Row],[Loop factor]]*Table2[[#This Row],[Dot         pC]]*Table2[[#This Row],[Max Dot DF]]</f>
        <v>0</v>
      </c>
      <c r="U56" s="15"/>
      <c r="V56" s="35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35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35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35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92"/>
      <c r="AE56" s="92"/>
      <c r="AF56" s="15"/>
      <c r="AG56" s="97"/>
    </row>
    <row r="57" spans="1:33" ht="46.8" x14ac:dyDescent="0.3">
      <c r="A57" s="108">
        <v>55</v>
      </c>
      <c r="B57" s="80">
        <v>2.7669999999999999</v>
      </c>
      <c r="C57" s="90">
        <v>2.282999999999999</v>
      </c>
      <c r="D57" s="63" t="s">
        <v>109</v>
      </c>
      <c r="E57" s="13" t="s">
        <v>107</v>
      </c>
      <c r="F57" s="13" t="s">
        <v>21</v>
      </c>
      <c r="G57" s="43">
        <v>10</v>
      </c>
      <c r="H57" s="14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55"/>
      <c r="P57" s="14"/>
      <c r="Q57" s="15"/>
      <c r="R57" s="35">
        <f>Table2[[#This Row],[Design dose factor]]*Table2[[#This Row],[Loop factor]]*Table2[[#This Row],[Dot         pC]]*Table2[[#This Row],[Min Dot DF]]</f>
        <v>0</v>
      </c>
      <c r="S57" s="15"/>
      <c r="T57" s="35">
        <f>Table2[[#This Row],[Design dose factor]]*Table2[[#This Row],[Loop factor]]*Table2[[#This Row],[Dot         pC]]*Table2[[#This Row],[Max Dot DF]]</f>
        <v>0</v>
      </c>
      <c r="U57" s="15"/>
      <c r="V57" s="35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35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35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35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92"/>
      <c r="AE57" s="92"/>
      <c r="AF57" s="15"/>
      <c r="AG57" s="97"/>
    </row>
    <row r="58" spans="1:33" ht="46.8" x14ac:dyDescent="0.3">
      <c r="A58" s="108">
        <v>56</v>
      </c>
      <c r="B58" s="80">
        <v>2.7669999999999999</v>
      </c>
      <c r="C58" s="90">
        <v>2.2839999999999989</v>
      </c>
      <c r="D58" s="63" t="s">
        <v>109</v>
      </c>
      <c r="E58" s="13" t="s">
        <v>107</v>
      </c>
      <c r="F58" s="13" t="s">
        <v>21</v>
      </c>
      <c r="G58" s="43">
        <v>10</v>
      </c>
      <c r="H58" s="14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55"/>
      <c r="P58" s="14"/>
      <c r="Q58" s="15"/>
      <c r="R58" s="35">
        <f>Table2[[#This Row],[Design dose factor]]*Table2[[#This Row],[Loop factor]]*Table2[[#This Row],[Dot         pC]]*Table2[[#This Row],[Min Dot DF]]</f>
        <v>0</v>
      </c>
      <c r="S58" s="15"/>
      <c r="T58" s="35">
        <f>Table2[[#This Row],[Design dose factor]]*Table2[[#This Row],[Loop factor]]*Table2[[#This Row],[Dot         pC]]*Table2[[#This Row],[Max Dot DF]]</f>
        <v>0</v>
      </c>
      <c r="U58" s="15"/>
      <c r="V58" s="35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35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35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35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92"/>
      <c r="AE58" s="92"/>
      <c r="AF58" s="15"/>
      <c r="AG58" s="97"/>
    </row>
    <row r="59" spans="1:33" ht="46.8" x14ac:dyDescent="0.3">
      <c r="A59" s="108">
        <v>57</v>
      </c>
      <c r="B59" s="80">
        <v>2.7669999999999999</v>
      </c>
      <c r="C59" s="90">
        <v>2.2859999999999987</v>
      </c>
      <c r="D59" s="63" t="s">
        <v>109</v>
      </c>
      <c r="E59" s="13" t="s">
        <v>107</v>
      </c>
      <c r="F59" s="13" t="s">
        <v>21</v>
      </c>
      <c r="G59" s="43">
        <v>10</v>
      </c>
      <c r="H59" s="14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55"/>
      <c r="P59" s="14"/>
      <c r="Q59" s="15"/>
      <c r="R59" s="35">
        <f>Table2[[#This Row],[Design dose factor]]*Table2[[#This Row],[Loop factor]]*Table2[[#This Row],[Dot         pC]]*Table2[[#This Row],[Min Dot DF]]</f>
        <v>0</v>
      </c>
      <c r="S59" s="15"/>
      <c r="T59" s="35">
        <f>Table2[[#This Row],[Design dose factor]]*Table2[[#This Row],[Loop factor]]*Table2[[#This Row],[Dot         pC]]*Table2[[#This Row],[Max Dot DF]]</f>
        <v>0</v>
      </c>
      <c r="U59" s="15"/>
      <c r="V59" s="35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35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35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35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92"/>
      <c r="AE59" s="92"/>
      <c r="AF59" s="15"/>
      <c r="AG59" s="97"/>
    </row>
    <row r="60" spans="1:33" ht="46.8" x14ac:dyDescent="0.3">
      <c r="A60" s="109">
        <v>58</v>
      </c>
      <c r="B60" s="80">
        <v>2.7669999999999999</v>
      </c>
      <c r="C60" s="90">
        <v>2.2869999999999986</v>
      </c>
      <c r="D60" s="63" t="s">
        <v>109</v>
      </c>
      <c r="E60" s="13" t="s">
        <v>107</v>
      </c>
      <c r="F60" s="13" t="s">
        <v>21</v>
      </c>
      <c r="G60" s="43">
        <v>10</v>
      </c>
      <c r="H60" s="14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55"/>
      <c r="P60" s="14"/>
      <c r="Q60" s="15"/>
      <c r="R60" s="35">
        <f>Table2[[#This Row],[Design dose factor]]*Table2[[#This Row],[Loop factor]]*Table2[[#This Row],[Dot         pC]]*Table2[[#This Row],[Min Dot DF]]</f>
        <v>0</v>
      </c>
      <c r="S60" s="15"/>
      <c r="T60" s="35">
        <f>Table2[[#This Row],[Design dose factor]]*Table2[[#This Row],[Loop factor]]*Table2[[#This Row],[Dot         pC]]*Table2[[#This Row],[Max Dot DF]]</f>
        <v>0</v>
      </c>
      <c r="U60" s="15"/>
      <c r="V60" s="35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35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35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35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92"/>
      <c r="AE60" s="92"/>
      <c r="AF60" s="15"/>
      <c r="AG60" s="97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93.6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2016-07-14T01:17:03Z</dcterms:modified>
</cp:coreProperties>
</file>