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2" i="1" l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<sst xmlns="http://schemas.openxmlformats.org/spreadsheetml/2006/main" count="473" uniqueCount="137">
  <si>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</si>
  <si>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</si>
  <si>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</si>
  <si>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</si>
  <si>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</si>
  <si>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</si>
  <si>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</si>
  <si>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</si>
  <si>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</si>
  <si>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</si>
  <si>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</si>
  <si>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</si>
  <si>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</si>
  <si>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</si>
  <si>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</si>
  <si>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</si>
  <si>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</si>
  <si>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</si>
  <si>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</si>
  <si>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</si>
  <si>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</si>
  <si>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</si>
  <si>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</si>
  <si>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</si>
  <si>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</si>
  <si>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</si>
  <si>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</si>
  <si>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</si>
  <si>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</si>
  <si>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</si>
  <si>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</si>
  <si>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</si>
  <si>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</si>
  <si>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</si>
  <si>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</si>
  <si>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</si>
  <si>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</si>
  <si>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</si>
  <si>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</si>
  <si>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</si>
  <si>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</si>
  <si>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</si>
  <si>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</si>
  <si>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</si>
  <si>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</si>
  <si>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</si>
  <si>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</si>
  <si>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</si>
  <si>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</si>
  <si>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</si>
  <si>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</si>
  <si>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</si>
  <si>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</si>
  <si>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</si>
  <si>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</si>
  <si>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</si>
  <si>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</si>
  <si>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</si>
  <si>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</si>
  <si>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</si>
  <si>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</si>
  <si>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</si>
  <si>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</si>
  <si>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</si>
  <si>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</si>
  <si>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</si>
  <si>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</si>
  <si>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</si>
  <si>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</si>
  <si>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</si>
  <si>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</si>
  <si>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</si>
  <si>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</si>
  <si>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</si>
  <si>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</si>
  <si>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</si>
  <si>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</si>
  <si>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</si>
  <si>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</si>
  <si>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</si>
  <si>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</si>
  <si>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</si>
  <si>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</si>
  <si>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</si>
  <si>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</si>
  <si>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</si>
  <si>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</si>
  <si>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</si>
  <si>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</si>
  <si>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</si>
  <si>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</si>
  <si>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</si>
  <si>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</si>
  <si>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</si>
  <si>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</si>
  <si>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</si>
  <si>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</si>
  <si>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</si>
  <si>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</si>
  <si>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</si>
  <si>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</si>
  <si>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</si>
  <si>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</si>
  <si>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</si>
  <si>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</si>
  <si>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</si>
  <si>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</si>
  <si>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</si>
  <si>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</si>
  <si>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</si>
  <si>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</si>
  <si>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</si>
  <si>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</si>
  <si>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Membrane 3 - direct</t>
  </si>
  <si>
    <t>high step dose 2</t>
  </si>
  <si>
    <t>dose 1to2</t>
  </si>
  <si>
    <t>dose 0,8to1,2</t>
  </si>
  <si>
    <t>SEM (! upside down- uncoated side)</t>
  </si>
  <si>
    <t>SEM (coated size)</t>
  </si>
  <si>
    <t>SEM (upside down) 12to15</t>
  </si>
  <si>
    <t>12resol</t>
  </si>
  <si>
    <t>13resol</t>
  </si>
  <si>
    <t>14resol</t>
  </si>
  <si>
    <t>15resol</t>
  </si>
  <si>
    <t>resol</t>
  </si>
  <si>
    <t>20 to 23-24</t>
  </si>
  <si>
    <t>23-24 to 30</t>
  </si>
  <si>
    <t>26to29</t>
  </si>
  <si>
    <t>27to30</t>
  </si>
  <si>
    <t>28(up) to34</t>
  </si>
  <si>
    <t>31to34 SE2</t>
  </si>
  <si>
    <t>31to34 InLens</t>
  </si>
  <si>
    <t>Membrane 4 - direct</t>
  </si>
  <si>
    <t>20μm – 6.5 pA (7)</t>
  </si>
  <si>
    <t>newdose0,8to1,2</t>
  </si>
  <si>
    <t>newdose0,8to1,3</t>
  </si>
  <si>
    <t>array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</si>
</sst>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DF2"/>
        <bgColor rgb="FFDBEDF2"/>
      </patternFill>
    </fill>
    <fill>
      <patternFill patternType="solid">
        <fgColor rgb="FFB8DBE7"/>
        <bgColor rgb="FFB8DBE7"/>
      </patternFill>
    </fill>
    <fill>
      <patternFill patternType="solid">
        <fgColor rgb="FFFFE2D9"/>
        <bgColor rgb="FF000000"/>
      </patternFill>
    </fill>
    <fill>
      <patternFill patternType="solid">
        <fgColor rgb="FFF5D8CD"/>
        <bgColor rgb="FF000000"/>
      </patternFill>
    </fill>
    <fill>
      <patternFill patternType="solid">
        <fgColor rgb="FFECE0EF"/>
        <bgColor rgb="FF000000"/>
      </patternFill>
    </fill>
    <fill>
      <patternFill patternType="solid">
        <fgColor rgb="FFDBEDF2"/>
        <bgColor rgb="FF000000"/>
      </patternFill>
    </fill>
    <fill>
      <patternFill patternType="solid">
        <fgColor rgb="FFB8DBE7"/>
        <bgColor rgb="FF000000"/>
      </patternFill>
    </fill>
    <fill>
      <patternFill patternType="solid">
        <fgColor rgb="FFDBF2ED"/>
        <bgColor rgb="FF000000"/>
      </patternFill>
    </fill>
    <fill>
      <patternFill patternType="solid">
        <fgColor rgb="FFFDDEC6"/>
        <bgColor rgb="FF000000"/>
      </patternFill>
    </fill>
  </fills>
  <borders count="19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BBBBA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FFFFFF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2" borderId="8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6" borderId="4" xfId="0" applyFont="1" applyFill="1" applyBorder="1" applyAlignment="1">
      <alignment horizontal="center" vertical="center" wrapText="1"/>
    </xf>
    <xf numFmtId="0" fontId="6" fillId="27" borderId="4" xfId="0" applyFont="1" applyFill="1" applyBorder="1" applyAlignment="1">
      <alignment horizontal="center" vertical="center" wrapText="1"/>
    </xf>
    <xf numFmtId="0" fontId="6" fillId="28" borderId="7" xfId="0" applyFont="1" applyFill="1" applyBorder="1" applyAlignment="1">
      <alignment horizontal="center" vertical="center" wrapText="1"/>
    </xf>
    <xf numFmtId="0" fontId="6" fillId="22" borderId="7" xfId="0" applyFont="1" applyFill="1" applyBorder="1"/>
    <xf numFmtId="0" fontId="6" fillId="28" borderId="9" xfId="0" applyFont="1" applyFill="1" applyBorder="1" applyAlignment="1">
      <alignment horizontal="center" vertical="center" wrapText="1"/>
    </xf>
    <xf numFmtId="0" fontId="6" fillId="28" borderId="10" xfId="0" applyFont="1" applyFill="1" applyBorder="1" applyAlignment="1">
      <alignment horizontal="center" vertical="center" wrapText="1"/>
    </xf>
    <xf numFmtId="0" fontId="6" fillId="22" borderId="11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6" fillId="23" borderId="13" xfId="0" applyFont="1" applyFill="1" applyBorder="1" applyAlignment="1">
      <alignment horizontal="center" vertical="center" wrapText="1"/>
    </xf>
    <xf numFmtId="0" fontId="6" fillId="23" borderId="14" xfId="0" applyFont="1" applyFill="1" applyBorder="1" applyAlignment="1">
      <alignment horizontal="center" vertical="center" wrapText="1"/>
    </xf>
    <xf numFmtId="0" fontId="6" fillId="22" borderId="15" xfId="0" applyFont="1" applyFill="1" applyBorder="1" applyAlignment="1">
      <alignment horizontal="center" vertical="center" wrapText="1"/>
    </xf>
    <xf numFmtId="0" fontId="6" fillId="29" borderId="8" xfId="0" applyFont="1" applyFill="1" applyBorder="1" applyAlignment="1">
      <alignment horizontal="center" vertical="center" wrapText="1"/>
    </xf>
    <xf numFmtId="0" fontId="6" fillId="22" borderId="16" xfId="0" applyFont="1" applyFill="1" applyBorder="1" applyAlignment="1">
      <alignment horizontal="center" vertical="center" wrapText="1"/>
    </xf>
    <xf numFmtId="0" fontId="6" fillId="30" borderId="4" xfId="0" applyFont="1" applyFill="1" applyBorder="1" applyAlignment="1">
      <alignment horizontal="center" vertical="center" wrapText="1"/>
    </xf>
    <xf numFmtId="0" fontId="6" fillId="23" borderId="17" xfId="0" applyFont="1" applyFill="1" applyBorder="1" applyAlignment="1">
      <alignment horizontal="center" vertical="center" wrapText="1"/>
    </xf>
    <xf numFmtId="0" fontId="6" fillId="22" borderId="18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3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AH93" dataDxfId="82">
  <autoFilter ref="A3:AH93"/>
  <sortState ref="A4:AF33">
    <sortCondition ref="D3:D33"/>
  </sortState>
  <tableColumns count="34">
    <tableColumn id="27" name="# Exp" totalsRowLabel="Total" dataDxfId="81" totalsRowDxfId="80"/>
    <tableColumn id="32" name="Position U" dataDxfId="79" totalsRowDxfId="78"/>
    <tableColumn id="31" name="Position V" dataDxfId="77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! upside down- uncoated side)" dataDxfId="18" totalsRowDxfId="17"/>
    <tableColumn id="34" name="SEM (coated size)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tabSelected="1" zoomScale="76" zoomScaleNormal="76" zoomScalePageLayoutView="76"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L81" sqref="L81"/>
    </sheetView>
  </sheetViews>
  <sheetFormatPr baseColWidth="10" defaultRowHeight="15.6" x14ac:dyDescent="0.3"/>
  <cols>
    <col min="1" max="1" width="6.296875" style="54" customWidth="1"/>
    <col min="2" max="2" width="9.5" style="69" customWidth="1"/>
    <col min="3" max="3" width="9.69921875" style="63" customWidth="1"/>
    <col min="4" max="4" width="12.69921875" style="55" customWidth="1"/>
    <col min="5" max="5" width="12.19921875" customWidth="1"/>
    <col min="6" max="6" width="9" customWidth="1"/>
    <col min="7" max="7" width="10.5" customWidth="1"/>
    <col min="8" max="8" width="11.296875" style="54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35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  <col min="33" max="33" width="20.19921875" customWidth="1"/>
  </cols>
  <sheetData>
    <row r="1" spans="1:34" ht="24" customHeight="1" x14ac:dyDescent="0.3">
      <c r="J1" s="26" t="s">
        <v>48</v>
      </c>
      <c r="K1" s="126" t="s">
        <v>78</v>
      </c>
      <c r="L1" s="126"/>
      <c r="M1" s="11"/>
      <c r="N1" s="11"/>
      <c r="O1" s="11"/>
      <c r="P1" s="31"/>
      <c r="Q1" s="128" t="s">
        <v>16</v>
      </c>
      <c r="R1" s="128"/>
      <c r="S1" s="128"/>
      <c r="T1" s="128"/>
      <c r="U1" s="129" t="s">
        <v>18</v>
      </c>
      <c r="V1" s="129"/>
      <c r="W1" s="129"/>
      <c r="X1" s="129"/>
      <c r="Y1" s="130" t="s">
        <v>19</v>
      </c>
      <c r="Z1" s="130"/>
      <c r="AA1" s="130"/>
      <c r="AB1" s="130"/>
      <c r="AD1" s="43" t="s">
        <v>68</v>
      </c>
      <c r="AE1" s="43"/>
    </row>
    <row r="2" spans="1:34" ht="25.95" customHeight="1" x14ac:dyDescent="0.3">
      <c r="M2" s="131" t="s">
        <v>33</v>
      </c>
      <c r="N2" s="131"/>
      <c r="O2" s="131"/>
      <c r="P2" s="31"/>
      <c r="Q2" s="132" t="s">
        <v>30</v>
      </c>
      <c r="R2" s="132"/>
      <c r="S2" s="132" t="s">
        <v>17</v>
      </c>
      <c r="T2" s="132"/>
      <c r="U2" s="133" t="s">
        <v>30</v>
      </c>
      <c r="V2" s="133"/>
      <c r="W2" s="133" t="s">
        <v>17</v>
      </c>
      <c r="X2" s="133"/>
      <c r="Y2" s="134" t="s">
        <v>30</v>
      </c>
      <c r="Z2" s="134"/>
      <c r="AA2" s="134" t="s">
        <v>17</v>
      </c>
      <c r="AB2" s="134"/>
      <c r="AC2" s="127" t="s">
        <v>8</v>
      </c>
      <c r="AD2" s="127"/>
      <c r="AE2" s="127"/>
    </row>
    <row r="3" spans="1:34" ht="63" customHeight="1" x14ac:dyDescent="0.3">
      <c r="A3" s="90" t="s">
        <v>77</v>
      </c>
      <c r="B3" s="70" t="s">
        <v>97</v>
      </c>
      <c r="C3" s="64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96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2" t="s">
        <v>117</v>
      </c>
      <c r="AH3" s="2" t="s">
        <v>118</v>
      </c>
    </row>
    <row r="4" spans="1:34" ht="31.2" x14ac:dyDescent="0.3">
      <c r="A4" s="91">
        <v>1</v>
      </c>
      <c r="B4" s="71"/>
      <c r="C4" s="65"/>
      <c r="D4" s="57">
        <v>42545</v>
      </c>
      <c r="E4" s="14" t="s">
        <v>20</v>
      </c>
      <c r="F4" s="14" t="s">
        <v>21</v>
      </c>
      <c r="G4" s="14">
        <v>5</v>
      </c>
      <c r="H4" s="97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04"/>
      <c r="AG4" s="105"/>
      <c r="AH4" s="106"/>
    </row>
    <row r="5" spans="1:34" s="19" customFormat="1" ht="31.2" x14ac:dyDescent="0.3">
      <c r="A5" s="40">
        <v>2</v>
      </c>
      <c r="B5" s="72"/>
      <c r="C5" s="66"/>
      <c r="D5" s="58">
        <v>42548</v>
      </c>
      <c r="E5" s="17" t="s">
        <v>20</v>
      </c>
      <c r="F5" s="17" t="s">
        <v>21</v>
      </c>
      <c r="G5" s="17">
        <v>5</v>
      </c>
      <c r="H5" s="98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07" t="s">
        <v>44</v>
      </c>
      <c r="AG5" s="105"/>
      <c r="AH5" s="106"/>
    </row>
    <row r="6" spans="1:34" s="19" customFormat="1" ht="31.2" x14ac:dyDescent="0.3">
      <c r="A6" s="29">
        <v>3</v>
      </c>
      <c r="B6" s="73"/>
      <c r="C6" s="67"/>
      <c r="D6" s="59">
        <v>42549</v>
      </c>
      <c r="E6" s="13" t="s">
        <v>20</v>
      </c>
      <c r="F6" s="13" t="s">
        <v>21</v>
      </c>
      <c r="G6" s="13">
        <v>5</v>
      </c>
      <c r="H6" s="99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04" t="s">
        <v>47</v>
      </c>
      <c r="AG6" s="105"/>
      <c r="AH6" s="106"/>
    </row>
    <row r="7" spans="1:34" ht="31.2" x14ac:dyDescent="0.3">
      <c r="A7" s="40">
        <v>4</v>
      </c>
      <c r="B7" s="72"/>
      <c r="C7" s="66"/>
      <c r="D7" s="58">
        <v>42549</v>
      </c>
      <c r="E7" s="17" t="s">
        <v>20</v>
      </c>
      <c r="F7" s="17" t="s">
        <v>21</v>
      </c>
      <c r="G7" s="17">
        <v>5</v>
      </c>
      <c r="H7" s="98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07" t="s">
        <v>32</v>
      </c>
      <c r="AG7" s="105"/>
      <c r="AH7" s="106"/>
    </row>
    <row r="8" spans="1:34" ht="31.2" x14ac:dyDescent="0.3">
      <c r="A8" s="29">
        <v>5</v>
      </c>
      <c r="B8" s="73"/>
      <c r="C8" s="67"/>
      <c r="D8" s="59">
        <v>42549</v>
      </c>
      <c r="E8" s="13" t="s">
        <v>20</v>
      </c>
      <c r="F8" s="13" t="s">
        <v>21</v>
      </c>
      <c r="G8" s="13">
        <v>5</v>
      </c>
      <c r="H8" s="99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04"/>
      <c r="AG8" s="105"/>
      <c r="AH8" s="106"/>
    </row>
    <row r="9" spans="1:34" ht="31.2" x14ac:dyDescent="0.3">
      <c r="A9" s="29">
        <v>6</v>
      </c>
      <c r="B9" s="73">
        <v>2.6987899999999998</v>
      </c>
      <c r="C9" s="67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99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04" t="s">
        <v>36</v>
      </c>
      <c r="AG9" s="105"/>
      <c r="AH9" s="106"/>
    </row>
    <row r="10" spans="1:34" ht="31.2" x14ac:dyDescent="0.3">
      <c r="A10" s="29">
        <v>7</v>
      </c>
      <c r="B10" s="73">
        <v>2.7037900000000001</v>
      </c>
      <c r="C10" s="67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99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04" t="s">
        <v>36</v>
      </c>
      <c r="AG10" s="105"/>
      <c r="AH10" s="106"/>
    </row>
    <row r="11" spans="1:34" ht="31.2" x14ac:dyDescent="0.3">
      <c r="A11" s="29">
        <v>8</v>
      </c>
      <c r="B11" s="73">
        <v>2.7107899999999998</v>
      </c>
      <c r="C11" s="67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99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04" t="s">
        <v>38</v>
      </c>
      <c r="AG11" s="105"/>
      <c r="AH11" s="106"/>
    </row>
    <row r="12" spans="1:34" ht="31.2" x14ac:dyDescent="0.3">
      <c r="A12" s="29">
        <v>9</v>
      </c>
      <c r="B12" s="73">
        <v>2.7107899999999998</v>
      </c>
      <c r="C12" s="67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99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104"/>
      <c r="AG12" s="105"/>
      <c r="AH12" s="106"/>
    </row>
    <row r="13" spans="1:34" ht="31.2" x14ac:dyDescent="0.3">
      <c r="A13" s="40">
        <v>10</v>
      </c>
      <c r="B13" s="73">
        <v>2.7107899999999998</v>
      </c>
      <c r="C13" s="67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108" t="s">
        <v>63</v>
      </c>
      <c r="AG13" s="105"/>
      <c r="AH13" s="106"/>
    </row>
    <row r="14" spans="1:34" ht="31.2" x14ac:dyDescent="0.3">
      <c r="A14" s="29">
        <v>11</v>
      </c>
      <c r="B14" s="73">
        <v>2.7107899999999998</v>
      </c>
      <c r="C14" s="67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99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04"/>
      <c r="AG14" s="105"/>
      <c r="AH14" s="106"/>
    </row>
    <row r="15" spans="1:34" ht="31.2" x14ac:dyDescent="0.3">
      <c r="A15" s="29">
        <v>12</v>
      </c>
      <c r="B15" s="73"/>
      <c r="C15" s="67"/>
      <c r="D15" s="59">
        <v>42551</v>
      </c>
      <c r="E15" s="13" t="s">
        <v>20</v>
      </c>
      <c r="F15" s="13" t="s">
        <v>21</v>
      </c>
      <c r="G15" s="13">
        <v>5</v>
      </c>
      <c r="H15" s="99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109" t="s">
        <v>119</v>
      </c>
      <c r="AG15" s="105" t="s">
        <v>120</v>
      </c>
      <c r="AH15" s="106">
        <v>12</v>
      </c>
    </row>
    <row r="16" spans="1:34" ht="31.2" x14ac:dyDescent="0.3">
      <c r="A16" s="29">
        <v>13</v>
      </c>
      <c r="B16" s="73"/>
      <c r="C16" s="67"/>
      <c r="D16" s="59">
        <v>42551</v>
      </c>
      <c r="E16" s="13" t="s">
        <v>20</v>
      </c>
      <c r="F16" s="13" t="s">
        <v>21</v>
      </c>
      <c r="G16" s="13">
        <v>5</v>
      </c>
      <c r="H16" s="99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104"/>
      <c r="AG16" s="105" t="s">
        <v>121</v>
      </c>
      <c r="AH16" s="106" t="s">
        <v>121</v>
      </c>
    </row>
    <row r="17" spans="1:34" ht="31.2" x14ac:dyDescent="0.3">
      <c r="A17" s="29">
        <v>14</v>
      </c>
      <c r="B17" s="73"/>
      <c r="C17" s="67"/>
      <c r="D17" s="59">
        <v>42551</v>
      </c>
      <c r="E17" s="13" t="s">
        <v>20</v>
      </c>
      <c r="F17" s="13" t="s">
        <v>21</v>
      </c>
      <c r="G17" s="13">
        <v>5</v>
      </c>
      <c r="H17" s="99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110" t="s">
        <v>72</v>
      </c>
      <c r="AG17" s="105" t="s">
        <v>122</v>
      </c>
      <c r="AH17" s="106" t="s">
        <v>122</v>
      </c>
    </row>
    <row r="18" spans="1:34" ht="31.2" x14ac:dyDescent="0.3">
      <c r="A18" s="29">
        <v>15</v>
      </c>
      <c r="B18" s="73"/>
      <c r="C18" s="67"/>
      <c r="D18" s="59">
        <v>42551</v>
      </c>
      <c r="E18" s="13" t="s">
        <v>20</v>
      </c>
      <c r="F18" s="13" t="s">
        <v>21</v>
      </c>
      <c r="G18" s="13">
        <v>5</v>
      </c>
      <c r="H18" s="99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110" t="s">
        <v>72</v>
      </c>
      <c r="AG18" s="105" t="s">
        <v>123</v>
      </c>
      <c r="AH18" s="106" t="s">
        <v>123</v>
      </c>
    </row>
    <row r="19" spans="1:34" ht="31.2" x14ac:dyDescent="0.3">
      <c r="A19" s="29">
        <v>16</v>
      </c>
      <c r="B19" s="73"/>
      <c r="C19" s="67"/>
      <c r="D19" s="61">
        <v>42551</v>
      </c>
      <c r="E19" s="44" t="s">
        <v>20</v>
      </c>
      <c r="F19" s="44" t="s">
        <v>21</v>
      </c>
      <c r="G19" s="44">
        <v>5</v>
      </c>
      <c r="H19" s="100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111"/>
      <c r="AG19" s="105"/>
      <c r="AH19" s="106"/>
    </row>
    <row r="20" spans="1:34" ht="31.2" x14ac:dyDescent="0.3">
      <c r="A20" s="29">
        <v>17</v>
      </c>
      <c r="B20" s="73"/>
      <c r="C20" s="67"/>
      <c r="D20" s="57">
        <v>42551</v>
      </c>
      <c r="E20" s="14" t="s">
        <v>20</v>
      </c>
      <c r="F20" s="14" t="s">
        <v>21</v>
      </c>
      <c r="G20" s="14">
        <v>5</v>
      </c>
      <c r="H20" s="97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110" t="s">
        <v>76</v>
      </c>
      <c r="AG20" s="105"/>
      <c r="AH20" s="106" t="s">
        <v>124</v>
      </c>
    </row>
    <row r="21" spans="1:34" ht="31.2" x14ac:dyDescent="0.3">
      <c r="A21" s="29">
        <v>18</v>
      </c>
      <c r="B21" s="73"/>
      <c r="C21" s="67"/>
      <c r="D21" s="57">
        <v>42551</v>
      </c>
      <c r="E21" s="14" t="s">
        <v>20</v>
      </c>
      <c r="F21" s="14" t="s">
        <v>21</v>
      </c>
      <c r="G21" s="14">
        <v>5</v>
      </c>
      <c r="H21" s="97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04"/>
      <c r="AG21" s="105"/>
      <c r="AH21" s="106"/>
    </row>
    <row r="22" spans="1:34" ht="31.2" x14ac:dyDescent="0.3">
      <c r="A22" s="29">
        <v>20</v>
      </c>
      <c r="B22" s="73" t="s">
        <v>99</v>
      </c>
      <c r="C22" s="67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99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04" t="s">
        <v>100</v>
      </c>
      <c r="AG22" s="112" t="s">
        <v>125</v>
      </c>
      <c r="AH22" s="106"/>
    </row>
    <row r="23" spans="1:34" ht="31.2" x14ac:dyDescent="0.3">
      <c r="A23" s="29">
        <v>21</v>
      </c>
      <c r="B23" s="73" t="s">
        <v>99</v>
      </c>
      <c r="C23" s="67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99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04"/>
      <c r="AG23" s="112"/>
      <c r="AH23" s="106"/>
    </row>
    <row r="24" spans="1:34" ht="31.2" x14ac:dyDescent="0.3">
      <c r="A24" s="29">
        <v>22</v>
      </c>
      <c r="B24" s="73" t="s">
        <v>99</v>
      </c>
      <c r="C24" s="67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99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04"/>
      <c r="AG24" s="112"/>
      <c r="AH24" s="106"/>
    </row>
    <row r="25" spans="1:34" ht="31.2" x14ac:dyDescent="0.3">
      <c r="A25" s="29">
        <v>23</v>
      </c>
      <c r="B25" s="73" t="s">
        <v>99</v>
      </c>
      <c r="C25" s="67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99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13"/>
      <c r="AG25" s="114" t="s">
        <v>126</v>
      </c>
      <c r="AH25" s="106"/>
    </row>
    <row r="26" spans="1:34" ht="47.4" thickBot="1" x14ac:dyDescent="0.35">
      <c r="A26" s="29">
        <v>24</v>
      </c>
      <c r="B26" s="73" t="s">
        <v>99</v>
      </c>
      <c r="C26" s="67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99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13" t="s">
        <v>105</v>
      </c>
      <c r="AG26" s="115"/>
      <c r="AH26" s="106"/>
    </row>
    <row r="27" spans="1:34" ht="31.2" x14ac:dyDescent="0.3">
      <c r="A27" s="29">
        <v>25</v>
      </c>
      <c r="B27" s="73" t="s">
        <v>99</v>
      </c>
      <c r="C27" s="67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99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16"/>
      <c r="AG27" s="117" t="s">
        <v>104</v>
      </c>
      <c r="AH27" s="106"/>
    </row>
    <row r="28" spans="1:34" ht="31.8" thickBot="1" x14ac:dyDescent="0.35">
      <c r="A28" s="29">
        <v>26</v>
      </c>
      <c r="B28" s="73" t="s">
        <v>99</v>
      </c>
      <c r="C28" s="67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99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13" t="s">
        <v>104</v>
      </c>
      <c r="AG28" s="118"/>
      <c r="AH28" s="106" t="s">
        <v>127</v>
      </c>
    </row>
    <row r="29" spans="1:34" ht="31.2" x14ac:dyDescent="0.3">
      <c r="A29" s="29">
        <v>27</v>
      </c>
      <c r="B29" s="73" t="s">
        <v>99</v>
      </c>
      <c r="C29" s="67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99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16"/>
      <c r="AG29" s="117" t="s">
        <v>128</v>
      </c>
      <c r="AH29" s="106"/>
    </row>
    <row r="30" spans="1:34" ht="31.2" x14ac:dyDescent="0.3">
      <c r="A30" s="92">
        <v>28</v>
      </c>
      <c r="B30" s="73" t="s">
        <v>99</v>
      </c>
      <c r="C30" s="67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99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16"/>
      <c r="AG30" s="119"/>
      <c r="AH30" s="106" t="s">
        <v>129</v>
      </c>
    </row>
    <row r="31" spans="1:34" s="45" customFormat="1" ht="31.2" x14ac:dyDescent="0.3">
      <c r="A31" s="92">
        <v>29</v>
      </c>
      <c r="B31" s="73" t="s">
        <v>99</v>
      </c>
      <c r="C31" s="67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99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20"/>
      <c r="AG31" s="119"/>
      <c r="AH31" s="121"/>
    </row>
    <row r="32" spans="1:34" ht="31.8" thickBot="1" x14ac:dyDescent="0.35">
      <c r="A32" s="92">
        <v>30</v>
      </c>
      <c r="B32" s="73" t="s">
        <v>99</v>
      </c>
      <c r="C32" s="67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99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113"/>
      <c r="AG32" s="118"/>
      <c r="AH32" s="106"/>
    </row>
    <row r="33" spans="1:34" ht="31.2" x14ac:dyDescent="0.3">
      <c r="A33" s="92">
        <v>31</v>
      </c>
      <c r="B33" s="73" t="s">
        <v>99</v>
      </c>
      <c r="C33" s="67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99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120"/>
      <c r="AG33" s="112" t="s">
        <v>130</v>
      </c>
      <c r="AH33" s="121" t="s">
        <v>130</v>
      </c>
    </row>
    <row r="34" spans="1:34" ht="31.2" x14ac:dyDescent="0.3">
      <c r="A34" s="92">
        <v>32</v>
      </c>
      <c r="B34" s="73" t="s">
        <v>99</v>
      </c>
      <c r="C34" s="67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99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120"/>
      <c r="AG34" s="112" t="s">
        <v>131</v>
      </c>
      <c r="AH34" s="121" t="s">
        <v>131</v>
      </c>
    </row>
    <row r="35" spans="1:34" ht="31.2" x14ac:dyDescent="0.3">
      <c r="A35" s="92">
        <v>33</v>
      </c>
      <c r="B35" s="73" t="s">
        <v>99</v>
      </c>
      <c r="C35" s="67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99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120"/>
      <c r="AG35" s="105"/>
      <c r="AH35" s="121"/>
    </row>
    <row r="36" spans="1:34" ht="31.2" x14ac:dyDescent="0.3">
      <c r="A36" s="92">
        <v>34</v>
      </c>
      <c r="B36" s="73" t="s">
        <v>99</v>
      </c>
      <c r="C36" s="67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99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122"/>
      <c r="AG36" s="105"/>
      <c r="AH36" s="121"/>
    </row>
    <row r="37" spans="1:34" ht="31.2" x14ac:dyDescent="0.3">
      <c r="A37" s="92">
        <v>35</v>
      </c>
      <c r="B37" s="74">
        <v>2.4900000000000002</v>
      </c>
      <c r="C37" s="68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101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122"/>
      <c r="AG37" s="105"/>
      <c r="AH37" s="121"/>
    </row>
    <row r="38" spans="1:34" ht="46.8" x14ac:dyDescent="0.3">
      <c r="A38" s="93">
        <v>36</v>
      </c>
      <c r="B38" s="74">
        <v>2.7309999999999999</v>
      </c>
      <c r="C38" s="68">
        <v>2.7120000000000002</v>
      </c>
      <c r="D38" s="62" t="s">
        <v>106</v>
      </c>
      <c r="E38" s="13" t="s">
        <v>107</v>
      </c>
      <c r="F38" s="13" t="s">
        <v>21</v>
      </c>
      <c r="G38" s="37">
        <v>10</v>
      </c>
      <c r="H38" s="101" t="s">
        <v>102</v>
      </c>
      <c r="I38" s="37">
        <v>1</v>
      </c>
      <c r="J38" s="13" t="s">
        <v>34</v>
      </c>
      <c r="K38" s="37">
        <v>20</v>
      </c>
      <c r="L38" s="37">
        <v>7.27</v>
      </c>
      <c r="M38" s="37">
        <v>0.5</v>
      </c>
      <c r="N38" s="37"/>
      <c r="O38" s="39"/>
      <c r="P38" s="13"/>
      <c r="Q38" s="37"/>
      <c r="R38" s="37">
        <f>Table2[[#This Row],[Design dose factor]]*Table2[[#This Row],[Loop factor]]*Table2[[#This Row],[Dot         pC]]*Table2[[#This Row],[Min Dot DF]]</f>
        <v>0</v>
      </c>
      <c r="S38" s="37"/>
      <c r="T38" s="37">
        <f>Table2[[#This Row],[Design dose factor]]*Table2[[#This Row],[Loop factor]]*Table2[[#This Row],[Dot         pC]]*Table2[[#This Row],[Max Dot DF]]</f>
        <v>0</v>
      </c>
      <c r="U38" s="37"/>
      <c r="V38" s="37">
        <f>Table2[[#This Row],[Design dose factor]]*Table2[[#This Row],[Loop factor]]*Table2[[#This Row],[Line μC/cm]]*Table2[[#This Row],[Area/Line step size (𝝁m)]]*Table2[[#This Row],[Min Line DF]]</f>
        <v>0</v>
      </c>
      <c r="W38" s="37"/>
      <c r="X38" s="37">
        <f>Table2[[#This Row],[Design dose factor]]*Table2[[#This Row],[Loop factor]]*Table2[[#This Row],[Line μC/cm]]*Table2[[#This Row],[Area/Line step size (𝝁m)]]*Table2[[#This Row],[Max Line DF]]</f>
        <v>0</v>
      </c>
      <c r="Y38" s="37"/>
      <c r="Z38" s="37">
        <f>Table2[[#This Row],[Design dose factor]]*Table2[[#This Row],[Loop factor]]*Table2[[#This Row],[Area μC/cm^2]]*Table2[[#This Row],[Area/Line step size (𝝁m)]]*Table2[[#This Row],[Min Area DF]]</f>
        <v>0</v>
      </c>
      <c r="AA38" s="37"/>
      <c r="AB38" s="3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122"/>
      <c r="AG38" s="105"/>
      <c r="AH38" s="121"/>
    </row>
    <row r="39" spans="1:34" ht="46.8" x14ac:dyDescent="0.3">
      <c r="A39" s="93">
        <v>37</v>
      </c>
      <c r="B39" s="74">
        <v>2.7309999999999999</v>
      </c>
      <c r="C39" s="68">
        <v>2.7130000000000001</v>
      </c>
      <c r="D39" s="62" t="s">
        <v>106</v>
      </c>
      <c r="E39" s="13" t="s">
        <v>107</v>
      </c>
      <c r="F39" s="13" t="s">
        <v>21</v>
      </c>
      <c r="G39" s="37">
        <v>10</v>
      </c>
      <c r="H39" s="101" t="s">
        <v>102</v>
      </c>
      <c r="I39" s="37">
        <v>1</v>
      </c>
      <c r="J39" s="13" t="s">
        <v>34</v>
      </c>
      <c r="K39" s="37">
        <v>20</v>
      </c>
      <c r="L39" s="37">
        <v>7.0350000000000001</v>
      </c>
      <c r="M39" s="37">
        <v>0.1</v>
      </c>
      <c r="N39" s="37"/>
      <c r="O39" s="39"/>
      <c r="P39" s="13"/>
      <c r="Q39" s="37"/>
      <c r="R39" s="37">
        <f>Table2[[#This Row],[Design dose factor]]*Table2[[#This Row],[Loop factor]]*Table2[[#This Row],[Dot         pC]]*Table2[[#This Row],[Min Dot DF]]</f>
        <v>0</v>
      </c>
      <c r="S39" s="37"/>
      <c r="T39" s="37">
        <f>Table2[[#This Row],[Design dose factor]]*Table2[[#This Row],[Loop factor]]*Table2[[#This Row],[Dot         pC]]*Table2[[#This Row],[Max Dot DF]]</f>
        <v>0</v>
      </c>
      <c r="U39" s="37"/>
      <c r="V39" s="37">
        <f>Table2[[#This Row],[Design dose factor]]*Table2[[#This Row],[Loop factor]]*Table2[[#This Row],[Line μC/cm]]*Table2[[#This Row],[Area/Line step size (𝝁m)]]*Table2[[#This Row],[Min Line DF]]</f>
        <v>0</v>
      </c>
      <c r="W39" s="37"/>
      <c r="X39" s="37">
        <f>Table2[[#This Row],[Design dose factor]]*Table2[[#This Row],[Loop factor]]*Table2[[#This Row],[Line μC/cm]]*Table2[[#This Row],[Area/Line step size (𝝁m)]]*Table2[[#This Row],[Max Line DF]]</f>
        <v>0</v>
      </c>
      <c r="Y39" s="37"/>
      <c r="Z39" s="37">
        <f>Table2[[#This Row],[Design dose factor]]*Table2[[#This Row],[Loop factor]]*Table2[[#This Row],[Area μC/cm^2]]*Table2[[#This Row],[Area/Line step size (𝝁m)]]*Table2[[#This Row],[Min Area DF]]</f>
        <v>0</v>
      </c>
      <c r="AA39" s="37"/>
      <c r="AB39" s="37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122"/>
      <c r="AG39" s="105"/>
      <c r="AH39" s="121"/>
    </row>
    <row r="40" spans="1:34" ht="46.8" x14ac:dyDescent="0.3">
      <c r="A40" s="93">
        <v>38</v>
      </c>
      <c r="B40" s="74">
        <v>2.7309999999999999</v>
      </c>
      <c r="C40" s="68">
        <v>2.714</v>
      </c>
      <c r="D40" s="62" t="s">
        <v>106</v>
      </c>
      <c r="E40" s="13" t="s">
        <v>107</v>
      </c>
      <c r="F40" s="13" t="s">
        <v>21</v>
      </c>
      <c r="G40" s="37">
        <v>10</v>
      </c>
      <c r="H40" s="101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04"/>
      <c r="AG40" s="105"/>
      <c r="AH40" s="121"/>
    </row>
    <row r="41" spans="1:34" ht="46.8" x14ac:dyDescent="0.3">
      <c r="A41" s="93">
        <v>39</v>
      </c>
      <c r="B41" s="74">
        <v>2.7309999999999999</v>
      </c>
      <c r="C41" s="68">
        <v>2.7149999999999999</v>
      </c>
      <c r="D41" s="62" t="s">
        <v>106</v>
      </c>
      <c r="E41" s="13" t="s">
        <v>107</v>
      </c>
      <c r="F41" s="13" t="s">
        <v>21</v>
      </c>
      <c r="G41" s="37">
        <v>10</v>
      </c>
      <c r="H41" s="99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85"/>
      <c r="AE41" s="85"/>
      <c r="AF41" s="104"/>
      <c r="AG41" s="105"/>
      <c r="AH41" s="121"/>
    </row>
    <row r="42" spans="1:34" ht="46.8" x14ac:dyDescent="0.3">
      <c r="A42" s="93">
        <v>40</v>
      </c>
      <c r="B42" s="74">
        <v>2.7309999999999999</v>
      </c>
      <c r="C42" s="68">
        <v>2.7159999999999997</v>
      </c>
      <c r="D42" s="62" t="s">
        <v>106</v>
      </c>
      <c r="E42" s="13" t="s">
        <v>107</v>
      </c>
      <c r="F42" s="13" t="s">
        <v>21</v>
      </c>
      <c r="G42" s="37">
        <v>10</v>
      </c>
      <c r="H42" s="99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85"/>
      <c r="AE42" s="85"/>
      <c r="AF42" s="104"/>
      <c r="AG42" s="105"/>
      <c r="AH42" s="121"/>
    </row>
    <row r="43" spans="1:34" ht="46.8" x14ac:dyDescent="0.3">
      <c r="A43" s="93">
        <v>41</v>
      </c>
      <c r="B43" s="74">
        <v>2.7309999999999999</v>
      </c>
      <c r="C43" s="68">
        <v>2.7169999999999996</v>
      </c>
      <c r="D43" s="62" t="s">
        <v>106</v>
      </c>
      <c r="E43" s="13" t="s">
        <v>107</v>
      </c>
      <c r="F43" s="13" t="s">
        <v>21</v>
      </c>
      <c r="G43" s="37">
        <v>10</v>
      </c>
      <c r="H43" s="102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85"/>
      <c r="AE43" s="85"/>
      <c r="AF43" s="104"/>
      <c r="AG43" s="105"/>
      <c r="AH43" s="106"/>
    </row>
    <row r="44" spans="1:34" ht="46.8" x14ac:dyDescent="0.3">
      <c r="A44" s="93">
        <v>42</v>
      </c>
      <c r="B44" s="74">
        <v>2.7320000000000002</v>
      </c>
      <c r="C44" s="68">
        <v>2.7169999999999996</v>
      </c>
      <c r="D44" s="62" t="s">
        <v>106</v>
      </c>
      <c r="E44" s="13" t="s">
        <v>107</v>
      </c>
      <c r="F44" s="13" t="s">
        <v>21</v>
      </c>
      <c r="G44" s="37">
        <v>10</v>
      </c>
      <c r="H44" s="102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85"/>
      <c r="AE44" s="85"/>
      <c r="AF44" s="104"/>
      <c r="AG44" s="105"/>
      <c r="AH44" s="106"/>
    </row>
    <row r="45" spans="1:34" s="89" customFormat="1" ht="46.8" x14ac:dyDescent="0.3">
      <c r="A45" s="93">
        <v>43</v>
      </c>
      <c r="B45" s="75"/>
      <c r="C45" s="76"/>
      <c r="D45" s="77" t="s">
        <v>109</v>
      </c>
      <c r="E45" s="78" t="s">
        <v>107</v>
      </c>
      <c r="F45" s="78" t="s">
        <v>21</v>
      </c>
      <c r="G45" s="79">
        <v>10</v>
      </c>
      <c r="H45" s="87"/>
      <c r="I45" s="80"/>
      <c r="J45" s="78" t="s">
        <v>94</v>
      </c>
      <c r="K45" s="80"/>
      <c r="L45" s="80"/>
      <c r="M45" s="80"/>
      <c r="N45" s="80"/>
      <c r="O45" s="86"/>
      <c r="P45" s="80"/>
      <c r="Q45" s="80"/>
      <c r="R45" s="87">
        <f>Table2[[#This Row],[Design dose factor]]*Table2[[#This Row],[Loop factor]]*Table2[[#This Row],[Dot         pC]]*Table2[[#This Row],[Min Dot DF]]</f>
        <v>0</v>
      </c>
      <c r="S45" s="80"/>
      <c r="T45" s="87">
        <f>Table2[[#This Row],[Design dose factor]]*Table2[[#This Row],[Loop factor]]*Table2[[#This Row],[Dot         pC]]*Table2[[#This Row],[Max Dot DF]]</f>
        <v>0</v>
      </c>
      <c r="U45" s="80"/>
      <c r="V45" s="87">
        <f>Table2[[#This Row],[Design dose factor]]*Table2[[#This Row],[Loop factor]]*Table2[[#This Row],[Line μC/cm]]*Table2[[#This Row],[Area/Line step size (𝝁m)]]*Table2[[#This Row],[Min Line DF]]</f>
        <v>0</v>
      </c>
      <c r="W45" s="80"/>
      <c r="X45" s="87">
        <f>Table2[[#This Row],[Design dose factor]]*Table2[[#This Row],[Loop factor]]*Table2[[#This Row],[Line μC/cm]]*Table2[[#This Row],[Area/Line step size (𝝁m)]]*Table2[[#This Row],[Max Line DF]]</f>
        <v>0</v>
      </c>
      <c r="Y45" s="80"/>
      <c r="Z45" s="87">
        <f>Table2[[#This Row],[Design dose factor]]*Table2[[#This Row],[Loop factor]]*Table2[[#This Row],[Area μC/cm^2]]*Table2[[#This Row],[Area/Line step size (𝝁m)]]*Table2[[#This Row],[Min Area DF]]</f>
        <v>0</v>
      </c>
      <c r="AA45" s="80"/>
      <c r="AB45" s="87">
        <f>Table2[[#This Row],[Design dose factor]]*Table2[[#This Row],[Loop factor]]*Table2[[#This Row],[Area μC/cm^2]]*Table2[[#This Row],[Area/Line step size (𝝁m)]]*Table2[[#This Row],[Max Area DF]]</f>
        <v>0</v>
      </c>
      <c r="AC45" s="80"/>
      <c r="AD45" s="88"/>
      <c r="AE45" s="88"/>
      <c r="AF45" s="123" t="s">
        <v>112</v>
      </c>
      <c r="AG45" s="105"/>
      <c r="AH45" s="106"/>
    </row>
    <row r="46" spans="1:34" s="89" customFormat="1" ht="46.8" x14ac:dyDescent="0.3">
      <c r="A46" s="93">
        <v>44</v>
      </c>
      <c r="B46" s="81"/>
      <c r="C46" s="82"/>
      <c r="D46" s="77" t="s">
        <v>109</v>
      </c>
      <c r="E46" s="78" t="s">
        <v>107</v>
      </c>
      <c r="F46" s="78" t="s">
        <v>21</v>
      </c>
      <c r="G46" s="79">
        <v>10</v>
      </c>
      <c r="H46" s="87"/>
      <c r="I46" s="80"/>
      <c r="J46" s="78" t="s">
        <v>94</v>
      </c>
      <c r="K46" s="80"/>
      <c r="L46" s="80"/>
      <c r="M46" s="80"/>
      <c r="N46" s="80"/>
      <c r="O46" s="86"/>
      <c r="P46" s="80"/>
      <c r="Q46" s="80"/>
      <c r="R46" s="87">
        <f>Table2[[#This Row],[Design dose factor]]*Table2[[#This Row],[Loop factor]]*Table2[[#This Row],[Dot         pC]]*Table2[[#This Row],[Min Dot DF]]</f>
        <v>0</v>
      </c>
      <c r="S46" s="80"/>
      <c r="T46" s="87">
        <f>Table2[[#This Row],[Design dose factor]]*Table2[[#This Row],[Loop factor]]*Table2[[#This Row],[Dot         pC]]*Table2[[#This Row],[Max Dot DF]]</f>
        <v>0</v>
      </c>
      <c r="U46" s="80"/>
      <c r="V46" s="87">
        <f>Table2[[#This Row],[Design dose factor]]*Table2[[#This Row],[Loop factor]]*Table2[[#This Row],[Line μC/cm]]*Table2[[#This Row],[Area/Line step size (𝝁m)]]*Table2[[#This Row],[Min Line DF]]</f>
        <v>0</v>
      </c>
      <c r="W46" s="80"/>
      <c r="X46" s="87">
        <f>Table2[[#This Row],[Design dose factor]]*Table2[[#This Row],[Loop factor]]*Table2[[#This Row],[Line μC/cm]]*Table2[[#This Row],[Area/Line step size (𝝁m)]]*Table2[[#This Row],[Max Line DF]]</f>
        <v>0</v>
      </c>
      <c r="Y46" s="80"/>
      <c r="Z46" s="87">
        <f>Table2[[#This Row],[Design dose factor]]*Table2[[#This Row],[Loop factor]]*Table2[[#This Row],[Area μC/cm^2]]*Table2[[#This Row],[Area/Line step size (𝝁m)]]*Table2[[#This Row],[Min Area DF]]</f>
        <v>0</v>
      </c>
      <c r="AA46" s="80"/>
      <c r="AB46" s="87">
        <f>Table2[[#This Row],[Design dose factor]]*Table2[[#This Row],[Loop factor]]*Table2[[#This Row],[Area μC/cm^2]]*Table2[[#This Row],[Area/Line step size (𝝁m)]]*Table2[[#This Row],[Max Area DF]]</f>
        <v>0</v>
      </c>
      <c r="AC46" s="80"/>
      <c r="AD46" s="88"/>
      <c r="AE46" s="88"/>
      <c r="AF46" s="123" t="s">
        <v>112</v>
      </c>
      <c r="AG46" s="105"/>
      <c r="AH46" s="106"/>
    </row>
    <row r="47" spans="1:34" s="89" customFormat="1" ht="46.8" x14ac:dyDescent="0.3">
      <c r="A47" s="93">
        <v>45</v>
      </c>
      <c r="B47" s="81"/>
      <c r="C47" s="82"/>
      <c r="D47" s="77" t="s">
        <v>109</v>
      </c>
      <c r="E47" s="78" t="s">
        <v>107</v>
      </c>
      <c r="F47" s="78" t="s">
        <v>21</v>
      </c>
      <c r="G47" s="79">
        <v>10</v>
      </c>
      <c r="H47" s="87"/>
      <c r="I47" s="80"/>
      <c r="J47" s="78" t="s">
        <v>94</v>
      </c>
      <c r="K47" s="80"/>
      <c r="L47" s="80"/>
      <c r="M47" s="80"/>
      <c r="N47" s="80"/>
      <c r="O47" s="86"/>
      <c r="P47" s="80"/>
      <c r="Q47" s="80"/>
      <c r="R47" s="87">
        <f>Table2[[#This Row],[Design dose factor]]*Table2[[#This Row],[Loop factor]]*Table2[[#This Row],[Dot         pC]]*Table2[[#This Row],[Min Dot DF]]</f>
        <v>0</v>
      </c>
      <c r="S47" s="80"/>
      <c r="T47" s="87">
        <f>Table2[[#This Row],[Design dose factor]]*Table2[[#This Row],[Loop factor]]*Table2[[#This Row],[Dot         pC]]*Table2[[#This Row],[Max Dot DF]]</f>
        <v>0</v>
      </c>
      <c r="U47" s="80"/>
      <c r="V47" s="87">
        <f>Table2[[#This Row],[Design dose factor]]*Table2[[#This Row],[Loop factor]]*Table2[[#This Row],[Line μC/cm]]*Table2[[#This Row],[Area/Line step size (𝝁m)]]*Table2[[#This Row],[Min Line DF]]</f>
        <v>0</v>
      </c>
      <c r="W47" s="80"/>
      <c r="X47" s="87">
        <f>Table2[[#This Row],[Design dose factor]]*Table2[[#This Row],[Loop factor]]*Table2[[#This Row],[Line μC/cm]]*Table2[[#This Row],[Area/Line step size (𝝁m)]]*Table2[[#This Row],[Max Line DF]]</f>
        <v>0</v>
      </c>
      <c r="Y47" s="80"/>
      <c r="Z47" s="87">
        <f>Table2[[#This Row],[Design dose factor]]*Table2[[#This Row],[Loop factor]]*Table2[[#This Row],[Area μC/cm^2]]*Table2[[#This Row],[Area/Line step size (𝝁m)]]*Table2[[#This Row],[Min Area DF]]</f>
        <v>0</v>
      </c>
      <c r="AA47" s="80"/>
      <c r="AB47" s="87">
        <f>Table2[[#This Row],[Design dose factor]]*Table2[[#This Row],[Loop factor]]*Table2[[#This Row],[Area μC/cm^2]]*Table2[[#This Row],[Area/Line step size (𝝁m)]]*Table2[[#This Row],[Max Area DF]]</f>
        <v>0</v>
      </c>
      <c r="AC47" s="80"/>
      <c r="AD47" s="88"/>
      <c r="AE47" s="88"/>
      <c r="AF47" s="123" t="s">
        <v>112</v>
      </c>
      <c r="AG47" s="105"/>
      <c r="AH47" s="106"/>
    </row>
    <row r="48" spans="1:34" ht="46.8" x14ac:dyDescent="0.3">
      <c r="A48" s="93">
        <v>46</v>
      </c>
      <c r="B48" s="74">
        <v>2.7669999999999999</v>
      </c>
      <c r="C48" s="83">
        <v>2.274</v>
      </c>
      <c r="D48" s="57" t="s">
        <v>109</v>
      </c>
      <c r="E48" s="13" t="s">
        <v>107</v>
      </c>
      <c r="F48" s="13" t="s">
        <v>21</v>
      </c>
      <c r="G48" s="37">
        <v>10</v>
      </c>
      <c r="H48" s="103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49"/>
      <c r="P48" s="14"/>
      <c r="Q48" s="15"/>
      <c r="R48" s="29">
        <f>Table2[[#This Row],[Design dose factor]]*Table2[[#This Row],[Loop factor]]*Table2[[#This Row],[Dot         pC]]*Table2[[#This Row],[Min Dot DF]]</f>
        <v>0</v>
      </c>
      <c r="S48" s="15"/>
      <c r="T48" s="29">
        <f>Table2[[#This Row],[Design dose factor]]*Table2[[#This Row],[Loop factor]]*Table2[[#This Row],[Dot         pC]]*Table2[[#This Row],[Max Dot DF]]</f>
        <v>0</v>
      </c>
      <c r="U48" s="15"/>
      <c r="V48" s="29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29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29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29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85"/>
      <c r="AE48" s="85"/>
      <c r="AF48" s="104"/>
      <c r="AG48" s="105"/>
      <c r="AH48" s="106"/>
    </row>
    <row r="49" spans="1:34" ht="46.8" x14ac:dyDescent="0.3">
      <c r="A49" s="93">
        <v>47</v>
      </c>
      <c r="B49" s="74">
        <v>2.7669999999999999</v>
      </c>
      <c r="C49" s="83">
        <v>2.2749999999999999</v>
      </c>
      <c r="D49" s="57" t="s">
        <v>109</v>
      </c>
      <c r="E49" s="13" t="s">
        <v>107</v>
      </c>
      <c r="F49" s="13" t="s">
        <v>21</v>
      </c>
      <c r="G49" s="37">
        <v>10</v>
      </c>
      <c r="H49" s="97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49"/>
      <c r="P49" s="14"/>
      <c r="Q49" s="15"/>
      <c r="R49" s="29">
        <f>Table2[[#This Row],[Design dose factor]]*Table2[[#This Row],[Loop factor]]*Table2[[#This Row],[Dot         pC]]*Table2[[#This Row],[Min Dot DF]]</f>
        <v>0</v>
      </c>
      <c r="S49" s="15"/>
      <c r="T49" s="29">
        <f>Table2[[#This Row],[Design dose factor]]*Table2[[#This Row],[Loop factor]]*Table2[[#This Row],[Dot         pC]]*Table2[[#This Row],[Max Dot DF]]</f>
        <v>0</v>
      </c>
      <c r="U49" s="15"/>
      <c r="V49" s="29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29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29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29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85"/>
      <c r="AE49" s="85"/>
      <c r="AF49" s="104"/>
      <c r="AG49" s="105"/>
      <c r="AH49" s="106"/>
    </row>
    <row r="50" spans="1:34" ht="46.8" x14ac:dyDescent="0.3">
      <c r="A50" s="93">
        <v>48</v>
      </c>
      <c r="B50" s="74">
        <v>2.7669999999999999</v>
      </c>
      <c r="C50" s="83">
        <v>2.2759999999999998</v>
      </c>
      <c r="D50" s="57" t="s">
        <v>109</v>
      </c>
      <c r="E50" s="13" t="s">
        <v>107</v>
      </c>
      <c r="F50" s="13" t="s">
        <v>21</v>
      </c>
      <c r="G50" s="37">
        <v>10</v>
      </c>
      <c r="H50" s="97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49"/>
      <c r="P50" s="14"/>
      <c r="Q50" s="15"/>
      <c r="R50" s="29">
        <f>Table2[[#This Row],[Design dose factor]]*Table2[[#This Row],[Loop factor]]*Table2[[#This Row],[Dot         pC]]*Table2[[#This Row],[Min Dot DF]]</f>
        <v>0</v>
      </c>
      <c r="S50" s="15"/>
      <c r="T50" s="29">
        <f>Table2[[#This Row],[Design dose factor]]*Table2[[#This Row],[Loop factor]]*Table2[[#This Row],[Dot         pC]]*Table2[[#This Row],[Max Dot DF]]</f>
        <v>0</v>
      </c>
      <c r="U50" s="15"/>
      <c r="V50" s="29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29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29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29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85"/>
      <c r="AE50" s="85"/>
      <c r="AF50" s="104"/>
      <c r="AG50" s="105"/>
      <c r="AH50" s="106"/>
    </row>
    <row r="51" spans="1:34" ht="46.8" x14ac:dyDescent="0.3">
      <c r="A51" s="93">
        <v>49</v>
      </c>
      <c r="B51" s="74">
        <v>2.7669999999999999</v>
      </c>
      <c r="C51" s="83">
        <v>2.2769999999999997</v>
      </c>
      <c r="D51" s="57" t="s">
        <v>109</v>
      </c>
      <c r="E51" s="13" t="s">
        <v>107</v>
      </c>
      <c r="F51" s="13" t="s">
        <v>21</v>
      </c>
      <c r="G51" s="37">
        <v>10</v>
      </c>
      <c r="H51" s="97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85"/>
      <c r="AE51" s="85"/>
      <c r="AF51" s="104"/>
      <c r="AG51" s="105"/>
      <c r="AH51" s="106"/>
    </row>
    <row r="52" spans="1:34" ht="46.8" x14ac:dyDescent="0.3">
      <c r="A52" s="93">
        <v>50</v>
      </c>
      <c r="B52" s="74">
        <v>2.7669999999999999</v>
      </c>
      <c r="C52" s="83">
        <v>2.2779999999999996</v>
      </c>
      <c r="D52" s="57" t="s">
        <v>109</v>
      </c>
      <c r="E52" s="13" t="s">
        <v>107</v>
      </c>
      <c r="F52" s="13" t="s">
        <v>21</v>
      </c>
      <c r="G52" s="37">
        <v>10</v>
      </c>
      <c r="H52" s="97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85"/>
      <c r="AE52" s="85"/>
      <c r="AF52" s="104"/>
      <c r="AG52" s="105"/>
      <c r="AH52" s="106"/>
    </row>
    <row r="53" spans="1:34" ht="46.8" x14ac:dyDescent="0.3">
      <c r="A53" s="93">
        <v>51</v>
      </c>
      <c r="B53" s="74">
        <v>2.7669999999999999</v>
      </c>
      <c r="C53" s="83">
        <v>2.2789999999999995</v>
      </c>
      <c r="D53" s="57" t="s">
        <v>109</v>
      </c>
      <c r="E53" s="13" t="s">
        <v>107</v>
      </c>
      <c r="F53" s="13" t="s">
        <v>21</v>
      </c>
      <c r="G53" s="37">
        <v>10</v>
      </c>
      <c r="H53" s="97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85"/>
      <c r="AE53" s="85"/>
      <c r="AF53" s="104"/>
      <c r="AG53" s="105"/>
      <c r="AH53" s="106"/>
    </row>
    <row r="54" spans="1:34" ht="46.8" x14ac:dyDescent="0.3">
      <c r="A54" s="93">
        <v>52</v>
      </c>
      <c r="B54" s="74">
        <v>2.7669999999999999</v>
      </c>
      <c r="C54" s="83">
        <v>2.2799999999999994</v>
      </c>
      <c r="D54" s="57" t="s">
        <v>109</v>
      </c>
      <c r="E54" s="13" t="s">
        <v>107</v>
      </c>
      <c r="F54" s="13" t="s">
        <v>21</v>
      </c>
      <c r="G54" s="37">
        <v>10</v>
      </c>
      <c r="H54" s="97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85"/>
      <c r="AE54" s="85"/>
      <c r="AF54" s="104"/>
      <c r="AG54" s="105"/>
      <c r="AH54" s="106"/>
    </row>
    <row r="55" spans="1:34" ht="46.8" x14ac:dyDescent="0.3">
      <c r="A55" s="93">
        <v>53</v>
      </c>
      <c r="B55" s="74">
        <v>2.7669999999999999</v>
      </c>
      <c r="C55" s="83">
        <v>2.2809999999999993</v>
      </c>
      <c r="D55" s="57" t="s">
        <v>109</v>
      </c>
      <c r="E55" s="13" t="s">
        <v>107</v>
      </c>
      <c r="F55" s="13" t="s">
        <v>21</v>
      </c>
      <c r="G55" s="37">
        <v>10</v>
      </c>
      <c r="H55" s="97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85"/>
      <c r="AE55" s="85"/>
      <c r="AF55" s="104"/>
      <c r="AG55" s="105"/>
      <c r="AH55" s="106"/>
    </row>
    <row r="56" spans="1:34" ht="46.8" x14ac:dyDescent="0.3">
      <c r="A56" s="93">
        <v>54</v>
      </c>
      <c r="B56" s="74">
        <v>2.7669999999999999</v>
      </c>
      <c r="C56" s="83">
        <v>2.2819999999999991</v>
      </c>
      <c r="D56" s="57" t="s">
        <v>109</v>
      </c>
      <c r="E56" s="13" t="s">
        <v>107</v>
      </c>
      <c r="F56" s="13" t="s">
        <v>21</v>
      </c>
      <c r="G56" s="37">
        <v>10</v>
      </c>
      <c r="H56" s="97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85"/>
      <c r="AE56" s="85"/>
      <c r="AF56" s="104"/>
      <c r="AG56" s="105"/>
      <c r="AH56" s="106"/>
    </row>
    <row r="57" spans="1:34" ht="46.8" x14ac:dyDescent="0.3">
      <c r="A57" s="93">
        <v>55</v>
      </c>
      <c r="B57" s="74">
        <v>2.7669999999999999</v>
      </c>
      <c r="C57" s="83">
        <v>2.282999999999999</v>
      </c>
      <c r="D57" s="57" t="s">
        <v>109</v>
      </c>
      <c r="E57" s="13" t="s">
        <v>107</v>
      </c>
      <c r="F57" s="13" t="s">
        <v>21</v>
      </c>
      <c r="G57" s="37">
        <v>10</v>
      </c>
      <c r="H57" s="97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85"/>
      <c r="AE57" s="85"/>
      <c r="AF57" s="104"/>
      <c r="AG57" s="105"/>
      <c r="AH57" s="106"/>
    </row>
    <row r="58" spans="1:34" ht="46.8" x14ac:dyDescent="0.3">
      <c r="A58" s="93">
        <v>56</v>
      </c>
      <c r="B58" s="74">
        <v>2.7669999999999999</v>
      </c>
      <c r="C58" s="83">
        <v>2.2839999999999989</v>
      </c>
      <c r="D58" s="57" t="s">
        <v>109</v>
      </c>
      <c r="E58" s="13" t="s">
        <v>107</v>
      </c>
      <c r="F58" s="13" t="s">
        <v>21</v>
      </c>
      <c r="G58" s="37">
        <v>10</v>
      </c>
      <c r="H58" s="97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85"/>
      <c r="AE58" s="85"/>
      <c r="AF58" s="104"/>
      <c r="AG58" s="105"/>
      <c r="AH58" s="106"/>
    </row>
    <row r="59" spans="1:34" ht="46.8" x14ac:dyDescent="0.3">
      <c r="A59" s="93">
        <v>57</v>
      </c>
      <c r="B59" s="74">
        <v>2.7669999999999999</v>
      </c>
      <c r="C59" s="83">
        <v>2.2859999999999987</v>
      </c>
      <c r="D59" s="57" t="s">
        <v>109</v>
      </c>
      <c r="E59" s="13" t="s">
        <v>107</v>
      </c>
      <c r="F59" s="13" t="s">
        <v>21</v>
      </c>
      <c r="G59" s="37">
        <v>10</v>
      </c>
      <c r="H59" s="97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85"/>
      <c r="AE59" s="85"/>
      <c r="AF59" s="104"/>
      <c r="AG59" s="105"/>
      <c r="AH59" s="106"/>
    </row>
    <row r="60" spans="1:34" ht="46.8" x14ac:dyDescent="0.3">
      <c r="A60" s="94">
        <v>58</v>
      </c>
      <c r="B60" s="74">
        <v>2.7669999999999999</v>
      </c>
      <c r="C60" s="83">
        <v>2.2869999999999986</v>
      </c>
      <c r="D60" s="57" t="s">
        <v>109</v>
      </c>
      <c r="E60" s="13" t="s">
        <v>107</v>
      </c>
      <c r="F60" s="13" t="s">
        <v>21</v>
      </c>
      <c r="G60" s="37">
        <v>10</v>
      </c>
      <c r="H60" s="97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85"/>
      <c r="AE60" s="85"/>
      <c r="AF60" s="104"/>
      <c r="AG60" s="124"/>
      <c r="AH60" s="125"/>
    </row>
    <row r="61" spans="1:34" ht="31.2" x14ac:dyDescent="0.3">
      <c r="A61" s="29">
        <v>60</v>
      </c>
      <c r="B61" s="74">
        <v>2.3149999999999999</v>
      </c>
      <c r="C61" s="68">
        <v>2.3069999999999999</v>
      </c>
      <c r="D61" s="57">
        <v>42565</v>
      </c>
      <c r="E61" s="14" t="s">
        <v>113</v>
      </c>
      <c r="F61" s="13" t="s">
        <v>21</v>
      </c>
      <c r="G61" s="14">
        <v>6</v>
      </c>
      <c r="H61" s="97" t="s">
        <v>114</v>
      </c>
      <c r="I61" s="14">
        <v>1</v>
      </c>
      <c r="J61" s="14" t="s">
        <v>34</v>
      </c>
      <c r="K61" s="14">
        <v>20</v>
      </c>
      <c r="L61" s="14">
        <v>3.1160000000000001</v>
      </c>
      <c r="M61" s="15">
        <v>0.1</v>
      </c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28"/>
      <c r="AE61" s="28"/>
      <c r="AF61" s="15"/>
      <c r="AG61" s="95"/>
      <c r="AH61" s="95"/>
    </row>
    <row r="62" spans="1:34" ht="31.2" x14ac:dyDescent="0.3">
      <c r="A62" s="29">
        <v>61</v>
      </c>
      <c r="B62" s="74">
        <v>2.3149999999999999</v>
      </c>
      <c r="C62" s="83">
        <v>2.3075000000000001</v>
      </c>
      <c r="D62" s="57">
        <v>42565</v>
      </c>
      <c r="E62" s="14" t="s">
        <v>113</v>
      </c>
      <c r="F62" s="13" t="s">
        <v>21</v>
      </c>
      <c r="G62" s="14">
        <v>6</v>
      </c>
      <c r="H62" s="97" t="s">
        <v>115</v>
      </c>
      <c r="I62" s="14">
        <v>1</v>
      </c>
      <c r="J62" s="14" t="s">
        <v>34</v>
      </c>
      <c r="K62" s="14">
        <v>20</v>
      </c>
      <c r="L62" s="14">
        <v>3.0550000000000002</v>
      </c>
      <c r="M62" s="15">
        <v>0.1</v>
      </c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85"/>
      <c r="AE62" s="85"/>
      <c r="AF62" s="15"/>
      <c r="AG62" s="95"/>
      <c r="AH62" s="95"/>
    </row>
    <row r="63" spans="1:34" ht="31.2" x14ac:dyDescent="0.3">
      <c r="A63" s="29">
        <v>62</v>
      </c>
      <c r="B63" s="74">
        <v>2.3149999999999999</v>
      </c>
      <c r="C63" s="83">
        <v>2.3079999999999998</v>
      </c>
      <c r="D63" s="57">
        <v>42565</v>
      </c>
      <c r="E63" s="14" t="s">
        <v>113</v>
      </c>
      <c r="F63" s="13" t="s">
        <v>21</v>
      </c>
      <c r="G63" s="14">
        <v>6</v>
      </c>
      <c r="H63" s="97" t="s">
        <v>115</v>
      </c>
      <c r="I63" s="14">
        <v>1</v>
      </c>
      <c r="J63" s="14" t="s">
        <v>34</v>
      </c>
      <c r="K63" s="14">
        <v>20</v>
      </c>
      <c r="L63" s="14">
        <v>3.073</v>
      </c>
      <c r="M63" s="15">
        <v>2.5000000000000001E-2</v>
      </c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85"/>
      <c r="AE63" s="85"/>
      <c r="AF63" s="15"/>
      <c r="AG63" s="95"/>
      <c r="AH63" s="95"/>
    </row>
    <row r="64" spans="1:34" ht="31.2" x14ac:dyDescent="0.3">
      <c r="A64" s="29">
        <v>63</v>
      </c>
      <c r="B64" s="74">
        <v>2.3149999999999999</v>
      </c>
      <c r="C64" s="83">
        <v>2.3085</v>
      </c>
      <c r="D64" s="57">
        <v>42565</v>
      </c>
      <c r="E64" s="14" t="s">
        <v>113</v>
      </c>
      <c r="F64" s="13" t="s">
        <v>21</v>
      </c>
      <c r="G64" s="14">
        <v>6</v>
      </c>
      <c r="H64" s="97" t="s">
        <v>115</v>
      </c>
      <c r="I64" s="14">
        <v>1</v>
      </c>
      <c r="J64" s="14" t="s">
        <v>34</v>
      </c>
      <c r="K64" s="14">
        <v>20</v>
      </c>
      <c r="L64" s="14">
        <v>2.9489999999999998</v>
      </c>
      <c r="M64" s="15">
        <v>0.05</v>
      </c>
      <c r="N64" s="15"/>
      <c r="O64" s="49"/>
      <c r="P64" s="14"/>
      <c r="Q64" s="15"/>
      <c r="R64" s="29">
        <f>Table2[[#This Row],[Design dose factor]]*Table2[[#This Row],[Loop factor]]*Table2[[#This Row],[Dot         pC]]*Table2[[#This Row],[Min Dot DF]]</f>
        <v>0</v>
      </c>
      <c r="S64" s="15"/>
      <c r="T64" s="29">
        <f>Table2[[#This Row],[Design dose factor]]*Table2[[#This Row],[Loop factor]]*Table2[[#This Row],[Dot         pC]]*Table2[[#This Row],[Max Dot DF]]</f>
        <v>0</v>
      </c>
      <c r="U64" s="15"/>
      <c r="V64" s="29">
        <f>Table2[[#This Row],[Design dose factor]]*Table2[[#This Row],[Loop factor]]*Table2[[#This Row],[Line μC/cm]]*Table2[[#This Row],[Area/Line step size (𝝁m)]]*Table2[[#This Row],[Min Line DF]]</f>
        <v>0</v>
      </c>
      <c r="W64" s="15"/>
      <c r="X64" s="29">
        <f>Table2[[#This Row],[Design dose factor]]*Table2[[#This Row],[Loop factor]]*Table2[[#This Row],[Line μC/cm]]*Table2[[#This Row],[Area/Line step size (𝝁m)]]*Table2[[#This Row],[Max Line DF]]</f>
        <v>0</v>
      </c>
      <c r="Y64" s="15"/>
      <c r="Z64" s="29">
        <f>Table2[[#This Row],[Design dose factor]]*Table2[[#This Row],[Loop factor]]*Table2[[#This Row],[Area μC/cm^2]]*Table2[[#This Row],[Area/Line step size (𝝁m)]]*Table2[[#This Row],[Min Area DF]]</f>
        <v>0</v>
      </c>
      <c r="AA64" s="15"/>
      <c r="AB64" s="29">
        <f>Table2[[#This Row],[Design dose factor]]*Table2[[#This Row],[Loop factor]]*Table2[[#This Row],[Area μC/cm^2]]*Table2[[#This Row],[Area/Line step size (𝝁m)]]*Table2[[#This Row],[Max Area DF]]</f>
        <v>0</v>
      </c>
      <c r="AC64" s="15"/>
      <c r="AD64" s="85"/>
      <c r="AE64" s="85"/>
      <c r="AF64" s="15"/>
      <c r="AG64" s="95"/>
      <c r="AH64" s="95"/>
    </row>
    <row r="65" spans="1:34" ht="31.2" x14ac:dyDescent="0.3">
      <c r="A65" s="29">
        <v>64</v>
      </c>
      <c r="B65" s="74">
        <v>2.3149999999999999</v>
      </c>
      <c r="C65" s="83">
        <v>2.3094999999999999</v>
      </c>
      <c r="D65" s="57">
        <v>42565</v>
      </c>
      <c r="E65" s="14" t="s">
        <v>113</v>
      </c>
      <c r="F65" s="13" t="s">
        <v>21</v>
      </c>
      <c r="G65" s="14">
        <v>6</v>
      </c>
      <c r="H65" s="97" t="s">
        <v>116</v>
      </c>
      <c r="I65" s="14">
        <v>1</v>
      </c>
      <c r="J65" s="14" t="s">
        <v>34</v>
      </c>
      <c r="K65" s="14">
        <v>20</v>
      </c>
      <c r="L65" s="14">
        <v>2.66</v>
      </c>
      <c r="M65" s="15">
        <v>0.05</v>
      </c>
      <c r="N65" s="15"/>
      <c r="O65" s="49"/>
      <c r="P65" s="14"/>
      <c r="Q65" s="15"/>
      <c r="R65" s="29">
        <f>Table2[[#This Row],[Design dose factor]]*Table2[[#This Row],[Loop factor]]*Table2[[#This Row],[Dot         pC]]*Table2[[#This Row],[Min Dot DF]]</f>
        <v>0</v>
      </c>
      <c r="S65" s="15"/>
      <c r="T65" s="29">
        <f>Table2[[#This Row],[Design dose factor]]*Table2[[#This Row],[Loop factor]]*Table2[[#This Row],[Dot         pC]]*Table2[[#This Row],[Max Dot DF]]</f>
        <v>0</v>
      </c>
      <c r="U65" s="15"/>
      <c r="V65" s="29">
        <f>Table2[[#This Row],[Design dose factor]]*Table2[[#This Row],[Loop factor]]*Table2[[#This Row],[Line μC/cm]]*Table2[[#This Row],[Area/Line step size (𝝁m)]]*Table2[[#This Row],[Min Line DF]]</f>
        <v>0</v>
      </c>
      <c r="W65" s="15"/>
      <c r="X65" s="29">
        <f>Table2[[#This Row],[Design dose factor]]*Table2[[#This Row],[Loop factor]]*Table2[[#This Row],[Line μC/cm]]*Table2[[#This Row],[Area/Line step size (𝝁m)]]*Table2[[#This Row],[Max Line DF]]</f>
        <v>0</v>
      </c>
      <c r="Y65" s="15"/>
      <c r="Z65" s="29">
        <f>Table2[[#This Row],[Design dose factor]]*Table2[[#This Row],[Loop factor]]*Table2[[#This Row],[Area μC/cm^2]]*Table2[[#This Row],[Area/Line step size (𝝁m)]]*Table2[[#This Row],[Min Area DF]]</f>
        <v>0</v>
      </c>
      <c r="AA65" s="15"/>
      <c r="AB65" s="29">
        <f>Table2[[#This Row],[Design dose factor]]*Table2[[#This Row],[Loop factor]]*Table2[[#This Row],[Area μC/cm^2]]*Table2[[#This Row],[Area/Line step size (𝝁m)]]*Table2[[#This Row],[Max Area DF]]</f>
        <v>0</v>
      </c>
      <c r="AC65" s="15"/>
      <c r="AD65" s="85"/>
      <c r="AE65" s="85"/>
      <c r="AF65" s="15"/>
      <c r="AG65" s="95"/>
      <c r="AH65" s="95"/>
    </row>
    <row r="66" spans="1:34" ht="31.2" x14ac:dyDescent="0.3">
      <c r="A66" s="29">
        <v>65</v>
      </c>
      <c r="B66" s="84">
        <v>2.3180000000000001</v>
      </c>
      <c r="C66" s="83">
        <v>2.3119999999999998</v>
      </c>
      <c r="D66" s="57">
        <v>42565</v>
      </c>
      <c r="E66" s="14" t="s">
        <v>113</v>
      </c>
      <c r="F66" s="13" t="s">
        <v>21</v>
      </c>
      <c r="G66" s="14">
        <v>6</v>
      </c>
      <c r="H66" s="97" t="s">
        <v>136</v>
      </c>
      <c r="I66" s="14">
        <v>1</v>
      </c>
      <c r="J66" s="14" t="s">
        <v>34</v>
      </c>
      <c r="K66" s="14">
        <v>20</v>
      </c>
      <c r="L66" s="14">
        <v>2.4900000000000002</v>
      </c>
      <c r="M66" s="15">
        <v>0.05</v>
      </c>
      <c r="N66" s="15"/>
      <c r="O66" s="49"/>
      <c r="P66" s="14"/>
      <c r="Q66" s="15"/>
      <c r="R66" s="29">
        <f>Table2[[#This Row],[Design dose factor]]*Table2[[#This Row],[Loop factor]]*Table2[[#This Row],[Dot         pC]]*Table2[[#This Row],[Min Dot DF]]</f>
        <v>0</v>
      </c>
      <c r="S66" s="15"/>
      <c r="T66" s="29">
        <f>Table2[[#This Row],[Design dose factor]]*Table2[[#This Row],[Loop factor]]*Table2[[#This Row],[Dot         pC]]*Table2[[#This Row],[Max Dot DF]]</f>
        <v>0</v>
      </c>
      <c r="U66" s="15"/>
      <c r="V66" s="29">
        <f>Table2[[#This Row],[Design dose factor]]*Table2[[#This Row],[Loop factor]]*Table2[[#This Row],[Line μC/cm]]*Table2[[#This Row],[Area/Line step size (𝝁m)]]*Table2[[#This Row],[Min Line DF]]</f>
        <v>0</v>
      </c>
      <c r="W66" s="15"/>
      <c r="X66" s="29">
        <f>Table2[[#This Row],[Design dose factor]]*Table2[[#This Row],[Loop factor]]*Table2[[#This Row],[Line μC/cm]]*Table2[[#This Row],[Area/Line step size (𝝁m)]]*Table2[[#This Row],[Max Line DF]]</f>
        <v>0</v>
      </c>
      <c r="Y66" s="15"/>
      <c r="Z66" s="29">
        <f>Table2[[#This Row],[Design dose factor]]*Table2[[#This Row],[Loop factor]]*Table2[[#This Row],[Area μC/cm^2]]*Table2[[#This Row],[Area/Line step size (𝝁m)]]*Table2[[#This Row],[Min Area DF]]</f>
        <v>0</v>
      </c>
      <c r="AA66" s="15"/>
      <c r="AB66" s="29">
        <f>Table2[[#This Row],[Design dose factor]]*Table2[[#This Row],[Loop factor]]*Table2[[#This Row],[Area μC/cm^2]]*Table2[[#This Row],[Area/Line step size (𝝁m)]]*Table2[[#This Row],[Max Area DF]]</f>
        <v>0</v>
      </c>
      <c r="AC66" s="15"/>
      <c r="AD66" s="85"/>
      <c r="AE66" s="85"/>
      <c r="AF66" s="15"/>
      <c r="AG66" s="95"/>
      <c r="AH66" s="95"/>
    </row>
    <row r="67" spans="1:34" ht="31.2" x14ac:dyDescent="0.3">
      <c r="A67" s="29">
        <v>66</v>
      </c>
      <c r="B67" s="84">
        <v>2.3180000000000001</v>
      </c>
      <c r="C67" s="83">
        <v>2.3220000000000001</v>
      </c>
      <c r="D67" s="57">
        <v>42565</v>
      </c>
      <c r="E67" s="14" t="s">
        <v>113</v>
      </c>
      <c r="F67" s="13" t="s">
        <v>21</v>
      </c>
      <c r="G67" s="14">
        <v>6</v>
      </c>
      <c r="H67" s="97" t="s">
        <v>136</v>
      </c>
      <c r="I67" s="14">
        <v>1.5</v>
      </c>
      <c r="J67" s="14" t="s">
        <v>34</v>
      </c>
      <c r="K67" s="14">
        <v>20</v>
      </c>
      <c r="L67" s="14">
        <v>2.35</v>
      </c>
      <c r="M67" s="15">
        <v>0.05</v>
      </c>
      <c r="N67" s="15"/>
      <c r="O67" s="49"/>
      <c r="P67" s="14"/>
      <c r="Q67" s="15"/>
      <c r="R67" s="29">
        <f>Table2[[#This Row],[Design dose factor]]*Table2[[#This Row],[Loop factor]]*Table2[[#This Row],[Dot         pC]]*Table2[[#This Row],[Min Dot DF]]</f>
        <v>0</v>
      </c>
      <c r="S67" s="15"/>
      <c r="T67" s="29">
        <f>Table2[[#This Row],[Design dose factor]]*Table2[[#This Row],[Loop factor]]*Table2[[#This Row],[Dot         pC]]*Table2[[#This Row],[Max Dot DF]]</f>
        <v>0</v>
      </c>
      <c r="U67" s="15"/>
      <c r="V67" s="29">
        <f>Table2[[#This Row],[Design dose factor]]*Table2[[#This Row],[Loop factor]]*Table2[[#This Row],[Line μC/cm]]*Table2[[#This Row],[Area/Line step size (𝝁m)]]*Table2[[#This Row],[Min Line DF]]</f>
        <v>0</v>
      </c>
      <c r="W67" s="15"/>
      <c r="X67" s="29">
        <f>Table2[[#This Row],[Design dose factor]]*Table2[[#This Row],[Loop factor]]*Table2[[#This Row],[Line μC/cm]]*Table2[[#This Row],[Area/Line step size (𝝁m)]]*Table2[[#This Row],[Max Line DF]]</f>
        <v>0</v>
      </c>
      <c r="Y67" s="15"/>
      <c r="Z67" s="29">
        <f>Table2[[#This Row],[Design dose factor]]*Table2[[#This Row],[Loop factor]]*Table2[[#This Row],[Area μC/cm^2]]*Table2[[#This Row],[Area/Line step size (𝝁m)]]*Table2[[#This Row],[Min Area DF]]</f>
        <v>0</v>
      </c>
      <c r="AA67" s="15"/>
      <c r="AB67" s="29">
        <f>Table2[[#This Row],[Design dose factor]]*Table2[[#This Row],[Loop factor]]*Table2[[#This Row],[Area μC/cm^2]]*Table2[[#This Row],[Area/Line step size (𝝁m)]]*Table2[[#This Row],[Max Area DF]]</f>
        <v>0</v>
      </c>
      <c r="AC67" s="15"/>
      <c r="AD67" s="85"/>
      <c r="AE67" s="85"/>
      <c r="AF67" s="15"/>
      <c r="AG67" s="95"/>
      <c r="AH67" s="95"/>
    </row>
    <row r="68" spans="1:34" x14ac:dyDescent="0.3">
      <c r="A68" s="29">
        <v>67</v>
      </c>
      <c r="B68" s="84"/>
      <c r="C68" s="83"/>
      <c r="D68" s="57"/>
      <c r="E68" s="14"/>
      <c r="F68" s="13" t="s">
        <v>21</v>
      </c>
      <c r="G68" s="14"/>
      <c r="H68" s="97"/>
      <c r="I68" s="14"/>
      <c r="J68" s="14"/>
      <c r="K68" s="14"/>
      <c r="L68" s="14"/>
      <c r="M68" s="15"/>
      <c r="N68" s="15"/>
      <c r="O68" s="49"/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>
        <f>Table2[[#This Row],[Design dose factor]]*Table2[[#This Row],[Loop factor]]*Table2[[#This Row],[Area μC/cm^2]]*Table2[[#This Row],[Area/Line step size (𝝁m)]]*Table2[[#This Row],[Min Area DF]]</f>
        <v>0</v>
      </c>
      <c r="AA68" s="15"/>
      <c r="AB68" s="29">
        <f>Table2[[#This Row],[Design dose factor]]*Table2[[#This Row],[Loop factor]]*Table2[[#This Row],[Area μC/cm^2]]*Table2[[#This Row],[Area/Line step size (𝝁m)]]*Table2[[#This Row],[Max Area DF]]</f>
        <v>0</v>
      </c>
      <c r="AC68" s="15"/>
      <c r="AD68" s="85"/>
      <c r="AE68" s="85"/>
      <c r="AF68" s="15"/>
      <c r="AG68" s="95"/>
      <c r="AH68" s="95"/>
    </row>
    <row r="69" spans="1:34" x14ac:dyDescent="0.3">
      <c r="A69" s="29">
        <v>68</v>
      </c>
      <c r="B69" s="84"/>
      <c r="C69" s="83"/>
      <c r="D69" s="57"/>
      <c r="E69" s="14"/>
      <c r="F69" s="13" t="s">
        <v>21</v>
      </c>
      <c r="G69" s="14"/>
      <c r="H69" s="97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85"/>
      <c r="AE69" s="85"/>
      <c r="AF69" s="15"/>
      <c r="AG69" s="95"/>
      <c r="AH69" s="95"/>
    </row>
    <row r="70" spans="1:34" x14ac:dyDescent="0.3">
      <c r="A70" s="29">
        <v>69</v>
      </c>
      <c r="B70" s="84"/>
      <c r="C70" s="83"/>
      <c r="D70" s="57"/>
      <c r="E70" s="14"/>
      <c r="F70" s="13" t="s">
        <v>21</v>
      </c>
      <c r="G70" s="14"/>
      <c r="H70" s="97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85"/>
      <c r="AE70" s="85"/>
      <c r="AF70" s="15"/>
      <c r="AG70" s="95"/>
      <c r="AH70" s="95"/>
    </row>
    <row r="71" spans="1:34" ht="31.2" x14ac:dyDescent="0.3">
      <c r="A71" s="29">
        <v>70</v>
      </c>
      <c r="B71" s="84">
        <v>2.5</v>
      </c>
      <c r="C71" s="83">
        <v>2.5</v>
      </c>
      <c r="D71" s="57">
        <v>42569</v>
      </c>
      <c r="E71" s="14" t="s">
        <v>132</v>
      </c>
      <c r="F71" s="13" t="s">
        <v>21</v>
      </c>
      <c r="G71" s="14">
        <v>5</v>
      </c>
      <c r="H71" s="97" t="s">
        <v>116</v>
      </c>
      <c r="I71" s="14">
        <v>1</v>
      </c>
      <c r="J71" s="14" t="s">
        <v>133</v>
      </c>
      <c r="K71" s="14">
        <v>20</v>
      </c>
      <c r="L71" s="14">
        <v>6.28</v>
      </c>
      <c r="M71" s="15">
        <v>0.05</v>
      </c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85"/>
      <c r="AE71" s="85"/>
      <c r="AF71" s="15"/>
      <c r="AG71" s="95"/>
      <c r="AH71" s="95"/>
    </row>
    <row r="72" spans="1:34" ht="31.2" x14ac:dyDescent="0.3">
      <c r="A72" s="29">
        <v>71</v>
      </c>
      <c r="B72" s="84">
        <v>2.5</v>
      </c>
      <c r="C72" s="83">
        <v>2.5009999999999999</v>
      </c>
      <c r="D72" s="57">
        <v>42569</v>
      </c>
      <c r="E72" s="14" t="s">
        <v>132</v>
      </c>
      <c r="F72" s="13" t="s">
        <v>21</v>
      </c>
      <c r="G72" s="14">
        <v>5</v>
      </c>
      <c r="H72" s="97" t="s">
        <v>116</v>
      </c>
      <c r="I72" s="14">
        <v>0.5</v>
      </c>
      <c r="J72" s="14" t="s">
        <v>133</v>
      </c>
      <c r="K72" s="14">
        <v>20</v>
      </c>
      <c r="L72" s="14">
        <v>6.32</v>
      </c>
      <c r="M72" s="15">
        <v>0.05</v>
      </c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85"/>
      <c r="AE72" s="85"/>
      <c r="AF72" s="15"/>
      <c r="AG72" s="95"/>
      <c r="AH72" s="95"/>
    </row>
    <row r="73" spans="1:34" ht="31.2" x14ac:dyDescent="0.3">
      <c r="A73" s="29">
        <v>72</v>
      </c>
      <c r="B73" s="84">
        <v>2.5</v>
      </c>
      <c r="C73" s="83">
        <v>2.5019999999999998</v>
      </c>
      <c r="D73" s="57">
        <v>42569</v>
      </c>
      <c r="E73" s="14" t="s">
        <v>132</v>
      </c>
      <c r="F73" s="13" t="s">
        <v>21</v>
      </c>
      <c r="G73" s="14">
        <v>5</v>
      </c>
      <c r="H73" s="97" t="s">
        <v>116</v>
      </c>
      <c r="I73" s="14">
        <v>0.8</v>
      </c>
      <c r="J73" s="14" t="s">
        <v>133</v>
      </c>
      <c r="K73" s="14">
        <v>20</v>
      </c>
      <c r="L73" s="14">
        <v>6.45</v>
      </c>
      <c r="M73" s="15">
        <v>0.05</v>
      </c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85"/>
      <c r="AE73" s="85"/>
      <c r="AF73" s="15"/>
      <c r="AG73" s="95"/>
      <c r="AH73" s="95"/>
    </row>
    <row r="74" spans="1:34" ht="31.2" x14ac:dyDescent="0.3">
      <c r="A74" s="29">
        <v>73</v>
      </c>
      <c r="B74" s="84">
        <v>2.5</v>
      </c>
      <c r="C74" s="83">
        <v>2.5030000000000001</v>
      </c>
      <c r="D74" s="57">
        <v>42569</v>
      </c>
      <c r="E74" s="14" t="s">
        <v>132</v>
      </c>
      <c r="F74" s="13" t="s">
        <v>21</v>
      </c>
      <c r="G74" s="14">
        <v>5</v>
      </c>
      <c r="H74" s="97" t="s">
        <v>103</v>
      </c>
      <c r="I74" s="14">
        <v>0.5</v>
      </c>
      <c r="J74" s="14" t="s">
        <v>133</v>
      </c>
      <c r="K74" s="14">
        <v>20</v>
      </c>
      <c r="L74" s="14">
        <v>6.32</v>
      </c>
      <c r="M74" s="15">
        <v>0.05</v>
      </c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85"/>
      <c r="AE74" s="85"/>
      <c r="AF74" s="15"/>
      <c r="AG74" s="95"/>
      <c r="AH74" s="95"/>
    </row>
    <row r="75" spans="1:34" ht="31.2" x14ac:dyDescent="0.3">
      <c r="A75" s="29">
        <v>74</v>
      </c>
      <c r="B75" s="84">
        <v>2.5</v>
      </c>
      <c r="C75" s="83">
        <v>2.504</v>
      </c>
      <c r="D75" s="57">
        <v>42569</v>
      </c>
      <c r="E75" s="14" t="s">
        <v>132</v>
      </c>
      <c r="F75" s="13" t="s">
        <v>21</v>
      </c>
      <c r="G75" s="14">
        <v>5</v>
      </c>
      <c r="H75" s="97" t="s">
        <v>134</v>
      </c>
      <c r="I75" s="14">
        <v>0.5</v>
      </c>
      <c r="J75" s="14" t="s">
        <v>133</v>
      </c>
      <c r="K75" s="14">
        <v>20</v>
      </c>
      <c r="L75" s="14">
        <v>6.27</v>
      </c>
      <c r="M75" s="15">
        <v>0.05</v>
      </c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85"/>
      <c r="AE75" s="85"/>
      <c r="AF75" s="15"/>
      <c r="AG75" s="95"/>
      <c r="AH75" s="95"/>
    </row>
    <row r="76" spans="1:34" ht="31.2" x14ac:dyDescent="0.3">
      <c r="A76" s="29">
        <v>75</v>
      </c>
      <c r="B76" s="84">
        <v>2.5</v>
      </c>
      <c r="C76" s="83">
        <v>2.5049999999999999</v>
      </c>
      <c r="D76" s="57">
        <v>42569</v>
      </c>
      <c r="E76" s="14" t="s">
        <v>132</v>
      </c>
      <c r="F76" s="13" t="s">
        <v>21</v>
      </c>
      <c r="G76" s="14">
        <v>5</v>
      </c>
      <c r="H76" s="97" t="s">
        <v>135</v>
      </c>
      <c r="I76" s="14">
        <v>0.25</v>
      </c>
      <c r="J76" s="14" t="s">
        <v>133</v>
      </c>
      <c r="K76" s="14">
        <v>20</v>
      </c>
      <c r="L76" s="14">
        <v>6.35</v>
      </c>
      <c r="M76" s="15">
        <v>0.05</v>
      </c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85"/>
      <c r="AE76" s="85"/>
      <c r="AF76" s="15"/>
      <c r="AG76" s="95"/>
      <c r="AH76" s="95"/>
    </row>
    <row r="77" spans="1:34" ht="31.2" x14ac:dyDescent="0.3">
      <c r="A77" s="29">
        <v>76</v>
      </c>
      <c r="B77" s="84">
        <v>2.5</v>
      </c>
      <c r="C77" s="83">
        <v>2.5249999999999999</v>
      </c>
      <c r="D77" s="57">
        <v>42569</v>
      </c>
      <c r="E77" s="14" t="s">
        <v>132</v>
      </c>
      <c r="F77" s="13" t="s">
        <v>21</v>
      </c>
      <c r="G77" s="14">
        <v>5</v>
      </c>
      <c r="H77" s="97" t="s">
        <v>136</v>
      </c>
      <c r="I77" s="14">
        <v>0.4</v>
      </c>
      <c r="J77" s="14" t="s">
        <v>133</v>
      </c>
      <c r="K77" s="14">
        <v>20</v>
      </c>
      <c r="L77" s="14">
        <v>6.3520000000000003</v>
      </c>
      <c r="M77" s="15">
        <v>0.05</v>
      </c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85"/>
      <c r="AE77" s="85"/>
      <c r="AF77" s="15"/>
      <c r="AG77" s="95"/>
      <c r="AH77" s="95"/>
    </row>
    <row r="78" spans="1:34" ht="31.2" x14ac:dyDescent="0.3">
      <c r="A78" s="29">
        <v>77</v>
      </c>
      <c r="B78" s="84">
        <v>2.5</v>
      </c>
      <c r="C78" s="83">
        <v>2.5449999999999999</v>
      </c>
      <c r="D78" s="57">
        <v>42569</v>
      </c>
      <c r="E78" s="14" t="s">
        <v>132</v>
      </c>
      <c r="F78" s="13" t="s">
        <v>21</v>
      </c>
      <c r="G78" s="14">
        <v>5</v>
      </c>
      <c r="H78" s="97" t="s">
        <v>136</v>
      </c>
      <c r="I78" s="14">
        <v>0.6</v>
      </c>
      <c r="J78" s="14" t="s">
        <v>133</v>
      </c>
      <c r="K78" s="14">
        <v>20</v>
      </c>
      <c r="L78" s="14">
        <v>6.24</v>
      </c>
      <c r="M78" s="15">
        <v>0.05</v>
      </c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85"/>
      <c r="AE78" s="85"/>
      <c r="AF78" s="15"/>
      <c r="AG78" s="95"/>
      <c r="AH78" s="95"/>
    </row>
    <row r="79" spans="1:34" ht="31.2" x14ac:dyDescent="0.3">
      <c r="A79" s="29">
        <v>78</v>
      </c>
      <c r="B79" s="84">
        <v>2.5</v>
      </c>
      <c r="C79" s="83">
        <v>2.5649999999999999</v>
      </c>
      <c r="D79" s="57">
        <v>42569</v>
      </c>
      <c r="E79" s="14" t="s">
        <v>132</v>
      </c>
      <c r="F79" s="13" t="s">
        <v>21</v>
      </c>
      <c r="G79" s="14">
        <v>5</v>
      </c>
      <c r="H79" s="97" t="s">
        <v>136</v>
      </c>
      <c r="I79" s="14">
        <v>0.6</v>
      </c>
      <c r="J79" s="14" t="s">
        <v>133</v>
      </c>
      <c r="K79" s="14">
        <v>2</v>
      </c>
      <c r="L79" s="14">
        <v>6.33</v>
      </c>
      <c r="M79" s="15">
        <v>0.5</v>
      </c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85"/>
      <c r="AE79" s="85"/>
      <c r="AF79" s="15"/>
      <c r="AG79" s="95"/>
      <c r="AH79" s="95"/>
    </row>
    <row r="80" spans="1:34" ht="31.2" x14ac:dyDescent="0.3">
      <c r="A80" s="29">
        <v>79</v>
      </c>
      <c r="B80" s="84">
        <v>2.5</v>
      </c>
      <c r="C80" s="83">
        <v>2.585</v>
      </c>
      <c r="D80" s="57">
        <v>42569</v>
      </c>
      <c r="E80" s="14" t="s">
        <v>132</v>
      </c>
      <c r="F80" s="13" t="s">
        <v>21</v>
      </c>
      <c r="G80" s="14">
        <v>5</v>
      </c>
      <c r="H80" s="97" t="s">
        <v>136</v>
      </c>
      <c r="I80" s="14">
        <v>0.6</v>
      </c>
      <c r="J80" s="14" t="s">
        <v>133</v>
      </c>
      <c r="K80" s="14">
        <v>200</v>
      </c>
      <c r="L80" s="14">
        <v>6.26</v>
      </c>
      <c r="M80" s="15">
        <v>5.0000000000000001E-3</v>
      </c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85"/>
      <c r="AE80" s="85"/>
      <c r="AF80" s="15"/>
      <c r="AG80" s="95"/>
      <c r="AH80" s="95"/>
    </row>
    <row r="81" spans="1:34" x14ac:dyDescent="0.3">
      <c r="A81" s="29">
        <v>80</v>
      </c>
      <c r="B81" s="84"/>
      <c r="C81" s="83"/>
      <c r="D81" s="57"/>
      <c r="E81" s="14"/>
      <c r="F81" s="13" t="s">
        <v>21</v>
      </c>
      <c r="G81" s="14"/>
      <c r="H81" s="97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85"/>
      <c r="AE81" s="85"/>
      <c r="AF81" s="15"/>
      <c r="AG81" s="95"/>
      <c r="AH81" s="95"/>
    </row>
    <row r="82" spans="1:34" x14ac:dyDescent="0.3">
      <c r="A82" s="29">
        <v>81</v>
      </c>
      <c r="B82" s="84"/>
      <c r="C82" s="83"/>
      <c r="D82" s="57"/>
      <c r="E82" s="14"/>
      <c r="F82" s="13" t="s">
        <v>21</v>
      </c>
      <c r="G82" s="14"/>
      <c r="H82" s="97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85"/>
      <c r="AE82" s="85"/>
      <c r="AF82" s="15"/>
      <c r="AG82" s="95"/>
      <c r="AH82" s="95"/>
    </row>
    <row r="83" spans="1:34" x14ac:dyDescent="0.3">
      <c r="A83" s="29">
        <v>82</v>
      </c>
      <c r="B83" s="84"/>
      <c r="C83" s="83"/>
      <c r="D83" s="57"/>
      <c r="E83" s="14"/>
      <c r="F83" s="13" t="s">
        <v>21</v>
      </c>
      <c r="G83" s="14"/>
      <c r="H83" s="97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85"/>
      <c r="AE83" s="85"/>
      <c r="AF83" s="15"/>
      <c r="AG83" s="95"/>
      <c r="AH83" s="95"/>
    </row>
    <row r="84" spans="1:34" x14ac:dyDescent="0.3">
      <c r="A84" s="29">
        <v>83</v>
      </c>
      <c r="B84" s="84"/>
      <c r="C84" s="83"/>
      <c r="D84" s="57"/>
      <c r="E84" s="14"/>
      <c r="F84" s="13" t="s">
        <v>21</v>
      </c>
      <c r="G84" s="14"/>
      <c r="H84" s="97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85"/>
      <c r="AE84" s="85"/>
      <c r="AF84" s="15"/>
      <c r="AG84" s="95"/>
      <c r="AH84" s="95"/>
    </row>
    <row r="85" spans="1:34" x14ac:dyDescent="0.3">
      <c r="A85" s="29"/>
      <c r="B85" s="84"/>
      <c r="C85" s="83"/>
      <c r="D85" s="57"/>
      <c r="E85" s="14"/>
      <c r="F85" s="13" t="s">
        <v>21</v>
      </c>
      <c r="G85" s="14"/>
      <c r="H85" s="97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85"/>
      <c r="AE85" s="85"/>
      <c r="AF85" s="15"/>
      <c r="AG85" s="95"/>
      <c r="AH85" s="95"/>
    </row>
    <row r="86" spans="1:34" x14ac:dyDescent="0.3">
      <c r="A86" s="29"/>
      <c r="B86" s="84"/>
      <c r="C86" s="83"/>
      <c r="D86" s="57"/>
      <c r="E86" s="14"/>
      <c r="F86" s="13" t="s">
        <v>21</v>
      </c>
      <c r="G86" s="14"/>
      <c r="H86" s="97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85"/>
      <c r="AE86" s="85"/>
      <c r="AF86" s="15"/>
      <c r="AG86" s="95"/>
      <c r="AH86" s="95"/>
    </row>
    <row r="87" spans="1:34" x14ac:dyDescent="0.3">
      <c r="A87" s="29"/>
      <c r="B87" s="84"/>
      <c r="C87" s="83"/>
      <c r="D87" s="57"/>
      <c r="E87" s="14"/>
      <c r="F87" s="13" t="s">
        <v>21</v>
      </c>
      <c r="G87" s="14"/>
      <c r="H87" s="97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85"/>
      <c r="AE87" s="85"/>
      <c r="AF87" s="15"/>
      <c r="AG87" s="95"/>
      <c r="AH87" s="95"/>
    </row>
    <row r="88" spans="1:34" x14ac:dyDescent="0.3">
      <c r="A88" s="29"/>
      <c r="B88" s="84"/>
      <c r="C88" s="83"/>
      <c r="D88" s="57"/>
      <c r="E88" s="14"/>
      <c r="F88" s="13" t="s">
        <v>21</v>
      </c>
      <c r="G88" s="14"/>
      <c r="H88" s="97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85"/>
      <c r="AE88" s="85"/>
      <c r="AF88" s="15"/>
      <c r="AG88" s="95"/>
      <c r="AH88" s="95"/>
    </row>
    <row r="89" spans="1:34" x14ac:dyDescent="0.3">
      <c r="A89" s="29"/>
      <c r="B89" s="84"/>
      <c r="C89" s="83"/>
      <c r="D89" s="57"/>
      <c r="E89" s="14"/>
      <c r="F89" s="13" t="s">
        <v>21</v>
      </c>
      <c r="G89" s="14"/>
      <c r="H89" s="97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85"/>
      <c r="AE89" s="85"/>
      <c r="AF89" s="15"/>
      <c r="AG89" s="95"/>
      <c r="AH89" s="95"/>
    </row>
    <row r="90" spans="1:34" x14ac:dyDescent="0.3">
      <c r="A90" s="29"/>
      <c r="B90" s="84"/>
      <c r="C90" s="83"/>
      <c r="D90" s="57"/>
      <c r="E90" s="14"/>
      <c r="F90" s="13" t="s">
        <v>21</v>
      </c>
      <c r="G90" s="14"/>
      <c r="H90" s="97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85"/>
      <c r="AE90" s="85"/>
      <c r="AF90" s="15"/>
      <c r="AG90" s="95"/>
      <c r="AH90" s="95"/>
    </row>
    <row r="91" spans="1:34" x14ac:dyDescent="0.3">
      <c r="A91" s="29"/>
      <c r="B91" s="84"/>
      <c r="C91" s="83"/>
      <c r="D91" s="57"/>
      <c r="E91" s="14"/>
      <c r="F91" s="13" t="s">
        <v>21</v>
      </c>
      <c r="G91" s="14"/>
      <c r="H91" s="97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85"/>
      <c r="AE91" s="85"/>
      <c r="AF91" s="15"/>
      <c r="AG91" s="95"/>
      <c r="AH91" s="95"/>
    </row>
    <row r="92" spans="1:34" x14ac:dyDescent="0.3">
      <c r="A92" s="29"/>
      <c r="B92" s="84"/>
      <c r="C92" s="83"/>
      <c r="D92" s="57"/>
      <c r="E92" s="14"/>
      <c r="F92" s="13" t="s">
        <v>21</v>
      </c>
      <c r="G92" s="14"/>
      <c r="H92" s="97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85"/>
      <c r="AE92" s="85"/>
      <c r="AF92" s="15"/>
      <c r="AG92" s="95"/>
      <c r="AH92" s="95"/>
    </row>
    <row r="93" spans="1:34" x14ac:dyDescent="0.3">
      <c r="A93" s="29"/>
      <c r="B93" s="84"/>
      <c r="C93" s="83"/>
      <c r="D93" s="57"/>
      <c r="E93" s="14"/>
      <c r="F93" s="13" t="s">
        <v>21</v>
      </c>
      <c r="G93" s="14"/>
      <c r="H93" s="97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85"/>
      <c r="AE93" s="85"/>
      <c r="AF93" s="15"/>
      <c r="AG93" s="95"/>
      <c r="AH93" s="9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2016-07-19T06:41:33Z</dcterms:modified>
</cp:coreProperties>
</file>