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45" windowWidth="12030" windowHeight="10095" activeTab="2"/>
  </bookViews>
  <sheets>
    <sheet name="VesselTimes" sheetId="5" r:id="rId1"/>
    <sheet name="ZeroTime" sheetId="3" r:id="rId2"/>
    <sheet name="StnA" sheetId="2" r:id="rId3"/>
    <sheet name="StnB" sheetId="6" r:id="rId4"/>
    <sheet name="StnC" sheetId="7" r:id="rId5"/>
  </sheets>
  <definedNames>
    <definedName name="zerotime">ZeroTime!$B$1</definedName>
  </definedNames>
  <calcPr calcId="145621"/>
</workbook>
</file>

<file path=xl/calcChain.xml><?xml version="1.0" encoding="utf-8"?>
<calcChain xmlns="http://schemas.openxmlformats.org/spreadsheetml/2006/main">
  <c r="F206" i="2" l="1"/>
  <c r="G206" i="2"/>
  <c r="H206" i="2"/>
  <c r="I206" i="2"/>
  <c r="J206" i="2"/>
  <c r="K206" i="2"/>
  <c r="L206" i="2"/>
  <c r="M206" i="2"/>
  <c r="F206" i="6"/>
  <c r="G206" i="6"/>
  <c r="H206" i="6"/>
  <c r="I206" i="6"/>
  <c r="J206" i="6"/>
  <c r="K206" i="6"/>
  <c r="L206" i="6"/>
  <c r="M206" i="6"/>
  <c r="F206" i="7"/>
  <c r="G206" i="7"/>
  <c r="H206" i="7"/>
  <c r="I206" i="7"/>
  <c r="J206" i="7"/>
  <c r="K206" i="7"/>
  <c r="L206" i="7"/>
  <c r="M206" i="7"/>
  <c r="D206" i="7"/>
  <c r="D206" i="6"/>
  <c r="C206" i="6" s="1"/>
  <c r="E206" i="2"/>
  <c r="D206" i="2"/>
  <c r="C206" i="2" s="1"/>
  <c r="C206" i="7" l="1"/>
  <c r="E206" i="7"/>
  <c r="E206" i="6"/>
  <c r="L9" i="5"/>
  <c r="L8" i="5" l="1"/>
  <c r="L7" i="5"/>
  <c r="L5" i="5"/>
  <c r="L4" i="5"/>
  <c r="L3" i="5"/>
  <c r="L2" i="5"/>
  <c r="D205" i="7" l="1"/>
  <c r="C205" i="7" s="1"/>
  <c r="D204" i="7"/>
  <c r="D203" i="7"/>
  <c r="E203" i="7" s="1"/>
  <c r="H203" i="7" s="1"/>
  <c r="D202" i="7"/>
  <c r="D201" i="7"/>
  <c r="C201" i="7"/>
  <c r="E200" i="7"/>
  <c r="I200" i="7" s="1"/>
  <c r="D200" i="7"/>
  <c r="C200" i="7"/>
  <c r="D199" i="7"/>
  <c r="D198" i="7"/>
  <c r="C198" i="7" s="1"/>
  <c r="D197" i="7"/>
  <c r="C197" i="7"/>
  <c r="D196" i="7"/>
  <c r="E195" i="7"/>
  <c r="I195" i="7" s="1"/>
  <c r="D195" i="7"/>
  <c r="D194" i="7"/>
  <c r="D193" i="7"/>
  <c r="C193" i="7" s="1"/>
  <c r="D192" i="7"/>
  <c r="C192" i="7"/>
  <c r="D191" i="7"/>
  <c r="D190" i="7"/>
  <c r="C190" i="7" s="1"/>
  <c r="D189" i="7"/>
  <c r="C189" i="7" s="1"/>
  <c r="D188" i="7"/>
  <c r="C188" i="7"/>
  <c r="D187" i="7"/>
  <c r="D186" i="7"/>
  <c r="D185" i="7"/>
  <c r="C185" i="7" s="1"/>
  <c r="D184" i="7"/>
  <c r="C184" i="7"/>
  <c r="D183" i="7"/>
  <c r="D182" i="7"/>
  <c r="C182" i="7" s="1"/>
  <c r="D181" i="7"/>
  <c r="C181" i="7"/>
  <c r="D180" i="7"/>
  <c r="D179" i="7"/>
  <c r="E179" i="7" s="1"/>
  <c r="I179" i="7" s="1"/>
  <c r="D178" i="7"/>
  <c r="D177" i="7"/>
  <c r="C177" i="7" s="1"/>
  <c r="G176" i="7"/>
  <c r="E176" i="7"/>
  <c r="K176" i="7" s="1"/>
  <c r="D176" i="7"/>
  <c r="C176" i="7"/>
  <c r="D175" i="7"/>
  <c r="D174" i="7"/>
  <c r="C174" i="7" s="1"/>
  <c r="D173" i="7"/>
  <c r="K172" i="7"/>
  <c r="E172" i="7"/>
  <c r="J172" i="7" s="1"/>
  <c r="D172" i="7"/>
  <c r="K171" i="7"/>
  <c r="E171" i="7"/>
  <c r="I171" i="7" s="1"/>
  <c r="D171" i="7"/>
  <c r="D170" i="7"/>
  <c r="E169" i="7"/>
  <c r="K169" i="7" s="1"/>
  <c r="D169" i="7"/>
  <c r="D168" i="7"/>
  <c r="E167" i="7"/>
  <c r="K167" i="7" s="1"/>
  <c r="D167" i="7"/>
  <c r="D166" i="7"/>
  <c r="C166" i="7"/>
  <c r="D165" i="7"/>
  <c r="C165" i="7" s="1"/>
  <c r="D164" i="7"/>
  <c r="D163" i="7"/>
  <c r="D162" i="7"/>
  <c r="D161" i="7"/>
  <c r="D160" i="7"/>
  <c r="D159" i="7"/>
  <c r="C159" i="7" s="1"/>
  <c r="D158" i="7"/>
  <c r="C158" i="7" s="1"/>
  <c r="D157" i="7"/>
  <c r="C157" i="7" s="1"/>
  <c r="D156" i="7"/>
  <c r="D155" i="7"/>
  <c r="D154" i="7"/>
  <c r="D153" i="7"/>
  <c r="C153" i="7" s="1"/>
  <c r="D152" i="7"/>
  <c r="C152" i="7" s="1"/>
  <c r="D151" i="7"/>
  <c r="E151" i="7" s="1"/>
  <c r="D150" i="7"/>
  <c r="D149" i="7"/>
  <c r="D148" i="7"/>
  <c r="E148" i="7" s="1"/>
  <c r="D147" i="7"/>
  <c r="D146" i="7"/>
  <c r="C146" i="7" s="1"/>
  <c r="D145" i="7"/>
  <c r="C145" i="7"/>
  <c r="D144" i="7"/>
  <c r="C144" i="7" s="1"/>
  <c r="D143" i="7"/>
  <c r="E143" i="7" s="1"/>
  <c r="D142" i="7"/>
  <c r="D141" i="7"/>
  <c r="D140" i="7"/>
  <c r="E139" i="7"/>
  <c r="M139" i="7" s="1"/>
  <c r="D139" i="7"/>
  <c r="G139" i="7" s="1"/>
  <c r="D138" i="7"/>
  <c r="D137" i="7"/>
  <c r="D136" i="7"/>
  <c r="D135" i="7"/>
  <c r="E134" i="7"/>
  <c r="M134" i="7" s="1"/>
  <c r="D134" i="7"/>
  <c r="D133" i="7"/>
  <c r="E133" i="7" s="1"/>
  <c r="H133" i="7" s="1"/>
  <c r="D132" i="7"/>
  <c r="C132" i="7" s="1"/>
  <c r="D131" i="7"/>
  <c r="C131" i="7" s="1"/>
  <c r="D130" i="7"/>
  <c r="D129" i="7"/>
  <c r="D128" i="7"/>
  <c r="C128" i="7" s="1"/>
  <c r="D127" i="7"/>
  <c r="C127" i="7" s="1"/>
  <c r="D126" i="7"/>
  <c r="D125" i="7"/>
  <c r="D124" i="7"/>
  <c r="D123" i="7"/>
  <c r="D122" i="7"/>
  <c r="E122" i="7" s="1"/>
  <c r="M122" i="7" s="1"/>
  <c r="D121" i="7"/>
  <c r="D120" i="7"/>
  <c r="E119" i="7"/>
  <c r="M119" i="7" s="1"/>
  <c r="D119" i="7"/>
  <c r="E118" i="7"/>
  <c r="M118" i="7" s="1"/>
  <c r="D118" i="7"/>
  <c r="I118" i="7" s="1"/>
  <c r="D117" i="7"/>
  <c r="D116" i="7"/>
  <c r="C116" i="7" s="1"/>
  <c r="E115" i="7"/>
  <c r="M115" i="7" s="1"/>
  <c r="D115" i="7"/>
  <c r="E114" i="7"/>
  <c r="J114" i="7" s="1"/>
  <c r="D114" i="7"/>
  <c r="M114" i="7" s="1"/>
  <c r="E113" i="7"/>
  <c r="M113" i="7" s="1"/>
  <c r="D113" i="7"/>
  <c r="I113" i="7" s="1"/>
  <c r="D112" i="7"/>
  <c r="C112" i="7"/>
  <c r="D111" i="7"/>
  <c r="C111" i="7"/>
  <c r="E110" i="7"/>
  <c r="D110" i="7"/>
  <c r="D109" i="7"/>
  <c r="D108" i="7"/>
  <c r="E107" i="7"/>
  <c r="D107" i="7"/>
  <c r="F106" i="7"/>
  <c r="E106" i="7"/>
  <c r="M106" i="7" s="1"/>
  <c r="D106" i="7"/>
  <c r="D105" i="7"/>
  <c r="D104" i="7"/>
  <c r="D103" i="7"/>
  <c r="D102" i="7"/>
  <c r="E102" i="7" s="1"/>
  <c r="E101" i="7"/>
  <c r="D101" i="7"/>
  <c r="D100" i="7"/>
  <c r="C100" i="7" s="1"/>
  <c r="E99" i="7"/>
  <c r="M99" i="7" s="1"/>
  <c r="D99" i="7"/>
  <c r="C99" i="7"/>
  <c r="E98" i="7"/>
  <c r="D98" i="7"/>
  <c r="E97" i="7"/>
  <c r="G97" i="7" s="1"/>
  <c r="D97" i="7"/>
  <c r="K97" i="7" s="1"/>
  <c r="D96" i="7"/>
  <c r="E95" i="7"/>
  <c r="M95" i="7" s="1"/>
  <c r="D95" i="7"/>
  <c r="D94" i="7"/>
  <c r="D93" i="7"/>
  <c r="D92" i="7"/>
  <c r="D91" i="7"/>
  <c r="E91" i="7" s="1"/>
  <c r="D90" i="7"/>
  <c r="E90" i="7" s="1"/>
  <c r="D89" i="7"/>
  <c r="D88" i="7"/>
  <c r="D87" i="7"/>
  <c r="E87" i="7" s="1"/>
  <c r="H87" i="7" s="1"/>
  <c r="D86" i="7"/>
  <c r="D85" i="7"/>
  <c r="E85" i="7" s="1"/>
  <c r="D84" i="7"/>
  <c r="D83" i="7"/>
  <c r="D82" i="7"/>
  <c r="C82" i="7" s="1"/>
  <c r="D81" i="7"/>
  <c r="E80" i="7"/>
  <c r="D80" i="7"/>
  <c r="D79" i="7"/>
  <c r="E79" i="7" s="1"/>
  <c r="M79" i="7" s="1"/>
  <c r="D78" i="7"/>
  <c r="D77" i="7"/>
  <c r="D76" i="7"/>
  <c r="E76" i="7" s="1"/>
  <c r="M76" i="7" s="1"/>
  <c r="D75" i="7"/>
  <c r="D74" i="7"/>
  <c r="C74" i="7" s="1"/>
  <c r="D73" i="7"/>
  <c r="E72" i="7"/>
  <c r="M72" i="7" s="1"/>
  <c r="D72" i="7"/>
  <c r="D71" i="7"/>
  <c r="E71" i="7" s="1"/>
  <c r="H71" i="7" s="1"/>
  <c r="D70" i="7"/>
  <c r="D69" i="7"/>
  <c r="D68" i="7"/>
  <c r="E68" i="7" s="1"/>
  <c r="D67" i="7"/>
  <c r="D66" i="7"/>
  <c r="C66" i="7"/>
  <c r="D65" i="7"/>
  <c r="E64" i="7"/>
  <c r="M64" i="7" s="1"/>
  <c r="D64" i="7"/>
  <c r="D63" i="7"/>
  <c r="E63" i="7" s="1"/>
  <c r="M63" i="7" s="1"/>
  <c r="D62" i="7"/>
  <c r="D61" i="7"/>
  <c r="D60" i="7"/>
  <c r="D59" i="7"/>
  <c r="D58" i="7"/>
  <c r="C58" i="7" s="1"/>
  <c r="D57" i="7"/>
  <c r="E57" i="7" s="1"/>
  <c r="K57" i="7" s="1"/>
  <c r="C57" i="7"/>
  <c r="D56" i="7"/>
  <c r="D55" i="7"/>
  <c r="D54" i="7"/>
  <c r="D53" i="7"/>
  <c r="C53" i="7"/>
  <c r="D52" i="7"/>
  <c r="D51" i="7"/>
  <c r="D50" i="7"/>
  <c r="C50" i="7" s="1"/>
  <c r="E49" i="7"/>
  <c r="M49" i="7" s="1"/>
  <c r="D49" i="7"/>
  <c r="C49" i="7" s="1"/>
  <c r="D48" i="7"/>
  <c r="D47" i="7"/>
  <c r="D46" i="7"/>
  <c r="E45" i="7"/>
  <c r="M45" i="7" s="1"/>
  <c r="D45" i="7"/>
  <c r="E44" i="7"/>
  <c r="I44" i="7" s="1"/>
  <c r="D44" i="7"/>
  <c r="D43" i="7"/>
  <c r="D42" i="7"/>
  <c r="C42" i="7"/>
  <c r="E41" i="7"/>
  <c r="D41" i="7"/>
  <c r="C41" i="7"/>
  <c r="E40" i="7"/>
  <c r="M40" i="7" s="1"/>
  <c r="D40" i="7"/>
  <c r="D39" i="7"/>
  <c r="E39" i="7" s="1"/>
  <c r="K39" i="7" s="1"/>
  <c r="C39" i="7"/>
  <c r="D38" i="7"/>
  <c r="C38" i="7" s="1"/>
  <c r="D37" i="7"/>
  <c r="C37" i="7" s="1"/>
  <c r="D36" i="7"/>
  <c r="E36" i="7" s="1"/>
  <c r="J36" i="7" s="1"/>
  <c r="E35" i="7"/>
  <c r="M35" i="7" s="1"/>
  <c r="D35" i="7"/>
  <c r="C35" i="7" s="1"/>
  <c r="D34" i="7"/>
  <c r="C34" i="7"/>
  <c r="D33" i="7"/>
  <c r="C33" i="7"/>
  <c r="D32" i="7"/>
  <c r="D31" i="7"/>
  <c r="E31" i="7" s="1"/>
  <c r="K31" i="7" s="1"/>
  <c r="C31" i="7"/>
  <c r="D30" i="7"/>
  <c r="C30" i="7" s="1"/>
  <c r="D29" i="7"/>
  <c r="D28" i="7"/>
  <c r="E27" i="7"/>
  <c r="K27" i="7" s="1"/>
  <c r="D27" i="7"/>
  <c r="C27" i="7" s="1"/>
  <c r="D26" i="7"/>
  <c r="C26" i="7"/>
  <c r="E25" i="7"/>
  <c r="J25" i="7" s="1"/>
  <c r="D25" i="7"/>
  <c r="C25" i="7"/>
  <c r="E24" i="7"/>
  <c r="H24" i="7" s="1"/>
  <c r="D24" i="7"/>
  <c r="D23" i="7"/>
  <c r="E23" i="7" s="1"/>
  <c r="C23" i="7"/>
  <c r="D22" i="7"/>
  <c r="C22" i="7" s="1"/>
  <c r="D21" i="7"/>
  <c r="C21" i="7" s="1"/>
  <c r="D20" i="7"/>
  <c r="E20" i="7" s="1"/>
  <c r="J20" i="7" s="1"/>
  <c r="E19" i="7"/>
  <c r="M19" i="7" s="1"/>
  <c r="D19" i="7"/>
  <c r="C19" i="7" s="1"/>
  <c r="D18" i="7"/>
  <c r="C18" i="7"/>
  <c r="D17" i="7"/>
  <c r="C17" i="7"/>
  <c r="D16" i="7"/>
  <c r="D15" i="7"/>
  <c r="E15" i="7" s="1"/>
  <c r="K15" i="7" s="1"/>
  <c r="C15" i="7"/>
  <c r="D14" i="7"/>
  <c r="C14" i="7" s="1"/>
  <c r="D13" i="7"/>
  <c r="C13" i="7" s="1"/>
  <c r="D12" i="7"/>
  <c r="E11" i="7"/>
  <c r="K11" i="7" s="1"/>
  <c r="D11" i="7"/>
  <c r="C11" i="7" s="1"/>
  <c r="D10" i="7"/>
  <c r="I9" i="7"/>
  <c r="E9" i="7"/>
  <c r="D9" i="7"/>
  <c r="C9" i="7"/>
  <c r="D8" i="7"/>
  <c r="E7" i="7"/>
  <c r="K7" i="7" s="1"/>
  <c r="D7" i="7"/>
  <c r="C7" i="7"/>
  <c r="D6" i="7"/>
  <c r="E5" i="7"/>
  <c r="D5" i="7"/>
  <c r="C5" i="7"/>
  <c r="D4" i="7"/>
  <c r="D3" i="7"/>
  <c r="C3" i="7"/>
  <c r="D2" i="7"/>
  <c r="D205" i="6"/>
  <c r="D204" i="6"/>
  <c r="C204" i="6"/>
  <c r="D203" i="6"/>
  <c r="D202" i="6"/>
  <c r="E202" i="6" s="1"/>
  <c r="C202" i="6"/>
  <c r="D201" i="6"/>
  <c r="D200" i="6"/>
  <c r="C200" i="6"/>
  <c r="D199" i="6"/>
  <c r="D198" i="6"/>
  <c r="D197" i="6"/>
  <c r="D196" i="6"/>
  <c r="E196" i="6" s="1"/>
  <c r="M196" i="6" s="1"/>
  <c r="C196" i="6"/>
  <c r="D195" i="6"/>
  <c r="D194" i="6"/>
  <c r="C194" i="6"/>
  <c r="D193" i="6"/>
  <c r="D192" i="6"/>
  <c r="D191" i="6"/>
  <c r="D190" i="6"/>
  <c r="C190" i="6"/>
  <c r="D189" i="6"/>
  <c r="D188" i="6"/>
  <c r="C188" i="6"/>
  <c r="D187" i="6"/>
  <c r="D186" i="6"/>
  <c r="D185" i="6"/>
  <c r="E184" i="6"/>
  <c r="K184" i="6" s="1"/>
  <c r="D184" i="6"/>
  <c r="C184" i="6"/>
  <c r="D183" i="6"/>
  <c r="C183" i="6" s="1"/>
  <c r="D182" i="6"/>
  <c r="C182" i="6" s="1"/>
  <c r="D181" i="6"/>
  <c r="D180" i="6"/>
  <c r="D179" i="6"/>
  <c r="D178" i="6"/>
  <c r="E178" i="6" s="1"/>
  <c r="C178" i="6"/>
  <c r="D177" i="6"/>
  <c r="E177" i="6" s="1"/>
  <c r="M177" i="6" s="1"/>
  <c r="D176" i="6"/>
  <c r="E176" i="6" s="1"/>
  <c r="M176" i="6" s="1"/>
  <c r="C176" i="6"/>
  <c r="D175" i="6"/>
  <c r="C175" i="6" s="1"/>
  <c r="D174" i="6"/>
  <c r="D173" i="6"/>
  <c r="D172" i="6"/>
  <c r="D171" i="6"/>
  <c r="C171" i="6" s="1"/>
  <c r="D170" i="6"/>
  <c r="C170" i="6" s="1"/>
  <c r="D169" i="6"/>
  <c r="D168" i="6"/>
  <c r="D167" i="6"/>
  <c r="C167" i="6" s="1"/>
  <c r="E166" i="6"/>
  <c r="M166" i="6" s="1"/>
  <c r="D166" i="6"/>
  <c r="C166" i="6"/>
  <c r="D165" i="6"/>
  <c r="D164" i="6"/>
  <c r="D163" i="6"/>
  <c r="E162" i="6"/>
  <c r="K162" i="6" s="1"/>
  <c r="D162" i="6"/>
  <c r="C162" i="6"/>
  <c r="D161" i="6"/>
  <c r="D160" i="6"/>
  <c r="D159" i="6"/>
  <c r="D158" i="6"/>
  <c r="C158" i="6" s="1"/>
  <c r="D157" i="6"/>
  <c r="D156" i="6"/>
  <c r="D155" i="6"/>
  <c r="D154" i="6"/>
  <c r="C154" i="6"/>
  <c r="D153" i="6"/>
  <c r="D152" i="6"/>
  <c r="C152" i="6" s="1"/>
  <c r="D151" i="6"/>
  <c r="D150" i="6"/>
  <c r="D149" i="6"/>
  <c r="D148" i="6"/>
  <c r="D147" i="6"/>
  <c r="D146" i="6"/>
  <c r="E146" i="6" s="1"/>
  <c r="C146" i="6"/>
  <c r="D145" i="6"/>
  <c r="D144" i="6"/>
  <c r="E144" i="6" s="1"/>
  <c r="C144" i="6"/>
  <c r="D143" i="6"/>
  <c r="D142" i="6"/>
  <c r="D141" i="6"/>
  <c r="D140" i="6"/>
  <c r="E140" i="6" s="1"/>
  <c r="M140" i="6" s="1"/>
  <c r="C140" i="6"/>
  <c r="D139" i="6"/>
  <c r="D138" i="6"/>
  <c r="D137" i="6"/>
  <c r="E136" i="6"/>
  <c r="M136" i="6" s="1"/>
  <c r="D136" i="6"/>
  <c r="C136" i="6" s="1"/>
  <c r="D135" i="6"/>
  <c r="D134" i="6"/>
  <c r="C134" i="6" s="1"/>
  <c r="D133" i="6"/>
  <c r="D132" i="6"/>
  <c r="E132" i="6" s="1"/>
  <c r="D131" i="6"/>
  <c r="D130" i="6"/>
  <c r="C130" i="6" s="1"/>
  <c r="D129" i="6"/>
  <c r="D128" i="6"/>
  <c r="C128" i="6" s="1"/>
  <c r="D127" i="6"/>
  <c r="D126" i="6"/>
  <c r="C126" i="6"/>
  <c r="D125" i="6"/>
  <c r="D124" i="6"/>
  <c r="E124" i="6" s="1"/>
  <c r="K124" i="6" s="1"/>
  <c r="C124" i="6"/>
  <c r="D123" i="6"/>
  <c r="D122" i="6"/>
  <c r="C122" i="6"/>
  <c r="D121" i="6"/>
  <c r="D120" i="6"/>
  <c r="C120" i="6" s="1"/>
  <c r="D119" i="6"/>
  <c r="D118" i="6"/>
  <c r="E118" i="6" s="1"/>
  <c r="I118" i="6" s="1"/>
  <c r="C118" i="6"/>
  <c r="D117" i="6"/>
  <c r="D116" i="6"/>
  <c r="E116" i="6" s="1"/>
  <c r="K116" i="6" s="1"/>
  <c r="C116" i="6"/>
  <c r="D115" i="6"/>
  <c r="D114" i="6"/>
  <c r="C114" i="6"/>
  <c r="D113" i="6"/>
  <c r="D112" i="6"/>
  <c r="C112" i="6" s="1"/>
  <c r="D111" i="6"/>
  <c r="D110" i="6"/>
  <c r="E110" i="6" s="1"/>
  <c r="I110" i="6" s="1"/>
  <c r="C110" i="6"/>
  <c r="D109" i="6"/>
  <c r="D108" i="6"/>
  <c r="E108" i="6" s="1"/>
  <c r="K108" i="6" s="1"/>
  <c r="D107" i="6"/>
  <c r="C107" i="6" s="1"/>
  <c r="D106" i="6"/>
  <c r="C106" i="6" s="1"/>
  <c r="D105" i="6"/>
  <c r="E105" i="6" s="1"/>
  <c r="J105" i="6" s="1"/>
  <c r="D104" i="6"/>
  <c r="E104" i="6" s="1"/>
  <c r="D103" i="6"/>
  <c r="C103" i="6"/>
  <c r="D102" i="6"/>
  <c r="E102" i="6" s="1"/>
  <c r="C102" i="6"/>
  <c r="D101" i="6"/>
  <c r="D100" i="6"/>
  <c r="C100" i="6"/>
  <c r="D99" i="6"/>
  <c r="C99" i="6"/>
  <c r="D98" i="6"/>
  <c r="D97" i="6"/>
  <c r="C97" i="6" s="1"/>
  <c r="D96" i="6"/>
  <c r="C96" i="6"/>
  <c r="D95" i="6"/>
  <c r="E95" i="6" s="1"/>
  <c r="C95" i="6"/>
  <c r="D94" i="6"/>
  <c r="D93" i="6"/>
  <c r="C93" i="6" s="1"/>
  <c r="D92" i="6"/>
  <c r="C92" i="6"/>
  <c r="D91" i="6"/>
  <c r="C91" i="6" s="1"/>
  <c r="D90" i="6"/>
  <c r="E90" i="6" s="1"/>
  <c r="M90" i="6" s="1"/>
  <c r="D89" i="6"/>
  <c r="D88" i="6"/>
  <c r="D87" i="6"/>
  <c r="C87" i="6" s="1"/>
  <c r="D86" i="6"/>
  <c r="D85" i="6"/>
  <c r="D84" i="6"/>
  <c r="D83" i="6"/>
  <c r="E83" i="6" s="1"/>
  <c r="C83" i="6"/>
  <c r="D82" i="6"/>
  <c r="D81" i="6"/>
  <c r="D80" i="6"/>
  <c r="D79" i="6"/>
  <c r="D78" i="6"/>
  <c r="D77" i="6"/>
  <c r="D76" i="6"/>
  <c r="D75" i="6"/>
  <c r="C75" i="6" s="1"/>
  <c r="D74" i="6"/>
  <c r="D73" i="6"/>
  <c r="D72" i="6"/>
  <c r="D71" i="6"/>
  <c r="D70" i="6"/>
  <c r="D69" i="6"/>
  <c r="D68" i="6"/>
  <c r="D67" i="6"/>
  <c r="C67" i="6" s="1"/>
  <c r="D66" i="6"/>
  <c r="D65" i="6"/>
  <c r="E65" i="6" s="1"/>
  <c r="C65" i="6"/>
  <c r="D64" i="6"/>
  <c r="D63" i="6"/>
  <c r="C63" i="6"/>
  <c r="D62" i="6"/>
  <c r="D61" i="6"/>
  <c r="D60" i="6"/>
  <c r="D59" i="6"/>
  <c r="E59" i="6" s="1"/>
  <c r="M59" i="6" s="1"/>
  <c r="C59" i="6"/>
  <c r="D58" i="6"/>
  <c r="D57" i="6"/>
  <c r="D56" i="6"/>
  <c r="E55" i="6"/>
  <c r="M55" i="6" s="1"/>
  <c r="D55" i="6"/>
  <c r="D54" i="6"/>
  <c r="D53" i="6"/>
  <c r="C53" i="6"/>
  <c r="D52" i="6"/>
  <c r="D51" i="6"/>
  <c r="E51" i="6" s="1"/>
  <c r="C51" i="6"/>
  <c r="D50" i="6"/>
  <c r="D49" i="6"/>
  <c r="C49" i="6" s="1"/>
  <c r="D48" i="6"/>
  <c r="D47" i="6"/>
  <c r="C47" i="6" s="1"/>
  <c r="D46" i="6"/>
  <c r="D45" i="6"/>
  <c r="C45" i="6" s="1"/>
  <c r="D44" i="6"/>
  <c r="D43" i="6"/>
  <c r="C43" i="6" s="1"/>
  <c r="D42" i="6"/>
  <c r="D41" i="6"/>
  <c r="C41" i="6" s="1"/>
  <c r="D40" i="6"/>
  <c r="D39" i="6"/>
  <c r="E39" i="6" s="1"/>
  <c r="C39" i="6"/>
  <c r="D38" i="6"/>
  <c r="D37" i="6"/>
  <c r="E37" i="6" s="1"/>
  <c r="K37" i="6" s="1"/>
  <c r="C37" i="6"/>
  <c r="D36" i="6"/>
  <c r="D35" i="6"/>
  <c r="E35" i="6" s="1"/>
  <c r="C35" i="6"/>
  <c r="D34" i="6"/>
  <c r="D33" i="6"/>
  <c r="E33" i="6" s="1"/>
  <c r="G33" i="6" s="1"/>
  <c r="D32" i="6"/>
  <c r="D31" i="6"/>
  <c r="D30" i="6"/>
  <c r="D29" i="6"/>
  <c r="C29" i="6" s="1"/>
  <c r="D28" i="6"/>
  <c r="D27" i="6"/>
  <c r="C27" i="6" s="1"/>
  <c r="D26" i="6"/>
  <c r="D25" i="6"/>
  <c r="C25" i="6" s="1"/>
  <c r="D24" i="6"/>
  <c r="C24" i="6" s="1"/>
  <c r="D23" i="6"/>
  <c r="C23" i="6"/>
  <c r="D22" i="6"/>
  <c r="D21" i="6"/>
  <c r="D20" i="6"/>
  <c r="D19" i="6"/>
  <c r="C19" i="6" s="1"/>
  <c r="D18" i="6"/>
  <c r="D17" i="6"/>
  <c r="C17" i="6"/>
  <c r="D16" i="6"/>
  <c r="C16" i="6" s="1"/>
  <c r="D15" i="6"/>
  <c r="D14" i="6"/>
  <c r="D13" i="6"/>
  <c r="D12" i="6"/>
  <c r="D11" i="6"/>
  <c r="E11" i="6" s="1"/>
  <c r="K11" i="6" s="1"/>
  <c r="C11" i="6"/>
  <c r="D10" i="6"/>
  <c r="D9" i="6"/>
  <c r="C9" i="6" s="1"/>
  <c r="D8" i="6"/>
  <c r="C8" i="6"/>
  <c r="D7" i="6"/>
  <c r="D6" i="6"/>
  <c r="D5" i="6"/>
  <c r="D4" i="6"/>
  <c r="D3" i="6"/>
  <c r="E3" i="6" s="1"/>
  <c r="I3" i="6" s="1"/>
  <c r="C3" i="6"/>
  <c r="D2" i="6"/>
  <c r="C2" i="2"/>
  <c r="I3" i="5"/>
  <c r="G3" i="5"/>
  <c r="H3" i="5"/>
  <c r="G4" i="5"/>
  <c r="H4" i="5"/>
  <c r="I4" i="5" s="1"/>
  <c r="G5" i="5"/>
  <c r="H5" i="5"/>
  <c r="G6" i="5"/>
  <c r="H6" i="5"/>
  <c r="G7" i="5"/>
  <c r="H7" i="5"/>
  <c r="I7" i="5" s="1"/>
  <c r="G8" i="5"/>
  <c r="H8" i="5"/>
  <c r="I8" i="5" s="1"/>
  <c r="G9" i="5"/>
  <c r="H9" i="5"/>
  <c r="H2" i="5"/>
  <c r="G2" i="5"/>
  <c r="I2" i="5" s="1"/>
  <c r="K45" i="7" l="1"/>
  <c r="F99" i="7"/>
  <c r="I106" i="7"/>
  <c r="G99" i="7"/>
  <c r="F176" i="7"/>
  <c r="K150" i="7"/>
  <c r="E13" i="7"/>
  <c r="E21" i="7"/>
  <c r="J21" i="7" s="1"/>
  <c r="E29" i="7"/>
  <c r="J29" i="7" s="1"/>
  <c r="E103" i="7"/>
  <c r="M103" i="7" s="1"/>
  <c r="H113" i="7"/>
  <c r="F115" i="7"/>
  <c r="E117" i="7"/>
  <c r="H117" i="7" s="1"/>
  <c r="F118" i="7"/>
  <c r="K119" i="7"/>
  <c r="F134" i="7"/>
  <c r="F139" i="7"/>
  <c r="E150" i="7"/>
  <c r="L150" i="7" s="1"/>
  <c r="E156" i="7"/>
  <c r="M156" i="7" s="1"/>
  <c r="E160" i="7"/>
  <c r="J160" i="7" s="1"/>
  <c r="E161" i="7"/>
  <c r="F161" i="7" s="1"/>
  <c r="G167" i="7"/>
  <c r="E3" i="7"/>
  <c r="K3" i="7" s="1"/>
  <c r="G7" i="7"/>
  <c r="E17" i="7"/>
  <c r="I17" i="7" s="1"/>
  <c r="E33" i="7"/>
  <c r="L33" i="7" s="1"/>
  <c r="C45" i="7"/>
  <c r="E53" i="7"/>
  <c r="K53" i="7" s="1"/>
  <c r="J68" i="7"/>
  <c r="E84" i="7"/>
  <c r="J84" i="7" s="1"/>
  <c r="J85" i="7"/>
  <c r="C91" i="7"/>
  <c r="E111" i="7"/>
  <c r="J111" i="7" s="1"/>
  <c r="C139" i="7"/>
  <c r="E142" i="7"/>
  <c r="M142" i="7" s="1"/>
  <c r="F156" i="7"/>
  <c r="E184" i="7"/>
  <c r="M184" i="7" s="1"/>
  <c r="E188" i="7"/>
  <c r="I188" i="7" s="1"/>
  <c r="E37" i="7"/>
  <c r="F37" i="7" s="1"/>
  <c r="G45" i="7"/>
  <c r="M24" i="7"/>
  <c r="C29" i="7"/>
  <c r="F49" i="7"/>
  <c r="C103" i="7"/>
  <c r="G115" i="7"/>
  <c r="I134" i="7"/>
  <c r="C156" i="7"/>
  <c r="C161" i="7"/>
  <c r="L167" i="7"/>
  <c r="M5" i="7"/>
  <c r="G5" i="7"/>
  <c r="E56" i="7"/>
  <c r="M56" i="7" s="1"/>
  <c r="C65" i="7"/>
  <c r="E65" i="7"/>
  <c r="M65" i="7" s="1"/>
  <c r="E89" i="7"/>
  <c r="G89" i="7" s="1"/>
  <c r="J148" i="7"/>
  <c r="F148" i="7"/>
  <c r="I5" i="7"/>
  <c r="E12" i="7"/>
  <c r="M12" i="7" s="1"/>
  <c r="J13" i="7"/>
  <c r="M13" i="7"/>
  <c r="F13" i="7"/>
  <c r="J41" i="7"/>
  <c r="F41" i="7"/>
  <c r="E48" i="7"/>
  <c r="L48" i="7" s="1"/>
  <c r="E60" i="7"/>
  <c r="M60" i="7" s="1"/>
  <c r="E69" i="7"/>
  <c r="M69" i="7" s="1"/>
  <c r="C69" i="7"/>
  <c r="J76" i="7"/>
  <c r="M107" i="7"/>
  <c r="F107" i="7"/>
  <c r="L123" i="7"/>
  <c r="E123" i="7"/>
  <c r="M123" i="7" s="1"/>
  <c r="C123" i="7"/>
  <c r="L135" i="7"/>
  <c r="K135" i="7"/>
  <c r="E135" i="7"/>
  <c r="M135" i="7" s="1"/>
  <c r="C135" i="7"/>
  <c r="M148" i="7"/>
  <c r="G3" i="7"/>
  <c r="I7" i="7"/>
  <c r="M9" i="7"/>
  <c r="G9" i="7"/>
  <c r="G13" i="7"/>
  <c r="E16" i="7"/>
  <c r="F16" i="7" s="1"/>
  <c r="G21" i="7"/>
  <c r="I25" i="7"/>
  <c r="E32" i="7"/>
  <c r="K32" i="7" s="1"/>
  <c r="J33" i="7"/>
  <c r="I41" i="7"/>
  <c r="F45" i="7"/>
  <c r="G49" i="7"/>
  <c r="E52" i="7"/>
  <c r="L52" i="7" s="1"/>
  <c r="M55" i="7"/>
  <c r="E55" i="7"/>
  <c r="E77" i="7"/>
  <c r="L77" i="7" s="1"/>
  <c r="C77" i="7"/>
  <c r="M85" i="7"/>
  <c r="F85" i="7"/>
  <c r="J95" i="7"/>
  <c r="F95" i="7"/>
  <c r="K107" i="7"/>
  <c r="J119" i="7"/>
  <c r="E155" i="7"/>
  <c r="L155" i="7" s="1"/>
  <c r="E163" i="7"/>
  <c r="K163" i="7" s="1"/>
  <c r="M57" i="7"/>
  <c r="F57" i="7"/>
  <c r="C61" i="7"/>
  <c r="E61" i="7"/>
  <c r="M61" i="7" s="1"/>
  <c r="M102" i="7"/>
  <c r="J102" i="7"/>
  <c r="E168" i="7"/>
  <c r="J168" i="7" s="1"/>
  <c r="E28" i="7"/>
  <c r="M28" i="7" s="1"/>
  <c r="G57" i="7"/>
  <c r="E73" i="7"/>
  <c r="M73" i="7" s="1"/>
  <c r="C73" i="7"/>
  <c r="E81" i="7"/>
  <c r="M81" i="7" s="1"/>
  <c r="C81" i="7"/>
  <c r="K13" i="7"/>
  <c r="H15" i="7"/>
  <c r="H31" i="7"/>
  <c r="K37" i="7"/>
  <c r="M44" i="7"/>
  <c r="F44" i="7"/>
  <c r="E47" i="7"/>
  <c r="I47" i="7" s="1"/>
  <c r="K49" i="7"/>
  <c r="M68" i="7"/>
  <c r="F68" i="7"/>
  <c r="J69" i="7"/>
  <c r="F76" i="7"/>
  <c r="F84" i="7"/>
  <c r="E164" i="7"/>
  <c r="I164" i="7" s="1"/>
  <c r="J180" i="7"/>
  <c r="C180" i="7"/>
  <c r="F180" i="7"/>
  <c r="E180" i="7"/>
  <c r="I180" i="7" s="1"/>
  <c r="C196" i="7"/>
  <c r="E204" i="7"/>
  <c r="F204" i="7" s="1"/>
  <c r="L11" i="7"/>
  <c r="M11" i="7"/>
  <c r="M15" i="7"/>
  <c r="L20" i="7"/>
  <c r="L25" i="7"/>
  <c r="K25" i="7"/>
  <c r="L27" i="7"/>
  <c r="M27" i="7"/>
  <c r="M31" i="7"/>
  <c r="L36" i="7"/>
  <c r="I37" i="7"/>
  <c r="L41" i="7"/>
  <c r="K41" i="7"/>
  <c r="L44" i="7"/>
  <c r="J44" i="7"/>
  <c r="L57" i="7"/>
  <c r="J57" i="7"/>
  <c r="L68" i="7"/>
  <c r="H79" i="7"/>
  <c r="L85" i="7"/>
  <c r="G85" i="7"/>
  <c r="C85" i="7"/>
  <c r="K85" i="7"/>
  <c r="K95" i="7"/>
  <c r="L102" i="7"/>
  <c r="I102" i="7"/>
  <c r="F102" i="7"/>
  <c r="K115" i="7"/>
  <c r="I122" i="7"/>
  <c r="F122" i="7"/>
  <c r="E126" i="7"/>
  <c r="I126" i="7" s="1"/>
  <c r="L130" i="7"/>
  <c r="E130" i="7"/>
  <c r="M130" i="7" s="1"/>
  <c r="E138" i="7"/>
  <c r="F138" i="7" s="1"/>
  <c r="E144" i="7"/>
  <c r="J144" i="7" s="1"/>
  <c r="E165" i="7"/>
  <c r="M165" i="7" s="1"/>
  <c r="M167" i="7"/>
  <c r="J169" i="7"/>
  <c r="C169" i="7"/>
  <c r="F169" i="7"/>
  <c r="M179" i="7"/>
  <c r="E187" i="7"/>
  <c r="I187" i="7" s="1"/>
  <c r="I192" i="7"/>
  <c r="E192" i="7"/>
  <c r="M195" i="7"/>
  <c r="E196" i="7"/>
  <c r="I196" i="7" s="1"/>
  <c r="M203" i="7"/>
  <c r="I203" i="7"/>
  <c r="I204" i="7"/>
  <c r="H11" i="7"/>
  <c r="L13" i="7"/>
  <c r="I13" i="7"/>
  <c r="M20" i="7"/>
  <c r="F25" i="7"/>
  <c r="H27" i="7"/>
  <c r="I29" i="7"/>
  <c r="K33" i="7"/>
  <c r="M36" i="7"/>
  <c r="M37" i="7"/>
  <c r="L45" i="7"/>
  <c r="J45" i="7"/>
  <c r="L49" i="7"/>
  <c r="J49" i="7"/>
  <c r="L76" i="7"/>
  <c r="I76" i="7"/>
  <c r="G107" i="7"/>
  <c r="L119" i="7"/>
  <c r="G119" i="7"/>
  <c r="C119" i="7"/>
  <c r="F119" i="7"/>
  <c r="E127" i="7"/>
  <c r="H127" i="7" s="1"/>
  <c r="E129" i="7"/>
  <c r="G129" i="7" s="1"/>
  <c r="E131" i="7"/>
  <c r="L131" i="7" s="1"/>
  <c r="K148" i="7"/>
  <c r="F152" i="7"/>
  <c r="E152" i="7"/>
  <c r="L152" i="7" s="1"/>
  <c r="E159" i="7"/>
  <c r="L159" i="7" s="1"/>
  <c r="E175" i="7"/>
  <c r="M175" i="7" s="1"/>
  <c r="C204" i="7"/>
  <c r="C95" i="7"/>
  <c r="G95" i="7"/>
  <c r="M97" i="7"/>
  <c r="L97" i="7"/>
  <c r="L99" i="7"/>
  <c r="J99" i="7"/>
  <c r="L103" i="7"/>
  <c r="C107" i="7"/>
  <c r="L114" i="7"/>
  <c r="C115" i="7"/>
  <c r="L118" i="7"/>
  <c r="J118" i="7"/>
  <c r="L139" i="7"/>
  <c r="J139" i="7"/>
  <c r="C148" i="7"/>
  <c r="G148" i="7"/>
  <c r="L156" i="7"/>
  <c r="J156" i="7"/>
  <c r="C167" i="7"/>
  <c r="H167" i="7"/>
  <c r="L176" i="7"/>
  <c r="I176" i="7"/>
  <c r="L188" i="7"/>
  <c r="J188" i="7"/>
  <c r="K99" i="7"/>
  <c r="L107" i="7"/>
  <c r="J107" i="7"/>
  <c r="L115" i="7"/>
  <c r="J115" i="7"/>
  <c r="L134" i="7"/>
  <c r="J134" i="7"/>
  <c r="K139" i="7"/>
  <c r="K156" i="7"/>
  <c r="M176" i="7"/>
  <c r="H179" i="7"/>
  <c r="E2" i="7"/>
  <c r="K2" i="7" s="1"/>
  <c r="C2" i="7"/>
  <c r="C4" i="7"/>
  <c r="E4" i="7"/>
  <c r="G4" i="7" s="1"/>
  <c r="M10" i="7"/>
  <c r="I10" i="7"/>
  <c r="J10" i="7"/>
  <c r="E10" i="7"/>
  <c r="L10" i="7"/>
  <c r="G10" i="7"/>
  <c r="C10" i="7"/>
  <c r="L23" i="7"/>
  <c r="G23" i="7"/>
  <c r="E70" i="7"/>
  <c r="I70" i="7" s="1"/>
  <c r="C70" i="7"/>
  <c r="F98" i="7"/>
  <c r="M98" i="7"/>
  <c r="J98" i="7"/>
  <c r="F4" i="7"/>
  <c r="H19" i="7"/>
  <c r="H39" i="7"/>
  <c r="L40" i="7"/>
  <c r="F40" i="7"/>
  <c r="C59" i="7"/>
  <c r="E59" i="7"/>
  <c r="G59" i="7" s="1"/>
  <c r="I63" i="7"/>
  <c r="I64" i="7"/>
  <c r="I71" i="7"/>
  <c r="I72" i="7"/>
  <c r="E78" i="7"/>
  <c r="I78" i="7" s="1"/>
  <c r="C78" i="7"/>
  <c r="F80" i="7"/>
  <c r="J80" i="7"/>
  <c r="E86" i="7"/>
  <c r="F86" i="7" s="1"/>
  <c r="C86" i="7"/>
  <c r="F90" i="7"/>
  <c r="L90" i="7"/>
  <c r="M91" i="7"/>
  <c r="G91" i="7"/>
  <c r="K91" i="7"/>
  <c r="F91" i="7"/>
  <c r="I91" i="7"/>
  <c r="E93" i="7"/>
  <c r="L93" i="7" s="1"/>
  <c r="C93" i="7"/>
  <c r="L3" i="7"/>
  <c r="L5" i="7"/>
  <c r="K5" i="7"/>
  <c r="L7" i="7"/>
  <c r="L9" i="7"/>
  <c r="K9" i="7"/>
  <c r="H10" i="7"/>
  <c r="L15" i="7"/>
  <c r="G15" i="7"/>
  <c r="K19" i="7"/>
  <c r="H20" i="7"/>
  <c r="K23" i="7"/>
  <c r="L31" i="7"/>
  <c r="G31" i="7"/>
  <c r="K35" i="7"/>
  <c r="H36" i="7"/>
  <c r="H40" i="7"/>
  <c r="C67" i="7"/>
  <c r="E67" i="7"/>
  <c r="G67" i="7" s="1"/>
  <c r="M71" i="7"/>
  <c r="C75" i="7"/>
  <c r="E75" i="7"/>
  <c r="J75" i="7" s="1"/>
  <c r="I79" i="7"/>
  <c r="I80" i="7"/>
  <c r="I87" i="7"/>
  <c r="J90" i="7"/>
  <c r="J91" i="7"/>
  <c r="J110" i="7"/>
  <c r="I110" i="7"/>
  <c r="F110" i="7"/>
  <c r="M110" i="7"/>
  <c r="L2" i="7"/>
  <c r="I6" i="7"/>
  <c r="E6" i="7"/>
  <c r="L6" i="7" s="1"/>
  <c r="C6" i="7"/>
  <c r="C8" i="7"/>
  <c r="M8" i="7"/>
  <c r="E8" i="7"/>
  <c r="L8" i="7" s="1"/>
  <c r="L39" i="7"/>
  <c r="G39" i="7"/>
  <c r="C43" i="7"/>
  <c r="J43" i="7"/>
  <c r="M43" i="7"/>
  <c r="E43" i="7"/>
  <c r="L43" i="7" s="1"/>
  <c r="E62" i="7"/>
  <c r="J62" i="7" s="1"/>
  <c r="C62" i="7"/>
  <c r="F64" i="7"/>
  <c r="J64" i="7"/>
  <c r="J72" i="7"/>
  <c r="F72" i="7"/>
  <c r="C109" i="7"/>
  <c r="E109" i="7"/>
  <c r="J109" i="7" s="1"/>
  <c r="I6" i="5"/>
  <c r="F10" i="7"/>
  <c r="H23" i="7"/>
  <c r="L24" i="7"/>
  <c r="F24" i="7"/>
  <c r="H35" i="7"/>
  <c r="H43" i="7"/>
  <c r="C51" i="7"/>
  <c r="E51" i="7"/>
  <c r="H51" i="7" s="1"/>
  <c r="J2" i="7"/>
  <c r="J3" i="7"/>
  <c r="F3" i="7"/>
  <c r="M3" i="7"/>
  <c r="J4" i="7"/>
  <c r="J7" i="7"/>
  <c r="F7" i="7"/>
  <c r="M7" i="7"/>
  <c r="K10" i="7"/>
  <c r="L19" i="7"/>
  <c r="M23" i="7"/>
  <c r="J24" i="7"/>
  <c r="F32" i="7"/>
  <c r="L35" i="7"/>
  <c r="M39" i="7"/>
  <c r="J40" i="7"/>
  <c r="F46" i="7"/>
  <c r="I46" i="7"/>
  <c r="E46" i="7"/>
  <c r="M46" i="7" s="1"/>
  <c r="G46" i="7"/>
  <c r="C46" i="7"/>
  <c r="E54" i="7"/>
  <c r="F54" i="7" s="1"/>
  <c r="C54" i="7"/>
  <c r="J56" i="7"/>
  <c r="H63" i="7"/>
  <c r="M80" i="7"/>
  <c r="C83" i="7"/>
  <c r="E83" i="7"/>
  <c r="I83" i="7" s="1"/>
  <c r="M87" i="7"/>
  <c r="E92" i="7"/>
  <c r="J92" i="7" s="1"/>
  <c r="C92" i="7"/>
  <c r="C94" i="7"/>
  <c r="E94" i="7"/>
  <c r="I94" i="7" s="1"/>
  <c r="H101" i="7"/>
  <c r="M101" i="7"/>
  <c r="M121" i="7"/>
  <c r="C105" i="7"/>
  <c r="C125" i="7"/>
  <c r="E125" i="7"/>
  <c r="L125" i="7" s="1"/>
  <c r="J126" i="7"/>
  <c r="M133" i="7"/>
  <c r="C137" i="7"/>
  <c r="H3" i="7"/>
  <c r="F5" i="7"/>
  <c r="J5" i="7"/>
  <c r="H7" i="7"/>
  <c r="F9" i="7"/>
  <c r="J9" i="7"/>
  <c r="G11" i="7"/>
  <c r="E14" i="7"/>
  <c r="J15" i="7"/>
  <c r="F15" i="7"/>
  <c r="I15" i="7"/>
  <c r="C16" i="7"/>
  <c r="I16" i="7"/>
  <c r="G17" i="7"/>
  <c r="G19" i="7"/>
  <c r="F20" i="7"/>
  <c r="E22" i="7"/>
  <c r="J23" i="7"/>
  <c r="F23" i="7"/>
  <c r="I23" i="7"/>
  <c r="K24" i="7"/>
  <c r="G24" i="7"/>
  <c r="C24" i="7"/>
  <c r="I24" i="7"/>
  <c r="G25" i="7"/>
  <c r="M25" i="7"/>
  <c r="G27" i="7"/>
  <c r="F28" i="7"/>
  <c r="I30" i="7"/>
  <c r="E30" i="7"/>
  <c r="M30" i="7" s="1"/>
  <c r="J31" i="7"/>
  <c r="F31" i="7"/>
  <c r="I31" i="7"/>
  <c r="C32" i="7"/>
  <c r="G33" i="7"/>
  <c r="M33" i="7"/>
  <c r="G35" i="7"/>
  <c r="F36" i="7"/>
  <c r="I38" i="7"/>
  <c r="E38" i="7"/>
  <c r="M38" i="7" s="1"/>
  <c r="J39" i="7"/>
  <c r="F39" i="7"/>
  <c r="I39" i="7"/>
  <c r="K40" i="7"/>
  <c r="G40" i="7"/>
  <c r="C40" i="7"/>
  <c r="I40" i="7"/>
  <c r="G41" i="7"/>
  <c r="M41" i="7"/>
  <c r="I52" i="7"/>
  <c r="K55" i="7"/>
  <c r="G55" i="7"/>
  <c r="C55" i="7"/>
  <c r="J55" i="7"/>
  <c r="F55" i="7"/>
  <c r="L55" i="7"/>
  <c r="E58" i="7"/>
  <c r="M58" i="7" s="1"/>
  <c r="L64" i="7"/>
  <c r="I68" i="7"/>
  <c r="K71" i="7"/>
  <c r="G71" i="7"/>
  <c r="C71" i="7"/>
  <c r="J71" i="7"/>
  <c r="F71" i="7"/>
  <c r="L71" i="7"/>
  <c r="E74" i="7"/>
  <c r="M74" i="7" s="1"/>
  <c r="L80" i="7"/>
  <c r="I84" i="7"/>
  <c r="K87" i="7"/>
  <c r="G87" i="7"/>
  <c r="C87" i="7"/>
  <c r="J87" i="7"/>
  <c r="F87" i="7"/>
  <c r="L87" i="7"/>
  <c r="M90" i="7"/>
  <c r="H98" i="7"/>
  <c r="I101" i="7"/>
  <c r="E105" i="7"/>
  <c r="L105" i="7" s="1"/>
  <c r="E112" i="7"/>
  <c r="F112" i="7" s="1"/>
  <c r="I114" i="7"/>
  <c r="F114" i="7"/>
  <c r="E124" i="7"/>
  <c r="C124" i="7"/>
  <c r="I133" i="7"/>
  <c r="E137" i="7"/>
  <c r="C121" i="7"/>
  <c r="L143" i="7"/>
  <c r="J143" i="7"/>
  <c r="J151" i="7"/>
  <c r="I151" i="7"/>
  <c r="M151" i="7"/>
  <c r="H5" i="7"/>
  <c r="H9" i="7"/>
  <c r="J11" i="7"/>
  <c r="F11" i="7"/>
  <c r="I11" i="7"/>
  <c r="C12" i="7"/>
  <c r="E18" i="7"/>
  <c r="J18" i="7" s="1"/>
  <c r="J19" i="7"/>
  <c r="F19" i="7"/>
  <c r="I19" i="7"/>
  <c r="K20" i="7"/>
  <c r="G20" i="7"/>
  <c r="C20" i="7"/>
  <c r="I20" i="7"/>
  <c r="E26" i="7"/>
  <c r="M26" i="7" s="1"/>
  <c r="J27" i="7"/>
  <c r="F27" i="7"/>
  <c r="I27" i="7"/>
  <c r="C28" i="7"/>
  <c r="I28" i="7"/>
  <c r="E34" i="7"/>
  <c r="M34" i="7" s="1"/>
  <c r="J35" i="7"/>
  <c r="F35" i="7"/>
  <c r="I35" i="7"/>
  <c r="K36" i="7"/>
  <c r="G36" i="7"/>
  <c r="C36" i="7"/>
  <c r="I36" i="7"/>
  <c r="E42" i="7"/>
  <c r="M42" i="7" s="1"/>
  <c r="C47" i="7"/>
  <c r="L47" i="7"/>
  <c r="M50" i="7"/>
  <c r="E50" i="7"/>
  <c r="K63" i="7"/>
  <c r="G63" i="7"/>
  <c r="C63" i="7"/>
  <c r="J63" i="7"/>
  <c r="F63" i="7"/>
  <c r="L63" i="7"/>
  <c r="E66" i="7"/>
  <c r="L72" i="7"/>
  <c r="K79" i="7"/>
  <c r="G79" i="7"/>
  <c r="C79" i="7"/>
  <c r="J79" i="7"/>
  <c r="F79" i="7"/>
  <c r="L79" i="7"/>
  <c r="F82" i="7"/>
  <c r="E82" i="7"/>
  <c r="L91" i="7"/>
  <c r="E108" i="7"/>
  <c r="G108" i="7" s="1"/>
  <c r="C108" i="7"/>
  <c r="E121" i="7"/>
  <c r="G121" i="7" s="1"/>
  <c r="E128" i="7"/>
  <c r="K128" i="7" s="1"/>
  <c r="I130" i="7"/>
  <c r="F130" i="7"/>
  <c r="F140" i="7"/>
  <c r="E140" i="7"/>
  <c r="G140" i="7" s="1"/>
  <c r="C140" i="7"/>
  <c r="F143" i="7"/>
  <c r="F151" i="7"/>
  <c r="H13" i="7"/>
  <c r="H21" i="7"/>
  <c r="H25" i="7"/>
  <c r="H33" i="7"/>
  <c r="H37" i="7"/>
  <c r="H41" i="7"/>
  <c r="C44" i="7"/>
  <c r="G44" i="7"/>
  <c r="K44" i="7"/>
  <c r="H45" i="7"/>
  <c r="C48" i="7"/>
  <c r="K48" i="7"/>
  <c r="H49" i="7"/>
  <c r="C52" i="7"/>
  <c r="G52" i="7"/>
  <c r="K52" i="7"/>
  <c r="C56" i="7"/>
  <c r="G56" i="7"/>
  <c r="K56" i="7"/>
  <c r="H57" i="7"/>
  <c r="C60" i="7"/>
  <c r="G60" i="7"/>
  <c r="H61" i="7"/>
  <c r="C64" i="7"/>
  <c r="G64" i="7"/>
  <c r="K64" i="7"/>
  <c r="H65" i="7"/>
  <c r="C68" i="7"/>
  <c r="G68" i="7"/>
  <c r="K68" i="7"/>
  <c r="H69" i="7"/>
  <c r="C72" i="7"/>
  <c r="G72" i="7"/>
  <c r="K72" i="7"/>
  <c r="C76" i="7"/>
  <c r="G76" i="7"/>
  <c r="K76" i="7"/>
  <c r="C80" i="7"/>
  <c r="G80" i="7"/>
  <c r="K80" i="7"/>
  <c r="H81" i="7"/>
  <c r="C84" i="7"/>
  <c r="G84" i="7"/>
  <c r="K84" i="7"/>
  <c r="H85" i="7"/>
  <c r="C88" i="7"/>
  <c r="C89" i="7"/>
  <c r="H90" i="7"/>
  <c r="L95" i="7"/>
  <c r="I95" i="7"/>
  <c r="C96" i="7"/>
  <c r="C97" i="7"/>
  <c r="H97" i="7"/>
  <c r="M100" i="7"/>
  <c r="E100" i="7"/>
  <c r="C104" i="7"/>
  <c r="L106" i="7"/>
  <c r="J106" i="7"/>
  <c r="K113" i="7"/>
  <c r="G113" i="7"/>
  <c r="C113" i="7"/>
  <c r="J113" i="7"/>
  <c r="F113" i="7"/>
  <c r="L113" i="7"/>
  <c r="E116" i="7"/>
  <c r="M116" i="7" s="1"/>
  <c r="C120" i="7"/>
  <c r="L122" i="7"/>
  <c r="J122" i="7"/>
  <c r="C129" i="7"/>
  <c r="J129" i="7"/>
  <c r="L129" i="7"/>
  <c r="E132" i="7"/>
  <c r="F132" i="7" s="1"/>
  <c r="C136" i="7"/>
  <c r="L138" i="7"/>
  <c r="J138" i="7"/>
  <c r="M144" i="7"/>
  <c r="K144" i="7"/>
  <c r="E145" i="7"/>
  <c r="E146" i="7"/>
  <c r="G146" i="7" s="1"/>
  <c r="K147" i="7"/>
  <c r="C147" i="7"/>
  <c r="E147" i="7"/>
  <c r="F147" i="7" s="1"/>
  <c r="M150" i="7"/>
  <c r="K192" i="7"/>
  <c r="G192" i="7"/>
  <c r="F192" i="7"/>
  <c r="J192" i="7"/>
  <c r="M192" i="7"/>
  <c r="K200" i="7"/>
  <c r="G200" i="7"/>
  <c r="J200" i="7"/>
  <c r="F200" i="7"/>
  <c r="M200" i="7"/>
  <c r="H44" i="7"/>
  <c r="I45" i="7"/>
  <c r="I49" i="7"/>
  <c r="H52" i="7"/>
  <c r="I57" i="7"/>
  <c r="H60" i="7"/>
  <c r="H64" i="7"/>
  <c r="H68" i="7"/>
  <c r="H72" i="7"/>
  <c r="H76" i="7"/>
  <c r="I77" i="7"/>
  <c r="H80" i="7"/>
  <c r="I81" i="7"/>
  <c r="H84" i="7"/>
  <c r="I85" i="7"/>
  <c r="E88" i="7"/>
  <c r="H88" i="7" s="1"/>
  <c r="K90" i="7"/>
  <c r="G90" i="7"/>
  <c r="C90" i="7"/>
  <c r="I90" i="7"/>
  <c r="E96" i="7"/>
  <c r="M96" i="7" s="1"/>
  <c r="J97" i="7"/>
  <c r="F97" i="7"/>
  <c r="I97" i="7"/>
  <c r="L98" i="7"/>
  <c r="K98" i="7"/>
  <c r="G98" i="7"/>
  <c r="C98" i="7"/>
  <c r="I98" i="7"/>
  <c r="K101" i="7"/>
  <c r="G101" i="7"/>
  <c r="C101" i="7"/>
  <c r="J101" i="7"/>
  <c r="F101" i="7"/>
  <c r="L101" i="7"/>
  <c r="E104" i="7"/>
  <c r="M104" i="7" s="1"/>
  <c r="L110" i="7"/>
  <c r="K117" i="7"/>
  <c r="C117" i="7"/>
  <c r="F117" i="7"/>
  <c r="E120" i="7"/>
  <c r="M120" i="7" s="1"/>
  <c r="K133" i="7"/>
  <c r="G133" i="7"/>
  <c r="C133" i="7"/>
  <c r="J133" i="7"/>
  <c r="F133" i="7"/>
  <c r="L133" i="7"/>
  <c r="E136" i="7"/>
  <c r="F136" i="7" s="1"/>
  <c r="M143" i="7"/>
  <c r="E153" i="7"/>
  <c r="F153" i="7" s="1"/>
  <c r="H91" i="7"/>
  <c r="H95" i="7"/>
  <c r="H99" i="7"/>
  <c r="C102" i="7"/>
  <c r="G102" i="7"/>
  <c r="K102" i="7"/>
  <c r="H103" i="7"/>
  <c r="C106" i="7"/>
  <c r="G106" i="7"/>
  <c r="K106" i="7"/>
  <c r="H107" i="7"/>
  <c r="C110" i="7"/>
  <c r="G110" i="7"/>
  <c r="K110" i="7"/>
  <c r="C114" i="7"/>
  <c r="G114" i="7"/>
  <c r="K114" i="7"/>
  <c r="H115" i="7"/>
  <c r="C118" i="7"/>
  <c r="G118" i="7"/>
  <c r="K118" i="7"/>
  <c r="H119" i="7"/>
  <c r="C122" i="7"/>
  <c r="G122" i="7"/>
  <c r="K122" i="7"/>
  <c r="H123" i="7"/>
  <c r="C126" i="7"/>
  <c r="G126" i="7"/>
  <c r="C130" i="7"/>
  <c r="G130" i="7"/>
  <c r="K130" i="7"/>
  <c r="H131" i="7"/>
  <c r="C134" i="7"/>
  <c r="G134" i="7"/>
  <c r="K134" i="7"/>
  <c r="H135" i="7"/>
  <c r="C138" i="7"/>
  <c r="H139" i="7"/>
  <c r="C141" i="7"/>
  <c r="C142" i="7"/>
  <c r="H143" i="7"/>
  <c r="L148" i="7"/>
  <c r="I148" i="7"/>
  <c r="C149" i="7"/>
  <c r="C150" i="7"/>
  <c r="H150" i="7"/>
  <c r="C154" i="7"/>
  <c r="E157" i="7"/>
  <c r="F157" i="7" s="1"/>
  <c r="G161" i="7"/>
  <c r="E162" i="7"/>
  <c r="C162" i="7"/>
  <c r="J163" i="7"/>
  <c r="F163" i="7"/>
  <c r="M163" i="7"/>
  <c r="H163" i="7"/>
  <c r="C163" i="7"/>
  <c r="L163" i="7"/>
  <c r="G163" i="7"/>
  <c r="K164" i="7"/>
  <c r="C164" i="7"/>
  <c r="H164" i="7"/>
  <c r="F164" i="7"/>
  <c r="I169" i="7"/>
  <c r="M169" i="7"/>
  <c r="G169" i="7"/>
  <c r="I170" i="7"/>
  <c r="E170" i="7"/>
  <c r="M170" i="7" s="1"/>
  <c r="C170" i="7"/>
  <c r="L170" i="7"/>
  <c r="G170" i="7"/>
  <c r="J171" i="7"/>
  <c r="F171" i="7"/>
  <c r="M171" i="7"/>
  <c r="H171" i="7"/>
  <c r="C171" i="7"/>
  <c r="L171" i="7"/>
  <c r="G171" i="7"/>
  <c r="L172" i="7"/>
  <c r="H172" i="7"/>
  <c r="M172" i="7"/>
  <c r="G172" i="7"/>
  <c r="C172" i="7"/>
  <c r="I172" i="7"/>
  <c r="F172" i="7"/>
  <c r="J173" i="7"/>
  <c r="E174" i="7"/>
  <c r="F174" i="7" s="1"/>
  <c r="I99" i="7"/>
  <c r="H102" i="7"/>
  <c r="I103" i="7"/>
  <c r="H106" i="7"/>
  <c r="I107" i="7"/>
  <c r="H110" i="7"/>
  <c r="I111" i="7"/>
  <c r="H114" i="7"/>
  <c r="I115" i="7"/>
  <c r="H118" i="7"/>
  <c r="I119" i="7"/>
  <c r="H122" i="7"/>
  <c r="I123" i="7"/>
  <c r="H126" i="7"/>
  <c r="H130" i="7"/>
  <c r="H134" i="7"/>
  <c r="I135" i="7"/>
  <c r="H138" i="7"/>
  <c r="I139" i="7"/>
  <c r="M141" i="7"/>
  <c r="E141" i="7"/>
  <c r="J142" i="7"/>
  <c r="F142" i="7"/>
  <c r="I142" i="7"/>
  <c r="K143" i="7"/>
  <c r="G143" i="7"/>
  <c r="C143" i="7"/>
  <c r="I143" i="7"/>
  <c r="E149" i="7"/>
  <c r="J150" i="7"/>
  <c r="F150" i="7"/>
  <c r="I150" i="7"/>
  <c r="L151" i="7"/>
  <c r="E154" i="7"/>
  <c r="E178" i="7"/>
  <c r="L178" i="7" s="1"/>
  <c r="C178" i="7"/>
  <c r="H148" i="7"/>
  <c r="C151" i="7"/>
  <c r="G151" i="7"/>
  <c r="K151" i="7"/>
  <c r="H152" i="7"/>
  <c r="C155" i="7"/>
  <c r="G155" i="7"/>
  <c r="H156" i="7"/>
  <c r="E158" i="7"/>
  <c r="J159" i="7"/>
  <c r="I159" i="7"/>
  <c r="G160" i="7"/>
  <c r="C160" i="7"/>
  <c r="E166" i="7"/>
  <c r="M166" i="7" s="1"/>
  <c r="J167" i="7"/>
  <c r="F167" i="7"/>
  <c r="I167" i="7"/>
  <c r="K168" i="7"/>
  <c r="G168" i="7"/>
  <c r="C168" i="7"/>
  <c r="I168" i="7"/>
  <c r="C173" i="7"/>
  <c r="C183" i="7"/>
  <c r="E183" i="7"/>
  <c r="G183" i="7" s="1"/>
  <c r="E186" i="7"/>
  <c r="C186" i="7"/>
  <c r="H195" i="7"/>
  <c r="H151" i="7"/>
  <c r="I152" i="7"/>
  <c r="I156" i="7"/>
  <c r="L169" i="7"/>
  <c r="E173" i="7"/>
  <c r="I173" i="7" s="1"/>
  <c r="G175" i="7"/>
  <c r="C175" i="7"/>
  <c r="J175" i="7"/>
  <c r="C191" i="7"/>
  <c r="E191" i="7"/>
  <c r="K191" i="7" s="1"/>
  <c r="E194" i="7"/>
  <c r="K194" i="7" s="1"/>
  <c r="C194" i="7"/>
  <c r="C199" i="7"/>
  <c r="E199" i="7"/>
  <c r="E202" i="7"/>
  <c r="M202" i="7" s="1"/>
  <c r="K202" i="7"/>
  <c r="C202" i="7"/>
  <c r="H165" i="7"/>
  <c r="H169" i="7"/>
  <c r="J176" i="7"/>
  <c r="K187" i="7"/>
  <c r="G187" i="7"/>
  <c r="C187" i="7"/>
  <c r="F187" i="7"/>
  <c r="L187" i="7"/>
  <c r="K188" i="7"/>
  <c r="G188" i="7"/>
  <c r="M188" i="7"/>
  <c r="E190" i="7"/>
  <c r="L192" i="7"/>
  <c r="K203" i="7"/>
  <c r="G203" i="7"/>
  <c r="C203" i="7"/>
  <c r="J203" i="7"/>
  <c r="F203" i="7"/>
  <c r="L203" i="7"/>
  <c r="G204" i="7"/>
  <c r="K179" i="7"/>
  <c r="G179" i="7"/>
  <c r="C179" i="7"/>
  <c r="J179" i="7"/>
  <c r="F179" i="7"/>
  <c r="L179" i="7"/>
  <c r="K180" i="7"/>
  <c r="G180" i="7"/>
  <c r="M180" i="7"/>
  <c r="E182" i="7"/>
  <c r="K195" i="7"/>
  <c r="G195" i="7"/>
  <c r="C195" i="7"/>
  <c r="J195" i="7"/>
  <c r="F195" i="7"/>
  <c r="L195" i="7"/>
  <c r="M196" i="7"/>
  <c r="M198" i="7"/>
  <c r="E198" i="7"/>
  <c r="L200" i="7"/>
  <c r="H181" i="7"/>
  <c r="H176" i="7"/>
  <c r="E177" i="7"/>
  <c r="M177" i="7" s="1"/>
  <c r="H180" i="7"/>
  <c r="E181" i="7"/>
  <c r="H184" i="7"/>
  <c r="E185" i="7"/>
  <c r="H185" i="7" s="1"/>
  <c r="H188" i="7"/>
  <c r="E189" i="7"/>
  <c r="L189" i="7" s="1"/>
  <c r="H192" i="7"/>
  <c r="E193" i="7"/>
  <c r="E197" i="7"/>
  <c r="H197" i="7" s="1"/>
  <c r="H200" i="7"/>
  <c r="E201" i="7"/>
  <c r="H201" i="7" s="1"/>
  <c r="E205" i="7"/>
  <c r="M65" i="6"/>
  <c r="K65" i="6"/>
  <c r="G65" i="6"/>
  <c r="J102" i="6"/>
  <c r="K102" i="6"/>
  <c r="M146" i="6"/>
  <c r="K146" i="6"/>
  <c r="G146" i="6"/>
  <c r="E41" i="6"/>
  <c r="K41" i="6" s="1"/>
  <c r="E43" i="6"/>
  <c r="G43" i="6" s="1"/>
  <c r="E45" i="6"/>
  <c r="K45" i="6" s="1"/>
  <c r="E47" i="6"/>
  <c r="F47" i="6" s="1"/>
  <c r="E49" i="6"/>
  <c r="M49" i="6" s="1"/>
  <c r="E71" i="6"/>
  <c r="I71" i="6" s="1"/>
  <c r="E75" i="6"/>
  <c r="E87" i="6"/>
  <c r="I87" i="6" s="1"/>
  <c r="E130" i="6"/>
  <c r="K130" i="6" s="1"/>
  <c r="I132" i="6"/>
  <c r="E134" i="6"/>
  <c r="K134" i="6" s="1"/>
  <c r="G162" i="6"/>
  <c r="G166" i="6"/>
  <c r="G184" i="6"/>
  <c r="K49" i="6"/>
  <c r="E126" i="6"/>
  <c r="K126" i="6" s="1"/>
  <c r="M162" i="6"/>
  <c r="K166" i="6"/>
  <c r="C71" i="6"/>
  <c r="C104" i="6"/>
  <c r="C132" i="6"/>
  <c r="E101" i="6"/>
  <c r="E150" i="6"/>
  <c r="M150" i="6" s="1"/>
  <c r="C7" i="6"/>
  <c r="E15" i="6"/>
  <c r="E27" i="6"/>
  <c r="M27" i="6" s="1"/>
  <c r="E29" i="6"/>
  <c r="K29" i="6" s="1"/>
  <c r="E31" i="6"/>
  <c r="I31" i="6" s="1"/>
  <c r="E57" i="6"/>
  <c r="J57" i="6" s="1"/>
  <c r="C61" i="6"/>
  <c r="E67" i="6"/>
  <c r="L67" i="6" s="1"/>
  <c r="E79" i="6"/>
  <c r="K79" i="6" s="1"/>
  <c r="M102" i="6"/>
  <c r="I108" i="6"/>
  <c r="E112" i="6"/>
  <c r="I112" i="6" s="1"/>
  <c r="E138" i="6"/>
  <c r="M138" i="6" s="1"/>
  <c r="C142" i="6"/>
  <c r="E148" i="6"/>
  <c r="G148" i="6" s="1"/>
  <c r="G150" i="6"/>
  <c r="E152" i="6"/>
  <c r="G152" i="6" s="1"/>
  <c r="E158" i="6"/>
  <c r="I158" i="6" s="1"/>
  <c r="E165" i="6"/>
  <c r="F165" i="6" s="1"/>
  <c r="K169" i="6"/>
  <c r="C174" i="6"/>
  <c r="F177" i="6"/>
  <c r="C192" i="6"/>
  <c r="E194" i="6"/>
  <c r="C198" i="6"/>
  <c r="E7" i="6"/>
  <c r="E19" i="6"/>
  <c r="I19" i="6" s="1"/>
  <c r="M39" i="6"/>
  <c r="K57" i="6"/>
  <c r="E61" i="6"/>
  <c r="M61" i="6" s="1"/>
  <c r="E63" i="6"/>
  <c r="J63" i="6" s="1"/>
  <c r="F102" i="6"/>
  <c r="E106" i="6"/>
  <c r="F106" i="6" s="1"/>
  <c r="E114" i="6"/>
  <c r="J114" i="6" s="1"/>
  <c r="I116" i="6"/>
  <c r="E120" i="6"/>
  <c r="K120" i="6" s="1"/>
  <c r="K138" i="6"/>
  <c r="E142" i="6"/>
  <c r="M142" i="6" s="1"/>
  <c r="K150" i="6"/>
  <c r="M152" i="6"/>
  <c r="E154" i="6"/>
  <c r="H154" i="6" s="1"/>
  <c r="E169" i="6"/>
  <c r="M169" i="6" s="1"/>
  <c r="E170" i="6"/>
  <c r="H170" i="6" s="1"/>
  <c r="E174" i="6"/>
  <c r="K174" i="6" s="1"/>
  <c r="G176" i="6"/>
  <c r="L177" i="6"/>
  <c r="C186" i="6"/>
  <c r="E188" i="6"/>
  <c r="M188" i="6" s="1"/>
  <c r="E192" i="6"/>
  <c r="G192" i="6" s="1"/>
  <c r="E198" i="6"/>
  <c r="J198" i="6" s="1"/>
  <c r="J202" i="6"/>
  <c r="K202" i="6"/>
  <c r="E204" i="6"/>
  <c r="M204" i="6" s="1"/>
  <c r="C15" i="6"/>
  <c r="E23" i="6"/>
  <c r="F23" i="6" s="1"/>
  <c r="C31" i="6"/>
  <c r="C33" i="6"/>
  <c r="G49" i="6"/>
  <c r="L51" i="6"/>
  <c r="M51" i="6"/>
  <c r="E53" i="6"/>
  <c r="J53" i="6" s="1"/>
  <c r="L55" i="6"/>
  <c r="C55" i="6"/>
  <c r="C57" i="6"/>
  <c r="G61" i="6"/>
  <c r="C79" i="6"/>
  <c r="H90" i="6"/>
  <c r="I90" i="6"/>
  <c r="E91" i="6"/>
  <c r="G91" i="6" s="1"/>
  <c r="G102" i="6"/>
  <c r="C108" i="6"/>
  <c r="E122" i="6"/>
  <c r="I122" i="6" s="1"/>
  <c r="I124" i="6"/>
  <c r="E128" i="6"/>
  <c r="G128" i="6" s="1"/>
  <c r="I130" i="6"/>
  <c r="C138" i="6"/>
  <c r="G142" i="6"/>
  <c r="M144" i="6"/>
  <c r="C148" i="6"/>
  <c r="C150" i="6"/>
  <c r="J165" i="6"/>
  <c r="F166" i="6"/>
  <c r="L176" i="6"/>
  <c r="E182" i="6"/>
  <c r="F182" i="6" s="1"/>
  <c r="E186" i="6"/>
  <c r="G186" i="6" s="1"/>
  <c r="G202" i="6"/>
  <c r="L49" i="6"/>
  <c r="L59" i="6"/>
  <c r="L65" i="6"/>
  <c r="L102" i="6"/>
  <c r="I102" i="6"/>
  <c r="J146" i="6"/>
  <c r="L166" i="6"/>
  <c r="J166" i="6"/>
  <c r="E190" i="6"/>
  <c r="I190" i="6" s="1"/>
  <c r="L196" i="6"/>
  <c r="E200" i="6"/>
  <c r="G200" i="6" s="1"/>
  <c r="L202" i="6"/>
  <c r="E12" i="6"/>
  <c r="I12" i="6" s="1"/>
  <c r="J35" i="6"/>
  <c r="F35" i="6"/>
  <c r="M45" i="6"/>
  <c r="J47" i="6"/>
  <c r="E76" i="6"/>
  <c r="I76" i="6" s="1"/>
  <c r="C76" i="6"/>
  <c r="E84" i="6"/>
  <c r="M84" i="6" s="1"/>
  <c r="C84" i="6"/>
  <c r="E185" i="6"/>
  <c r="G185" i="6"/>
  <c r="C185" i="6"/>
  <c r="F185" i="6"/>
  <c r="J185" i="6"/>
  <c r="C28" i="6"/>
  <c r="E28" i="6"/>
  <c r="G29" i="6"/>
  <c r="C36" i="6"/>
  <c r="M36" i="6"/>
  <c r="E36" i="6"/>
  <c r="J36" i="6" s="1"/>
  <c r="L36" i="6"/>
  <c r="G37" i="6"/>
  <c r="E42" i="6"/>
  <c r="C42" i="6"/>
  <c r="G45" i="6"/>
  <c r="G3" i="6"/>
  <c r="G11" i="6"/>
  <c r="I33" i="6"/>
  <c r="I35" i="6"/>
  <c r="I41" i="6"/>
  <c r="J51" i="6"/>
  <c r="F51" i="6"/>
  <c r="K51" i="6"/>
  <c r="G51" i="6"/>
  <c r="J59" i="6"/>
  <c r="F59" i="6"/>
  <c r="K59" i="6"/>
  <c r="G59" i="6"/>
  <c r="G67" i="6"/>
  <c r="E69" i="6"/>
  <c r="K69" i="6" s="1"/>
  <c r="C69" i="6"/>
  <c r="L69" i="6"/>
  <c r="K75" i="6"/>
  <c r="F75" i="6"/>
  <c r="I75" i="6"/>
  <c r="M75" i="6"/>
  <c r="G75" i="6"/>
  <c r="E77" i="6"/>
  <c r="M77" i="6"/>
  <c r="C77" i="6"/>
  <c r="G77" i="6"/>
  <c r="K83" i="6"/>
  <c r="F83" i="6"/>
  <c r="I83" i="6"/>
  <c r="M83" i="6"/>
  <c r="G83" i="6"/>
  <c r="E85" i="6"/>
  <c r="K85" i="6" s="1"/>
  <c r="C85" i="6"/>
  <c r="J3" i="6"/>
  <c r="C6" i="6"/>
  <c r="J11" i="6"/>
  <c r="C14" i="6"/>
  <c r="C22" i="6"/>
  <c r="F31" i="6"/>
  <c r="M33" i="6"/>
  <c r="M35" i="6"/>
  <c r="M37" i="6"/>
  <c r="J39" i="6"/>
  <c r="F39" i="6"/>
  <c r="M41" i="6"/>
  <c r="M47" i="6"/>
  <c r="C70" i="6"/>
  <c r="E70" i="6"/>
  <c r="I70" i="6" s="1"/>
  <c r="C78" i="6"/>
  <c r="E78" i="6"/>
  <c r="K78" i="6" s="1"/>
  <c r="F78" i="6"/>
  <c r="C86" i="6"/>
  <c r="E86" i="6"/>
  <c r="F86" i="6" s="1"/>
  <c r="J95" i="6"/>
  <c r="F95" i="6"/>
  <c r="K95" i="6"/>
  <c r="G95" i="6"/>
  <c r="I95" i="6"/>
  <c r="M95" i="6"/>
  <c r="F3" i="6"/>
  <c r="K3" i="6"/>
  <c r="E5" i="6"/>
  <c r="H5" i="6" s="1"/>
  <c r="E6" i="6"/>
  <c r="F6" i="6" s="1"/>
  <c r="F11" i="6"/>
  <c r="E21" i="6"/>
  <c r="F21" i="6" s="1"/>
  <c r="E22" i="6"/>
  <c r="J22" i="6"/>
  <c r="E26" i="6"/>
  <c r="J26" i="6" s="1"/>
  <c r="K26" i="6"/>
  <c r="G26" i="6"/>
  <c r="C26" i="6"/>
  <c r="L26" i="6"/>
  <c r="K32" i="6"/>
  <c r="C32" i="6"/>
  <c r="I32" i="6"/>
  <c r="E32" i="6"/>
  <c r="E34" i="6"/>
  <c r="J34" i="6" s="1"/>
  <c r="C34" i="6"/>
  <c r="G35" i="6"/>
  <c r="C40" i="6"/>
  <c r="E40" i="6"/>
  <c r="J40" i="6" s="1"/>
  <c r="G41" i="6"/>
  <c r="C44" i="6"/>
  <c r="E44" i="6"/>
  <c r="J44" i="6" s="1"/>
  <c r="I9" i="5"/>
  <c r="I5" i="5"/>
  <c r="C2" i="6"/>
  <c r="M3" i="6"/>
  <c r="L5" i="6"/>
  <c r="E8" i="6"/>
  <c r="M8" i="6" s="1"/>
  <c r="C10" i="6"/>
  <c r="M11" i="6"/>
  <c r="E16" i="6"/>
  <c r="M16" i="6" s="1"/>
  <c r="C18" i="6"/>
  <c r="M19" i="6"/>
  <c r="F22" i="6"/>
  <c r="L22" i="6"/>
  <c r="E24" i="6"/>
  <c r="I29" i="6"/>
  <c r="F36" i="6"/>
  <c r="I37" i="6"/>
  <c r="I39" i="6"/>
  <c r="F40" i="6"/>
  <c r="F44" i="6"/>
  <c r="I45" i="6"/>
  <c r="J55" i="6"/>
  <c r="F55" i="6"/>
  <c r="K55" i="6"/>
  <c r="G55" i="6"/>
  <c r="E2" i="6"/>
  <c r="G2" i="6" s="1"/>
  <c r="L3" i="6"/>
  <c r="C4" i="6"/>
  <c r="C5" i="6"/>
  <c r="M5" i="6"/>
  <c r="E9" i="6"/>
  <c r="F9" i="6" s="1"/>
  <c r="E10" i="6"/>
  <c r="K10" i="6" s="1"/>
  <c r="L11" i="6"/>
  <c r="I11" i="6"/>
  <c r="C12" i="6"/>
  <c r="C13" i="6"/>
  <c r="F16" i="6"/>
  <c r="E17" i="6"/>
  <c r="J17" i="6" s="1"/>
  <c r="E18" i="6"/>
  <c r="K18" i="6" s="1"/>
  <c r="C20" i="6"/>
  <c r="C21" i="6"/>
  <c r="M22" i="6"/>
  <c r="E25" i="6"/>
  <c r="F25" i="6" s="1"/>
  <c r="L29" i="6"/>
  <c r="L31" i="6"/>
  <c r="L33" i="6"/>
  <c r="K33" i="6"/>
  <c r="L35" i="6"/>
  <c r="K35" i="6"/>
  <c r="H36" i="6"/>
  <c r="L37" i="6"/>
  <c r="L39" i="6"/>
  <c r="K39" i="6"/>
  <c r="H40" i="6"/>
  <c r="L41" i="6"/>
  <c r="L43" i="6"/>
  <c r="H44" i="6"/>
  <c r="L45" i="6"/>
  <c r="I51" i="6"/>
  <c r="I55" i="6"/>
  <c r="I59" i="6"/>
  <c r="I69" i="6"/>
  <c r="J75" i="6"/>
  <c r="J83" i="6"/>
  <c r="E4" i="6"/>
  <c r="I4" i="6" s="1"/>
  <c r="E20" i="6"/>
  <c r="K20" i="6" s="1"/>
  <c r="E68" i="6"/>
  <c r="I68" i="6" s="1"/>
  <c r="C68" i="6"/>
  <c r="E180" i="6"/>
  <c r="J180" i="6" s="1"/>
  <c r="C180" i="6"/>
  <c r="E13" i="6"/>
  <c r="G13" i="6" s="1"/>
  <c r="E14" i="6"/>
  <c r="F14" i="6" s="1"/>
  <c r="E30" i="6"/>
  <c r="J30" i="6" s="1"/>
  <c r="C30" i="6"/>
  <c r="L32" i="6"/>
  <c r="E38" i="6"/>
  <c r="J38" i="6" s="1"/>
  <c r="C38" i="6"/>
  <c r="G39" i="6"/>
  <c r="E46" i="6"/>
  <c r="J46" i="6" s="1"/>
  <c r="G46" i="6"/>
  <c r="C46" i="6"/>
  <c r="L46" i="6"/>
  <c r="E50" i="6"/>
  <c r="L50" i="6" s="1"/>
  <c r="C50" i="6"/>
  <c r="M54" i="6"/>
  <c r="E54" i="6"/>
  <c r="L54" i="6" s="1"/>
  <c r="K54" i="6"/>
  <c r="G54" i="6"/>
  <c r="C54" i="6"/>
  <c r="J54" i="6"/>
  <c r="F54" i="6"/>
  <c r="E58" i="6"/>
  <c r="K58" i="6"/>
  <c r="C58" i="6"/>
  <c r="E62" i="6"/>
  <c r="C62" i="6"/>
  <c r="E66" i="6"/>
  <c r="H66" i="6" s="1"/>
  <c r="C66" i="6"/>
  <c r="I86" i="6"/>
  <c r="E89" i="6"/>
  <c r="G89" i="6" s="1"/>
  <c r="K89" i="6"/>
  <c r="C89" i="6"/>
  <c r="H89" i="6"/>
  <c r="I49" i="6"/>
  <c r="I53" i="6"/>
  <c r="I61" i="6"/>
  <c r="I65" i="6"/>
  <c r="E72" i="6"/>
  <c r="C74" i="6"/>
  <c r="E80" i="6"/>
  <c r="H80" i="6" s="1"/>
  <c r="C82" i="6"/>
  <c r="J87" i="6"/>
  <c r="E88" i="6"/>
  <c r="L104" i="6"/>
  <c r="G104" i="6"/>
  <c r="M104" i="6"/>
  <c r="H104" i="6"/>
  <c r="H3" i="6"/>
  <c r="H11" i="6"/>
  <c r="H15" i="6"/>
  <c r="F29" i="6"/>
  <c r="H31" i="6"/>
  <c r="F33" i="6"/>
  <c r="J33" i="6"/>
  <c r="H35" i="6"/>
  <c r="F37" i="6"/>
  <c r="J37" i="6"/>
  <c r="H39" i="6"/>
  <c r="F41" i="6"/>
  <c r="J41" i="6"/>
  <c r="F45" i="6"/>
  <c r="J45" i="6"/>
  <c r="E48" i="6"/>
  <c r="K48" i="6" s="1"/>
  <c r="F49" i="6"/>
  <c r="J49" i="6"/>
  <c r="H51" i="6"/>
  <c r="E52" i="6"/>
  <c r="M52" i="6" s="1"/>
  <c r="F53" i="6"/>
  <c r="H55" i="6"/>
  <c r="E56" i="6"/>
  <c r="L56" i="6" s="1"/>
  <c r="F57" i="6"/>
  <c r="H59" i="6"/>
  <c r="E60" i="6"/>
  <c r="I60" i="6" s="1"/>
  <c r="M60" i="6"/>
  <c r="F61" i="6"/>
  <c r="J61" i="6"/>
  <c r="E64" i="6"/>
  <c r="I64" i="6" s="1"/>
  <c r="F65" i="6"/>
  <c r="J65" i="6"/>
  <c r="F71" i="6"/>
  <c r="E73" i="6"/>
  <c r="M73" i="6" s="1"/>
  <c r="E74" i="6"/>
  <c r="L75" i="6"/>
  <c r="F79" i="6"/>
  <c r="E81" i="6"/>
  <c r="H81" i="6" s="1"/>
  <c r="E82" i="6"/>
  <c r="J82" i="6" s="1"/>
  <c r="L83" i="6"/>
  <c r="E94" i="6"/>
  <c r="M94" i="6" s="1"/>
  <c r="C94" i="6"/>
  <c r="L95" i="6"/>
  <c r="E98" i="6"/>
  <c r="I98" i="6" s="1"/>
  <c r="C98" i="6"/>
  <c r="K104" i="6"/>
  <c r="J158" i="6"/>
  <c r="H33" i="6"/>
  <c r="H37" i="6"/>
  <c r="H41" i="6"/>
  <c r="H45" i="6"/>
  <c r="C48" i="6"/>
  <c r="H49" i="6"/>
  <c r="C52" i="6"/>
  <c r="H53" i="6"/>
  <c r="C56" i="6"/>
  <c r="H57" i="6"/>
  <c r="C60" i="6"/>
  <c r="G60" i="6"/>
  <c r="H61" i="6"/>
  <c r="C64" i="6"/>
  <c r="H65" i="6"/>
  <c r="L71" i="6"/>
  <c r="C72" i="6"/>
  <c r="H72" i="6"/>
  <c r="C73" i="6"/>
  <c r="C80" i="6"/>
  <c r="C81" i="6"/>
  <c r="M81" i="6"/>
  <c r="M82" i="6"/>
  <c r="C88" i="6"/>
  <c r="J88" i="6"/>
  <c r="K90" i="6"/>
  <c r="G90" i="6"/>
  <c r="C90" i="6"/>
  <c r="J90" i="6"/>
  <c r="F90" i="6"/>
  <c r="L90" i="6"/>
  <c r="K91" i="6"/>
  <c r="L105" i="6"/>
  <c r="F105" i="6"/>
  <c r="M105" i="6"/>
  <c r="H105" i="6"/>
  <c r="C160" i="6"/>
  <c r="E160" i="6"/>
  <c r="I160" i="6"/>
  <c r="E93" i="6"/>
  <c r="I93" i="6"/>
  <c r="M93" i="6"/>
  <c r="E97" i="6"/>
  <c r="E100" i="6"/>
  <c r="M108" i="6"/>
  <c r="J110" i="6"/>
  <c r="F110" i="6"/>
  <c r="M110" i="6"/>
  <c r="M112" i="6"/>
  <c r="M116" i="6"/>
  <c r="J118" i="6"/>
  <c r="F118" i="6"/>
  <c r="M118" i="6"/>
  <c r="M120" i="6"/>
  <c r="F122" i="6"/>
  <c r="M124" i="6"/>
  <c r="M130" i="6"/>
  <c r="J132" i="6"/>
  <c r="F132" i="6"/>
  <c r="M132" i="6"/>
  <c r="M134" i="6"/>
  <c r="I134" i="6"/>
  <c r="K136" i="6"/>
  <c r="G136" i="6"/>
  <c r="J136" i="6"/>
  <c r="F136" i="6"/>
  <c r="K140" i="6"/>
  <c r="G140" i="6"/>
  <c r="J140" i="6"/>
  <c r="F140" i="6"/>
  <c r="K144" i="6"/>
  <c r="G144" i="6"/>
  <c r="J144" i="6"/>
  <c r="F144" i="6"/>
  <c r="K148" i="6"/>
  <c r="J148" i="6"/>
  <c r="F148" i="6"/>
  <c r="K152" i="6"/>
  <c r="J152" i="6"/>
  <c r="F152" i="6"/>
  <c r="M159" i="6"/>
  <c r="E159" i="6"/>
  <c r="H159" i="6"/>
  <c r="C159" i="6"/>
  <c r="G159" i="6"/>
  <c r="K159" i="6"/>
  <c r="F159" i="6"/>
  <c r="C161" i="6"/>
  <c r="E161" i="6"/>
  <c r="M161" i="6" s="1"/>
  <c r="M178" i="6"/>
  <c r="G178" i="6"/>
  <c r="K178" i="6"/>
  <c r="F178" i="6"/>
  <c r="I178" i="6"/>
  <c r="J178" i="6"/>
  <c r="C199" i="6"/>
  <c r="E199" i="6"/>
  <c r="J199" i="6" s="1"/>
  <c r="H67" i="6"/>
  <c r="H75" i="6"/>
  <c r="H83" i="6"/>
  <c r="E92" i="6"/>
  <c r="H92" i="6" s="1"/>
  <c r="F93" i="6"/>
  <c r="J93" i="6"/>
  <c r="H95" i="6"/>
  <c r="E96" i="6"/>
  <c r="M96" i="6" s="1"/>
  <c r="I96" i="6"/>
  <c r="E103" i="6"/>
  <c r="M103" i="6" s="1"/>
  <c r="J103" i="6"/>
  <c r="J104" i="6"/>
  <c r="F104" i="6"/>
  <c r="I104" i="6"/>
  <c r="K105" i="6"/>
  <c r="G105" i="6"/>
  <c r="C105" i="6"/>
  <c r="I105" i="6"/>
  <c r="G106" i="6"/>
  <c r="G108" i="6"/>
  <c r="E109" i="6"/>
  <c r="K109" i="6" s="1"/>
  <c r="C109" i="6"/>
  <c r="G110" i="6"/>
  <c r="C111" i="6"/>
  <c r="E111" i="6"/>
  <c r="I111" i="6" s="1"/>
  <c r="G112" i="6"/>
  <c r="E113" i="6"/>
  <c r="M113" i="6" s="1"/>
  <c r="C113" i="6"/>
  <c r="L113" i="6"/>
  <c r="C115" i="6"/>
  <c r="E115" i="6"/>
  <c r="L115" i="6" s="1"/>
  <c r="G116" i="6"/>
  <c r="E117" i="6"/>
  <c r="K117" i="6" s="1"/>
  <c r="C117" i="6"/>
  <c r="G118" i="6"/>
  <c r="K119" i="6"/>
  <c r="C119" i="6"/>
  <c r="E119" i="6"/>
  <c r="I119" i="6" s="1"/>
  <c r="E121" i="6"/>
  <c r="M121" i="6" s="1"/>
  <c r="C121" i="6"/>
  <c r="C123" i="6"/>
  <c r="E123" i="6"/>
  <c r="L123" i="6" s="1"/>
  <c r="G124" i="6"/>
  <c r="E125" i="6"/>
  <c r="K125" i="6" s="1"/>
  <c r="C125" i="6"/>
  <c r="C127" i="6"/>
  <c r="E127" i="6"/>
  <c r="I127" i="6" s="1"/>
  <c r="E129" i="6"/>
  <c r="M129" i="6" s="1"/>
  <c r="C129" i="6"/>
  <c r="G130" i="6"/>
  <c r="C131" i="6"/>
  <c r="E131" i="6"/>
  <c r="L131" i="6" s="1"/>
  <c r="G132" i="6"/>
  <c r="E133" i="6"/>
  <c r="K133" i="6" s="1"/>
  <c r="C133" i="6"/>
  <c r="G134" i="6"/>
  <c r="I136" i="6"/>
  <c r="I140" i="6"/>
  <c r="I144" i="6"/>
  <c r="I152" i="6"/>
  <c r="J159" i="6"/>
  <c r="H93" i="6"/>
  <c r="E99" i="6"/>
  <c r="H99" i="6" s="1"/>
  <c r="I100" i="6"/>
  <c r="C101" i="6"/>
  <c r="E107" i="6"/>
  <c r="L107" i="6" s="1"/>
  <c r="L108" i="6"/>
  <c r="L110" i="6"/>
  <c r="K110" i="6"/>
  <c r="L116" i="6"/>
  <c r="L118" i="6"/>
  <c r="K118" i="6"/>
  <c r="L122" i="6"/>
  <c r="L124" i="6"/>
  <c r="J130" i="6"/>
  <c r="L132" i="6"/>
  <c r="K132" i="6"/>
  <c r="J134" i="6"/>
  <c r="C135" i="6"/>
  <c r="E135" i="6"/>
  <c r="L136" i="6"/>
  <c r="C139" i="6"/>
  <c r="E139" i="6"/>
  <c r="L140" i="6"/>
  <c r="C143" i="6"/>
  <c r="E143" i="6"/>
  <c r="L144" i="6"/>
  <c r="C147" i="6"/>
  <c r="E147" i="6"/>
  <c r="L148" i="6"/>
  <c r="K151" i="6"/>
  <c r="C151" i="6"/>
  <c r="E151" i="6"/>
  <c r="H151" i="6" s="1"/>
  <c r="L152" i="6"/>
  <c r="H102" i="6"/>
  <c r="F108" i="6"/>
  <c r="J108" i="6"/>
  <c r="H110" i="6"/>
  <c r="J112" i="6"/>
  <c r="F116" i="6"/>
  <c r="J116" i="6"/>
  <c r="H118" i="6"/>
  <c r="H122" i="6"/>
  <c r="F124" i="6"/>
  <c r="J124" i="6"/>
  <c r="H130" i="6"/>
  <c r="L130" i="6"/>
  <c r="H134" i="6"/>
  <c r="L134" i="6"/>
  <c r="C137" i="6"/>
  <c r="L138" i="6"/>
  <c r="C141" i="6"/>
  <c r="H142" i="6"/>
  <c r="L142" i="6"/>
  <c r="C145" i="6"/>
  <c r="H146" i="6"/>
  <c r="L146" i="6"/>
  <c r="C149" i="6"/>
  <c r="L150" i="6"/>
  <c r="C153" i="6"/>
  <c r="L154" i="6"/>
  <c r="C155" i="6"/>
  <c r="C156" i="6"/>
  <c r="L162" i="6"/>
  <c r="I162" i="6"/>
  <c r="C163" i="6"/>
  <c r="C164" i="6"/>
  <c r="E172" i="6"/>
  <c r="I172" i="6" s="1"/>
  <c r="C172" i="6"/>
  <c r="C195" i="6"/>
  <c r="E195" i="6"/>
  <c r="I142" i="6"/>
  <c r="I146" i="6"/>
  <c r="I150" i="6"/>
  <c r="E155" i="6"/>
  <c r="I155" i="6" s="1"/>
  <c r="J155" i="6"/>
  <c r="C157" i="6"/>
  <c r="J162" i="6"/>
  <c r="E163" i="6"/>
  <c r="J163" i="6" s="1"/>
  <c r="E179" i="6"/>
  <c r="H179" i="6" s="1"/>
  <c r="C179" i="6"/>
  <c r="C181" i="6"/>
  <c r="E181" i="6"/>
  <c r="J181" i="6" s="1"/>
  <c r="C187" i="6"/>
  <c r="E187" i="6"/>
  <c r="J187" i="6" s="1"/>
  <c r="K191" i="6"/>
  <c r="C191" i="6"/>
  <c r="F191" i="6"/>
  <c r="E191" i="6"/>
  <c r="G191" i="6" s="1"/>
  <c r="L191" i="6"/>
  <c r="H108" i="6"/>
  <c r="H116" i="6"/>
  <c r="H124" i="6"/>
  <c r="H128" i="6"/>
  <c r="F130" i="6"/>
  <c r="H132" i="6"/>
  <c r="F134" i="6"/>
  <c r="H136" i="6"/>
  <c r="E137" i="6"/>
  <c r="L137" i="6" s="1"/>
  <c r="I137" i="6"/>
  <c r="H140" i="6"/>
  <c r="E141" i="6"/>
  <c r="F142" i="6"/>
  <c r="H144" i="6"/>
  <c r="E145" i="6"/>
  <c r="G145" i="6" s="1"/>
  <c r="F146" i="6"/>
  <c r="H148" i="6"/>
  <c r="E149" i="6"/>
  <c r="H149" i="6" s="1"/>
  <c r="H152" i="6"/>
  <c r="E153" i="6"/>
  <c r="L153" i="6" s="1"/>
  <c r="K155" i="6"/>
  <c r="E156" i="6"/>
  <c r="F156" i="6" s="1"/>
  <c r="E157" i="6"/>
  <c r="L158" i="6"/>
  <c r="F162" i="6"/>
  <c r="E164" i="6"/>
  <c r="J164" i="6" s="1"/>
  <c r="E168" i="6"/>
  <c r="F168" i="6" s="1"/>
  <c r="C168" i="6"/>
  <c r="F169" i="6"/>
  <c r="C173" i="6"/>
  <c r="E173" i="6"/>
  <c r="C203" i="6"/>
  <c r="E203" i="6"/>
  <c r="I203" i="6" s="1"/>
  <c r="I166" i="6"/>
  <c r="L169" i="6"/>
  <c r="I170" i="6"/>
  <c r="K176" i="6"/>
  <c r="J177" i="6"/>
  <c r="L178" i="6"/>
  <c r="M184" i="6"/>
  <c r="M186" i="6"/>
  <c r="H176" i="6"/>
  <c r="H177" i="6"/>
  <c r="I184" i="6"/>
  <c r="K192" i="6"/>
  <c r="K196" i="6"/>
  <c r="G196" i="6"/>
  <c r="K200" i="6"/>
  <c r="H162" i="6"/>
  <c r="C165" i="6"/>
  <c r="G165" i="6"/>
  <c r="H166" i="6"/>
  <c r="E167" i="6"/>
  <c r="C169" i="6"/>
  <c r="G169" i="6"/>
  <c r="E171" i="6"/>
  <c r="M175" i="6"/>
  <c r="E175" i="6"/>
  <c r="J175" i="6" s="1"/>
  <c r="J176" i="6"/>
  <c r="F176" i="6"/>
  <c r="I176" i="6"/>
  <c r="K177" i="6"/>
  <c r="G177" i="6"/>
  <c r="C177" i="6"/>
  <c r="I177" i="6"/>
  <c r="E183" i="6"/>
  <c r="J183" i="6" s="1"/>
  <c r="L184" i="6"/>
  <c r="L186" i="6"/>
  <c r="I196" i="6"/>
  <c r="H174" i="6"/>
  <c r="H178" i="6"/>
  <c r="F184" i="6"/>
  <c r="J184" i="6"/>
  <c r="H186" i="6"/>
  <c r="C189" i="6"/>
  <c r="F192" i="6"/>
  <c r="C193" i="6"/>
  <c r="F196" i="6"/>
  <c r="J196" i="6"/>
  <c r="C197" i="6"/>
  <c r="J200" i="6"/>
  <c r="C201" i="6"/>
  <c r="H202" i="6"/>
  <c r="J204" i="6"/>
  <c r="C205" i="6"/>
  <c r="M194" i="6"/>
  <c r="M198" i="6"/>
  <c r="I202" i="6"/>
  <c r="M202" i="6"/>
  <c r="H184" i="6"/>
  <c r="E189" i="6"/>
  <c r="M189" i="6" s="1"/>
  <c r="E193" i="6"/>
  <c r="H196" i="6"/>
  <c r="E197" i="6"/>
  <c r="L197" i="6" s="1"/>
  <c r="E201" i="6"/>
  <c r="F202" i="6"/>
  <c r="E205" i="6"/>
  <c r="L205" i="6" s="1"/>
  <c r="G2" i="2"/>
  <c r="H2" i="2"/>
  <c r="I2" i="2"/>
  <c r="J2" i="2"/>
  <c r="K2" i="2"/>
  <c r="L2" i="2"/>
  <c r="M2" i="2"/>
  <c r="G3" i="2"/>
  <c r="H3" i="2"/>
  <c r="I3" i="2"/>
  <c r="J3" i="2"/>
  <c r="K3" i="2"/>
  <c r="L3" i="2"/>
  <c r="M3" i="2"/>
  <c r="G4" i="2"/>
  <c r="H4" i="2"/>
  <c r="I4" i="2"/>
  <c r="J4" i="2"/>
  <c r="K4" i="2"/>
  <c r="L4" i="2"/>
  <c r="M4" i="2"/>
  <c r="G5" i="2"/>
  <c r="H5" i="2"/>
  <c r="I5" i="2"/>
  <c r="J5" i="2"/>
  <c r="K5" i="2"/>
  <c r="L5" i="2"/>
  <c r="M5" i="2"/>
  <c r="G6" i="2"/>
  <c r="H6" i="2"/>
  <c r="I6" i="2"/>
  <c r="J6" i="2"/>
  <c r="K6" i="2"/>
  <c r="L6" i="2"/>
  <c r="M6" i="2"/>
  <c r="G7" i="2"/>
  <c r="H7" i="2"/>
  <c r="I7" i="2"/>
  <c r="J7" i="2"/>
  <c r="K7" i="2"/>
  <c r="L7" i="2"/>
  <c r="M7" i="2"/>
  <c r="G8" i="2"/>
  <c r="H8" i="2"/>
  <c r="I8" i="2"/>
  <c r="J8" i="2"/>
  <c r="K8" i="2"/>
  <c r="L8" i="2"/>
  <c r="M8" i="2"/>
  <c r="G9" i="2"/>
  <c r="H9" i="2"/>
  <c r="I9" i="2"/>
  <c r="J9" i="2"/>
  <c r="K9" i="2"/>
  <c r="L9" i="2"/>
  <c r="M9" i="2"/>
  <c r="G10" i="2"/>
  <c r="H10" i="2"/>
  <c r="I10" i="2"/>
  <c r="J10" i="2"/>
  <c r="K10" i="2"/>
  <c r="L10" i="2"/>
  <c r="M10" i="2"/>
  <c r="G11" i="2"/>
  <c r="H11" i="2"/>
  <c r="I11" i="2"/>
  <c r="J11" i="2"/>
  <c r="K11" i="2"/>
  <c r="L11" i="2"/>
  <c r="M11" i="2"/>
  <c r="G12" i="2"/>
  <c r="H12" i="2"/>
  <c r="I12" i="2"/>
  <c r="J12" i="2"/>
  <c r="K12" i="2"/>
  <c r="L12" i="2"/>
  <c r="M12" i="2"/>
  <c r="G13" i="2"/>
  <c r="H13" i="2"/>
  <c r="I13" i="2"/>
  <c r="J13" i="2"/>
  <c r="K13" i="2"/>
  <c r="L13" i="2"/>
  <c r="M13" i="2"/>
  <c r="G14" i="2"/>
  <c r="H14" i="2"/>
  <c r="I14" i="2"/>
  <c r="J14" i="2"/>
  <c r="K14" i="2"/>
  <c r="L14" i="2"/>
  <c r="M14" i="2"/>
  <c r="G15" i="2"/>
  <c r="H15" i="2"/>
  <c r="I15" i="2"/>
  <c r="J15" i="2"/>
  <c r="K15" i="2"/>
  <c r="L15" i="2"/>
  <c r="M15" i="2"/>
  <c r="G16" i="2"/>
  <c r="H16" i="2"/>
  <c r="I16" i="2"/>
  <c r="J16" i="2"/>
  <c r="K16" i="2"/>
  <c r="L16" i="2"/>
  <c r="M16" i="2"/>
  <c r="G17" i="2"/>
  <c r="H17" i="2"/>
  <c r="I17" i="2"/>
  <c r="J17" i="2"/>
  <c r="K17" i="2"/>
  <c r="L17" i="2"/>
  <c r="M17" i="2"/>
  <c r="G18" i="2"/>
  <c r="H18" i="2"/>
  <c r="I18" i="2"/>
  <c r="J18" i="2"/>
  <c r="K18" i="2"/>
  <c r="L18" i="2"/>
  <c r="M18" i="2"/>
  <c r="G19" i="2"/>
  <c r="H19" i="2"/>
  <c r="I19" i="2"/>
  <c r="J19" i="2"/>
  <c r="K19" i="2"/>
  <c r="L19" i="2"/>
  <c r="M19" i="2"/>
  <c r="G20" i="2"/>
  <c r="H20" i="2"/>
  <c r="I20" i="2"/>
  <c r="J20" i="2"/>
  <c r="K20" i="2"/>
  <c r="L20" i="2"/>
  <c r="M20" i="2"/>
  <c r="G21" i="2"/>
  <c r="H21" i="2"/>
  <c r="I21" i="2"/>
  <c r="J21" i="2"/>
  <c r="K21" i="2"/>
  <c r="L21" i="2"/>
  <c r="M21" i="2"/>
  <c r="G22" i="2"/>
  <c r="H22" i="2"/>
  <c r="I22" i="2"/>
  <c r="J22" i="2"/>
  <c r="K22" i="2"/>
  <c r="L22" i="2"/>
  <c r="M22" i="2"/>
  <c r="G23" i="2"/>
  <c r="H23" i="2"/>
  <c r="I23" i="2"/>
  <c r="J23" i="2"/>
  <c r="K23" i="2"/>
  <c r="L23" i="2"/>
  <c r="M23" i="2"/>
  <c r="G24" i="2"/>
  <c r="H24" i="2"/>
  <c r="I24" i="2"/>
  <c r="J24" i="2"/>
  <c r="K24" i="2"/>
  <c r="L24" i="2"/>
  <c r="M24" i="2"/>
  <c r="G25" i="2"/>
  <c r="H25" i="2"/>
  <c r="I25" i="2"/>
  <c r="J25" i="2"/>
  <c r="K25" i="2"/>
  <c r="L25" i="2"/>
  <c r="M25" i="2"/>
  <c r="G26" i="2"/>
  <c r="H26" i="2"/>
  <c r="I26" i="2"/>
  <c r="J26" i="2"/>
  <c r="K26" i="2"/>
  <c r="L26" i="2"/>
  <c r="M26" i="2"/>
  <c r="G27" i="2"/>
  <c r="H27" i="2"/>
  <c r="I27" i="2"/>
  <c r="J27" i="2"/>
  <c r="K27" i="2"/>
  <c r="L27" i="2"/>
  <c r="M27" i="2"/>
  <c r="G28" i="2"/>
  <c r="H28" i="2"/>
  <c r="I28" i="2"/>
  <c r="J28" i="2"/>
  <c r="K28" i="2"/>
  <c r="L28" i="2"/>
  <c r="M28" i="2"/>
  <c r="G29" i="2"/>
  <c r="H29" i="2"/>
  <c r="I29" i="2"/>
  <c r="J29" i="2"/>
  <c r="K29" i="2"/>
  <c r="L29" i="2"/>
  <c r="M29" i="2"/>
  <c r="G30" i="2"/>
  <c r="H30" i="2"/>
  <c r="I30" i="2"/>
  <c r="J30" i="2"/>
  <c r="K30" i="2"/>
  <c r="L30" i="2"/>
  <c r="M30" i="2"/>
  <c r="G31" i="2"/>
  <c r="H31" i="2"/>
  <c r="I31" i="2"/>
  <c r="J31" i="2"/>
  <c r="K31" i="2"/>
  <c r="L31" i="2"/>
  <c r="M31" i="2"/>
  <c r="G32" i="2"/>
  <c r="H32" i="2"/>
  <c r="I32" i="2"/>
  <c r="J32" i="2"/>
  <c r="K32" i="2"/>
  <c r="L32" i="2"/>
  <c r="M32" i="2"/>
  <c r="G33" i="2"/>
  <c r="H33" i="2"/>
  <c r="I33" i="2"/>
  <c r="J33" i="2"/>
  <c r="K33" i="2"/>
  <c r="L33" i="2"/>
  <c r="M33" i="2"/>
  <c r="G34" i="2"/>
  <c r="H34" i="2"/>
  <c r="I34" i="2"/>
  <c r="J34" i="2"/>
  <c r="K34" i="2"/>
  <c r="L34" i="2"/>
  <c r="M34" i="2"/>
  <c r="G35" i="2"/>
  <c r="H35" i="2"/>
  <c r="I35" i="2"/>
  <c r="J35" i="2"/>
  <c r="K35" i="2"/>
  <c r="L35" i="2"/>
  <c r="M35" i="2"/>
  <c r="G36" i="2"/>
  <c r="H36" i="2"/>
  <c r="I36" i="2"/>
  <c r="J36" i="2"/>
  <c r="K36" i="2"/>
  <c r="L36" i="2"/>
  <c r="M36" i="2"/>
  <c r="G37" i="2"/>
  <c r="H37" i="2"/>
  <c r="I37" i="2"/>
  <c r="J37" i="2"/>
  <c r="K37" i="2"/>
  <c r="L37" i="2"/>
  <c r="M37" i="2"/>
  <c r="G38" i="2"/>
  <c r="H38" i="2"/>
  <c r="I38" i="2"/>
  <c r="J38" i="2"/>
  <c r="K38" i="2"/>
  <c r="L38" i="2"/>
  <c r="M38" i="2"/>
  <c r="G39" i="2"/>
  <c r="H39" i="2"/>
  <c r="I39" i="2"/>
  <c r="J39" i="2"/>
  <c r="K39" i="2"/>
  <c r="L39" i="2"/>
  <c r="M39" i="2"/>
  <c r="G40" i="2"/>
  <c r="H40" i="2"/>
  <c r="I40" i="2"/>
  <c r="J40" i="2"/>
  <c r="K40" i="2"/>
  <c r="L40" i="2"/>
  <c r="M40" i="2"/>
  <c r="G41" i="2"/>
  <c r="H41" i="2"/>
  <c r="I41" i="2"/>
  <c r="J41" i="2"/>
  <c r="K41" i="2"/>
  <c r="L41" i="2"/>
  <c r="M41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G44" i="2"/>
  <c r="H44" i="2"/>
  <c r="I44" i="2"/>
  <c r="J44" i="2"/>
  <c r="K44" i="2"/>
  <c r="L44" i="2"/>
  <c r="M44" i="2"/>
  <c r="G45" i="2"/>
  <c r="H45" i="2"/>
  <c r="I45" i="2"/>
  <c r="J45" i="2"/>
  <c r="K45" i="2"/>
  <c r="L45" i="2"/>
  <c r="M45" i="2"/>
  <c r="G46" i="2"/>
  <c r="H46" i="2"/>
  <c r="I46" i="2"/>
  <c r="J46" i="2"/>
  <c r="K46" i="2"/>
  <c r="L46" i="2"/>
  <c r="M46" i="2"/>
  <c r="G47" i="2"/>
  <c r="H47" i="2"/>
  <c r="I47" i="2"/>
  <c r="J47" i="2"/>
  <c r="K47" i="2"/>
  <c r="L47" i="2"/>
  <c r="M47" i="2"/>
  <c r="G48" i="2"/>
  <c r="H48" i="2"/>
  <c r="I48" i="2"/>
  <c r="J48" i="2"/>
  <c r="K48" i="2"/>
  <c r="L48" i="2"/>
  <c r="M48" i="2"/>
  <c r="G49" i="2"/>
  <c r="H49" i="2"/>
  <c r="I49" i="2"/>
  <c r="J49" i="2"/>
  <c r="K49" i="2"/>
  <c r="L49" i="2"/>
  <c r="M49" i="2"/>
  <c r="G50" i="2"/>
  <c r="H50" i="2"/>
  <c r="I50" i="2"/>
  <c r="J50" i="2"/>
  <c r="K50" i="2"/>
  <c r="L50" i="2"/>
  <c r="M50" i="2"/>
  <c r="G51" i="2"/>
  <c r="H51" i="2"/>
  <c r="I51" i="2"/>
  <c r="J51" i="2"/>
  <c r="K51" i="2"/>
  <c r="L51" i="2"/>
  <c r="M51" i="2"/>
  <c r="G52" i="2"/>
  <c r="H52" i="2"/>
  <c r="I52" i="2"/>
  <c r="J52" i="2"/>
  <c r="K52" i="2"/>
  <c r="L52" i="2"/>
  <c r="M52" i="2"/>
  <c r="G53" i="2"/>
  <c r="H53" i="2"/>
  <c r="I53" i="2"/>
  <c r="J53" i="2"/>
  <c r="K53" i="2"/>
  <c r="L53" i="2"/>
  <c r="M53" i="2"/>
  <c r="G54" i="2"/>
  <c r="H54" i="2"/>
  <c r="I54" i="2"/>
  <c r="J54" i="2"/>
  <c r="K54" i="2"/>
  <c r="L54" i="2"/>
  <c r="M54" i="2"/>
  <c r="G55" i="2"/>
  <c r="H55" i="2"/>
  <c r="I55" i="2"/>
  <c r="J55" i="2"/>
  <c r="K55" i="2"/>
  <c r="L55" i="2"/>
  <c r="M55" i="2"/>
  <c r="G56" i="2"/>
  <c r="H56" i="2"/>
  <c r="I56" i="2"/>
  <c r="J56" i="2"/>
  <c r="K56" i="2"/>
  <c r="L56" i="2"/>
  <c r="M56" i="2"/>
  <c r="G57" i="2"/>
  <c r="H57" i="2"/>
  <c r="I57" i="2"/>
  <c r="J57" i="2"/>
  <c r="K57" i="2"/>
  <c r="L57" i="2"/>
  <c r="M57" i="2"/>
  <c r="G58" i="2"/>
  <c r="H58" i="2"/>
  <c r="I58" i="2"/>
  <c r="J58" i="2"/>
  <c r="K58" i="2"/>
  <c r="L58" i="2"/>
  <c r="M58" i="2"/>
  <c r="G59" i="2"/>
  <c r="H59" i="2"/>
  <c r="I59" i="2"/>
  <c r="J59" i="2"/>
  <c r="K59" i="2"/>
  <c r="L59" i="2"/>
  <c r="M59" i="2"/>
  <c r="G60" i="2"/>
  <c r="H60" i="2"/>
  <c r="I60" i="2"/>
  <c r="J60" i="2"/>
  <c r="K60" i="2"/>
  <c r="L60" i="2"/>
  <c r="M60" i="2"/>
  <c r="G61" i="2"/>
  <c r="H61" i="2"/>
  <c r="I61" i="2"/>
  <c r="J61" i="2"/>
  <c r="K61" i="2"/>
  <c r="L61" i="2"/>
  <c r="M61" i="2"/>
  <c r="G62" i="2"/>
  <c r="H62" i="2"/>
  <c r="I62" i="2"/>
  <c r="J62" i="2"/>
  <c r="K62" i="2"/>
  <c r="L62" i="2"/>
  <c r="M62" i="2"/>
  <c r="G63" i="2"/>
  <c r="H63" i="2"/>
  <c r="I63" i="2"/>
  <c r="J63" i="2"/>
  <c r="K63" i="2"/>
  <c r="L63" i="2"/>
  <c r="M63" i="2"/>
  <c r="G64" i="2"/>
  <c r="H64" i="2"/>
  <c r="I64" i="2"/>
  <c r="J64" i="2"/>
  <c r="K64" i="2"/>
  <c r="L64" i="2"/>
  <c r="M64" i="2"/>
  <c r="G65" i="2"/>
  <c r="H65" i="2"/>
  <c r="I65" i="2"/>
  <c r="J65" i="2"/>
  <c r="K65" i="2"/>
  <c r="L65" i="2"/>
  <c r="M65" i="2"/>
  <c r="G66" i="2"/>
  <c r="H66" i="2"/>
  <c r="I66" i="2"/>
  <c r="J66" i="2"/>
  <c r="K66" i="2"/>
  <c r="L66" i="2"/>
  <c r="M66" i="2"/>
  <c r="G67" i="2"/>
  <c r="H67" i="2"/>
  <c r="I67" i="2"/>
  <c r="J67" i="2"/>
  <c r="K67" i="2"/>
  <c r="L67" i="2"/>
  <c r="M67" i="2"/>
  <c r="G68" i="2"/>
  <c r="H68" i="2"/>
  <c r="I68" i="2"/>
  <c r="J68" i="2"/>
  <c r="K68" i="2"/>
  <c r="L68" i="2"/>
  <c r="M68" i="2"/>
  <c r="G69" i="2"/>
  <c r="H69" i="2"/>
  <c r="I69" i="2"/>
  <c r="J69" i="2"/>
  <c r="K69" i="2"/>
  <c r="L69" i="2"/>
  <c r="M69" i="2"/>
  <c r="G70" i="2"/>
  <c r="H70" i="2"/>
  <c r="I70" i="2"/>
  <c r="J70" i="2"/>
  <c r="K70" i="2"/>
  <c r="L70" i="2"/>
  <c r="M70" i="2"/>
  <c r="G71" i="2"/>
  <c r="H71" i="2"/>
  <c r="I71" i="2"/>
  <c r="J71" i="2"/>
  <c r="K71" i="2"/>
  <c r="L71" i="2"/>
  <c r="M71" i="2"/>
  <c r="G72" i="2"/>
  <c r="H72" i="2"/>
  <c r="I72" i="2"/>
  <c r="J72" i="2"/>
  <c r="K72" i="2"/>
  <c r="L72" i="2"/>
  <c r="M72" i="2"/>
  <c r="G73" i="2"/>
  <c r="H73" i="2"/>
  <c r="I73" i="2"/>
  <c r="J73" i="2"/>
  <c r="K73" i="2"/>
  <c r="L73" i="2"/>
  <c r="M73" i="2"/>
  <c r="G74" i="2"/>
  <c r="H74" i="2"/>
  <c r="I74" i="2"/>
  <c r="J74" i="2"/>
  <c r="K74" i="2"/>
  <c r="L74" i="2"/>
  <c r="M74" i="2"/>
  <c r="G75" i="2"/>
  <c r="H75" i="2"/>
  <c r="I75" i="2"/>
  <c r="J75" i="2"/>
  <c r="K75" i="2"/>
  <c r="L75" i="2"/>
  <c r="M75" i="2"/>
  <c r="G76" i="2"/>
  <c r="H76" i="2"/>
  <c r="I76" i="2"/>
  <c r="J76" i="2"/>
  <c r="K76" i="2"/>
  <c r="L76" i="2"/>
  <c r="M76" i="2"/>
  <c r="G77" i="2"/>
  <c r="H77" i="2"/>
  <c r="I77" i="2"/>
  <c r="J77" i="2"/>
  <c r="K77" i="2"/>
  <c r="L77" i="2"/>
  <c r="M77" i="2"/>
  <c r="G78" i="2"/>
  <c r="H78" i="2"/>
  <c r="I78" i="2"/>
  <c r="J78" i="2"/>
  <c r="K78" i="2"/>
  <c r="L78" i="2"/>
  <c r="M78" i="2"/>
  <c r="G79" i="2"/>
  <c r="H79" i="2"/>
  <c r="I79" i="2"/>
  <c r="J79" i="2"/>
  <c r="K79" i="2"/>
  <c r="L79" i="2"/>
  <c r="M79" i="2"/>
  <c r="G80" i="2"/>
  <c r="H80" i="2"/>
  <c r="I80" i="2"/>
  <c r="J80" i="2"/>
  <c r="K80" i="2"/>
  <c r="L80" i="2"/>
  <c r="M80" i="2"/>
  <c r="G81" i="2"/>
  <c r="H81" i="2"/>
  <c r="I81" i="2"/>
  <c r="J81" i="2"/>
  <c r="K81" i="2"/>
  <c r="L81" i="2"/>
  <c r="M81" i="2"/>
  <c r="G82" i="2"/>
  <c r="H82" i="2"/>
  <c r="I82" i="2"/>
  <c r="J82" i="2"/>
  <c r="K82" i="2"/>
  <c r="L82" i="2"/>
  <c r="M82" i="2"/>
  <c r="G83" i="2"/>
  <c r="H83" i="2"/>
  <c r="I83" i="2"/>
  <c r="J83" i="2"/>
  <c r="K83" i="2"/>
  <c r="L83" i="2"/>
  <c r="M83" i="2"/>
  <c r="G84" i="2"/>
  <c r="H84" i="2"/>
  <c r="I84" i="2"/>
  <c r="J84" i="2"/>
  <c r="K84" i="2"/>
  <c r="L84" i="2"/>
  <c r="M84" i="2"/>
  <c r="G85" i="2"/>
  <c r="H85" i="2"/>
  <c r="I85" i="2"/>
  <c r="J85" i="2"/>
  <c r="K85" i="2"/>
  <c r="L85" i="2"/>
  <c r="M85" i="2"/>
  <c r="G86" i="2"/>
  <c r="H86" i="2"/>
  <c r="I86" i="2"/>
  <c r="J86" i="2"/>
  <c r="K86" i="2"/>
  <c r="L86" i="2"/>
  <c r="M86" i="2"/>
  <c r="G87" i="2"/>
  <c r="H87" i="2"/>
  <c r="I87" i="2"/>
  <c r="J87" i="2"/>
  <c r="K87" i="2"/>
  <c r="L87" i="2"/>
  <c r="M87" i="2"/>
  <c r="G88" i="2"/>
  <c r="H88" i="2"/>
  <c r="I88" i="2"/>
  <c r="J88" i="2"/>
  <c r="K88" i="2"/>
  <c r="L88" i="2"/>
  <c r="M88" i="2"/>
  <c r="G89" i="2"/>
  <c r="H89" i="2"/>
  <c r="I89" i="2"/>
  <c r="J89" i="2"/>
  <c r="K89" i="2"/>
  <c r="L89" i="2"/>
  <c r="M89" i="2"/>
  <c r="G90" i="2"/>
  <c r="H90" i="2"/>
  <c r="I90" i="2"/>
  <c r="J90" i="2"/>
  <c r="K90" i="2"/>
  <c r="L90" i="2"/>
  <c r="M90" i="2"/>
  <c r="G91" i="2"/>
  <c r="H91" i="2"/>
  <c r="I91" i="2"/>
  <c r="J91" i="2"/>
  <c r="K91" i="2"/>
  <c r="L91" i="2"/>
  <c r="M91" i="2"/>
  <c r="G92" i="2"/>
  <c r="H92" i="2"/>
  <c r="I92" i="2"/>
  <c r="J92" i="2"/>
  <c r="K92" i="2"/>
  <c r="L92" i="2"/>
  <c r="M92" i="2"/>
  <c r="G93" i="2"/>
  <c r="H93" i="2"/>
  <c r="I93" i="2"/>
  <c r="J93" i="2"/>
  <c r="K93" i="2"/>
  <c r="L93" i="2"/>
  <c r="M93" i="2"/>
  <c r="G94" i="2"/>
  <c r="H94" i="2"/>
  <c r="I94" i="2"/>
  <c r="J94" i="2"/>
  <c r="K94" i="2"/>
  <c r="L94" i="2"/>
  <c r="M94" i="2"/>
  <c r="G95" i="2"/>
  <c r="H95" i="2"/>
  <c r="I95" i="2"/>
  <c r="J95" i="2"/>
  <c r="K95" i="2"/>
  <c r="L95" i="2"/>
  <c r="M95" i="2"/>
  <c r="G96" i="2"/>
  <c r="H96" i="2"/>
  <c r="I96" i="2"/>
  <c r="J96" i="2"/>
  <c r="K96" i="2"/>
  <c r="L96" i="2"/>
  <c r="M96" i="2"/>
  <c r="G97" i="2"/>
  <c r="H97" i="2"/>
  <c r="I97" i="2"/>
  <c r="J97" i="2"/>
  <c r="K97" i="2"/>
  <c r="L97" i="2"/>
  <c r="M97" i="2"/>
  <c r="G98" i="2"/>
  <c r="H98" i="2"/>
  <c r="I98" i="2"/>
  <c r="J98" i="2"/>
  <c r="K98" i="2"/>
  <c r="L98" i="2"/>
  <c r="M98" i="2"/>
  <c r="G99" i="2"/>
  <c r="H99" i="2"/>
  <c r="I99" i="2"/>
  <c r="J99" i="2"/>
  <c r="K99" i="2"/>
  <c r="L99" i="2"/>
  <c r="M99" i="2"/>
  <c r="G100" i="2"/>
  <c r="H100" i="2"/>
  <c r="I100" i="2"/>
  <c r="J100" i="2"/>
  <c r="K100" i="2"/>
  <c r="L100" i="2"/>
  <c r="M100" i="2"/>
  <c r="G101" i="2"/>
  <c r="H101" i="2"/>
  <c r="I101" i="2"/>
  <c r="J101" i="2"/>
  <c r="K101" i="2"/>
  <c r="L101" i="2"/>
  <c r="M101" i="2"/>
  <c r="G102" i="2"/>
  <c r="H102" i="2"/>
  <c r="I102" i="2"/>
  <c r="J102" i="2"/>
  <c r="K102" i="2"/>
  <c r="L102" i="2"/>
  <c r="M102" i="2"/>
  <c r="G103" i="2"/>
  <c r="H103" i="2"/>
  <c r="I103" i="2"/>
  <c r="J103" i="2"/>
  <c r="K103" i="2"/>
  <c r="L103" i="2"/>
  <c r="M103" i="2"/>
  <c r="G104" i="2"/>
  <c r="H104" i="2"/>
  <c r="I104" i="2"/>
  <c r="J104" i="2"/>
  <c r="K104" i="2"/>
  <c r="L104" i="2"/>
  <c r="M104" i="2"/>
  <c r="G105" i="2"/>
  <c r="H105" i="2"/>
  <c r="I105" i="2"/>
  <c r="J105" i="2"/>
  <c r="K105" i="2"/>
  <c r="L105" i="2"/>
  <c r="M105" i="2"/>
  <c r="G106" i="2"/>
  <c r="H106" i="2"/>
  <c r="I106" i="2"/>
  <c r="J106" i="2"/>
  <c r="K106" i="2"/>
  <c r="L106" i="2"/>
  <c r="M106" i="2"/>
  <c r="G107" i="2"/>
  <c r="H107" i="2"/>
  <c r="I107" i="2"/>
  <c r="J107" i="2"/>
  <c r="K107" i="2"/>
  <c r="L107" i="2"/>
  <c r="M107" i="2"/>
  <c r="G108" i="2"/>
  <c r="H108" i="2"/>
  <c r="I108" i="2"/>
  <c r="J108" i="2"/>
  <c r="K108" i="2"/>
  <c r="L108" i="2"/>
  <c r="M108" i="2"/>
  <c r="G109" i="2"/>
  <c r="H109" i="2"/>
  <c r="I109" i="2"/>
  <c r="J109" i="2"/>
  <c r="K109" i="2"/>
  <c r="L109" i="2"/>
  <c r="M109" i="2"/>
  <c r="G110" i="2"/>
  <c r="H110" i="2"/>
  <c r="I110" i="2"/>
  <c r="J110" i="2"/>
  <c r="K110" i="2"/>
  <c r="L110" i="2"/>
  <c r="M110" i="2"/>
  <c r="G111" i="2"/>
  <c r="H111" i="2"/>
  <c r="I111" i="2"/>
  <c r="J111" i="2"/>
  <c r="K111" i="2"/>
  <c r="L111" i="2"/>
  <c r="M111" i="2"/>
  <c r="G112" i="2"/>
  <c r="H112" i="2"/>
  <c r="I112" i="2"/>
  <c r="J112" i="2"/>
  <c r="K112" i="2"/>
  <c r="L112" i="2"/>
  <c r="M112" i="2"/>
  <c r="G113" i="2"/>
  <c r="H113" i="2"/>
  <c r="I113" i="2"/>
  <c r="J113" i="2"/>
  <c r="K113" i="2"/>
  <c r="L113" i="2"/>
  <c r="M113" i="2"/>
  <c r="G114" i="2"/>
  <c r="H114" i="2"/>
  <c r="I114" i="2"/>
  <c r="J114" i="2"/>
  <c r="K114" i="2"/>
  <c r="L114" i="2"/>
  <c r="M114" i="2"/>
  <c r="G115" i="2"/>
  <c r="H115" i="2"/>
  <c r="I115" i="2"/>
  <c r="J115" i="2"/>
  <c r="K115" i="2"/>
  <c r="L115" i="2"/>
  <c r="M115" i="2"/>
  <c r="G116" i="2"/>
  <c r="H116" i="2"/>
  <c r="I116" i="2"/>
  <c r="J116" i="2"/>
  <c r="K116" i="2"/>
  <c r="L116" i="2"/>
  <c r="M116" i="2"/>
  <c r="G117" i="2"/>
  <c r="H117" i="2"/>
  <c r="I117" i="2"/>
  <c r="J117" i="2"/>
  <c r="K117" i="2"/>
  <c r="L117" i="2"/>
  <c r="M117" i="2"/>
  <c r="G118" i="2"/>
  <c r="H118" i="2"/>
  <c r="I118" i="2"/>
  <c r="J118" i="2"/>
  <c r="K118" i="2"/>
  <c r="L118" i="2"/>
  <c r="M118" i="2"/>
  <c r="G119" i="2"/>
  <c r="H119" i="2"/>
  <c r="I119" i="2"/>
  <c r="J119" i="2"/>
  <c r="K119" i="2"/>
  <c r="L119" i="2"/>
  <c r="M119" i="2"/>
  <c r="G120" i="2"/>
  <c r="H120" i="2"/>
  <c r="I120" i="2"/>
  <c r="J120" i="2"/>
  <c r="K120" i="2"/>
  <c r="L120" i="2"/>
  <c r="M120" i="2"/>
  <c r="G121" i="2"/>
  <c r="H121" i="2"/>
  <c r="I121" i="2"/>
  <c r="J121" i="2"/>
  <c r="K121" i="2"/>
  <c r="L121" i="2"/>
  <c r="M121" i="2"/>
  <c r="G122" i="2"/>
  <c r="H122" i="2"/>
  <c r="I122" i="2"/>
  <c r="J122" i="2"/>
  <c r="K122" i="2"/>
  <c r="L122" i="2"/>
  <c r="M122" i="2"/>
  <c r="G123" i="2"/>
  <c r="H123" i="2"/>
  <c r="I123" i="2"/>
  <c r="J123" i="2"/>
  <c r="K123" i="2"/>
  <c r="L123" i="2"/>
  <c r="M123" i="2"/>
  <c r="G124" i="2"/>
  <c r="H124" i="2"/>
  <c r="I124" i="2"/>
  <c r="J124" i="2"/>
  <c r="K124" i="2"/>
  <c r="L124" i="2"/>
  <c r="M124" i="2"/>
  <c r="G125" i="2"/>
  <c r="H125" i="2"/>
  <c r="I125" i="2"/>
  <c r="J125" i="2"/>
  <c r="K125" i="2"/>
  <c r="L125" i="2"/>
  <c r="M125" i="2"/>
  <c r="G126" i="2"/>
  <c r="H126" i="2"/>
  <c r="I126" i="2"/>
  <c r="J126" i="2"/>
  <c r="K126" i="2"/>
  <c r="L126" i="2"/>
  <c r="M126" i="2"/>
  <c r="G127" i="2"/>
  <c r="H127" i="2"/>
  <c r="I127" i="2"/>
  <c r="J127" i="2"/>
  <c r="K127" i="2"/>
  <c r="L127" i="2"/>
  <c r="M127" i="2"/>
  <c r="G128" i="2"/>
  <c r="H128" i="2"/>
  <c r="I128" i="2"/>
  <c r="J128" i="2"/>
  <c r="K128" i="2"/>
  <c r="L128" i="2"/>
  <c r="M128" i="2"/>
  <c r="G129" i="2"/>
  <c r="H129" i="2"/>
  <c r="I129" i="2"/>
  <c r="J129" i="2"/>
  <c r="K129" i="2"/>
  <c r="L129" i="2"/>
  <c r="M129" i="2"/>
  <c r="G130" i="2"/>
  <c r="H130" i="2"/>
  <c r="I130" i="2"/>
  <c r="J130" i="2"/>
  <c r="K130" i="2"/>
  <c r="L130" i="2"/>
  <c r="M130" i="2"/>
  <c r="G131" i="2"/>
  <c r="H131" i="2"/>
  <c r="I131" i="2"/>
  <c r="J131" i="2"/>
  <c r="K131" i="2"/>
  <c r="L131" i="2"/>
  <c r="M131" i="2"/>
  <c r="G132" i="2"/>
  <c r="H132" i="2"/>
  <c r="I132" i="2"/>
  <c r="J132" i="2"/>
  <c r="K132" i="2"/>
  <c r="L132" i="2"/>
  <c r="M132" i="2"/>
  <c r="G133" i="2"/>
  <c r="H133" i="2"/>
  <c r="I133" i="2"/>
  <c r="J133" i="2"/>
  <c r="K133" i="2"/>
  <c r="L133" i="2"/>
  <c r="M133" i="2"/>
  <c r="G134" i="2"/>
  <c r="H134" i="2"/>
  <c r="I134" i="2"/>
  <c r="J134" i="2"/>
  <c r="K134" i="2"/>
  <c r="L134" i="2"/>
  <c r="M134" i="2"/>
  <c r="G135" i="2"/>
  <c r="H135" i="2"/>
  <c r="I135" i="2"/>
  <c r="J135" i="2"/>
  <c r="K135" i="2"/>
  <c r="L135" i="2"/>
  <c r="M135" i="2"/>
  <c r="G136" i="2"/>
  <c r="H136" i="2"/>
  <c r="I136" i="2"/>
  <c r="J136" i="2"/>
  <c r="K136" i="2"/>
  <c r="L136" i="2"/>
  <c r="M136" i="2"/>
  <c r="G137" i="2"/>
  <c r="H137" i="2"/>
  <c r="I137" i="2"/>
  <c r="J137" i="2"/>
  <c r="K137" i="2"/>
  <c r="L137" i="2"/>
  <c r="M137" i="2"/>
  <c r="G138" i="2"/>
  <c r="H138" i="2"/>
  <c r="I138" i="2"/>
  <c r="J138" i="2"/>
  <c r="K138" i="2"/>
  <c r="L138" i="2"/>
  <c r="M138" i="2"/>
  <c r="G139" i="2"/>
  <c r="H139" i="2"/>
  <c r="I139" i="2"/>
  <c r="J139" i="2"/>
  <c r="K139" i="2"/>
  <c r="L139" i="2"/>
  <c r="M139" i="2"/>
  <c r="G140" i="2"/>
  <c r="H140" i="2"/>
  <c r="I140" i="2"/>
  <c r="J140" i="2"/>
  <c r="K140" i="2"/>
  <c r="L140" i="2"/>
  <c r="M140" i="2"/>
  <c r="G141" i="2"/>
  <c r="H141" i="2"/>
  <c r="I141" i="2"/>
  <c r="J141" i="2"/>
  <c r="K141" i="2"/>
  <c r="L141" i="2"/>
  <c r="M141" i="2"/>
  <c r="G142" i="2"/>
  <c r="H142" i="2"/>
  <c r="I142" i="2"/>
  <c r="J142" i="2"/>
  <c r="K142" i="2"/>
  <c r="L142" i="2"/>
  <c r="M142" i="2"/>
  <c r="G143" i="2"/>
  <c r="H143" i="2"/>
  <c r="I143" i="2"/>
  <c r="J143" i="2"/>
  <c r="K143" i="2"/>
  <c r="L143" i="2"/>
  <c r="M143" i="2"/>
  <c r="G144" i="2"/>
  <c r="H144" i="2"/>
  <c r="I144" i="2"/>
  <c r="J144" i="2"/>
  <c r="K144" i="2"/>
  <c r="L144" i="2"/>
  <c r="M144" i="2"/>
  <c r="G145" i="2"/>
  <c r="H145" i="2"/>
  <c r="I145" i="2"/>
  <c r="J145" i="2"/>
  <c r="K145" i="2"/>
  <c r="L145" i="2"/>
  <c r="M145" i="2"/>
  <c r="G146" i="2"/>
  <c r="H146" i="2"/>
  <c r="I146" i="2"/>
  <c r="J146" i="2"/>
  <c r="K146" i="2"/>
  <c r="L146" i="2"/>
  <c r="M146" i="2"/>
  <c r="G147" i="2"/>
  <c r="H147" i="2"/>
  <c r="I147" i="2"/>
  <c r="J147" i="2"/>
  <c r="K147" i="2"/>
  <c r="L147" i="2"/>
  <c r="M147" i="2"/>
  <c r="G148" i="2"/>
  <c r="H148" i="2"/>
  <c r="I148" i="2"/>
  <c r="J148" i="2"/>
  <c r="K148" i="2"/>
  <c r="L148" i="2"/>
  <c r="M148" i="2"/>
  <c r="G149" i="2"/>
  <c r="H149" i="2"/>
  <c r="I149" i="2"/>
  <c r="J149" i="2"/>
  <c r="K149" i="2"/>
  <c r="L149" i="2"/>
  <c r="M149" i="2"/>
  <c r="G150" i="2"/>
  <c r="H150" i="2"/>
  <c r="I150" i="2"/>
  <c r="J150" i="2"/>
  <c r="K150" i="2"/>
  <c r="L150" i="2"/>
  <c r="M150" i="2"/>
  <c r="G151" i="2"/>
  <c r="H151" i="2"/>
  <c r="I151" i="2"/>
  <c r="J151" i="2"/>
  <c r="K151" i="2"/>
  <c r="L151" i="2"/>
  <c r="M151" i="2"/>
  <c r="G152" i="2"/>
  <c r="H152" i="2"/>
  <c r="I152" i="2"/>
  <c r="J152" i="2"/>
  <c r="K152" i="2"/>
  <c r="L152" i="2"/>
  <c r="M152" i="2"/>
  <c r="G153" i="2"/>
  <c r="H153" i="2"/>
  <c r="I153" i="2"/>
  <c r="J153" i="2"/>
  <c r="K153" i="2"/>
  <c r="L153" i="2"/>
  <c r="M153" i="2"/>
  <c r="G154" i="2"/>
  <c r="H154" i="2"/>
  <c r="I154" i="2"/>
  <c r="J154" i="2"/>
  <c r="K154" i="2"/>
  <c r="L154" i="2"/>
  <c r="M154" i="2"/>
  <c r="G155" i="2"/>
  <c r="H155" i="2"/>
  <c r="I155" i="2"/>
  <c r="J155" i="2"/>
  <c r="K155" i="2"/>
  <c r="L155" i="2"/>
  <c r="M155" i="2"/>
  <c r="G156" i="2"/>
  <c r="H156" i="2"/>
  <c r="I156" i="2"/>
  <c r="J156" i="2"/>
  <c r="K156" i="2"/>
  <c r="L156" i="2"/>
  <c r="M156" i="2"/>
  <c r="G157" i="2"/>
  <c r="H157" i="2"/>
  <c r="I157" i="2"/>
  <c r="J157" i="2"/>
  <c r="K157" i="2"/>
  <c r="L157" i="2"/>
  <c r="M157" i="2"/>
  <c r="G158" i="2"/>
  <c r="H158" i="2"/>
  <c r="I158" i="2"/>
  <c r="J158" i="2"/>
  <c r="K158" i="2"/>
  <c r="L158" i="2"/>
  <c r="M158" i="2"/>
  <c r="G159" i="2"/>
  <c r="H159" i="2"/>
  <c r="I159" i="2"/>
  <c r="J159" i="2"/>
  <c r="K159" i="2"/>
  <c r="L159" i="2"/>
  <c r="M159" i="2"/>
  <c r="G160" i="2"/>
  <c r="H160" i="2"/>
  <c r="I160" i="2"/>
  <c r="J160" i="2"/>
  <c r="K160" i="2"/>
  <c r="L160" i="2"/>
  <c r="M160" i="2"/>
  <c r="G161" i="2"/>
  <c r="H161" i="2"/>
  <c r="I161" i="2"/>
  <c r="J161" i="2"/>
  <c r="K161" i="2"/>
  <c r="L161" i="2"/>
  <c r="M161" i="2"/>
  <c r="G162" i="2"/>
  <c r="H162" i="2"/>
  <c r="I162" i="2"/>
  <c r="J162" i="2"/>
  <c r="K162" i="2"/>
  <c r="L162" i="2"/>
  <c r="M162" i="2"/>
  <c r="G163" i="2"/>
  <c r="H163" i="2"/>
  <c r="I163" i="2"/>
  <c r="J163" i="2"/>
  <c r="K163" i="2"/>
  <c r="L163" i="2"/>
  <c r="M163" i="2"/>
  <c r="G164" i="2"/>
  <c r="H164" i="2"/>
  <c r="I164" i="2"/>
  <c r="J164" i="2"/>
  <c r="K164" i="2"/>
  <c r="L164" i="2"/>
  <c r="M164" i="2"/>
  <c r="G165" i="2"/>
  <c r="H165" i="2"/>
  <c r="I165" i="2"/>
  <c r="J165" i="2"/>
  <c r="K165" i="2"/>
  <c r="L165" i="2"/>
  <c r="M165" i="2"/>
  <c r="G166" i="2"/>
  <c r="H166" i="2"/>
  <c r="I166" i="2"/>
  <c r="J166" i="2"/>
  <c r="K166" i="2"/>
  <c r="L166" i="2"/>
  <c r="M166" i="2"/>
  <c r="G167" i="2"/>
  <c r="H167" i="2"/>
  <c r="I167" i="2"/>
  <c r="J167" i="2"/>
  <c r="K167" i="2"/>
  <c r="L167" i="2"/>
  <c r="M167" i="2"/>
  <c r="G168" i="2"/>
  <c r="H168" i="2"/>
  <c r="I168" i="2"/>
  <c r="J168" i="2"/>
  <c r="K168" i="2"/>
  <c r="L168" i="2"/>
  <c r="M168" i="2"/>
  <c r="G169" i="2"/>
  <c r="H169" i="2"/>
  <c r="I169" i="2"/>
  <c r="J169" i="2"/>
  <c r="K169" i="2"/>
  <c r="L169" i="2"/>
  <c r="M169" i="2"/>
  <c r="G170" i="2"/>
  <c r="H170" i="2"/>
  <c r="I170" i="2"/>
  <c r="J170" i="2"/>
  <c r="K170" i="2"/>
  <c r="L170" i="2"/>
  <c r="M170" i="2"/>
  <c r="G171" i="2"/>
  <c r="H171" i="2"/>
  <c r="I171" i="2"/>
  <c r="J171" i="2"/>
  <c r="K171" i="2"/>
  <c r="L171" i="2"/>
  <c r="M171" i="2"/>
  <c r="G172" i="2"/>
  <c r="H172" i="2"/>
  <c r="I172" i="2"/>
  <c r="J172" i="2"/>
  <c r="K172" i="2"/>
  <c r="L172" i="2"/>
  <c r="M172" i="2"/>
  <c r="G173" i="2"/>
  <c r="H173" i="2"/>
  <c r="I173" i="2"/>
  <c r="J173" i="2"/>
  <c r="K173" i="2"/>
  <c r="L173" i="2"/>
  <c r="M173" i="2"/>
  <c r="G174" i="2"/>
  <c r="H174" i="2"/>
  <c r="I174" i="2"/>
  <c r="J174" i="2"/>
  <c r="K174" i="2"/>
  <c r="L174" i="2"/>
  <c r="M174" i="2"/>
  <c r="G175" i="2"/>
  <c r="H175" i="2"/>
  <c r="I175" i="2"/>
  <c r="J175" i="2"/>
  <c r="K175" i="2"/>
  <c r="L175" i="2"/>
  <c r="M175" i="2"/>
  <c r="G176" i="2"/>
  <c r="H176" i="2"/>
  <c r="I176" i="2"/>
  <c r="J176" i="2"/>
  <c r="K176" i="2"/>
  <c r="L176" i="2"/>
  <c r="M176" i="2"/>
  <c r="G177" i="2"/>
  <c r="H177" i="2"/>
  <c r="I177" i="2"/>
  <c r="J177" i="2"/>
  <c r="K177" i="2"/>
  <c r="L177" i="2"/>
  <c r="M177" i="2"/>
  <c r="G178" i="2"/>
  <c r="H178" i="2"/>
  <c r="I178" i="2"/>
  <c r="J178" i="2"/>
  <c r="K178" i="2"/>
  <c r="L178" i="2"/>
  <c r="M178" i="2"/>
  <c r="G179" i="2"/>
  <c r="H179" i="2"/>
  <c r="I179" i="2"/>
  <c r="J179" i="2"/>
  <c r="K179" i="2"/>
  <c r="L179" i="2"/>
  <c r="M179" i="2"/>
  <c r="G180" i="2"/>
  <c r="H180" i="2"/>
  <c r="I180" i="2"/>
  <c r="J180" i="2"/>
  <c r="K180" i="2"/>
  <c r="L180" i="2"/>
  <c r="M180" i="2"/>
  <c r="G181" i="2"/>
  <c r="H181" i="2"/>
  <c r="I181" i="2"/>
  <c r="J181" i="2"/>
  <c r="K181" i="2"/>
  <c r="L181" i="2"/>
  <c r="M181" i="2"/>
  <c r="G182" i="2"/>
  <c r="H182" i="2"/>
  <c r="I182" i="2"/>
  <c r="J182" i="2"/>
  <c r="K182" i="2"/>
  <c r="L182" i="2"/>
  <c r="M182" i="2"/>
  <c r="G183" i="2"/>
  <c r="H183" i="2"/>
  <c r="I183" i="2"/>
  <c r="J183" i="2"/>
  <c r="K183" i="2"/>
  <c r="L183" i="2"/>
  <c r="M183" i="2"/>
  <c r="G184" i="2"/>
  <c r="H184" i="2"/>
  <c r="I184" i="2"/>
  <c r="J184" i="2"/>
  <c r="K184" i="2"/>
  <c r="L184" i="2"/>
  <c r="M184" i="2"/>
  <c r="G185" i="2"/>
  <c r="H185" i="2"/>
  <c r="I185" i="2"/>
  <c r="J185" i="2"/>
  <c r="K185" i="2"/>
  <c r="L185" i="2"/>
  <c r="M185" i="2"/>
  <c r="G186" i="2"/>
  <c r="H186" i="2"/>
  <c r="I186" i="2"/>
  <c r="J186" i="2"/>
  <c r="K186" i="2"/>
  <c r="L186" i="2"/>
  <c r="M186" i="2"/>
  <c r="G187" i="2"/>
  <c r="H187" i="2"/>
  <c r="I187" i="2"/>
  <c r="J187" i="2"/>
  <c r="K187" i="2"/>
  <c r="L187" i="2"/>
  <c r="M187" i="2"/>
  <c r="G188" i="2"/>
  <c r="H188" i="2"/>
  <c r="I188" i="2"/>
  <c r="J188" i="2"/>
  <c r="K188" i="2"/>
  <c r="L188" i="2"/>
  <c r="M188" i="2"/>
  <c r="G189" i="2"/>
  <c r="H189" i="2"/>
  <c r="I189" i="2"/>
  <c r="J189" i="2"/>
  <c r="K189" i="2"/>
  <c r="L189" i="2"/>
  <c r="M189" i="2"/>
  <c r="G190" i="2"/>
  <c r="H190" i="2"/>
  <c r="I190" i="2"/>
  <c r="J190" i="2"/>
  <c r="K190" i="2"/>
  <c r="L190" i="2"/>
  <c r="M190" i="2"/>
  <c r="G191" i="2"/>
  <c r="H191" i="2"/>
  <c r="I191" i="2"/>
  <c r="J191" i="2"/>
  <c r="K191" i="2"/>
  <c r="L191" i="2"/>
  <c r="M191" i="2"/>
  <c r="G192" i="2"/>
  <c r="H192" i="2"/>
  <c r="I192" i="2"/>
  <c r="J192" i="2"/>
  <c r="K192" i="2"/>
  <c r="L192" i="2"/>
  <c r="M192" i="2"/>
  <c r="G193" i="2"/>
  <c r="H193" i="2"/>
  <c r="I193" i="2"/>
  <c r="J193" i="2"/>
  <c r="K193" i="2"/>
  <c r="L193" i="2"/>
  <c r="M193" i="2"/>
  <c r="G194" i="2"/>
  <c r="H194" i="2"/>
  <c r="I194" i="2"/>
  <c r="J194" i="2"/>
  <c r="K194" i="2"/>
  <c r="L194" i="2"/>
  <c r="M194" i="2"/>
  <c r="G195" i="2"/>
  <c r="H195" i="2"/>
  <c r="I195" i="2"/>
  <c r="J195" i="2"/>
  <c r="K195" i="2"/>
  <c r="L195" i="2"/>
  <c r="M195" i="2"/>
  <c r="G196" i="2"/>
  <c r="H196" i="2"/>
  <c r="I196" i="2"/>
  <c r="J196" i="2"/>
  <c r="K196" i="2"/>
  <c r="L196" i="2"/>
  <c r="M196" i="2"/>
  <c r="G197" i="2"/>
  <c r="H197" i="2"/>
  <c r="I197" i="2"/>
  <c r="J197" i="2"/>
  <c r="K197" i="2"/>
  <c r="L197" i="2"/>
  <c r="M197" i="2"/>
  <c r="G198" i="2"/>
  <c r="H198" i="2"/>
  <c r="I198" i="2"/>
  <c r="J198" i="2"/>
  <c r="K198" i="2"/>
  <c r="L198" i="2"/>
  <c r="M198" i="2"/>
  <c r="G199" i="2"/>
  <c r="H199" i="2"/>
  <c r="I199" i="2"/>
  <c r="J199" i="2"/>
  <c r="K199" i="2"/>
  <c r="L199" i="2"/>
  <c r="M199" i="2"/>
  <c r="G200" i="2"/>
  <c r="H200" i="2"/>
  <c r="I200" i="2"/>
  <c r="J200" i="2"/>
  <c r="K200" i="2"/>
  <c r="L200" i="2"/>
  <c r="M200" i="2"/>
  <c r="G201" i="2"/>
  <c r="H201" i="2"/>
  <c r="I201" i="2"/>
  <c r="J201" i="2"/>
  <c r="K201" i="2"/>
  <c r="L201" i="2"/>
  <c r="M201" i="2"/>
  <c r="G202" i="2"/>
  <c r="H202" i="2"/>
  <c r="I202" i="2"/>
  <c r="J202" i="2"/>
  <c r="K202" i="2"/>
  <c r="L202" i="2"/>
  <c r="M202" i="2"/>
  <c r="G203" i="2"/>
  <c r="H203" i="2"/>
  <c r="I203" i="2"/>
  <c r="J203" i="2"/>
  <c r="K203" i="2"/>
  <c r="L203" i="2"/>
  <c r="M203" i="2"/>
  <c r="G204" i="2"/>
  <c r="H204" i="2"/>
  <c r="I204" i="2"/>
  <c r="J204" i="2"/>
  <c r="K204" i="2"/>
  <c r="L204" i="2"/>
  <c r="M204" i="2"/>
  <c r="G205" i="2"/>
  <c r="H205" i="2"/>
  <c r="I205" i="2"/>
  <c r="J205" i="2"/>
  <c r="K205" i="2"/>
  <c r="L205" i="2"/>
  <c r="M205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" i="2"/>
  <c r="M117" i="7" l="1"/>
  <c r="H161" i="7"/>
  <c r="F175" i="7"/>
  <c r="L161" i="7"/>
  <c r="H77" i="7"/>
  <c r="H17" i="7"/>
  <c r="I117" i="7"/>
  <c r="I62" i="7"/>
  <c r="H175" i="7"/>
  <c r="F127" i="7"/>
  <c r="L29" i="7"/>
  <c r="K17" i="7"/>
  <c r="F29" i="7"/>
  <c r="L196" i="7"/>
  <c r="J155" i="7"/>
  <c r="F77" i="7"/>
  <c r="H196" i="7"/>
  <c r="G196" i="7"/>
  <c r="J187" i="7"/>
  <c r="G202" i="7"/>
  <c r="I202" i="7"/>
  <c r="M191" i="7"/>
  <c r="J184" i="7"/>
  <c r="L175" i="7"/>
  <c r="L173" i="7"/>
  <c r="K160" i="7"/>
  <c r="I161" i="7"/>
  <c r="H111" i="7"/>
  <c r="F120" i="7"/>
  <c r="F89" i="7"/>
  <c r="F155" i="7"/>
  <c r="H29" i="7"/>
  <c r="F126" i="7"/>
  <c r="J38" i="7"/>
  <c r="J30" i="7"/>
  <c r="M51" i="7"/>
  <c r="F6" i="7"/>
  <c r="I43" i="7"/>
  <c r="K6" i="7"/>
  <c r="L70" i="7"/>
  <c r="K111" i="7"/>
  <c r="L17" i="7"/>
  <c r="L37" i="7"/>
  <c r="I21" i="7"/>
  <c r="K29" i="7"/>
  <c r="J135" i="7"/>
  <c r="F60" i="7"/>
  <c r="J52" i="7"/>
  <c r="G29" i="7"/>
  <c r="J17" i="7"/>
  <c r="L69" i="7"/>
  <c r="K161" i="7"/>
  <c r="I3" i="7"/>
  <c r="K120" i="7"/>
  <c r="F184" i="7"/>
  <c r="K175" i="7"/>
  <c r="M161" i="7"/>
  <c r="I120" i="7"/>
  <c r="J117" i="7"/>
  <c r="H73" i="7"/>
  <c r="G48" i="7"/>
  <c r="M105" i="7"/>
  <c r="K77" i="7"/>
  <c r="F17" i="7"/>
  <c r="K196" i="7"/>
  <c r="F202" i="7"/>
  <c r="J191" i="7"/>
  <c r="K184" i="7"/>
  <c r="H155" i="7"/>
  <c r="K155" i="7"/>
  <c r="L120" i="7"/>
  <c r="L117" i="7"/>
  <c r="G117" i="7"/>
  <c r="I69" i="7"/>
  <c r="I155" i="7"/>
  <c r="K108" i="7"/>
  <c r="G47" i="7"/>
  <c r="M17" i="7"/>
  <c r="F48" i="7"/>
  <c r="G62" i="7"/>
  <c r="G43" i="7"/>
  <c r="M155" i="7"/>
  <c r="J77" i="7"/>
  <c r="G37" i="7"/>
  <c r="J37" i="7"/>
  <c r="L89" i="7"/>
  <c r="J161" i="7"/>
  <c r="F188" i="7"/>
  <c r="J157" i="7"/>
  <c r="I42" i="7"/>
  <c r="I26" i="7"/>
  <c r="I58" i="7"/>
  <c r="I185" i="7"/>
  <c r="M185" i="7"/>
  <c r="G173" i="7"/>
  <c r="M173" i="7"/>
  <c r="F183" i="7"/>
  <c r="G138" i="7"/>
  <c r="J88" i="7"/>
  <c r="I53" i="7"/>
  <c r="H53" i="7"/>
  <c r="F108" i="7"/>
  <c r="J47" i="7"/>
  <c r="J42" i="7"/>
  <c r="K28" i="7"/>
  <c r="J26" i="7"/>
  <c r="K12" i="7"/>
  <c r="H121" i="7"/>
  <c r="L58" i="7"/>
  <c r="G42" i="7"/>
  <c r="K16" i="7"/>
  <c r="I105" i="7"/>
  <c r="F92" i="7"/>
  <c r="L16" i="7"/>
  <c r="L26" i="7"/>
  <c r="M21" i="7"/>
  <c r="L53" i="7"/>
  <c r="K21" i="7"/>
  <c r="J81" i="7"/>
  <c r="L81" i="7"/>
  <c r="I56" i="7"/>
  <c r="M53" i="7"/>
  <c r="M111" i="7"/>
  <c r="G111" i="7"/>
  <c r="L160" i="7"/>
  <c r="I33" i="7"/>
  <c r="G53" i="7"/>
  <c r="F12" i="7"/>
  <c r="H125" i="7"/>
  <c r="L92" i="7"/>
  <c r="F56" i="7"/>
  <c r="J48" i="7"/>
  <c r="J6" i="7"/>
  <c r="F62" i="7"/>
  <c r="F43" i="7"/>
  <c r="K43" i="7"/>
  <c r="G6" i="7"/>
  <c r="M6" i="7"/>
  <c r="F67" i="7"/>
  <c r="L28" i="7"/>
  <c r="G93" i="7"/>
  <c r="H6" i="7"/>
  <c r="K103" i="7"/>
  <c r="H160" i="7"/>
  <c r="L111" i="7"/>
  <c r="K152" i="7"/>
  <c r="F21" i="7"/>
  <c r="L144" i="7"/>
  <c r="J130" i="7"/>
  <c r="M84" i="7"/>
  <c r="M47" i="7"/>
  <c r="F81" i="7"/>
  <c r="J28" i="7"/>
  <c r="M168" i="7"/>
  <c r="I163" i="7"/>
  <c r="J152" i="7"/>
  <c r="I48" i="7"/>
  <c r="F33" i="7"/>
  <c r="J16" i="7"/>
  <c r="G135" i="7"/>
  <c r="F135" i="7"/>
  <c r="K123" i="7"/>
  <c r="K69" i="7"/>
  <c r="M48" i="7"/>
  <c r="G150" i="7"/>
  <c r="F103" i="7"/>
  <c r="M29" i="7"/>
  <c r="G103" i="7"/>
  <c r="L185" i="7"/>
  <c r="I88" i="7"/>
  <c r="G81" i="7"/>
  <c r="L142" i="7"/>
  <c r="K142" i="7"/>
  <c r="G142" i="7"/>
  <c r="I201" i="7"/>
  <c r="L201" i="7"/>
  <c r="L184" i="7"/>
  <c r="I191" i="7"/>
  <c r="G184" i="7"/>
  <c r="K173" i="7"/>
  <c r="M183" i="7"/>
  <c r="I160" i="7"/>
  <c r="M201" i="7"/>
  <c r="H170" i="7"/>
  <c r="K157" i="7"/>
  <c r="H142" i="7"/>
  <c r="K138" i="7"/>
  <c r="H56" i="7"/>
  <c r="H48" i="7"/>
  <c r="H108" i="7"/>
  <c r="I108" i="7"/>
  <c r="L56" i="7"/>
  <c r="F47" i="7"/>
  <c r="K47" i="7"/>
  <c r="G28" i="7"/>
  <c r="F58" i="7"/>
  <c r="G16" i="7"/>
  <c r="G125" i="7"/>
  <c r="I92" i="7"/>
  <c r="F109" i="7"/>
  <c r="H47" i="7"/>
  <c r="L12" i="7"/>
  <c r="M86" i="7"/>
  <c r="J103" i="7"/>
  <c r="L84" i="7"/>
  <c r="M160" i="7"/>
  <c r="J53" i="7"/>
  <c r="L21" i="7"/>
  <c r="J73" i="7"/>
  <c r="J60" i="7"/>
  <c r="K81" i="7"/>
  <c r="H168" i="7"/>
  <c r="J123" i="7"/>
  <c r="F69" i="7"/>
  <c r="F53" i="7"/>
  <c r="G69" i="7"/>
  <c r="F65" i="7"/>
  <c r="L168" i="7"/>
  <c r="F160" i="7"/>
  <c r="G156" i="7"/>
  <c r="F111" i="7"/>
  <c r="I184" i="7"/>
  <c r="M190" i="7"/>
  <c r="I190" i="7"/>
  <c r="L190" i="7"/>
  <c r="M162" i="7"/>
  <c r="H162" i="7"/>
  <c r="I162" i="7"/>
  <c r="L162" i="7"/>
  <c r="L145" i="7"/>
  <c r="F145" i="7"/>
  <c r="M22" i="7"/>
  <c r="J22" i="7"/>
  <c r="I22" i="7"/>
  <c r="I182" i="7"/>
  <c r="H182" i="7"/>
  <c r="F182" i="7"/>
  <c r="L182" i="7"/>
  <c r="F190" i="7"/>
  <c r="I194" i="7"/>
  <c r="F194" i="7"/>
  <c r="G194" i="7"/>
  <c r="M158" i="7"/>
  <c r="I158" i="7"/>
  <c r="J158" i="7"/>
  <c r="H174" i="7"/>
  <c r="L137" i="7"/>
  <c r="F137" i="7"/>
  <c r="K137" i="7"/>
  <c r="I137" i="7"/>
  <c r="M137" i="7"/>
  <c r="G137" i="7"/>
  <c r="H137" i="7"/>
  <c r="F124" i="7"/>
  <c r="K124" i="7"/>
  <c r="I124" i="7"/>
  <c r="H124" i="7"/>
  <c r="H177" i="7"/>
  <c r="I177" i="7"/>
  <c r="M182" i="7"/>
  <c r="M194" i="7"/>
  <c r="G162" i="7"/>
  <c r="G147" i="7"/>
  <c r="J147" i="7"/>
  <c r="L147" i="7"/>
  <c r="M82" i="7"/>
  <c r="I82" i="7"/>
  <c r="L82" i="7"/>
  <c r="M124" i="7"/>
  <c r="F74" i="7"/>
  <c r="L74" i="7"/>
  <c r="I74" i="7"/>
  <c r="G174" i="7"/>
  <c r="J174" i="7"/>
  <c r="M174" i="7"/>
  <c r="M14" i="7"/>
  <c r="I14" i="7"/>
  <c r="J14" i="7"/>
  <c r="M193" i="7"/>
  <c r="H193" i="7"/>
  <c r="I193" i="7"/>
  <c r="J141" i="7"/>
  <c r="I141" i="7"/>
  <c r="M153" i="7"/>
  <c r="H153" i="7"/>
  <c r="I153" i="7"/>
  <c r="F116" i="7"/>
  <c r="L116" i="7"/>
  <c r="I116" i="7"/>
  <c r="H66" i="7"/>
  <c r="M66" i="7"/>
  <c r="H50" i="7"/>
  <c r="I50" i="7"/>
  <c r="F50" i="7"/>
  <c r="L50" i="7"/>
  <c r="G159" i="7"/>
  <c r="F131" i="7"/>
  <c r="M127" i="7"/>
  <c r="G127" i="7"/>
  <c r="F165" i="7"/>
  <c r="L204" i="7"/>
  <c r="J164" i="7"/>
  <c r="L73" i="7"/>
  <c r="L61" i="7"/>
  <c r="J131" i="7"/>
  <c r="M32" i="7"/>
  <c r="H32" i="7"/>
  <c r="H204" i="7"/>
  <c r="K204" i="7"/>
  <c r="H144" i="7"/>
  <c r="I127" i="7"/>
  <c r="M164" i="7"/>
  <c r="L157" i="7"/>
  <c r="K126" i="7"/>
  <c r="I89" i="7"/>
  <c r="I73" i="7"/>
  <c r="I65" i="7"/>
  <c r="F144" i="7"/>
  <c r="H89" i="7"/>
  <c r="K60" i="7"/>
  <c r="M108" i="7"/>
  <c r="G12" i="7"/>
  <c r="K121" i="7"/>
  <c r="I32" i="7"/>
  <c r="G26" i="7"/>
  <c r="L121" i="7"/>
  <c r="G105" i="7"/>
  <c r="K92" i="7"/>
  <c r="G83" i="7"/>
  <c r="L51" i="7"/>
  <c r="K46" i="7"/>
  <c r="F51" i="7"/>
  <c r="I109" i="7"/>
  <c r="H2" i="7"/>
  <c r="L4" i="7"/>
  <c r="K4" i="7"/>
  <c r="M2" i="7"/>
  <c r="I175" i="7"/>
  <c r="M152" i="7"/>
  <c r="G152" i="7"/>
  <c r="K127" i="7"/>
  <c r="I144" i="7"/>
  <c r="M126" i="7"/>
  <c r="F196" i="7"/>
  <c r="L180" i="7"/>
  <c r="G73" i="7"/>
  <c r="F61" i="7"/>
  <c r="F168" i="7"/>
  <c r="K61" i="7"/>
  <c r="H55" i="7"/>
  <c r="I55" i="7"/>
  <c r="M52" i="7"/>
  <c r="F52" i="7"/>
  <c r="H12" i="7"/>
  <c r="G123" i="7"/>
  <c r="F123" i="7"/>
  <c r="K89" i="7"/>
  <c r="I60" i="7"/>
  <c r="J12" i="7"/>
  <c r="M89" i="7"/>
  <c r="G65" i="7"/>
  <c r="F73" i="7"/>
  <c r="K109" i="7"/>
  <c r="K67" i="7"/>
  <c r="K159" i="7"/>
  <c r="H159" i="7"/>
  <c r="M131" i="7"/>
  <c r="G131" i="7"/>
  <c r="M129" i="7"/>
  <c r="I129" i="7"/>
  <c r="J165" i="7"/>
  <c r="I165" i="7"/>
  <c r="G165" i="7"/>
  <c r="L165" i="7"/>
  <c r="J127" i="7"/>
  <c r="L65" i="7"/>
  <c r="M204" i="7"/>
  <c r="G191" i="7"/>
  <c r="K183" i="7"/>
  <c r="F159" i="7"/>
  <c r="G178" i="7"/>
  <c r="I131" i="7"/>
  <c r="L164" i="7"/>
  <c r="G164" i="7"/>
  <c r="L126" i="7"/>
  <c r="J89" i="7"/>
  <c r="I61" i="7"/>
  <c r="G144" i="7"/>
  <c r="F129" i="7"/>
  <c r="K129" i="7"/>
  <c r="I12" i="7"/>
  <c r="F121" i="7"/>
  <c r="G32" i="7"/>
  <c r="J105" i="7"/>
  <c r="L32" i="7"/>
  <c r="K51" i="7"/>
  <c r="F2" i="7"/>
  <c r="M109" i="7"/>
  <c r="M67" i="7"/>
  <c r="H4" i="7"/>
  <c r="H62" i="7"/>
  <c r="I4" i="7"/>
  <c r="G2" i="7"/>
  <c r="H8" i="7"/>
  <c r="M159" i="7"/>
  <c r="K131" i="7"/>
  <c r="H129" i="7"/>
  <c r="L127" i="7"/>
  <c r="J204" i="7"/>
  <c r="H187" i="7"/>
  <c r="M187" i="7"/>
  <c r="K165" i="7"/>
  <c r="M138" i="7"/>
  <c r="I138" i="7"/>
  <c r="J196" i="7"/>
  <c r="K73" i="7"/>
  <c r="G61" i="7"/>
  <c r="M77" i="7"/>
  <c r="G77" i="7"/>
  <c r="J65" i="7"/>
  <c r="J32" i="7"/>
  <c r="M16" i="7"/>
  <c r="H16" i="7"/>
  <c r="L60" i="7"/>
  <c r="K65" i="7"/>
  <c r="J61" i="7"/>
  <c r="H28" i="7"/>
  <c r="K205" i="7"/>
  <c r="G205" i="7"/>
  <c r="J205" i="7"/>
  <c r="F205" i="7"/>
  <c r="H189" i="7"/>
  <c r="L199" i="7"/>
  <c r="H199" i="7"/>
  <c r="H186" i="7"/>
  <c r="L186" i="7"/>
  <c r="J186" i="7"/>
  <c r="G149" i="7"/>
  <c r="F149" i="7"/>
  <c r="K149" i="7"/>
  <c r="L149" i="7"/>
  <c r="G197" i="7"/>
  <c r="K197" i="7"/>
  <c r="J197" i="7"/>
  <c r="F197" i="7"/>
  <c r="G181" i="7"/>
  <c r="K181" i="7"/>
  <c r="F181" i="7"/>
  <c r="J181" i="7"/>
  <c r="K198" i="7"/>
  <c r="G198" i="7"/>
  <c r="J198" i="7"/>
  <c r="M197" i="7"/>
  <c r="I199" i="7"/>
  <c r="G199" i="7"/>
  <c r="M186" i="7"/>
  <c r="K166" i="7"/>
  <c r="F166" i="7"/>
  <c r="L166" i="7"/>
  <c r="G166" i="7"/>
  <c r="H166" i="7"/>
  <c r="M178" i="7"/>
  <c r="H154" i="7"/>
  <c r="I154" i="7"/>
  <c r="M149" i="7"/>
  <c r="F154" i="7"/>
  <c r="K154" i="7"/>
  <c r="M136" i="7"/>
  <c r="H104" i="7"/>
  <c r="G104" i="7"/>
  <c r="J104" i="7"/>
  <c r="L96" i="7"/>
  <c r="G96" i="7"/>
  <c r="F96" i="7"/>
  <c r="K96" i="7"/>
  <c r="H146" i="7"/>
  <c r="M146" i="7"/>
  <c r="I146" i="7"/>
  <c r="F146" i="7"/>
  <c r="G145" i="7"/>
  <c r="M145" i="7"/>
  <c r="M132" i="7"/>
  <c r="G100" i="7"/>
  <c r="H100" i="7"/>
  <c r="K100" i="7"/>
  <c r="J100" i="7"/>
  <c r="L140" i="7"/>
  <c r="G128" i="7"/>
  <c r="M128" i="7"/>
  <c r="G66" i="7"/>
  <c r="K66" i="7"/>
  <c r="J66" i="7"/>
  <c r="F34" i="7"/>
  <c r="H34" i="7"/>
  <c r="K34" i="7"/>
  <c r="M18" i="7"/>
  <c r="G112" i="7"/>
  <c r="M112" i="7"/>
  <c r="K104" i="7"/>
  <c r="G34" i="7"/>
  <c r="G18" i="7"/>
  <c r="J125" i="7"/>
  <c r="H94" i="7"/>
  <c r="F94" i="7"/>
  <c r="K94" i="7"/>
  <c r="H83" i="7"/>
  <c r="L83" i="7"/>
  <c r="J83" i="7"/>
  <c r="L59" i="7"/>
  <c r="M54" i="7"/>
  <c r="L128" i="7"/>
  <c r="G8" i="7"/>
  <c r="H78" i="7"/>
  <c r="F75" i="7"/>
  <c r="K75" i="7"/>
  <c r="L18" i="7"/>
  <c r="F93" i="7"/>
  <c r="J86" i="7"/>
  <c r="K78" i="7"/>
  <c r="M78" i="7"/>
  <c r="F59" i="7"/>
  <c r="K59" i="7"/>
  <c r="M70" i="7"/>
  <c r="I205" i="7"/>
  <c r="F201" i="7"/>
  <c r="J201" i="7"/>
  <c r="K201" i="7"/>
  <c r="G201" i="7"/>
  <c r="I189" i="7"/>
  <c r="F185" i="7"/>
  <c r="J185" i="7"/>
  <c r="G185" i="7"/>
  <c r="K185" i="7"/>
  <c r="L205" i="7"/>
  <c r="L197" i="7"/>
  <c r="L181" i="7"/>
  <c r="M205" i="7"/>
  <c r="I198" i="7"/>
  <c r="G182" i="7"/>
  <c r="K182" i="7"/>
  <c r="J182" i="7"/>
  <c r="M181" i="7"/>
  <c r="L202" i="7"/>
  <c r="H202" i="7"/>
  <c r="J202" i="7"/>
  <c r="F199" i="7"/>
  <c r="K199" i="7"/>
  <c r="L194" i="7"/>
  <c r="H194" i="7"/>
  <c r="J194" i="7"/>
  <c r="F191" i="7"/>
  <c r="F173" i="7"/>
  <c r="H173" i="7"/>
  <c r="K186" i="7"/>
  <c r="F186" i="7"/>
  <c r="I183" i="7"/>
  <c r="I166" i="7"/>
  <c r="K178" i="7"/>
  <c r="F178" i="7"/>
  <c r="J149" i="7"/>
  <c r="G141" i="7"/>
  <c r="F141" i="7"/>
  <c r="K141" i="7"/>
  <c r="L141" i="7"/>
  <c r="I174" i="7"/>
  <c r="K174" i="7"/>
  <c r="L174" i="7"/>
  <c r="G157" i="7"/>
  <c r="M157" i="7"/>
  <c r="I157" i="7"/>
  <c r="H157" i="7"/>
  <c r="J154" i="7"/>
  <c r="G153" i="7"/>
  <c r="L136" i="7"/>
  <c r="I104" i="7"/>
  <c r="I96" i="7"/>
  <c r="M88" i="7"/>
  <c r="H147" i="7"/>
  <c r="M147" i="7"/>
  <c r="I147" i="7"/>
  <c r="K146" i="7"/>
  <c r="J146" i="7"/>
  <c r="L132" i="7"/>
  <c r="G116" i="7"/>
  <c r="H116" i="7"/>
  <c r="K116" i="7"/>
  <c r="J116" i="7"/>
  <c r="I100" i="7"/>
  <c r="H140" i="7"/>
  <c r="I140" i="7"/>
  <c r="H128" i="7"/>
  <c r="F128" i="7"/>
  <c r="J108" i="7"/>
  <c r="I66" i="7"/>
  <c r="G50" i="7"/>
  <c r="K50" i="7"/>
  <c r="J50" i="7"/>
  <c r="K42" i="7"/>
  <c r="F42" i="7"/>
  <c r="H42" i="7"/>
  <c r="I34" i="7"/>
  <c r="H141" i="7"/>
  <c r="J121" i="7"/>
  <c r="I125" i="7"/>
  <c r="L124" i="7"/>
  <c r="G124" i="7"/>
  <c r="J124" i="7"/>
  <c r="H112" i="7"/>
  <c r="H74" i="7"/>
  <c r="G74" i="7"/>
  <c r="K74" i="7"/>
  <c r="J74" i="7"/>
  <c r="J137" i="7"/>
  <c r="M125" i="7"/>
  <c r="H105" i="7"/>
  <c r="L108" i="7"/>
  <c r="M94" i="7"/>
  <c r="L94" i="7"/>
  <c r="H92" i="7"/>
  <c r="G92" i="7"/>
  <c r="M92" i="7"/>
  <c r="M83" i="7"/>
  <c r="L78" i="7"/>
  <c r="K54" i="7"/>
  <c r="H46" i="7"/>
  <c r="L46" i="7"/>
  <c r="J46" i="7"/>
  <c r="J8" i="7"/>
  <c r="I51" i="7"/>
  <c r="G51" i="7"/>
  <c r="L109" i="7"/>
  <c r="H109" i="7"/>
  <c r="G109" i="7"/>
  <c r="K62" i="7"/>
  <c r="M62" i="7"/>
  <c r="I8" i="7"/>
  <c r="K8" i="7"/>
  <c r="I93" i="7"/>
  <c r="H86" i="7"/>
  <c r="I75" i="7"/>
  <c r="I67" i="7"/>
  <c r="L34" i="7"/>
  <c r="H93" i="7"/>
  <c r="K93" i="7"/>
  <c r="J93" i="7"/>
  <c r="G86" i="7"/>
  <c r="I86" i="7"/>
  <c r="G78" i="7"/>
  <c r="F78" i="7"/>
  <c r="H70" i="7"/>
  <c r="I59" i="7"/>
  <c r="J59" i="7"/>
  <c r="F8" i="7"/>
  <c r="K70" i="7"/>
  <c r="F70" i="7"/>
  <c r="M4" i="7"/>
  <c r="I2" i="7"/>
  <c r="L62" i="7"/>
  <c r="K189" i="7"/>
  <c r="G189" i="7"/>
  <c r="J189" i="7"/>
  <c r="F189" i="7"/>
  <c r="H205" i="7"/>
  <c r="M189" i="7"/>
  <c r="J199" i="7"/>
  <c r="J178" i="7"/>
  <c r="H136" i="7"/>
  <c r="G136" i="7"/>
  <c r="J136" i="7"/>
  <c r="H145" i="7"/>
  <c r="J145" i="7"/>
  <c r="G132" i="7"/>
  <c r="H132" i="7"/>
  <c r="K132" i="7"/>
  <c r="J132" i="7"/>
  <c r="H198" i="7"/>
  <c r="J128" i="7"/>
  <c r="F18" i="7"/>
  <c r="K18" i="7"/>
  <c r="H18" i="7"/>
  <c r="H149" i="7"/>
  <c r="K136" i="7"/>
  <c r="L112" i="7"/>
  <c r="K112" i="7"/>
  <c r="J112" i="7"/>
  <c r="L54" i="7"/>
  <c r="H54" i="7"/>
  <c r="J54" i="7"/>
  <c r="H75" i="7"/>
  <c r="L75" i="7"/>
  <c r="J78" i="7"/>
  <c r="J70" i="7"/>
  <c r="I197" i="7"/>
  <c r="J193" i="7"/>
  <c r="F193" i="7"/>
  <c r="K193" i="7"/>
  <c r="G193" i="7"/>
  <c r="I181" i="7"/>
  <c r="F177" i="7"/>
  <c r="J177" i="7"/>
  <c r="G177" i="7"/>
  <c r="K177" i="7"/>
  <c r="L193" i="7"/>
  <c r="L177" i="7"/>
  <c r="L198" i="7"/>
  <c r="F198" i="7"/>
  <c r="H190" i="7"/>
  <c r="K190" i="7"/>
  <c r="G190" i="7"/>
  <c r="J190" i="7"/>
  <c r="M199" i="7"/>
  <c r="L191" i="7"/>
  <c r="H191" i="7"/>
  <c r="G186" i="7"/>
  <c r="I186" i="7"/>
  <c r="H183" i="7"/>
  <c r="L183" i="7"/>
  <c r="J183" i="7"/>
  <c r="J166" i="7"/>
  <c r="K158" i="7"/>
  <c r="F158" i="7"/>
  <c r="L158" i="7"/>
  <c r="H158" i="7"/>
  <c r="G158" i="7"/>
  <c r="H178" i="7"/>
  <c r="I178" i="7"/>
  <c r="M154" i="7"/>
  <c r="I149" i="7"/>
  <c r="F170" i="7"/>
  <c r="K170" i="7"/>
  <c r="J170" i="7"/>
  <c r="F162" i="7"/>
  <c r="J162" i="7"/>
  <c r="K162" i="7"/>
  <c r="L154" i="7"/>
  <c r="G154" i="7"/>
  <c r="L153" i="7"/>
  <c r="K153" i="7"/>
  <c r="J153" i="7"/>
  <c r="I136" i="7"/>
  <c r="H120" i="7"/>
  <c r="G120" i="7"/>
  <c r="J120" i="7"/>
  <c r="L104" i="7"/>
  <c r="F104" i="7"/>
  <c r="J96" i="7"/>
  <c r="L88" i="7"/>
  <c r="G88" i="7"/>
  <c r="K88" i="7"/>
  <c r="F88" i="7"/>
  <c r="L146" i="7"/>
  <c r="K145" i="7"/>
  <c r="I145" i="7"/>
  <c r="I132" i="7"/>
  <c r="L100" i="7"/>
  <c r="F100" i="7"/>
  <c r="K140" i="7"/>
  <c r="J140" i="7"/>
  <c r="I128" i="7"/>
  <c r="H96" i="7"/>
  <c r="K82" i="7"/>
  <c r="G82" i="7"/>
  <c r="J82" i="7"/>
  <c r="L66" i="7"/>
  <c r="F66" i="7"/>
  <c r="J34" i="7"/>
  <c r="K26" i="7"/>
  <c r="H26" i="7"/>
  <c r="F26" i="7"/>
  <c r="I18" i="7"/>
  <c r="I121" i="7"/>
  <c r="I112" i="7"/>
  <c r="H58" i="7"/>
  <c r="G58" i="7"/>
  <c r="K58" i="7"/>
  <c r="J58" i="7"/>
  <c r="L38" i="7"/>
  <c r="G38" i="7"/>
  <c r="F38" i="7"/>
  <c r="H38" i="7"/>
  <c r="K38" i="7"/>
  <c r="L30" i="7"/>
  <c r="G30" i="7"/>
  <c r="K30" i="7"/>
  <c r="F30" i="7"/>
  <c r="H30" i="7"/>
  <c r="L22" i="7"/>
  <c r="G22" i="7"/>
  <c r="F22" i="7"/>
  <c r="K22" i="7"/>
  <c r="H22" i="7"/>
  <c r="L14" i="7"/>
  <c r="G14" i="7"/>
  <c r="K14" i="7"/>
  <c r="H14" i="7"/>
  <c r="F14" i="7"/>
  <c r="F125" i="7"/>
  <c r="K125" i="7"/>
  <c r="F105" i="7"/>
  <c r="K105" i="7"/>
  <c r="J94" i="7"/>
  <c r="G94" i="7"/>
  <c r="L86" i="7"/>
  <c r="F83" i="7"/>
  <c r="K83" i="7"/>
  <c r="G54" i="7"/>
  <c r="I54" i="7"/>
  <c r="J51" i="7"/>
  <c r="H82" i="7"/>
  <c r="M75" i="7"/>
  <c r="G75" i="7"/>
  <c r="H67" i="7"/>
  <c r="L67" i="7"/>
  <c r="J67" i="7"/>
  <c r="H59" i="7"/>
  <c r="M93" i="7"/>
  <c r="K86" i="7"/>
  <c r="M59" i="7"/>
  <c r="M140" i="7"/>
  <c r="G70" i="7"/>
  <c r="L42" i="7"/>
  <c r="K205" i="6"/>
  <c r="K127" i="6"/>
  <c r="L121" i="6"/>
  <c r="G113" i="6"/>
  <c r="J94" i="6"/>
  <c r="J66" i="6"/>
  <c r="I205" i="6"/>
  <c r="I197" i="6"/>
  <c r="K186" i="6"/>
  <c r="I175" i="6"/>
  <c r="F186" i="6"/>
  <c r="M168" i="6"/>
  <c r="H138" i="6"/>
  <c r="L129" i="6"/>
  <c r="L127" i="6"/>
  <c r="G126" i="6"/>
  <c r="G117" i="6"/>
  <c r="K113" i="6"/>
  <c r="G52" i="6"/>
  <c r="H29" i="6"/>
  <c r="H47" i="6"/>
  <c r="J29" i="6"/>
  <c r="J71" i="6"/>
  <c r="G50" i="6"/>
  <c r="M46" i="6"/>
  <c r="G38" i="6"/>
  <c r="I13" i="6"/>
  <c r="L47" i="6"/>
  <c r="K25" i="6"/>
  <c r="K17" i="6"/>
  <c r="L6" i="6"/>
  <c r="H78" i="6"/>
  <c r="G63" i="6"/>
  <c r="G19" i="6"/>
  <c r="G87" i="6"/>
  <c r="J142" i="6"/>
  <c r="L61" i="6"/>
  <c r="M148" i="6"/>
  <c r="M192" i="6"/>
  <c r="F204" i="6"/>
  <c r="J192" i="6"/>
  <c r="I200" i="6"/>
  <c r="G204" i="6"/>
  <c r="K168" i="6"/>
  <c r="H137" i="6"/>
  <c r="L126" i="6"/>
  <c r="G133" i="6"/>
  <c r="G129" i="6"/>
  <c r="G125" i="6"/>
  <c r="L119" i="6"/>
  <c r="H79" i="6"/>
  <c r="G158" i="6"/>
  <c r="K87" i="6"/>
  <c r="I52" i="6"/>
  <c r="H23" i="6"/>
  <c r="J50" i="6"/>
  <c r="G47" i="6"/>
  <c r="K46" i="6"/>
  <c r="L38" i="6"/>
  <c r="L19" i="6"/>
  <c r="I47" i="6"/>
  <c r="F43" i="6"/>
  <c r="M29" i="6"/>
  <c r="M63" i="6"/>
  <c r="I157" i="6"/>
  <c r="K157" i="6"/>
  <c r="J157" i="6"/>
  <c r="H147" i="6"/>
  <c r="G147" i="6"/>
  <c r="I147" i="6"/>
  <c r="F147" i="6"/>
  <c r="L147" i="6"/>
  <c r="K147" i="6"/>
  <c r="M147" i="6"/>
  <c r="H135" i="6"/>
  <c r="K135" i="6"/>
  <c r="M179" i="6"/>
  <c r="L179" i="6"/>
  <c r="M201" i="6"/>
  <c r="L201" i="6"/>
  <c r="I201" i="6"/>
  <c r="K193" i="6"/>
  <c r="I193" i="6"/>
  <c r="H143" i="6"/>
  <c r="F143" i="6"/>
  <c r="K143" i="6"/>
  <c r="G121" i="6"/>
  <c r="K111" i="6"/>
  <c r="G94" i="6"/>
  <c r="G82" i="6"/>
  <c r="F73" i="6"/>
  <c r="G66" i="6"/>
  <c r="M66" i="6"/>
  <c r="L85" i="6"/>
  <c r="M13" i="6"/>
  <c r="L182" i="6"/>
  <c r="G198" i="6"/>
  <c r="F190" i="6"/>
  <c r="I198" i="6"/>
  <c r="F150" i="6"/>
  <c r="F126" i="6"/>
  <c r="H150" i="6"/>
  <c r="H126" i="6"/>
  <c r="F120" i="6"/>
  <c r="H114" i="6"/>
  <c r="J126" i="6"/>
  <c r="L120" i="6"/>
  <c r="L112" i="6"/>
  <c r="J107" i="6"/>
  <c r="G122" i="6"/>
  <c r="K121" i="6"/>
  <c r="L111" i="6"/>
  <c r="I92" i="6"/>
  <c r="L199" i="6"/>
  <c r="K199" i="6"/>
  <c r="M126" i="6"/>
  <c r="J122" i="6"/>
  <c r="H82" i="6"/>
  <c r="K158" i="6"/>
  <c r="F94" i="6"/>
  <c r="K94" i="6"/>
  <c r="F87" i="6"/>
  <c r="K81" i="6"/>
  <c r="K71" i="6"/>
  <c r="H43" i="6"/>
  <c r="K82" i="6"/>
  <c r="H60" i="6"/>
  <c r="F89" i="6"/>
  <c r="F66" i="6"/>
  <c r="K66" i="6"/>
  <c r="F50" i="6"/>
  <c r="K50" i="6"/>
  <c r="M38" i="6"/>
  <c r="I85" i="6"/>
  <c r="J67" i="6"/>
  <c r="K47" i="6"/>
  <c r="K43" i="6"/>
  <c r="K31" i="6"/>
  <c r="K9" i="6"/>
  <c r="J2" i="6"/>
  <c r="F19" i="6"/>
  <c r="L78" i="6"/>
  <c r="J78" i="6"/>
  <c r="J43" i="6"/>
  <c r="J31" i="6"/>
  <c r="K67" i="6"/>
  <c r="L13" i="6"/>
  <c r="H84" i="6"/>
  <c r="L190" i="6"/>
  <c r="I120" i="6"/>
  <c r="K170" i="6"/>
  <c r="K142" i="6"/>
  <c r="M87" i="6"/>
  <c r="K182" i="6"/>
  <c r="L198" i="6"/>
  <c r="M31" i="6"/>
  <c r="G71" i="6"/>
  <c r="M71" i="6"/>
  <c r="I126" i="6"/>
  <c r="F198" i="6"/>
  <c r="H198" i="6"/>
  <c r="F188" i="6"/>
  <c r="H182" i="6"/>
  <c r="H158" i="6"/>
  <c r="I188" i="6"/>
  <c r="G168" i="6"/>
  <c r="H120" i="6"/>
  <c r="F112" i="6"/>
  <c r="H106" i="6"/>
  <c r="K122" i="6"/>
  <c r="K129" i="6"/>
  <c r="G120" i="6"/>
  <c r="G109" i="6"/>
  <c r="H87" i="6"/>
  <c r="H71" i="6"/>
  <c r="F199" i="6"/>
  <c r="M122" i="6"/>
  <c r="L87" i="6"/>
  <c r="M158" i="6"/>
  <c r="K73" i="6"/>
  <c r="H63" i="6"/>
  <c r="I78" i="6"/>
  <c r="I66" i="6"/>
  <c r="M50" i="6"/>
  <c r="K38" i="6"/>
  <c r="G31" i="6"/>
  <c r="K13" i="6"/>
  <c r="F13" i="6"/>
  <c r="H13" i="6"/>
  <c r="F8" i="6"/>
  <c r="H50" i="6"/>
  <c r="I43" i="6"/>
  <c r="J16" i="6"/>
  <c r="J8" i="6"/>
  <c r="L40" i="6"/>
  <c r="M78" i="6"/>
  <c r="G78" i="6"/>
  <c r="M43" i="6"/>
  <c r="J25" i="6"/>
  <c r="L44" i="6"/>
  <c r="J150" i="6"/>
  <c r="J101" i="6"/>
  <c r="H101" i="6"/>
  <c r="L189" i="6"/>
  <c r="G189" i="6"/>
  <c r="I173" i="6"/>
  <c r="L173" i="6"/>
  <c r="H173" i="6"/>
  <c r="G141" i="6"/>
  <c r="M141" i="6"/>
  <c r="K141" i="6"/>
  <c r="H153" i="6"/>
  <c r="L141" i="6"/>
  <c r="J195" i="6"/>
  <c r="K195" i="6"/>
  <c r="L195" i="6"/>
  <c r="H139" i="6"/>
  <c r="K139" i="6"/>
  <c r="M139" i="6"/>
  <c r="G139" i="6"/>
  <c r="G101" i="6"/>
  <c r="G88" i="6"/>
  <c r="L88" i="6"/>
  <c r="M80" i="6"/>
  <c r="F80" i="6"/>
  <c r="J28" i="6"/>
  <c r="L28" i="6"/>
  <c r="H28" i="6"/>
  <c r="K128" i="6"/>
  <c r="I128" i="6"/>
  <c r="M128" i="6"/>
  <c r="K7" i="6"/>
  <c r="M7" i="6"/>
  <c r="I7" i="6"/>
  <c r="J7" i="6"/>
  <c r="F7" i="6"/>
  <c r="J194" i="6"/>
  <c r="L194" i="6"/>
  <c r="K194" i="6"/>
  <c r="G194" i="6"/>
  <c r="I194" i="6"/>
  <c r="F173" i="6"/>
  <c r="F163" i="6"/>
  <c r="K163" i="6"/>
  <c r="F195" i="6"/>
  <c r="G149" i="6"/>
  <c r="K145" i="6"/>
  <c r="J128" i="6"/>
  <c r="M149" i="6"/>
  <c r="I139" i="6"/>
  <c r="K101" i="6"/>
  <c r="K131" i="6"/>
  <c r="K123" i="6"/>
  <c r="K115" i="6"/>
  <c r="J160" i="6"/>
  <c r="H160" i="6"/>
  <c r="K160" i="6"/>
  <c r="M160" i="6"/>
  <c r="L151" i="6"/>
  <c r="I88" i="6"/>
  <c r="I80" i="6"/>
  <c r="J72" i="6"/>
  <c r="F72" i="6"/>
  <c r="I62" i="6"/>
  <c r="J62" i="6"/>
  <c r="H58" i="6"/>
  <c r="J58" i="6"/>
  <c r="K27" i="6"/>
  <c r="F28" i="6"/>
  <c r="J86" i="6"/>
  <c r="M86" i="6"/>
  <c r="G86" i="6"/>
  <c r="H86" i="6"/>
  <c r="K77" i="6"/>
  <c r="J77" i="6"/>
  <c r="H77" i="6"/>
  <c r="F77" i="6"/>
  <c r="I77" i="6"/>
  <c r="J42" i="6"/>
  <c r="L42" i="6"/>
  <c r="M28" i="6"/>
  <c r="G7" i="6"/>
  <c r="J154" i="6"/>
  <c r="G154" i="6"/>
  <c r="F154" i="6"/>
  <c r="M154" i="6"/>
  <c r="I114" i="6"/>
  <c r="F114" i="6"/>
  <c r="L114" i="6"/>
  <c r="M101" i="6"/>
  <c r="M165" i="6"/>
  <c r="I165" i="6"/>
  <c r="K165" i="6"/>
  <c r="I79" i="6"/>
  <c r="G79" i="6"/>
  <c r="M57" i="6"/>
  <c r="G57" i="6"/>
  <c r="I57" i="6"/>
  <c r="K15" i="6"/>
  <c r="L15" i="6"/>
  <c r="I15" i="6"/>
  <c r="M15" i="6"/>
  <c r="J15" i="6"/>
  <c r="G15" i="6"/>
  <c r="L101" i="6"/>
  <c r="L193" i="6"/>
  <c r="K201" i="6"/>
  <c r="K197" i="6"/>
  <c r="M171" i="6"/>
  <c r="H171" i="6"/>
  <c r="I171" i="6"/>
  <c r="F171" i="6"/>
  <c r="L165" i="6"/>
  <c r="M193" i="6"/>
  <c r="K154" i="6"/>
  <c r="M197" i="6"/>
  <c r="F128" i="6"/>
  <c r="F151" i="6"/>
  <c r="F139" i="6"/>
  <c r="L128" i="6"/>
  <c r="I101" i="6"/>
  <c r="I131" i="6"/>
  <c r="I123" i="6"/>
  <c r="I115" i="6"/>
  <c r="G114" i="6"/>
  <c r="G160" i="6"/>
  <c r="F160" i="6"/>
  <c r="L79" i="6"/>
  <c r="M92" i="6"/>
  <c r="I81" i="6"/>
  <c r="F81" i="6"/>
  <c r="K72" i="6"/>
  <c r="K88" i="6"/>
  <c r="M88" i="6"/>
  <c r="J79" i="6"/>
  <c r="I72" i="6"/>
  <c r="J89" i="6"/>
  <c r="I89" i="6"/>
  <c r="F58" i="6"/>
  <c r="L27" i="6"/>
  <c r="G18" i="6"/>
  <c r="J18" i="6"/>
  <c r="F15" i="6"/>
  <c r="I27" i="6"/>
  <c r="I22" i="6"/>
  <c r="H22" i="6"/>
  <c r="F27" i="6"/>
  <c r="L77" i="6"/>
  <c r="H192" i="6"/>
  <c r="L192" i="6"/>
  <c r="J174" i="6"/>
  <c r="I174" i="6"/>
  <c r="L174" i="6"/>
  <c r="M174" i="6"/>
  <c r="G174" i="6"/>
  <c r="M79" i="6"/>
  <c r="K112" i="6"/>
  <c r="H112" i="6"/>
  <c r="F67" i="6"/>
  <c r="I67" i="6"/>
  <c r="L57" i="6"/>
  <c r="M205" i="6"/>
  <c r="G205" i="6"/>
  <c r="F194" i="6"/>
  <c r="I189" i="6"/>
  <c r="G197" i="6"/>
  <c r="H194" i="6"/>
  <c r="K189" i="6"/>
  <c r="I192" i="6"/>
  <c r="H165" i="6"/>
  <c r="M173" i="6"/>
  <c r="K173" i="6"/>
  <c r="I153" i="6"/>
  <c r="I149" i="6"/>
  <c r="I145" i="6"/>
  <c r="I141" i="6"/>
  <c r="I154" i="6"/>
  <c r="F135" i="6"/>
  <c r="K114" i="6"/>
  <c r="L133" i="6"/>
  <c r="M133" i="6"/>
  <c r="M131" i="6"/>
  <c r="M127" i="6"/>
  <c r="L125" i="6"/>
  <c r="M125" i="6"/>
  <c r="M123" i="6"/>
  <c r="M119" i="6"/>
  <c r="L117" i="6"/>
  <c r="M117" i="6"/>
  <c r="M115" i="6"/>
  <c r="M111" i="6"/>
  <c r="L109" i="6"/>
  <c r="M109" i="6"/>
  <c r="F101" i="6"/>
  <c r="I159" i="6"/>
  <c r="L159" i="6"/>
  <c r="M114" i="6"/>
  <c r="L97" i="6"/>
  <c r="I97" i="6"/>
  <c r="F97" i="6"/>
  <c r="L160" i="6"/>
  <c r="L139" i="6"/>
  <c r="H73" i="6"/>
  <c r="K98" i="6"/>
  <c r="F88" i="6"/>
  <c r="K80" i="6"/>
  <c r="H27" i="6"/>
  <c r="H7" i="6"/>
  <c r="H88" i="6"/>
  <c r="J80" i="6"/>
  <c r="M72" i="6"/>
  <c r="M89" i="6"/>
  <c r="H42" i="6"/>
  <c r="J32" i="6"/>
  <c r="H32" i="6"/>
  <c r="M32" i="6"/>
  <c r="F32" i="6"/>
  <c r="G27" i="6"/>
  <c r="J5" i="6"/>
  <c r="K5" i="6"/>
  <c r="J70" i="6"/>
  <c r="F70" i="6"/>
  <c r="J27" i="6"/>
  <c r="M67" i="6"/>
  <c r="K185" i="6"/>
  <c r="M185" i="6"/>
  <c r="L185" i="6"/>
  <c r="I185" i="6"/>
  <c r="H185" i="6"/>
  <c r="F5" i="6"/>
  <c r="M200" i="6"/>
  <c r="L200" i="6"/>
  <c r="F200" i="6"/>
  <c r="H200" i="6"/>
  <c r="F174" i="6"/>
  <c r="I91" i="6"/>
  <c r="J91" i="6"/>
  <c r="L91" i="6"/>
  <c r="M91" i="6"/>
  <c r="H91" i="6"/>
  <c r="F91" i="6"/>
  <c r="K23" i="6"/>
  <c r="M23" i="6"/>
  <c r="I23" i="6"/>
  <c r="G23" i="6"/>
  <c r="J23" i="6"/>
  <c r="L23" i="6"/>
  <c r="K188" i="6"/>
  <c r="L188" i="6"/>
  <c r="J188" i="6"/>
  <c r="H188" i="6"/>
  <c r="G188" i="6"/>
  <c r="M170" i="6"/>
  <c r="J170" i="6"/>
  <c r="L170" i="6"/>
  <c r="G170" i="6"/>
  <c r="F63" i="6"/>
  <c r="L63" i="6"/>
  <c r="K63" i="6"/>
  <c r="I63" i="6"/>
  <c r="F170" i="6"/>
  <c r="L7" i="6"/>
  <c r="I17" i="6"/>
  <c r="J190" i="6"/>
  <c r="K190" i="6"/>
  <c r="G190" i="6"/>
  <c r="M53" i="6"/>
  <c r="K53" i="6"/>
  <c r="G53" i="6"/>
  <c r="J106" i="6"/>
  <c r="K106" i="6"/>
  <c r="I106" i="6"/>
  <c r="G138" i="6"/>
  <c r="H204" i="6"/>
  <c r="M190" i="6"/>
  <c r="H190" i="6"/>
  <c r="I204" i="6"/>
  <c r="K204" i="6"/>
  <c r="I186" i="6"/>
  <c r="J186" i="6"/>
  <c r="H169" i="6"/>
  <c r="J169" i="6"/>
  <c r="F138" i="6"/>
  <c r="I138" i="6"/>
  <c r="J120" i="6"/>
  <c r="I148" i="6"/>
  <c r="M106" i="6"/>
  <c r="F158" i="6"/>
  <c r="H19" i="6"/>
  <c r="J84" i="6"/>
  <c r="I50" i="6"/>
  <c r="I46" i="6"/>
  <c r="I38" i="6"/>
  <c r="H21" i="6"/>
  <c r="K16" i="6"/>
  <c r="H54" i="6"/>
  <c r="F38" i="6"/>
  <c r="M26" i="6"/>
  <c r="K19" i="6"/>
  <c r="J19" i="6"/>
  <c r="I84" i="6"/>
  <c r="J182" i="6"/>
  <c r="I182" i="6"/>
  <c r="G182" i="6"/>
  <c r="I169" i="6"/>
  <c r="L53" i="6"/>
  <c r="L204" i="6"/>
  <c r="M182" i="6"/>
  <c r="L106" i="6"/>
  <c r="K198" i="6"/>
  <c r="K61" i="6"/>
  <c r="J138" i="6"/>
  <c r="K167" i="6"/>
  <c r="G167" i="6"/>
  <c r="F172" i="6"/>
  <c r="H161" i="6"/>
  <c r="K161" i="6"/>
  <c r="M100" i="6"/>
  <c r="H100" i="6"/>
  <c r="L74" i="6"/>
  <c r="F74" i="6"/>
  <c r="L24" i="6"/>
  <c r="H24" i="6"/>
  <c r="G24" i="6"/>
  <c r="G20" i="6"/>
  <c r="F167" i="6"/>
  <c r="K172" i="6"/>
  <c r="J172" i="6"/>
  <c r="H163" i="6"/>
  <c r="J151" i="6"/>
  <c r="M183" i="6"/>
  <c r="M203" i="6"/>
  <c r="J153" i="6"/>
  <c r="F153" i="6"/>
  <c r="J145" i="6"/>
  <c r="F145" i="6"/>
  <c r="J137" i="6"/>
  <c r="F137" i="6"/>
  <c r="I191" i="6"/>
  <c r="M187" i="6"/>
  <c r="K181" i="6"/>
  <c r="F164" i="6"/>
  <c r="H141" i="6"/>
  <c r="K137" i="6"/>
  <c r="J100" i="6"/>
  <c r="M99" i="6"/>
  <c r="H133" i="6"/>
  <c r="J133" i="6"/>
  <c r="F133" i="6"/>
  <c r="H117" i="6"/>
  <c r="J117" i="6"/>
  <c r="F117" i="6"/>
  <c r="H109" i="6"/>
  <c r="J109" i="6"/>
  <c r="F109" i="6"/>
  <c r="G107" i="6"/>
  <c r="G99" i="6"/>
  <c r="I199" i="6"/>
  <c r="L96" i="6"/>
  <c r="G93" i="6"/>
  <c r="K93" i="6"/>
  <c r="M74" i="6"/>
  <c r="M167" i="6"/>
  <c r="G98" i="6"/>
  <c r="H98" i="6"/>
  <c r="L94" i="6"/>
  <c r="H94" i="6"/>
  <c r="L73" i="6"/>
  <c r="G73" i="6"/>
  <c r="M64" i="6"/>
  <c r="J60" i="6"/>
  <c r="F60" i="6"/>
  <c r="M56" i="6"/>
  <c r="J52" i="6"/>
  <c r="F52" i="6"/>
  <c r="M48" i="6"/>
  <c r="K74" i="6"/>
  <c r="H52" i="6"/>
  <c r="L143" i="6"/>
  <c r="K64" i="6"/>
  <c r="G62" i="6"/>
  <c r="M62" i="6"/>
  <c r="I58" i="6"/>
  <c r="G30" i="6"/>
  <c r="M30" i="6"/>
  <c r="H180" i="6"/>
  <c r="G180" i="6"/>
  <c r="G68" i="6"/>
  <c r="F68" i="6"/>
  <c r="M68" i="6"/>
  <c r="M20" i="6"/>
  <c r="J13" i="6"/>
  <c r="M4" i="6"/>
  <c r="K24" i="6"/>
  <c r="M9" i="6"/>
  <c r="L9" i="6"/>
  <c r="G9" i="6"/>
  <c r="H9" i="6"/>
  <c r="M6" i="6"/>
  <c r="M2" i="6"/>
  <c r="H2" i="6"/>
  <c r="L2" i="6"/>
  <c r="F2" i="6"/>
  <c r="I25" i="6"/>
  <c r="M24" i="6"/>
  <c r="L21" i="6"/>
  <c r="H16" i="6"/>
  <c r="L16" i="6"/>
  <c r="G16" i="6"/>
  <c r="G10" i="6"/>
  <c r="I8" i="6"/>
  <c r="L4" i="6"/>
  <c r="K2" i="6"/>
  <c r="I44" i="6"/>
  <c r="K44" i="6"/>
  <c r="I40" i="6"/>
  <c r="K40" i="6"/>
  <c r="G34" i="6"/>
  <c r="M34" i="6"/>
  <c r="F20" i="6"/>
  <c r="K86" i="6"/>
  <c r="H70" i="6"/>
  <c r="G22" i="6"/>
  <c r="G14" i="6"/>
  <c r="H85" i="6"/>
  <c r="F85" i="6"/>
  <c r="H69" i="6"/>
  <c r="F69" i="6"/>
  <c r="H62" i="6"/>
  <c r="F30" i="6"/>
  <c r="G21" i="6"/>
  <c r="G42" i="6"/>
  <c r="M42" i="6"/>
  <c r="I36" i="6"/>
  <c r="K36" i="6"/>
  <c r="I28" i="6"/>
  <c r="K28" i="6"/>
  <c r="L84" i="6"/>
  <c r="K84" i="6"/>
  <c r="G76" i="6"/>
  <c r="F76" i="6"/>
  <c r="M76" i="6"/>
  <c r="J21" i="6"/>
  <c r="M12" i="6"/>
  <c r="L66" i="6"/>
  <c r="L14" i="6"/>
  <c r="L58" i="6"/>
  <c r="H38" i="6"/>
  <c r="L89" i="6"/>
  <c r="J203" i="6"/>
  <c r="G156" i="6"/>
  <c r="L156" i="6"/>
  <c r="G187" i="6"/>
  <c r="J56" i="6"/>
  <c r="F56" i="6"/>
  <c r="J48" i="6"/>
  <c r="F48" i="6"/>
  <c r="L64" i="6"/>
  <c r="L30" i="6"/>
  <c r="I180" i="6"/>
  <c r="F180" i="6"/>
  <c r="F4" i="6"/>
  <c r="K70" i="6"/>
  <c r="K6" i="6"/>
  <c r="G4" i="6"/>
  <c r="H30" i="6"/>
  <c r="H20" i="6"/>
  <c r="H4" i="6"/>
  <c r="J191" i="6"/>
  <c r="I187" i="6"/>
  <c r="K187" i="6"/>
  <c r="G181" i="6"/>
  <c r="F179" i="6"/>
  <c r="I164" i="6"/>
  <c r="L163" i="6"/>
  <c r="G163" i="6"/>
  <c r="L155" i="6"/>
  <c r="G155" i="6"/>
  <c r="J143" i="6"/>
  <c r="K107" i="6"/>
  <c r="F107" i="6"/>
  <c r="H107" i="6"/>
  <c r="F100" i="6"/>
  <c r="I99" i="6"/>
  <c r="I161" i="6"/>
  <c r="H167" i="6"/>
  <c r="H203" i="6"/>
  <c r="G203" i="6"/>
  <c r="I181" i="6"/>
  <c r="L168" i="6"/>
  <c r="H168" i="6"/>
  <c r="J168" i="6"/>
  <c r="L157" i="6"/>
  <c r="F157" i="6"/>
  <c r="F155" i="6"/>
  <c r="J149" i="6"/>
  <c r="F149" i="6"/>
  <c r="J141" i="6"/>
  <c r="F141" i="6"/>
  <c r="F187" i="6"/>
  <c r="H181" i="6"/>
  <c r="F181" i="6"/>
  <c r="K179" i="6"/>
  <c r="I179" i="6"/>
  <c r="I163" i="6"/>
  <c r="L145" i="6"/>
  <c r="I195" i="6"/>
  <c r="H172" i="6"/>
  <c r="G172" i="6"/>
  <c r="H164" i="6"/>
  <c r="K153" i="6"/>
  <c r="H155" i="6"/>
  <c r="I151" i="6"/>
  <c r="I143" i="6"/>
  <c r="I135" i="6"/>
  <c r="I107" i="6"/>
  <c r="H129" i="6"/>
  <c r="J129" i="6"/>
  <c r="F129" i="6"/>
  <c r="H125" i="6"/>
  <c r="J125" i="6"/>
  <c r="F125" i="6"/>
  <c r="H121" i="6"/>
  <c r="J121" i="6"/>
  <c r="F121" i="6"/>
  <c r="H113" i="6"/>
  <c r="J113" i="6"/>
  <c r="F113" i="6"/>
  <c r="I103" i="6"/>
  <c r="K96" i="6"/>
  <c r="G96" i="6"/>
  <c r="F96" i="6"/>
  <c r="J96" i="6"/>
  <c r="F161" i="6"/>
  <c r="F99" i="6"/>
  <c r="J205" i="6"/>
  <c r="F205" i="6"/>
  <c r="J201" i="6"/>
  <c r="F201" i="6"/>
  <c r="J197" i="6"/>
  <c r="F197" i="6"/>
  <c r="J193" i="6"/>
  <c r="F193" i="6"/>
  <c r="J189" i="6"/>
  <c r="F189" i="6"/>
  <c r="H205" i="6"/>
  <c r="H201" i="6"/>
  <c r="H197" i="6"/>
  <c r="H193" i="6"/>
  <c r="H189" i="6"/>
  <c r="G201" i="6"/>
  <c r="G193" i="6"/>
  <c r="H175" i="6"/>
  <c r="K175" i="6"/>
  <c r="F175" i="6"/>
  <c r="G175" i="6"/>
  <c r="L175" i="6"/>
  <c r="G171" i="6"/>
  <c r="K171" i="6"/>
  <c r="I167" i="6"/>
  <c r="L171" i="6"/>
  <c r="J171" i="6"/>
  <c r="L203" i="6"/>
  <c r="F203" i="6"/>
  <c r="K203" i="6"/>
  <c r="J179" i="6"/>
  <c r="J173" i="6"/>
  <c r="G173" i="6"/>
  <c r="I168" i="6"/>
  <c r="K164" i="6"/>
  <c r="K156" i="6"/>
  <c r="H191" i="6"/>
  <c r="M191" i="6"/>
  <c r="H187" i="6"/>
  <c r="M181" i="6"/>
  <c r="L181" i="6"/>
  <c r="G179" i="6"/>
  <c r="M163" i="6"/>
  <c r="G157" i="6"/>
  <c r="J156" i="6"/>
  <c r="M155" i="6"/>
  <c r="L149" i="6"/>
  <c r="H145" i="6"/>
  <c r="H195" i="6"/>
  <c r="M195" i="6"/>
  <c r="G195" i="6"/>
  <c r="M172" i="6"/>
  <c r="L172" i="6"/>
  <c r="H157" i="6"/>
  <c r="G153" i="6"/>
  <c r="K149" i="6"/>
  <c r="G137" i="6"/>
  <c r="M153" i="6"/>
  <c r="M151" i="6"/>
  <c r="G151" i="6"/>
  <c r="J147" i="6"/>
  <c r="M145" i="6"/>
  <c r="M143" i="6"/>
  <c r="G143" i="6"/>
  <c r="J139" i="6"/>
  <c r="M137" i="6"/>
  <c r="M135" i="6"/>
  <c r="G135" i="6"/>
  <c r="M107" i="6"/>
  <c r="J99" i="6"/>
  <c r="H97" i="6"/>
  <c r="M157" i="6"/>
  <c r="I133" i="6"/>
  <c r="H131" i="6"/>
  <c r="J131" i="6"/>
  <c r="F131" i="6"/>
  <c r="G131" i="6"/>
  <c r="I129" i="6"/>
  <c r="H127" i="6"/>
  <c r="J127" i="6"/>
  <c r="F127" i="6"/>
  <c r="G127" i="6"/>
  <c r="I125" i="6"/>
  <c r="H123" i="6"/>
  <c r="J123" i="6"/>
  <c r="F123" i="6"/>
  <c r="G123" i="6"/>
  <c r="I121" i="6"/>
  <c r="H119" i="6"/>
  <c r="J119" i="6"/>
  <c r="F119" i="6"/>
  <c r="G119" i="6"/>
  <c r="I117" i="6"/>
  <c r="H115" i="6"/>
  <c r="J115" i="6"/>
  <c r="F115" i="6"/>
  <c r="G115" i="6"/>
  <c r="I113" i="6"/>
  <c r="H111" i="6"/>
  <c r="J111" i="6"/>
  <c r="F111" i="6"/>
  <c r="G111" i="6"/>
  <c r="I109" i="6"/>
  <c r="J97" i="6"/>
  <c r="K92" i="6"/>
  <c r="G92" i="6"/>
  <c r="J92" i="6"/>
  <c r="F92" i="6"/>
  <c r="H199" i="6"/>
  <c r="M199" i="6"/>
  <c r="G199" i="6"/>
  <c r="L161" i="6"/>
  <c r="G161" i="6"/>
  <c r="K100" i="6"/>
  <c r="M97" i="6"/>
  <c r="H96" i="6"/>
  <c r="L92" i="6"/>
  <c r="H74" i="6"/>
  <c r="G64" i="6"/>
  <c r="G48" i="6"/>
  <c r="F98" i="6"/>
  <c r="M98" i="6"/>
  <c r="L98" i="6"/>
  <c r="I94" i="6"/>
  <c r="L82" i="6"/>
  <c r="F82" i="6"/>
  <c r="J74" i="6"/>
  <c r="I56" i="6"/>
  <c r="I48" i="6"/>
  <c r="M156" i="6"/>
  <c r="L99" i="6"/>
  <c r="I82" i="6"/>
  <c r="L80" i="6"/>
  <c r="G80" i="6"/>
  <c r="I74" i="6"/>
  <c r="I73" i="6"/>
  <c r="L72" i="6"/>
  <c r="G72" i="6"/>
  <c r="L60" i="6"/>
  <c r="H56" i="6"/>
  <c r="J76" i="6"/>
  <c r="F62" i="6"/>
  <c r="K62" i="6"/>
  <c r="K60" i="6"/>
  <c r="G58" i="6"/>
  <c r="M58" i="6"/>
  <c r="I54" i="6"/>
  <c r="K30" i="6"/>
  <c r="J14" i="6"/>
  <c r="K12" i="6"/>
  <c r="M180" i="6"/>
  <c r="L180" i="6"/>
  <c r="L68" i="6"/>
  <c r="K68" i="6"/>
  <c r="J20" i="6"/>
  <c r="I14" i="6"/>
  <c r="J4" i="6"/>
  <c r="L93" i="6"/>
  <c r="H26" i="6"/>
  <c r="F24" i="6"/>
  <c r="M21" i="6"/>
  <c r="M17" i="6"/>
  <c r="H17" i="6"/>
  <c r="L17" i="6"/>
  <c r="G17" i="6"/>
  <c r="M14" i="6"/>
  <c r="H12" i="6"/>
  <c r="J10" i="6"/>
  <c r="K8" i="6"/>
  <c r="H6" i="6"/>
  <c r="F46" i="6"/>
  <c r="F42" i="6"/>
  <c r="J24" i="6"/>
  <c r="L20" i="6"/>
  <c r="I16" i="6"/>
  <c r="L12" i="6"/>
  <c r="M44" i="6"/>
  <c r="M40" i="6"/>
  <c r="K34" i="6"/>
  <c r="G32" i="6"/>
  <c r="I26" i="6"/>
  <c r="K21" i="6"/>
  <c r="J6" i="6"/>
  <c r="K4" i="6"/>
  <c r="L86" i="6"/>
  <c r="M70" i="6"/>
  <c r="G70" i="6"/>
  <c r="K22" i="6"/>
  <c r="K14" i="6"/>
  <c r="G6" i="6"/>
  <c r="G85" i="6"/>
  <c r="M85" i="6"/>
  <c r="J85" i="6"/>
  <c r="G69" i="6"/>
  <c r="M69" i="6"/>
  <c r="J69" i="6"/>
  <c r="I9" i="6"/>
  <c r="G5" i="6"/>
  <c r="K42" i="6"/>
  <c r="L76" i="6"/>
  <c r="K76" i="6"/>
  <c r="J12" i="6"/>
  <c r="I5" i="6"/>
  <c r="H46" i="6"/>
  <c r="L62" i="6"/>
  <c r="H183" i="6"/>
  <c r="K183" i="6"/>
  <c r="F183" i="6"/>
  <c r="L183" i="6"/>
  <c r="G183" i="6"/>
  <c r="J167" i="6"/>
  <c r="G164" i="6"/>
  <c r="L164" i="6"/>
  <c r="H156" i="6"/>
  <c r="J64" i="6"/>
  <c r="F64" i="6"/>
  <c r="L48" i="6"/>
  <c r="K56" i="6"/>
  <c r="H14" i="6"/>
  <c r="H10" i="6"/>
  <c r="M10" i="6"/>
  <c r="L10" i="6"/>
  <c r="F10" i="6"/>
  <c r="L34" i="6"/>
  <c r="I21" i="6"/>
  <c r="I183" i="6"/>
  <c r="L167" i="6"/>
  <c r="L187" i="6"/>
  <c r="I156" i="6"/>
  <c r="J135" i="6"/>
  <c r="L103" i="6"/>
  <c r="G103" i="6"/>
  <c r="H103" i="6"/>
  <c r="K103" i="6"/>
  <c r="F103" i="6"/>
  <c r="G100" i="6"/>
  <c r="J161" i="6"/>
  <c r="K99" i="6"/>
  <c r="G97" i="6"/>
  <c r="K97" i="6"/>
  <c r="M164" i="6"/>
  <c r="L100" i="6"/>
  <c r="G56" i="6"/>
  <c r="J98" i="6"/>
  <c r="L81" i="6"/>
  <c r="G81" i="6"/>
  <c r="L135" i="6"/>
  <c r="J81" i="6"/>
  <c r="G74" i="6"/>
  <c r="J73" i="6"/>
  <c r="H64" i="6"/>
  <c r="L52" i="6"/>
  <c r="H48" i="6"/>
  <c r="J68" i="6"/>
  <c r="K52" i="6"/>
  <c r="I30" i="6"/>
  <c r="K180" i="6"/>
  <c r="H68" i="6"/>
  <c r="I20" i="6"/>
  <c r="H34" i="6"/>
  <c r="H25" i="6"/>
  <c r="M25" i="6"/>
  <c r="G25" i="6"/>
  <c r="M18" i="6"/>
  <c r="H18" i="6"/>
  <c r="L18" i="6"/>
  <c r="F18" i="6"/>
  <c r="F34" i="6"/>
  <c r="I24" i="6"/>
  <c r="G8" i="6"/>
  <c r="H8" i="6"/>
  <c r="L8" i="6"/>
  <c r="G44" i="6"/>
  <c r="G40" i="6"/>
  <c r="I34" i="6"/>
  <c r="F12" i="6"/>
  <c r="L70" i="6"/>
  <c r="I6" i="6"/>
  <c r="L25" i="6"/>
  <c r="F17" i="6"/>
  <c r="G12" i="6"/>
  <c r="J9" i="6"/>
  <c r="I42" i="6"/>
  <c r="G36" i="6"/>
  <c r="G28" i="6"/>
  <c r="G84" i="6"/>
  <c r="F84" i="6"/>
  <c r="H76" i="6"/>
  <c r="F26" i="6"/>
  <c r="I18" i="6"/>
  <c r="I10" i="6"/>
  <c r="I2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D4" i="2"/>
  <c r="D5" i="2"/>
  <c r="D8" i="2"/>
  <c r="D9" i="2"/>
  <c r="D12" i="2"/>
  <c r="D13" i="2"/>
  <c r="D16" i="2"/>
  <c r="D17" i="2"/>
  <c r="D20" i="2"/>
  <c r="D21" i="2"/>
  <c r="D24" i="2"/>
  <c r="D25" i="2"/>
  <c r="D28" i="2"/>
  <c r="D29" i="2"/>
  <c r="D32" i="2"/>
  <c r="D33" i="2"/>
  <c r="D36" i="2"/>
  <c r="D37" i="2"/>
  <c r="D40" i="2"/>
  <c r="D41" i="2"/>
  <c r="D44" i="2"/>
  <c r="D45" i="2"/>
  <c r="D48" i="2"/>
  <c r="D49" i="2"/>
  <c r="D52" i="2"/>
  <c r="D53" i="2"/>
  <c r="D56" i="2"/>
  <c r="D57" i="2"/>
  <c r="D60" i="2"/>
  <c r="D61" i="2"/>
  <c r="D64" i="2"/>
  <c r="D65" i="2"/>
  <c r="D68" i="2"/>
  <c r="D69" i="2"/>
  <c r="D72" i="2"/>
  <c r="D73" i="2"/>
  <c r="D76" i="2"/>
  <c r="D77" i="2"/>
  <c r="D80" i="2"/>
  <c r="D81" i="2"/>
  <c r="D84" i="2"/>
  <c r="D85" i="2"/>
  <c r="D88" i="2"/>
  <c r="D89" i="2"/>
  <c r="D92" i="2"/>
  <c r="D93" i="2"/>
  <c r="D96" i="2"/>
  <c r="D97" i="2"/>
  <c r="D100" i="2"/>
  <c r="D101" i="2"/>
  <c r="D104" i="2"/>
  <c r="D105" i="2"/>
  <c r="D108" i="2"/>
  <c r="D109" i="2"/>
  <c r="D112" i="2"/>
  <c r="D113" i="2"/>
  <c r="D116" i="2"/>
  <c r="D117" i="2"/>
  <c r="D120" i="2"/>
  <c r="D121" i="2"/>
  <c r="D124" i="2"/>
  <c r="D125" i="2"/>
  <c r="D128" i="2"/>
  <c r="D129" i="2"/>
  <c r="D132" i="2"/>
  <c r="D133" i="2"/>
  <c r="D136" i="2"/>
  <c r="D137" i="2"/>
  <c r="D140" i="2"/>
  <c r="D141" i="2"/>
  <c r="D144" i="2"/>
  <c r="D145" i="2"/>
  <c r="D148" i="2"/>
  <c r="D149" i="2"/>
  <c r="D152" i="2"/>
  <c r="D153" i="2"/>
  <c r="D156" i="2"/>
  <c r="D157" i="2"/>
  <c r="D160" i="2"/>
  <c r="D161" i="2"/>
  <c r="D164" i="2"/>
  <c r="D165" i="2"/>
  <c r="D168" i="2"/>
  <c r="D169" i="2"/>
  <c r="D172" i="2"/>
  <c r="D173" i="2"/>
  <c r="D176" i="2"/>
  <c r="D177" i="2"/>
  <c r="D180" i="2"/>
  <c r="D181" i="2"/>
  <c r="D184" i="2"/>
  <c r="D185" i="2"/>
  <c r="D188" i="2"/>
  <c r="D189" i="2"/>
  <c r="D192" i="2"/>
  <c r="D193" i="2"/>
  <c r="D196" i="2"/>
  <c r="D197" i="2"/>
  <c r="D200" i="2"/>
  <c r="D201" i="2"/>
  <c r="D204" i="2"/>
  <c r="D205" i="2"/>
  <c r="D3" i="2"/>
  <c r="D6" i="2"/>
  <c r="D7" i="2"/>
  <c r="D10" i="2"/>
  <c r="D11" i="2"/>
  <c r="D14" i="2"/>
  <c r="D15" i="2"/>
  <c r="D18" i="2"/>
  <c r="D19" i="2"/>
  <c r="D22" i="2"/>
  <c r="D23" i="2"/>
  <c r="D26" i="2"/>
  <c r="D27" i="2"/>
  <c r="D30" i="2"/>
  <c r="D31" i="2"/>
  <c r="D34" i="2"/>
  <c r="D35" i="2"/>
  <c r="D38" i="2"/>
  <c r="D39" i="2"/>
  <c r="D42" i="2"/>
  <c r="D43" i="2"/>
  <c r="D46" i="2"/>
  <c r="D47" i="2"/>
  <c r="D50" i="2"/>
  <c r="D51" i="2"/>
  <c r="D54" i="2"/>
  <c r="D55" i="2"/>
  <c r="D58" i="2"/>
  <c r="D59" i="2"/>
  <c r="D62" i="2"/>
  <c r="D63" i="2"/>
  <c r="D66" i="2"/>
  <c r="D67" i="2"/>
  <c r="D70" i="2"/>
  <c r="D71" i="2"/>
  <c r="D74" i="2"/>
  <c r="D75" i="2"/>
  <c r="D78" i="2"/>
  <c r="D79" i="2"/>
  <c r="D82" i="2"/>
  <c r="D83" i="2"/>
  <c r="D86" i="2"/>
  <c r="D87" i="2"/>
  <c r="D90" i="2"/>
  <c r="D91" i="2"/>
  <c r="D94" i="2"/>
  <c r="D95" i="2"/>
  <c r="D98" i="2"/>
  <c r="D99" i="2"/>
  <c r="D102" i="2"/>
  <c r="D103" i="2"/>
  <c r="D106" i="2"/>
  <c r="D107" i="2"/>
  <c r="D110" i="2"/>
  <c r="D111" i="2"/>
  <c r="D114" i="2"/>
  <c r="D115" i="2"/>
  <c r="D118" i="2"/>
  <c r="D119" i="2"/>
  <c r="D122" i="2"/>
  <c r="D123" i="2"/>
  <c r="D126" i="2"/>
  <c r="D127" i="2"/>
  <c r="D130" i="2"/>
  <c r="D131" i="2"/>
  <c r="D134" i="2"/>
  <c r="D135" i="2"/>
  <c r="D138" i="2"/>
  <c r="D139" i="2"/>
  <c r="D142" i="2"/>
  <c r="D143" i="2"/>
  <c r="D146" i="2"/>
  <c r="D147" i="2"/>
  <c r="D150" i="2"/>
  <c r="D151" i="2"/>
  <c r="D154" i="2"/>
  <c r="D155" i="2"/>
  <c r="D158" i="2"/>
  <c r="D159" i="2"/>
  <c r="D162" i="2"/>
  <c r="D163" i="2"/>
  <c r="D166" i="2"/>
  <c r="D167" i="2"/>
  <c r="D170" i="2"/>
  <c r="D171" i="2"/>
  <c r="D174" i="2"/>
  <c r="D175" i="2"/>
  <c r="D178" i="2"/>
  <c r="D179" i="2"/>
  <c r="D182" i="2"/>
  <c r="D183" i="2"/>
  <c r="D186" i="2"/>
  <c r="D187" i="2"/>
  <c r="D190" i="2"/>
  <c r="D191" i="2"/>
  <c r="D194" i="2"/>
  <c r="D195" i="2"/>
  <c r="D198" i="2"/>
  <c r="D199" i="2"/>
  <c r="D202" i="2"/>
  <c r="D203" i="2"/>
  <c r="D2" i="2"/>
</calcChain>
</file>

<file path=xl/sharedStrings.xml><?xml version="1.0" encoding="utf-8"?>
<sst xmlns="http://schemas.openxmlformats.org/spreadsheetml/2006/main" count="675" uniqueCount="641">
  <si>
    <t>File</t>
  </si>
  <si>
    <t>Length(s)</t>
  </si>
  <si>
    <t>Start(s)</t>
  </si>
  <si>
    <t>AMARS_data-a60aeada.A60AEADA.Chan_1-24bps.1348851508.2012-09-28-16-58-28.wav</t>
  </si>
  <si>
    <t>AMARS_data-a60aeada.A60AEADA.Chan_1-24bps.1348851880.2012-09-28-17-04-40.wav</t>
  </si>
  <si>
    <t>AMARS_data-a60aeada.A60AEADA.Chan_1-24bps.1348853680.2012-09-28-17-34-40.wav</t>
  </si>
  <si>
    <t>AMARS_data-a60aeada.A60AEADA.Chan_1-24bps.1348855481.2012-09-28-18-04-41.wav</t>
  </si>
  <si>
    <t>AMARS_data-a60aeada.A60AEADA.Chan_1-24bps.1348857281.2012-09-28-18-34-41.wav</t>
  </si>
  <si>
    <t>AMARS_data-a60aeada.A60AEADA.Chan_1-24bps.1348859082.2012-09-28-19-04-42.wav</t>
  </si>
  <si>
    <t>AMARS_data-a60aeada.A60AEADA.Chan_1-24bps.1348860882.2012-09-28-19-34-42.wav</t>
  </si>
  <si>
    <t>AMARS_data-a60aeada.A60AEADA.Chan_1-24bps.1348862684.2012-09-28-20-04-44.wav</t>
  </si>
  <si>
    <t>AMARS_data-a60aeada.A60AEADA.Chan_1-24bps.1348864484.2012-09-28-20-34-44.wav</t>
  </si>
  <si>
    <t>AMARS_data-a60aeada.A60AEADA.Chan_1-24bps.1348866285.2012-09-28-21-04-45.wav</t>
  </si>
  <si>
    <t>AMARS_data-a60aeada.A60AEADA.Chan_1-24bps.1348868085.2012-09-28-21-34-45.wav</t>
  </si>
  <si>
    <t>AMARS_data-a60aeada.A60AEADA.Chan_1-24bps.1348869886.2012-09-28-22-04-46.wav</t>
  </si>
  <si>
    <t>AMARS_data-a60aeada.A60AEADA.Chan_1-24bps.1348871686.2012-09-28-22-34-46.wav</t>
  </si>
  <si>
    <t>AMARS_data-a60aeada.A60AEADA.Chan_1-24bps.1348873487.2012-09-28-23-04-47.wav</t>
  </si>
  <si>
    <t>AMARS_data-a60aeada.A60AEADA.Chan_1-24bps.1348875287.2012-09-28-23-34-47.wav</t>
  </si>
  <si>
    <t>AMARS_data-a60aeada.A60AEADA.Chan_1-24bps.1348877089.2012-09-29-00-04-49.wav</t>
  </si>
  <si>
    <t>AMARS_data-a60aeada.A60AEADA.Chan_1-24bps.1348878889.2012-09-29-00-34-49.wav</t>
  </si>
  <si>
    <t>AMARS_data-a60aeada.A60AEADA.Chan_1-24bps.1348880691.2012-09-29-01-04-51.wav</t>
  </si>
  <si>
    <t>AMARS_data-a60aeada.A60AEADA.Chan_1-24bps.1348882491.2012-09-29-01-34-51.wav</t>
  </si>
  <si>
    <t>AMARS_data-a60aeada.A60AEADA.Chan_1-24bps.1348884292.2012-09-29-02-04-52.wav</t>
  </si>
  <si>
    <t>AMARS_data-a60aeada.A60AEADA.Chan_1-24bps.1348886092.2012-09-29-02-34-52.wav</t>
  </si>
  <si>
    <t>AMARS_data-a60aeada.A60AEADA.Chan_1-24bps.1348887894.2012-09-29-03-04-54.wav</t>
  </si>
  <si>
    <t>AMARS_data-a60aeada.A60AEADA.Chan_1-24bps.1348889694.2012-09-29-03-34-54.wav</t>
  </si>
  <si>
    <t>AMARS_data-a60aeada.A60AEADA.Chan_1-24bps.1348891496.2012-09-29-04-04-56.wav</t>
  </si>
  <si>
    <t>AMARS_data-a60aeada.A60AEADA.Chan_1-24bps.1348893296.2012-09-29-04-34-56.wav</t>
  </si>
  <si>
    <t>AMARS_data-a60aeada.A60AEADA.Chan_1-24bps.1348895097.2012-09-29-05-04-57.wav</t>
  </si>
  <si>
    <t>AMARS_data-a60aeada.A60AEADA.Chan_1-24bps.1348896897.2012-09-29-05-34-57.wav</t>
  </si>
  <si>
    <t>AMARS_data-a60aeada.A60AEADA.Chan_1-24bps.1348898698.2012-09-29-06-04-58.wav</t>
  </si>
  <si>
    <t>AMARS_data-a60aeada.A60AEADA.Chan_1-24bps.1348900498.2012-09-29-06-34-58.wav</t>
  </si>
  <si>
    <t>AMARS_data-a60aeada.A60AEADA.Chan_1-24bps.1348902299.2012-09-29-07-04-59.wav</t>
  </si>
  <si>
    <t>AMARS_data-a60aeada.A60AEADA.Chan_1-24bps.1348904099.2012-09-29-07-34-59.wav</t>
  </si>
  <si>
    <t>AMARS_data-a60aeada.A60AEADA.Chan_1-24bps.1348905901.2012-09-29-08-05-01.wav</t>
  </si>
  <si>
    <t>AMARS_data-a60aeada.A60AEADA.Chan_1-24bps.1348907701.2012-09-29-08-35-01.wav</t>
  </si>
  <si>
    <t>AMARS_data-a60aeada.A60AEADA.Chan_1-24bps.1348909502.2012-09-29-09-05-02.wav</t>
  </si>
  <si>
    <t>AMARS_data-a60aeada.A60AEADA.Chan_1-24bps.1348911302.2012-09-29-09-35-02.wav</t>
  </si>
  <si>
    <t>AMARS_data-a60aeada.A60AEADA.Chan_1-24bps.1348913103.2012-09-29-10-05-03.wav</t>
  </si>
  <si>
    <t>AMARS_data-a60aeada.A60AEADA.Chan_1-24bps.1348914903.2012-09-29-10-35-03.wav</t>
  </si>
  <si>
    <t>AMARS_data-a60aeada.A60AEADA.Chan_1-24bps.1348916704.2012-09-29-11-05-04.wav</t>
  </si>
  <si>
    <t>AMARS_data-a60aeada.A60AEADA.Chan_1-24bps.1348918504.2012-09-29-11-35-04.wav</t>
  </si>
  <si>
    <t>AMARS_data-a60aeada.A60AEADA.Chan_1-24bps.1348920305.2012-09-29-12-05-05.wav</t>
  </si>
  <si>
    <t>AMARS_data-a60aeada.A60AEADA.Chan_1-24bps.1348922105.2012-09-29-12-35-05.wav</t>
  </si>
  <si>
    <t>AMARS_data-a60aeada.A60AEADA.Chan_1-24bps.1348923906.2012-09-29-13-05-06.wav</t>
  </si>
  <si>
    <t>AMARS_data-a60aeada.A60AEADA.Chan_1-24bps.1348925706.2012-09-29-13-35-06.wav</t>
  </si>
  <si>
    <t>AMARS_data-a60aeada.A60AEADA.Chan_1-24bps.1348927508.2012-09-29-14-05-08.wav</t>
  </si>
  <si>
    <t>AMARS_data-a60aeada.A60AEADA.Chan_1-24bps.1348929308.2012-09-29-14-35-08.wav</t>
  </si>
  <si>
    <t>AMARS_data-a60aeada.A60AEADA.Chan_1-24bps.1348931109.2012-09-29-15-05-09.wav</t>
  </si>
  <si>
    <t>AMARS_data-a60aeada.A60AEADA.Chan_1-24bps.1348932909.2012-09-29-15-35-09.wav</t>
  </si>
  <si>
    <t>AMARS_data-a60aeada.A60AEADA.Chan_1-24bps.1348934711.2012-09-29-16-05-11.wav</t>
  </si>
  <si>
    <t>AMARS_data-a60aeada.A60AEADA.Chan_1-24bps.1348936511.2012-09-29-16-35-11.wav</t>
  </si>
  <si>
    <t>AMARS_data-a60aeada.A60AEADA.Chan_1-24bps.1348938313.2012-09-29-17-05-13.wav</t>
  </si>
  <si>
    <t>AMARS_data-a60aeada.A60AEADA.Chan_1-24bps.1348940113.2012-09-29-17-35-13.wav</t>
  </si>
  <si>
    <t>AMARS_data-a60aeada.A60AEADA.Chan_1-24bps.1348941915.2012-09-29-18-05-15.wav</t>
  </si>
  <si>
    <t>AMARS_data-a60aeada.A60AEADA.Chan_1-24bps.1348943715.2012-09-29-18-35-15.wav</t>
  </si>
  <si>
    <t>AMARS_data-a60aeada.A60AEADA.Chan_1-24bps.1348945516.2012-09-29-19-05-16.wav</t>
  </si>
  <si>
    <t>AMARS_data-a60aeada.A60AEADA.Chan_1-24bps.1348947316.2012-09-29-19-35-16.wav</t>
  </si>
  <si>
    <t>AMARS_data-a60aeada.A60AEADA.Chan_1-24bps.1348949117.2012-09-29-20-05-17.wav</t>
  </si>
  <si>
    <t>AMARS_data-a60aeada.A60AEADA.Chan_1-24bps.1348950917.2012-09-29-20-35-17.wav</t>
  </si>
  <si>
    <t>AMARS_data-a60aeada.A60AEADA.Chan_1-24bps.1348952718.2012-09-29-21-05-18.wav</t>
  </si>
  <si>
    <t>AMARS_data-a60aeada.A60AEADA.Chan_1-24bps.1348954518.2012-09-29-21-35-18.wav</t>
  </si>
  <si>
    <t>AMARS_data-a60aeada.A60AEADA.Chan_1-24bps.1348956319.2012-09-29-22-05-19.wav</t>
  </si>
  <si>
    <t>AMARS_data-a60aeada.A60AEADA.Chan_1-24bps.1348958119.2012-09-29-22-35-19.wav</t>
  </si>
  <si>
    <t>AMARS_data-a60aeada.A60AEADA.Chan_1-24bps.1348959920.2012-09-29-23-05-20.wav</t>
  </si>
  <si>
    <t>AMARS_data-a60aeada.A60AEADA.Chan_1-24bps.1348961720.2012-09-29-23-35-20.wav</t>
  </si>
  <si>
    <t>AMARS_data-a60aeada.A60AEADA.Chan_1-24bps.1348963522.2012-09-30-00-05-22.wav</t>
  </si>
  <si>
    <t>AMARS_data-a60aeada.A60AEADA.Chan_1-24bps.1348965322.2012-09-30-00-35-22.wav</t>
  </si>
  <si>
    <t>AMARS_data-a60aeada.A60AEADA.Chan_1-24bps.1348967123.2012-09-30-01-05-23.wav</t>
  </si>
  <si>
    <t>AMARS_data-a60aeada.A60AEADA.Chan_1-24bps.1348968923.2012-09-30-01-35-23.wav</t>
  </si>
  <si>
    <t>AMARS_data-a60aeada.A60AEADA.Chan_1-24bps.1348970725.2012-09-30-02-05-25.wav</t>
  </si>
  <si>
    <t>AMARS_data-a60aeada.A60AEADA.Chan_1-24bps.1348972525.2012-09-30-02-35-25.wav</t>
  </si>
  <si>
    <t>AMARS_data-a60aeada.A60AEADA.Chan_1-24bps.1348974327.2012-09-30-03-05-27.wav</t>
  </si>
  <si>
    <t>AMARS_data-a60aeada.A60AEADA.Chan_1-24bps.1348976127.2012-09-30-03-35-27.wav</t>
  </si>
  <si>
    <t>AMARS_data-a60aeada.A60AEADA.Chan_1-24bps.1348977928.2012-09-30-04-05-28.wav</t>
  </si>
  <si>
    <t>AMARS_data-a60aeada.A60AEADA.Chan_1-24bps.1348979728.2012-09-30-04-35-28.wav</t>
  </si>
  <si>
    <t>AMARS_data-a60aeada.A60AEADA.Chan_1-24bps.1348981529.2012-09-30-05-05-29.wav</t>
  </si>
  <si>
    <t>AMARS_data-a60aeada.A60AEADA.Chan_1-24bps.1348983329.2012-09-30-05-35-29.wav</t>
  </si>
  <si>
    <t>AMARS_data-a60aeada.A60AEADA.Chan_1-24bps.1348985131.2012-09-30-06-05-31.wav</t>
  </si>
  <si>
    <t>AMARS_data-a60aeada.A60AEADA.Chan_1-24bps.1348986931.2012-09-30-06-35-31.wav</t>
  </si>
  <si>
    <t>AMARS_data-a60aeada.A60AEADA.Chan_1-24bps.1348988732.2012-09-30-07-05-32.wav</t>
  </si>
  <si>
    <t>AMARS_data-a60aeada.A60AEADA.Chan_1-24bps.1348990532.2012-09-30-07-35-32.wav</t>
  </si>
  <si>
    <t>AMARS_data-a60aeada.A60AEADA.Chan_1-24bps.1348992333.2012-09-30-08-05-33.wav</t>
  </si>
  <si>
    <t>AMARS_data-a60aeada.A60AEADA.Chan_1-24bps.1348994133.2012-09-30-08-35-33.wav</t>
  </si>
  <si>
    <t>AMARS_data-a60aeada.A60AEADA.Chan_1-24bps.1348995935.2012-09-30-09-05-35.wav</t>
  </si>
  <si>
    <t>AMARS_data-a60aeada.A60AEADA.Chan_1-24bps.1348997735.2012-09-30-09-35-35.wav</t>
  </si>
  <si>
    <t>AMARS_data-a60aeada.A60AEADA.Chan_1-24bps.1348999537.2012-09-30-10-05-37.wav</t>
  </si>
  <si>
    <t>AMARS_data-a60aeada.A60AEADA.Chan_1-24bps.1349001337.2012-09-30-10-35-37.wav</t>
  </si>
  <si>
    <t>AMARS_data-a60aeada.A60AEADA.Chan_1-24bps.1349003138.2012-09-30-11-05-38.wav</t>
  </si>
  <si>
    <t>AMARS_data-a60aeada.A60AEADA.Chan_1-24bps.1349004938.2012-09-30-11-35-38.wav</t>
  </si>
  <si>
    <t>AMARS_data-a60aeada.A60AEADA.Chan_1-24bps.1349006739.2012-09-30-12-05-39.wav</t>
  </si>
  <si>
    <t>AMARS_data-a60aeada.A60AEADA.Chan_1-24bps.1349008539.2012-09-30-12-35-39.wav</t>
  </si>
  <si>
    <t>AMARS_data-a60aeada.A60AEADA.Chan_1-24bps.1349010341.2012-09-30-13-05-41.wav</t>
  </si>
  <si>
    <t>AMARS_data-a60aeada.A60AEADA.Chan_1-24bps.1349012141.2012-09-30-13-35-41.wav</t>
  </si>
  <si>
    <t>AMARS_data-a60aeada.A60AEADA.Chan_1-24bps.1349013942.2012-09-30-14-05-42.wav</t>
  </si>
  <si>
    <t>AMARS_data-a60aeada.A60AEADA.Chan_1-24bps.1349015742.2012-09-30-14-35-42.wav</t>
  </si>
  <si>
    <t>AMARS_data-a60aeada.A60AEADA.Chan_1-24bps.1349017543.2012-09-30-15-05-43.wav</t>
  </si>
  <si>
    <t>AMARS_data-a60aeada.A60AEADA.Chan_1-24bps.1349019343.2012-09-30-15-35-43.wav</t>
  </si>
  <si>
    <t>AMARS_data-a60aeada.A60AEADA.Chan_1-24bps.1349021144.2012-09-30-16-05-44.wav</t>
  </si>
  <si>
    <t>AMARS_data-a60aeada.A60AEADA.Chan_1-24bps.1349022944.2012-09-30-16-35-44.wav</t>
  </si>
  <si>
    <t>AMARS_data-a60aeada.A60AEADA.Chan_1-24bps.1349024745.2012-09-30-17-05-45.wav</t>
  </si>
  <si>
    <t>AMARS_data-a60aeada.A60AEADA.Chan_1-24bps.1349026545.2012-09-30-17-35-45.wav</t>
  </si>
  <si>
    <t>AMARS_data-a60aeada.A60AEADA.Chan_1-24bps.1349028346.2012-09-30-18-05-46.wav</t>
  </si>
  <si>
    <t>AMARS_data-a60aeada.A60AEADA.Chan_1-24bps.1349030146.2012-09-30-18-35-46.wav</t>
  </si>
  <si>
    <t>AMARS_data-a60aeada.A60AEADA.Chan_1-24bps.1349031947.2012-09-30-19-05-47.wav</t>
  </si>
  <si>
    <t>AMARS_data-a60aeada.A60AEADA.Chan_1-24bps.1349033747.2012-09-30-19-35-47.wav</t>
  </si>
  <si>
    <t>AMARS_data-a60aeada.A60AEADA.Chan_1-24bps.1349035549.2012-09-30-20-05-49.wav</t>
  </si>
  <si>
    <t>AMARS_data-a60aeada.A60AEADA.Chan_1-24bps.1349037349.2012-09-30-20-35-49.wav</t>
  </si>
  <si>
    <t>AMARS_data-a60aeada.A60AEADA.Chan_1-24bps.1349039151.2012-09-30-21-05-51.wav</t>
  </si>
  <si>
    <t>AMARS_data-a60aeada.A60AEADA.Chan_1-24bps.1349040951.2012-09-30-21-35-51.wav</t>
  </si>
  <si>
    <t>AMARS_data-a60aeada.A60AEADA.Chan_1-24bps.1349042753.2012-09-30-22-05-53.wav</t>
  </si>
  <si>
    <t>AMARS_data-a60aeada.A60AEADA.Chan_1-24bps.1349044553.2012-09-30-22-35-53.wav</t>
  </si>
  <si>
    <t>AMARS_data-a60aeada.A60AEADA.Chan_1-24bps.1349046355.2012-09-30-23-05-55.wav</t>
  </si>
  <si>
    <t>AMARS_data-a60aeada.A60AEADA.Chan_1-24bps.1349048155.2012-09-30-23-35-55.wav</t>
  </si>
  <si>
    <t>AMARS_data-a60aeada.A60AEADA.Chan_1-24bps.1349049957.2012-10-01-00-05-57.wav</t>
  </si>
  <si>
    <t>AMARS_data-a60aeada.A60AEADA.Chan_1-24bps.1349051757.2012-10-01-00-35-57.wav</t>
  </si>
  <si>
    <t>AMARS_data-a60aeada.A60AEADA.Chan_1-24bps.1349053558.2012-10-01-01-05-58.wav</t>
  </si>
  <si>
    <t>AMARS_data-a60aeada.A60AEADA.Chan_1-24bps.1349055358.2012-10-01-01-35-58.wav</t>
  </si>
  <si>
    <t>AMARS_data-a60aeada.A60AEADA.Chan_1-24bps.1349057159.2012-10-01-02-05-59.wav</t>
  </si>
  <si>
    <t>AMARS_data-a60aeada.A60AEADA.Chan_1-24bps.1349058959.2012-10-01-02-35-59.wav</t>
  </si>
  <si>
    <t>AMARS_data-a60aeada.A60AEADA.Chan_1-24bps.1349060761.2012-10-01-03-06-01.wav</t>
  </si>
  <si>
    <t>AMARS_data-a60aeada.A60AEADA.Chan_1-24bps.1349062561.2012-10-01-03-36-01.wav</t>
  </si>
  <si>
    <t>AMARS_data-a60aeada.A60AEADA.Chan_1-24bps.1349064362.2012-10-01-04-06-02.wav</t>
  </si>
  <si>
    <t>AMARS_data-a60aeada.A60AEADA.Chan_1-24bps.1349066162.2012-10-01-04-36-02.wav</t>
  </si>
  <si>
    <t>AMARS_data-a60aeada.A60AEADA.Chan_1-24bps.1349067964.2012-10-01-05-06-04.wav</t>
  </si>
  <si>
    <t>AMARS_data-a60aeada.A60AEADA.Chan_1-24bps.1349069764.2012-10-01-05-36-04.wav</t>
  </si>
  <si>
    <t>AMARS_data-a60aeada.A60AEADA.Chan_1-24bps.1349071565.2012-10-01-06-06-05.wav</t>
  </si>
  <si>
    <t>AMARS_data-a60aeada.A60AEADA.Chan_1-24bps.1349073365.2012-10-01-06-36-05.wav</t>
  </si>
  <si>
    <t>AMARS_data-a60aeada.A60AEADA.Chan_1-24bps.1349075167.2012-10-01-07-06-07.wav</t>
  </si>
  <si>
    <t>AMARS_data-a60aeada.A60AEADA.Chan_1-24bps.1349076967.2012-10-01-07-36-07.wav</t>
  </si>
  <si>
    <t>AMARS_data-a60aeada.A60AEADA.Chan_1-24bps.1349078769.2012-10-01-08-06-09.wav</t>
  </si>
  <si>
    <t>AMARS_data-a60aeada.A60AEADA.Chan_1-24bps.1349080569.2012-10-01-08-36-09.wav</t>
  </si>
  <si>
    <t>AMARS_data-a60aeada.A60AEADA.Chan_1-24bps.1349082371.2012-10-01-09-06-11.wav</t>
  </si>
  <si>
    <t>AMARS_data-a60aeada.A60AEADA.Chan_1-24bps.1349084171.2012-10-01-09-36-11.wav</t>
  </si>
  <si>
    <t>AMARS_data-a60aeada.A60AEADA.Chan_1-24bps.1349085972.2012-10-01-10-06-12.wav</t>
  </si>
  <si>
    <t>AMARS_data-a60aeada.A60AEADA.Chan_1-24bps.1349087772.2012-10-01-10-36-12.wav</t>
  </si>
  <si>
    <t>AMARS_data-a60aeada.A60AEADA.Chan_1-24bps.1349089574.2012-10-01-11-06-14.wav</t>
  </si>
  <si>
    <t>AMARS_data-a60aeada.A60AEADA.Chan_1-24bps.1349091374.2012-10-01-11-36-14.wav</t>
  </si>
  <si>
    <t>AMARS_data-a60aeada.A60AEADA.Chan_1-24bps.1349093175.2012-10-01-12-06-15.wav</t>
  </si>
  <si>
    <t>AMARS_data-a60aeada.A60AEADA.Chan_1-24bps.1349094975.2012-10-01-12-36-15.wav</t>
  </si>
  <si>
    <t>AMARS_data-a60aeada.A60AEADA.Chan_1-24bps.1349096776.2012-10-01-13-06-16.wav</t>
  </si>
  <si>
    <t>AMARS_data-a60aeada.A60AEADA.Chan_1-24bps.1349098576.2012-10-01-13-36-16.wav</t>
  </si>
  <si>
    <t>AMARS_data-a60aeada.A60AEADA.Chan_1-24bps.1349100377.2012-10-01-14-06-17.wav</t>
  </si>
  <si>
    <t>AMARS_data-a60aeada.A60AEADA.Chan_1-24bps.1349102177.2012-10-01-14-36-17.wav</t>
  </si>
  <si>
    <t>AMARS_data-a60aeada.A60AEADA.Chan_1-24bps.1349103979.2012-10-01-15-06-19.wav</t>
  </si>
  <si>
    <t>AMARS_data-a60aeada.A60AEADA.Chan_1-24bps.1349105779.2012-10-01-15-36-19.wav</t>
  </si>
  <si>
    <t>AMARS_data-a60aeada.A60AEADA.Chan_1-24bps.1349107580.2012-10-01-16-06-20.wav</t>
  </si>
  <si>
    <t>AMARS_data-a60aeada.A60AEADA.Chan_1-24bps.1349109380.2012-10-01-16-36-20.wav</t>
  </si>
  <si>
    <t>AMARS_data-a60aeada.A60AEADA.Chan_1-24bps.1349111181.2012-10-01-17-06-21.wav</t>
  </si>
  <si>
    <t>AMARS_data-a60aeada.A60AEADA.Chan_1-24bps.1349112981.2012-10-01-17-36-21.wav</t>
  </si>
  <si>
    <t>AMARS_data-a60aeada.A60AEADA.Chan_1-24bps.1349114783.2012-10-01-18-06-23.wav</t>
  </si>
  <si>
    <t>AMARS_data-a60aeada.A60AEADA.Chan_1-24bps.1349116583.2012-10-01-18-36-23.wav</t>
  </si>
  <si>
    <t>AMARS_data-a60aeada.A60AEADA.Chan_1-24bps.1349118385.2012-10-01-19-06-25.wav</t>
  </si>
  <si>
    <t>AMARS_data-a60aeada.A60AEADA.Chan_1-24bps.1349120185.2012-10-01-19-36-25.wav</t>
  </si>
  <si>
    <t>AMARS_data-a60aeada.A60AEADA.Chan_1-24bps.1349121986.2012-10-01-20-06-26.wav</t>
  </si>
  <si>
    <t>AMARS_data-a60aeada.A60AEADA.Chan_1-24bps.1349123786.2012-10-01-20-36-26.wav</t>
  </si>
  <si>
    <t>AMARS_data-a60aeada.A60AEADA.Chan_1-24bps.1349125588.2012-10-01-21-06-28.wav</t>
  </si>
  <si>
    <t>AMARS_data-a60aeada.A60AEADA.Chan_1-24bps.1349127388.2012-10-01-21-36-28.wav</t>
  </si>
  <si>
    <t>AMARS_data-a60aeada.A60AEADA.Chan_1-24bps.1349129190.2012-10-01-22-06-30.wav</t>
  </si>
  <si>
    <t>AMARS_data-a60aeada.A60AEADA.Chan_1-24bps.1349130990.2012-10-01-22-36-30.wav</t>
  </si>
  <si>
    <t>AMARS_data-a60aeada.A60AEADA.Chan_1-24bps.1349132791.2012-10-01-23-06-31.wav</t>
  </si>
  <si>
    <t>AMARS_data-a60aeada.A60AEADA.Chan_1-24bps.1349134591.2012-10-01-23-36-31.wav</t>
  </si>
  <si>
    <t>AMARS_data-a60aeada.A60AEADA.Chan_1-24bps.1349136393.2012-10-02-00-06-33.wav</t>
  </si>
  <si>
    <t>AMARS_data-a60aeada.A60AEADA.Chan_1-24bps.1349138193.2012-10-02-00-36-33.wav</t>
  </si>
  <si>
    <t>AMARS_data-a60aeada.A60AEADA.Chan_1-24bps.1349139994.2012-10-02-01-06-34.wav</t>
  </si>
  <si>
    <t>AMARS_data-a60aeada.A60AEADA.Chan_1-24bps.1349141794.2012-10-02-01-36-34.wav</t>
  </si>
  <si>
    <t>AMARS_data-a60aeada.A60AEADA.Chan_1-24bps.1349143595.2012-10-02-02-06-35.wav</t>
  </si>
  <si>
    <t>AMARS_data-a60aeada.A60AEADA.Chan_1-24bps.1349145395.2012-10-02-02-36-35.wav</t>
  </si>
  <si>
    <t>AMARS_data-a60aeada.A60AEADA.Chan_1-24bps.1349147197.2012-10-02-03-06-37.wav</t>
  </si>
  <si>
    <t>AMARS_data-a60aeada.A60AEADA.Chan_1-24bps.1349148997.2012-10-02-03-36-37.wav</t>
  </si>
  <si>
    <t>AMARS_data-a60aeada.A60AEADA.Chan_1-24bps.1349150798.2012-10-02-04-06-38.wav</t>
  </si>
  <si>
    <t>AMARS_data-a60aeada.A60AEADA.Chan_1-24bps.1349152598.2012-10-02-04-36-38.wav</t>
  </si>
  <si>
    <t>AMARS_data-a60aeada.A60AEADA.Chan_1-24bps.1349154400.2012-10-02-05-06-40.wav</t>
  </si>
  <si>
    <t>AMARS_data-a60aeada.A60AEADA.Chan_1-24bps.1349156200.2012-10-02-05-36-40.wav</t>
  </si>
  <si>
    <t>AMARS_data-a60aeada.A60AEADA.Chan_1-24bps.1349158001.2012-10-02-06-06-41.wav</t>
  </si>
  <si>
    <t>AMARS_data-a60aeada.A60AEADA.Chan_1-24bps.1349159801.2012-10-02-06-36-41.wav</t>
  </si>
  <si>
    <t>AMARS_data-a60aeada.A60AEADA.Chan_1-24bps.1349161603.2012-10-02-07-06-43.wav</t>
  </si>
  <si>
    <t>AMARS_data-a60aeada.A60AEADA.Chan_1-24bps.1349163403.2012-10-02-07-36-43.wav</t>
  </si>
  <si>
    <t>AMARS_data-a60aeada.A60AEADA.Chan_1-24bps.1349165205.2012-10-02-08-06-45.wav</t>
  </si>
  <si>
    <t>AMARS_data-a60aeada.A60AEADA.Chan_1-24bps.1349167005.2012-10-02-08-36-45.wav</t>
  </si>
  <si>
    <t>AMARS_data-a60aeada.A60AEADA.Chan_1-24bps.1349168807.2012-10-02-09-06-47.wav</t>
  </si>
  <si>
    <t>AMARS_data-a60aeada.A60AEADA.Chan_1-24bps.1349170607.2012-10-02-09-36-47.wav</t>
  </si>
  <si>
    <t>AMARS_data-a60aeada.A60AEADA.Chan_1-24bps.1349172409.2012-10-02-10-06-49.wav</t>
  </si>
  <si>
    <t>AMARS_data-a60aeada.A60AEADA.Chan_1-24bps.1349174209.2012-10-02-10-36-49.wav</t>
  </si>
  <si>
    <t>AMARS_data-a60aeada.A60AEADA.Chan_1-24bps.1349176010.2012-10-02-11-06-50.wav</t>
  </si>
  <si>
    <t>AMARS_data-a60aeada.A60AEADA.Chan_1-24bps.1349177810.2012-10-02-11-36-50.wav</t>
  </si>
  <si>
    <t>AMARS_data-a60aeada.A60AEADA.Chan_1-24bps.1349179612.2012-10-02-12-06-52.wav</t>
  </si>
  <si>
    <t>AMARS_data-a60aeada.A60AEADA.Chan_1-24bps.1349181412.2012-10-02-12-36-52.wav</t>
  </si>
  <si>
    <t>AMARS_data-a60aeada.A60AEADA.Chan_1-24bps.1349183213.2012-10-02-13-06-53.wav</t>
  </si>
  <si>
    <t>AMARS_data-a60aeada.A60AEADA.Chan_1-24bps.1349185013.2012-10-02-13-36-53.wav</t>
  </si>
  <si>
    <t>AMARS_data-a60aeada.A60AEADA.Chan_1-24bps.1349186814.2012-10-02-14-06-54.wav</t>
  </si>
  <si>
    <t>AMARS_data-a60aeada.A60AEADA.Chan_1-24bps.1349188614.2012-10-02-14-36-54.wav</t>
  </si>
  <si>
    <t>AMARS_data-a60aeada.A60AEADA.Chan_1-24bps.1349190415.2012-10-02-15-06-55.wav</t>
  </si>
  <si>
    <t>AMARS_data-a60aeada.A60AEADA.Chan_1-24bps.1349192215.2012-10-02-15-36-55.wav</t>
  </si>
  <si>
    <t>AMARS_data-a60aeada.A60AEADA.Chan_1-24bps.1349194017.2012-10-02-16-06-57.wav</t>
  </si>
  <si>
    <t>AMARS_data-a60aeada.A60AEADA.Chan_1-24bps.1349195817.2012-10-02-16-36-57.wav</t>
  </si>
  <si>
    <t>AMARS_data-a60aeada.A60AEADA.Chan_1-24bps.1349197619.2012-10-02-17-06-59.wav</t>
  </si>
  <si>
    <t>AMARS_data-a60aeada.A60AEADA.Chan_1-24bps.1349199419.2012-10-02-17-36-59.wav</t>
  </si>
  <si>
    <t>AMARS_data-a60aeada.A60AEADA.Chan_1-24bps.1349201220.2012-10-02-18-07-00.wav</t>
  </si>
  <si>
    <t>AMARS_data-a60aeada.A60AEADA.Chan_1-24bps.1349203020.2012-10-02-18-37-00.wav</t>
  </si>
  <si>
    <t>AMARS_data-a60aeada.A60AEADA.Chan_1-24bps.1349204821.2012-10-02-19-07-01.wav</t>
  </si>
  <si>
    <t>AMARS_data-a60aeada.A60AEADA.Chan_1-24bps.1349206621.2012-10-02-19-37-01.wav</t>
  </si>
  <si>
    <t>AMARS_data-a60aeada.A60AEADA.Chan_1-24bps.1349208423.2012-10-02-20-07-03.wav</t>
  </si>
  <si>
    <t>AMARS_data-a60aeada.A60AEADA.Chan_1-24bps.1349210223.2012-10-02-20-37-03.wav</t>
  </si>
  <si>
    <t>AMARS_data-a60aeada.A60AEADA.Chan_1-24bps.1349212025.2012-10-02-21-07-05.wav</t>
  </si>
  <si>
    <t>AMARS_data-a60aeada.A60AEADA.Chan_1-24bps.1349213825.2012-10-02-21-37-05.wav</t>
  </si>
  <si>
    <t>AMARS_data-a60aeada.A60AEADA.Chan_1-24bps.1349215626.2012-10-02-22-07-06.wav</t>
  </si>
  <si>
    <t>Zero Time</t>
  </si>
  <si>
    <t>Start_DateTime</t>
  </si>
  <si>
    <t>End_DateTime</t>
  </si>
  <si>
    <t>Warrior</t>
  </si>
  <si>
    <t>Sisuaq</t>
  </si>
  <si>
    <t>Pt Oliktok</t>
  </si>
  <si>
    <t>Nordica</t>
  </si>
  <si>
    <t>Lauren Foss</t>
  </si>
  <si>
    <t>Arctic Seal</t>
  </si>
  <si>
    <t>Aiviq</t>
  </si>
  <si>
    <t>Affinity</t>
  </si>
  <si>
    <t>UTC at AMAR A</t>
  </si>
  <si>
    <t>UTC End</t>
  </si>
  <si>
    <t>UTC Start</t>
  </si>
  <si>
    <t>Date Completed (Local)</t>
  </si>
  <si>
    <t>Draft (m)</t>
  </si>
  <si>
    <t>Vessel</t>
  </si>
  <si>
    <t>TIME_RANGE</t>
  </si>
  <si>
    <t>TMIN</t>
  </si>
  <si>
    <t>TMAX</t>
  </si>
  <si>
    <t>AMARS_data-898aea4a.898AEA4A.Chan_1-24bps.1348851495.2012-09-28-16-58-15.wav</t>
  </si>
  <si>
    <t>AMARS_data-898aea4a.898AEA4A.Chan_1-24bps.1348851867.2012-09-28-17-04-27.wav</t>
  </si>
  <si>
    <t>AMARS_data-898aea4a.898AEA4A.Chan_1-24bps.1348853667.2012-09-28-17-34-27.wav</t>
  </si>
  <si>
    <t>AMARS_data-898aea4a.898AEA4A.Chan_1-24bps.1348855468.2012-09-28-18-04-28.wav</t>
  </si>
  <si>
    <t>AMARS_data-898aea4a.898AEA4A.Chan_1-24bps.1348857268.2012-09-28-18-34-28.wav</t>
  </si>
  <si>
    <t>AMARS_data-898aea4a.898AEA4A.Chan_1-24bps.1348859069.2012-09-28-19-04-29.wav</t>
  </si>
  <si>
    <t>AMARS_data-898aea4a.898AEA4A.Chan_1-24bps.1348860869.2012-09-28-19-34-29.wav</t>
  </si>
  <si>
    <t>AMARS_data-898aea4a.898AEA4A.Chan_1-24bps.1348862670.2012-09-28-20-04-30.wav</t>
  </si>
  <si>
    <t>AMARS_data-898aea4a.898AEA4A.Chan_1-24bps.1348864470.2012-09-28-20-34-30.wav</t>
  </si>
  <si>
    <t>AMARS_data-898aea4a.898AEA4A.Chan_1-24bps.1348866271.2012-09-28-21-04-31.wav</t>
  </si>
  <si>
    <t>AMARS_data-898aea4a.898AEA4A.Chan_1-24bps.1348868071.2012-09-28-21-34-31.wav</t>
  </si>
  <si>
    <t>AMARS_data-898aea4a.898AEA4A.Chan_1-24bps.1348869873.2012-09-28-22-04-33.wav</t>
  </si>
  <si>
    <t>AMARS_data-898aea4a.898AEA4A.Chan_1-24bps.1348871673.2012-09-28-22-34-33.wav</t>
  </si>
  <si>
    <t>AMARS_data-898aea4a.898AEA4A.Chan_1-24bps.1348873474.2012-09-28-23-04-34.wav</t>
  </si>
  <si>
    <t>AMARS_data-898aea4a.898AEA4A.Chan_1-24bps.1348875274.2012-09-28-23-34-34.wav</t>
  </si>
  <si>
    <t>AMARS_data-898aea4a.898AEA4A.Chan_1-24bps.1348877075.2012-09-29-00-04-35.wav</t>
  </si>
  <si>
    <t>AMARS_data-898aea4a.898AEA4A.Chan_1-24bps.1348878875.2012-09-29-00-34-35.wav</t>
  </si>
  <si>
    <t>AMARS_data-898aea4a.898AEA4A.Chan_1-24bps.1348880676.2012-09-29-01-04-36.wav</t>
  </si>
  <si>
    <t>AMARS_data-898aea4a.898AEA4A.Chan_1-24bps.1348882476.2012-09-29-01-34-36.wav</t>
  </si>
  <si>
    <t>AMARS_data-898aea4a.898AEA4A.Chan_1-24bps.1348884278.2012-09-29-02-04-38.wav</t>
  </si>
  <si>
    <t>AMARS_data-898aea4a.898AEA4A.Chan_1-24bps.1348886078.2012-09-29-02-34-38.wav</t>
  </si>
  <si>
    <t>AMARS_data-898aea4a.898AEA4A.Chan_1-24bps.1348887879.2012-09-29-03-04-39.wav</t>
  </si>
  <si>
    <t>AMARS_data-898aea4a.898AEA4A.Chan_1-24bps.1348889679.2012-09-29-03-34-39.wav</t>
  </si>
  <si>
    <t>AMARS_data-898aea4a.898AEA4A.Chan_1-24bps.1348891480.2012-09-29-04-04-40.wav</t>
  </si>
  <si>
    <t>AMARS_data-898aea4a.898AEA4A.Chan_1-24bps.1348893280.2012-09-29-04-34-40.wav</t>
  </si>
  <si>
    <t>AMARS_data-898aea4a.898AEA4A.Chan_1-24bps.1348895082.2012-09-29-05-04-42.wav</t>
  </si>
  <si>
    <t>AMARS_data-898aea4a.898AEA4A.Chan_1-24bps.1348896882.2012-09-29-05-34-42.wav</t>
  </si>
  <si>
    <t>AMARS_data-898aea4a.898AEA4A.Chan_1-24bps.1348898683.2012-09-29-06-04-43.wav</t>
  </si>
  <si>
    <t>AMARS_data-898aea4a.898AEA4A.Chan_1-24bps.1348900483.2012-09-29-06-34-43.wav</t>
  </si>
  <si>
    <t>AMARS_data-898aea4a.898AEA4A.Chan_1-24bps.1348902284.2012-09-29-07-04-44.wav</t>
  </si>
  <si>
    <t>AMARS_data-898aea4a.898AEA4A.Chan_1-24bps.1348904084.2012-09-29-07-34-44.wav</t>
  </si>
  <si>
    <t>AMARS_data-898aea4a.898AEA4A.Chan_1-24bps.1348905885.2012-09-29-08-04-45.wav</t>
  </si>
  <si>
    <t>AMARS_data-898aea4a.898AEA4A.Chan_1-24bps.1348907685.2012-09-29-08-34-45.wav</t>
  </si>
  <si>
    <t>AMARS_data-898aea4a.898AEA4A.Chan_1-24bps.1348909486.2012-09-29-09-04-46.wav</t>
  </si>
  <si>
    <t>AMARS_data-898aea4a.898AEA4A.Chan_1-24bps.1348911286.2012-09-29-09-34-46.wav</t>
  </si>
  <si>
    <t>AMARS_data-898aea4a.898AEA4A.Chan_1-24bps.1348913088.2012-09-29-10-04-48.wav</t>
  </si>
  <si>
    <t>AMARS_data-898aea4a.898AEA4A.Chan_1-24bps.1348914888.2012-09-29-10-34-48.wav</t>
  </si>
  <si>
    <t>AMARS_data-898aea4a.898AEA4A.Chan_1-24bps.1348916690.2012-09-29-11-04-50.wav</t>
  </si>
  <si>
    <t>AMARS_data-898aea4a.898AEA4A.Chan_1-24bps.1348918490.2012-09-29-11-34-50.wav</t>
  </si>
  <si>
    <t>AMARS_data-898aea4a.898AEA4A.Chan_1-24bps.1348920292.2012-09-29-12-04-52.wav</t>
  </si>
  <si>
    <t>AMARS_data-898aea4a.898AEA4A.Chan_1-24bps.1348922092.2012-09-29-12-34-52.wav</t>
  </si>
  <si>
    <t>AMARS_data-898aea4a.898AEA4A.Chan_1-24bps.1348923893.2012-09-29-13-04-53.wav</t>
  </si>
  <si>
    <t>AMARS_data-898aea4a.898AEA4A.Chan_1-24bps.1348925693.2012-09-29-13-34-53.wav</t>
  </si>
  <si>
    <t>AMARS_data-898aea4a.898AEA4A.Chan_1-24bps.1348927494.2012-09-29-14-04-54.wav</t>
  </si>
  <si>
    <t>AMARS_data-898aea4a.898AEA4A.Chan_1-24bps.1348929294.2012-09-29-14-34-54.wav</t>
  </si>
  <si>
    <t>AMARS_data-898aea4a.898AEA4A.Chan_1-24bps.1348931096.2012-09-29-15-04-56.wav</t>
  </si>
  <si>
    <t>AMARS_data-898aea4a.898AEA4A.Chan_1-24bps.1348932896.2012-09-29-15-34-56.wav</t>
  </si>
  <si>
    <t>AMARS_data-898aea4a.898AEA4A.Chan_1-24bps.1348934698.2012-09-29-16-04-58.wav</t>
  </si>
  <si>
    <t>AMARS_data-898aea4a.898AEA4A.Chan_1-24bps.1348936498.2012-09-29-16-34-58.wav</t>
  </si>
  <si>
    <t>AMARS_data-898aea4a.898AEA4A.Chan_1-24bps.1348938299.2012-09-29-17-04-59.wav</t>
  </si>
  <si>
    <t>AMARS_data-898aea4a.898AEA4A.Chan_1-24bps.1348940099.2012-09-29-17-34-59.wav</t>
  </si>
  <si>
    <t>AMARS_data-898aea4a.898AEA4A.Chan_1-24bps.1348941900.2012-09-29-18-05-00.wav</t>
  </si>
  <si>
    <t>AMARS_data-898aea4a.898AEA4A.Chan_1-24bps.1348943700.2012-09-29-18-35-00.wav</t>
  </si>
  <si>
    <t>AMARS_data-898aea4a.898AEA4A.Chan_1-24bps.1348945502.2012-09-29-19-05-02.wav</t>
  </si>
  <si>
    <t>AMARS_data-898aea4a.898AEA4A.Chan_1-24bps.1348947302.2012-09-29-19-35-02.wav</t>
  </si>
  <si>
    <t>AMARS_data-898aea4a.898AEA4A.Chan_1-24bps.1348949104.2012-09-29-20-05-04.wav</t>
  </si>
  <si>
    <t>AMARS_data-898aea4a.898AEA4A.Chan_1-24bps.1348950904.2012-09-29-20-35-04.wav</t>
  </si>
  <si>
    <t>AMARS_data-898aea4a.898AEA4A.Chan_1-24bps.1348952705.2012-09-29-21-05-05.wav</t>
  </si>
  <si>
    <t>AMARS_data-898aea4a.898AEA4A.Chan_1-24bps.1348954505.2012-09-29-21-35-05.wav</t>
  </si>
  <si>
    <t>AMARS_data-898aea4a.898AEA4A.Chan_1-24bps.1348956306.2012-09-29-22-05-06.wav</t>
  </si>
  <si>
    <t>AMARS_data-898aea4a.898AEA4A.Chan_1-24bps.1348958106.2012-09-29-22-35-06.wav</t>
  </si>
  <si>
    <t>AMARS_data-898aea4a.898AEA4A.Chan_1-24bps.1348959907.2012-09-29-23-05-07.wav</t>
  </si>
  <si>
    <t>AMARS_data-898aea4a.898AEA4A.Chan_1-24bps.1348961707.2012-09-29-23-35-07.wav</t>
  </si>
  <si>
    <t>AMARS_data-898aea4a.898AEA4A.Chan_1-24bps.1348963508.2012-09-30-00-05-08.wav</t>
  </si>
  <si>
    <t>AMARS_data-898aea4a.898AEA4A.Chan_1-24bps.1348965308.2012-09-30-00-35-08.wav</t>
  </si>
  <si>
    <t>AMARS_data-898aea4a.898AEA4A.Chan_1-24bps.1348967110.2012-09-30-01-05-10.wav</t>
  </si>
  <si>
    <t>AMARS_data-898aea4a.898AEA4A.Chan_1-24bps.1348968910.2012-09-30-01-35-10.wav</t>
  </si>
  <si>
    <t>AMARS_data-898aea4a.898AEA4A.Chan_1-24bps.1348970712.2012-09-30-02-05-12.wav</t>
  </si>
  <si>
    <t>AMARS_data-898aea4a.898AEA4A.Chan_1-24bps.1348972512.2012-09-30-02-35-12.wav</t>
  </si>
  <si>
    <t>AMARS_data-898aea4a.898AEA4A.Chan_1-24bps.1348974314.2012-09-30-03-05-14.wav</t>
  </si>
  <si>
    <t>AMARS_data-898aea4a.898AEA4A.Chan_1-24bps.1348976114.2012-09-30-03-35-14.wav</t>
  </si>
  <si>
    <t>AMARS_data-898aea4a.898AEA4A.Chan_1-24bps.1348977916.2012-09-30-04-05-16.wav</t>
  </si>
  <si>
    <t>AMARS_data-898aea4a.898AEA4A.Chan_1-24bps.1348979716.2012-09-30-04-35-16.wav</t>
  </si>
  <si>
    <t>AMARS_data-898aea4a.898AEA4A.Chan_1-24bps.1348981518.2012-09-30-05-05-18.wav</t>
  </si>
  <si>
    <t>AMARS_data-898aea4a.898AEA4A.Chan_1-24bps.1348983318.2012-09-30-05-35-18.wav</t>
  </si>
  <si>
    <t>AMARS_data-898aea4a.898AEA4A.Chan_1-24bps.1348985119.2012-09-30-06-05-19.wav</t>
  </si>
  <si>
    <t>AMARS_data-898aea4a.898AEA4A.Chan_1-24bps.1348986919.2012-09-30-06-35-19.wav</t>
  </si>
  <si>
    <t>AMARS_data-898aea4a.898AEA4A.Chan_1-24bps.1348988721.2012-09-30-07-05-21.wav</t>
  </si>
  <si>
    <t>AMARS_data-898aea4a.898AEA4A.Chan_1-24bps.1348990521.2012-09-30-07-35-21.wav</t>
  </si>
  <si>
    <t>AMARS_data-898aea4a.898AEA4A.Chan_1-24bps.1348992323.2012-09-30-08-05-23.wav</t>
  </si>
  <si>
    <t>AMARS_data-898aea4a.898AEA4A.Chan_1-24bps.1348994123.2012-09-30-08-35-23.wav</t>
  </si>
  <si>
    <t>AMARS_data-898aea4a.898AEA4A.Chan_1-24bps.1348995925.2012-09-30-09-05-25.wav</t>
  </si>
  <si>
    <t>AMARS_data-898aea4a.898AEA4A.Chan_1-24bps.1348997725.2012-09-30-09-35-25.wav</t>
  </si>
  <si>
    <t>AMARS_data-898aea4a.898AEA4A.Chan_1-24bps.1348999527.2012-09-30-10-05-27.wav</t>
  </si>
  <si>
    <t>AMARS_data-898aea4a.898AEA4A.Chan_1-24bps.1349001327.2012-09-30-10-35-27.wav</t>
  </si>
  <si>
    <t>AMARS_data-898aea4a.898AEA4A.Chan_1-24bps.1349003128.2012-09-30-11-05-28.wav</t>
  </si>
  <si>
    <t>AMARS_data-898aea4a.898AEA4A.Chan_1-24bps.1349004928.2012-09-30-11-35-28.wav</t>
  </si>
  <si>
    <t>AMARS_data-898aea4a.898AEA4A.Chan_1-24bps.1349006730.2012-09-30-12-05-30.wav</t>
  </si>
  <si>
    <t>AMARS_data-898aea4a.898AEA4A.Chan_1-24bps.1349008530.2012-09-30-12-35-30.wav</t>
  </si>
  <si>
    <t>AMARS_data-898aea4a.898AEA4A.Chan_1-24bps.1349010332.2012-09-30-13-05-32.wav</t>
  </si>
  <si>
    <t>AMARS_data-898aea4a.898AEA4A.Chan_1-24bps.1349012132.2012-09-30-13-35-32.wav</t>
  </si>
  <si>
    <t>AMARS_data-898aea4a.898AEA4A.Chan_1-24bps.1349013934.2012-09-30-14-05-34.wav</t>
  </si>
  <si>
    <t>AMARS_data-898aea4a.898AEA4A.Chan_1-24bps.1349015734.2012-09-30-14-35-34.wav</t>
  </si>
  <si>
    <t>AMARS_data-898aea4a.898AEA4A.Chan_1-24bps.1349017535.2012-09-30-15-05-35.wav</t>
  </si>
  <si>
    <t>AMARS_data-898aea4a.898AEA4A.Chan_1-24bps.1349019335.2012-09-30-15-35-35.wav</t>
  </si>
  <si>
    <t>AMARS_data-898aea4a.898AEA4A.Chan_1-24bps.1349021137.2012-09-30-16-05-37.wav</t>
  </si>
  <si>
    <t>AMARS_data-898aea4a.898AEA4A.Chan_1-24bps.1349022937.2012-09-30-16-35-37.wav</t>
  </si>
  <si>
    <t>AMARS_data-898aea4a.898AEA4A.Chan_1-24bps.1349024739.2012-09-30-17-05-39.wav</t>
  </si>
  <si>
    <t>AMARS_data-898aea4a.898AEA4A.Chan_1-24bps.1349026539.2012-09-30-17-35-39.wav</t>
  </si>
  <si>
    <t>AMARS_data-898aea4a.898AEA4A.Chan_1-24bps.1349028340.2012-09-30-18-05-40.wav</t>
  </si>
  <si>
    <t>AMARS_data-898aea4a.898AEA4A.Chan_1-24bps.1349030140.2012-09-30-18-35-40.wav</t>
  </si>
  <si>
    <t>AMARS_data-898aea4a.898AEA4A.Chan_1-24bps.1349031942.2012-09-30-19-05-42.wav</t>
  </si>
  <si>
    <t>AMARS_data-898aea4a.898AEA4A.Chan_1-24bps.1349033742.2012-09-30-19-35-42.wav</t>
  </si>
  <si>
    <t>AMARS_data-898aea4a.898AEA4A.Chan_1-24bps.1349035543.2012-09-30-20-05-43.wav</t>
  </si>
  <si>
    <t>AMARS_data-898aea4a.898AEA4A.Chan_1-24bps.1349037343.2012-09-30-20-35-43.wav</t>
  </si>
  <si>
    <t>AMARS_data-898aea4a.898AEA4A.Chan_1-24bps.1349039144.2012-09-30-21-05-44.wav</t>
  </si>
  <si>
    <t>AMARS_data-898aea4a.898AEA4A.Chan_1-24bps.1349040944.2012-09-30-21-35-44.wav</t>
  </si>
  <si>
    <t>AMARS_data-898aea4a.898AEA4A.Chan_1-24bps.1349042745.2012-09-30-22-05-45.wav</t>
  </si>
  <si>
    <t>AMARS_data-898aea4a.898AEA4A.Chan_1-24bps.1349044545.2012-09-30-22-35-45.wav</t>
  </si>
  <si>
    <t>AMARS_data-898aea4a.898AEA4A.Chan_1-24bps.1349046346.2012-09-30-23-05-46.wav</t>
  </si>
  <si>
    <t>AMARS_data-898aea4a.898AEA4A.Chan_1-24bps.1349048146.2012-09-30-23-35-46.wav</t>
  </si>
  <si>
    <t>AMARS_data-898aea4a.898AEA4A.Chan_1-24bps.1349049947.2012-10-01-00-05-47.wav</t>
  </si>
  <si>
    <t>AMARS_data-898aea4a.898AEA4A.Chan_1-24bps.1349051747.2012-10-01-00-35-47.wav</t>
  </si>
  <si>
    <t>AMARS_data-898aea4a.898AEA4A.Chan_1-24bps.1349053549.2012-10-01-01-05-49.wav</t>
  </si>
  <si>
    <t>AMARS_data-898aea4a.898AEA4A.Chan_1-24bps.1349055349.2012-10-01-01-35-49.wav</t>
  </si>
  <si>
    <t>AMARS_data-898aea4a.898AEA4A.Chan_1-24bps.1349057150.2012-10-01-02-05-50.wav</t>
  </si>
  <si>
    <t>AMARS_data-898aea4a.898AEA4A.Chan_1-24bps.1349058950.2012-10-01-02-35-50.wav</t>
  </si>
  <si>
    <t>AMARS_data-898aea4a.898AEA4A.Chan_1-24bps.1349060752.2012-10-01-03-05-52.wav</t>
  </si>
  <si>
    <t>AMARS_data-898aea4a.898AEA4A.Chan_1-24bps.1349062552.2012-10-01-03-35-52.wav</t>
  </si>
  <si>
    <t>AMARS_data-898aea4a.898AEA4A.Chan_1-24bps.1349064353.2012-10-01-04-05-53.wav</t>
  </si>
  <si>
    <t>AMARS_data-898aea4a.898AEA4A.Chan_1-24bps.1349066153.2012-10-01-04-35-53.wav</t>
  </si>
  <si>
    <t>AMARS_data-898aea4a.898AEA4A.Chan_1-24bps.1349067954.2012-10-01-05-05-54.wav</t>
  </si>
  <si>
    <t>AMARS_data-898aea4a.898AEA4A.Chan_1-24bps.1349069754.2012-10-01-05-35-54.wav</t>
  </si>
  <si>
    <t>AMARS_data-898aea4a.898AEA4A.Chan_1-24bps.1349071555.2012-10-01-06-05-55.wav</t>
  </si>
  <si>
    <t>AMARS_data-898aea4a.898AEA4A.Chan_1-24bps.1349073355.2012-10-01-06-35-55.wav</t>
  </si>
  <si>
    <t>AMARS_data-898aea4a.898AEA4A.Chan_1-24bps.1349075157.2012-10-01-07-05-57.wav</t>
  </si>
  <si>
    <t>AMARS_data-898aea4a.898AEA4A.Chan_1-24bps.1349076957.2012-10-01-07-35-57.wav</t>
  </si>
  <si>
    <t>AMARS_data-898aea4a.898AEA4A.Chan_1-24bps.1349078758.2012-10-01-08-05-58.wav</t>
  </si>
  <si>
    <t>AMARS_data-898aea4a.898AEA4A.Chan_1-24bps.1349080558.2012-10-01-08-35-58.wav</t>
  </si>
  <si>
    <t>AMARS_data-898aea4a.898AEA4A.Chan_1-24bps.1349082360.2012-10-01-09-06-00.wav</t>
  </si>
  <si>
    <t>AMARS_data-898aea4a.898AEA4A.Chan_1-24bps.1349084160.2012-10-01-09-36-00.wav</t>
  </si>
  <si>
    <t>AMARS_data-898aea4a.898AEA4A.Chan_1-24bps.1349085961.2012-10-01-10-06-01.wav</t>
  </si>
  <si>
    <t>AMARS_data-898aea4a.898AEA4A.Chan_1-24bps.1349087761.2012-10-01-10-36-01.wav</t>
  </si>
  <si>
    <t>AMARS_data-898aea4a.898AEA4A.Chan_1-24bps.1349089563.2012-10-01-11-06-03.wav</t>
  </si>
  <si>
    <t>AMARS_data-898aea4a.898AEA4A.Chan_1-24bps.1349091363.2012-10-01-11-36-03.wav</t>
  </si>
  <si>
    <t>AMARS_data-898aea4a.898AEA4A.Chan_1-24bps.1349093164.2012-10-01-12-06-04.wav</t>
  </si>
  <si>
    <t>AMARS_data-898aea4a.898AEA4A.Chan_1-24bps.1349094964.2012-10-01-12-36-04.wav</t>
  </si>
  <si>
    <t>AMARS_data-898aea4a.898AEA4A.Chan_1-24bps.1349096765.2012-10-01-13-06-05.wav</t>
  </si>
  <si>
    <t>AMARS_data-898aea4a.898AEA4A.Chan_1-24bps.1349098565.2012-10-01-13-36-05.wav</t>
  </si>
  <si>
    <t>AMARS_data-898aea4a.898AEA4A.Chan_1-24bps.1349100366.2012-10-01-14-06-06.wav</t>
  </si>
  <si>
    <t>AMARS_data-898aea4a.898AEA4A.Chan_1-24bps.1349102166.2012-10-01-14-36-06.wav</t>
  </si>
  <si>
    <t>AMARS_data-898aea4a.898AEA4A.Chan_1-24bps.1349103967.2012-10-01-15-06-07.wav</t>
  </si>
  <si>
    <t>AMARS_data-898aea4a.898AEA4A.Chan_1-24bps.1349105767.2012-10-01-15-36-07.wav</t>
  </si>
  <si>
    <t>AMARS_data-898aea4a.898AEA4A.Chan_1-24bps.1349107568.2012-10-01-16-06-08.wav</t>
  </si>
  <si>
    <t>AMARS_data-898aea4a.898AEA4A.Chan_1-24bps.1349109368.2012-10-01-16-36-08.wav</t>
  </si>
  <si>
    <t>AMARS_data-898aea4a.898AEA4A.Chan_1-24bps.1349111169.2012-10-01-17-06-09.wav</t>
  </si>
  <si>
    <t>AMARS_data-898aea4a.898AEA4A.Chan_1-24bps.1349112969.2012-10-01-17-36-09.wav</t>
  </si>
  <si>
    <t>AMARS_data-898aea4a.898AEA4A.Chan_1-24bps.1349114771.2012-10-01-18-06-11.wav</t>
  </si>
  <si>
    <t>AMARS_data-898aea4a.898AEA4A.Chan_1-24bps.1349116571.2012-10-01-18-36-11.wav</t>
  </si>
  <si>
    <t>AMARS_data-898aea4a.898AEA4A.Chan_1-24bps.1349118373.2012-10-01-19-06-13.wav</t>
  </si>
  <si>
    <t>AMARS_data-898aea4a.898AEA4A.Chan_1-24bps.1349120173.2012-10-01-19-36-13.wav</t>
  </si>
  <si>
    <t>AMARS_data-898aea4a.898AEA4A.Chan_1-24bps.1349121974.2012-10-01-20-06-14.wav</t>
  </si>
  <si>
    <t>AMARS_data-898aea4a.898AEA4A.Chan_1-24bps.1349123774.2012-10-01-20-36-14.wav</t>
  </si>
  <si>
    <t>AMARS_data-898aea4a.898AEA4A.Chan_1-24bps.1349125576.2012-10-01-21-06-16.wav</t>
  </si>
  <si>
    <t>AMARS_data-898aea4a.898AEA4A.Chan_1-24bps.1349127376.2012-10-01-21-36-16.wav</t>
  </si>
  <si>
    <t>AMARS_data-898aea4a.898AEA4A.Chan_1-24bps.1349129178.2012-10-01-22-06-18.wav</t>
  </si>
  <si>
    <t>AMARS_data-898aea4a.898AEA4A.Chan_1-24bps.1349130978.2012-10-01-22-36-18.wav</t>
  </si>
  <si>
    <t>AMARS_data-898aea4a.898AEA4A.Chan_1-24bps.1349132780.2012-10-01-23-06-20.wav</t>
  </si>
  <si>
    <t>AMARS_data-898aea4a.898AEA4A.Chan_1-24bps.1349134580.2012-10-01-23-36-20.wav</t>
  </si>
  <si>
    <t>AMARS_data-898aea4a.898AEA4A.Chan_1-24bps.1349136382.2012-10-02-00-06-22.wav</t>
  </si>
  <si>
    <t>AMARS_data-898aea4a.898AEA4A.Chan_1-24bps.1349138182.2012-10-02-00-36-22.wav</t>
  </si>
  <si>
    <t>AMARS_data-898aea4a.898AEA4A.Chan_1-24bps.1349139984.2012-10-02-01-06-24.wav</t>
  </si>
  <si>
    <t>AMARS_data-898aea4a.898AEA4A.Chan_1-24bps.1349141784.2012-10-02-01-36-24.wav</t>
  </si>
  <si>
    <t>AMARS_data-898aea4a.898AEA4A.Chan_1-24bps.1349143586.2012-10-02-02-06-26.wav</t>
  </si>
  <si>
    <t>AMARS_data-898aea4a.898AEA4A.Chan_1-24bps.1349145386.2012-10-02-02-36-26.wav</t>
  </si>
  <si>
    <t>AMARS_data-898aea4a.898AEA4A.Chan_1-24bps.1349147188.2012-10-02-03-06-28.wav</t>
  </si>
  <si>
    <t>AMARS_data-898aea4a.898AEA4A.Chan_1-24bps.1349148988.2012-10-02-03-36-28.wav</t>
  </si>
  <si>
    <t>AMARS_data-898aea4a.898AEA4A.Chan_1-24bps.1349150789.2012-10-02-04-06-29.wav</t>
  </si>
  <si>
    <t>AMARS_data-898aea4a.898AEA4A.Chan_1-24bps.1349152589.2012-10-02-04-36-29.wav</t>
  </si>
  <si>
    <t>AMARS_data-898aea4a.898AEA4A.Chan_1-24bps.1349154391.2012-10-02-05-06-31.wav</t>
  </si>
  <si>
    <t>AMARS_data-898aea4a.898AEA4A.Chan_1-24bps.1349156191.2012-10-02-05-36-31.wav</t>
  </si>
  <si>
    <t>AMARS_data-898aea4a.898AEA4A.Chan_1-24bps.1349157992.2012-10-02-06-06-32.wav</t>
  </si>
  <si>
    <t>AMARS_data-898aea4a.898AEA4A.Chan_1-24bps.1349159792.2012-10-02-06-36-32.wav</t>
  </si>
  <si>
    <t>AMARS_data-898aea4a.898AEA4A.Chan_1-24bps.1349161594.2012-10-02-07-06-34.wav</t>
  </si>
  <si>
    <t>AMARS_data-898aea4a.898AEA4A.Chan_1-24bps.1349163394.2012-10-02-07-36-34.wav</t>
  </si>
  <si>
    <t>AMARS_data-898aea4a.898AEA4A.Chan_1-24bps.1349165196.2012-10-02-08-06-36.wav</t>
  </si>
  <si>
    <t>AMARS_data-898aea4a.898AEA4A.Chan_1-24bps.1349166996.2012-10-02-08-36-36.wav</t>
  </si>
  <si>
    <t>AMARS_data-898aea4a.898AEA4A.Chan_1-24bps.1349168798.2012-10-02-09-06-38.wav</t>
  </si>
  <si>
    <t>AMARS_data-898aea4a.898AEA4A.Chan_1-24bps.1349170598.2012-10-02-09-36-38.wav</t>
  </si>
  <si>
    <t>AMARS_data-898aea4a.898AEA4A.Chan_1-24bps.1349172400.2012-10-02-10-06-40.wav</t>
  </si>
  <si>
    <t>AMARS_data-898aea4a.898AEA4A.Chan_1-24bps.1349174200.2012-10-02-10-36-40.wav</t>
  </si>
  <si>
    <t>AMARS_data-898aea4a.898AEA4A.Chan_1-24bps.1349176001.2012-10-02-11-06-41.wav</t>
  </si>
  <si>
    <t>AMARS_data-898aea4a.898AEA4A.Chan_1-24bps.1349177801.2012-10-02-11-36-41.wav</t>
  </si>
  <si>
    <t>AMARS_data-898aea4a.898AEA4A.Chan_1-24bps.1349179603.2012-10-02-12-06-43.wav</t>
  </si>
  <si>
    <t>AMARS_data-898aea4a.898AEA4A.Chan_1-24bps.1349181403.2012-10-02-12-36-43.wav</t>
  </si>
  <si>
    <t>AMARS_data-898aea4a.898AEA4A.Chan_1-24bps.1349183204.2012-10-02-13-06-44.wav</t>
  </si>
  <si>
    <t>AMARS_data-898aea4a.898AEA4A.Chan_1-24bps.1349185004.2012-10-02-13-36-44.wav</t>
  </si>
  <si>
    <t>AMARS_data-898aea4a.898AEA4A.Chan_1-24bps.1349186806.2012-10-02-14-06-46.wav</t>
  </si>
  <si>
    <t>AMARS_data-898aea4a.898AEA4A.Chan_1-24bps.1349188606.2012-10-02-14-36-46.wav</t>
  </si>
  <si>
    <t>AMARS_data-898aea4a.898AEA4A.Chan_1-24bps.1349190407.2012-10-02-15-06-47.wav</t>
  </si>
  <si>
    <t>AMARS_data-898aea4a.898AEA4A.Chan_1-24bps.1349192207.2012-10-02-15-36-47.wav</t>
  </si>
  <si>
    <t>AMARS_data-898aea4a.898AEA4A.Chan_1-24bps.1349194008.2012-10-02-16-06-48.wav</t>
  </si>
  <si>
    <t>AMARS_data-898aea4a.898AEA4A.Chan_1-24bps.1349195808.2012-10-02-16-36-48.wav</t>
  </si>
  <si>
    <t>AMARS_data-898aea4a.898AEA4A.Chan_1-24bps.1349197609.2012-10-02-17-06-49.wav</t>
  </si>
  <si>
    <t>AMARS_data-898aea4a.898AEA4A.Chan_1-24bps.1349199409.2012-10-02-17-36-49.wav</t>
  </si>
  <si>
    <t>AMARS_data-898aea4a.898AEA4A.Chan_1-24bps.1349201210.2012-10-02-18-06-50.wav</t>
  </si>
  <si>
    <t>AMARS_data-898aea4a.898AEA4A.Chan_1-24bps.1349203010.2012-10-02-18-36-50.wav</t>
  </si>
  <si>
    <t>AMARS_data-898aea4a.898AEA4A.Chan_1-24bps.1349204812.2012-10-02-19-06-52.wav</t>
  </si>
  <si>
    <t>AMARS_data-898aea4a.898AEA4A.Chan_1-24bps.1349206612.2012-10-02-19-36-52.wav</t>
  </si>
  <si>
    <t>AMARS_data-898aea4a.898AEA4A.Chan_1-24bps.1349208413.2012-10-02-20-06-53.wav</t>
  </si>
  <si>
    <t>AMARS_data-898aea4a.898AEA4A.Chan_1-24bps.1349210213.2012-10-02-20-36-53.wav</t>
  </si>
  <si>
    <t>AMARS_data-898aea4a.898AEA4A.Chan_1-24bps.1349212015.2012-10-02-21-06-55.wav</t>
  </si>
  <si>
    <t>AMARS_data-898aea4a.898AEA4A.Chan_1-24bps.1349213815.2012-10-02-21-36-55.wav</t>
  </si>
  <si>
    <t>AMARS_data-898aea4a.898AEA4A.Chan_1-24bps.1349215617.2012-10-02-22-06-57.wav</t>
  </si>
  <si>
    <t>AMARS_data-54db2b7a.54DB2B7A.Chan_1-24bps.1348851440.2012-09-28-16-57-20.wav</t>
  </si>
  <si>
    <t>AMARS_data-54db2b7a.54DB2B7A.Chan_1-24bps.1348851899.2012-09-28-17-04-59.wav</t>
  </si>
  <si>
    <t>AMARS_data-54db2b7a.54DB2B7A.Chan_1-24bps.1348853699.2012-09-28-17-34-59.wav</t>
  </si>
  <si>
    <t>AMARS_data-54db2b7a.54DB2B7A.Chan_1-24bps.1348855500.2012-09-28-18-05-00.wav</t>
  </si>
  <si>
    <t>AMARS_data-54db2b7a.54DB2B7A.Chan_1-24bps.1348857300.2012-09-28-18-35-00.wav</t>
  </si>
  <si>
    <t>AMARS_data-54db2b7a.54DB2B7A.Chan_1-24bps.1348859101.2012-09-28-19-05-01.wav</t>
  </si>
  <si>
    <t>AMARS_data-54db2b7a.54DB2B7A.Chan_1-24bps.1348860901.2012-09-28-19-35-01.wav</t>
  </si>
  <si>
    <t>AMARS_data-54db2b7a.54DB2B7A.Chan_1-24bps.1348862704.2012-09-28-20-05-04.wav</t>
  </si>
  <si>
    <t>AMARS_data-54db2b7a.54DB2B7A.Chan_1-24bps.1348864504.2012-09-28-20-35-04.wav</t>
  </si>
  <si>
    <t>AMARS_data-54db2b7a.54DB2B7A.Chan_1-24bps.1348866306.2012-09-28-21-05-06.wav</t>
  </si>
  <si>
    <t>AMARS_data-54db2b7a.54DB2B7A.Chan_1-24bps.1348868106.2012-09-28-21-35-06.wav</t>
  </si>
  <si>
    <t>AMARS_data-54db2b7a.54DB2B7A.Chan_1-24bps.1348869908.2012-09-28-22-05-08.wav</t>
  </si>
  <si>
    <t>AMARS_data-54db2b7a.54DB2B7A.Chan_1-24bps.1348871708.2012-09-28-22-35-08.wav</t>
  </si>
  <si>
    <t>AMARS_data-54db2b7a.54DB2B7A.Chan_1-24bps.1348873509.2012-09-28-23-05-09.wav</t>
  </si>
  <si>
    <t>AMARS_data-54db2b7a.54DB2B7A.Chan_1-24bps.1348875309.2012-09-28-23-35-09.wav</t>
  </si>
  <si>
    <t>AMARS_data-54db2b7a.54DB2B7A.Chan_1-24bps.1348877110.2012-09-29-00-05-10.wav</t>
  </si>
  <si>
    <t>AMARS_data-54db2b7a.54DB2B7A.Chan_1-24bps.1348878910.2012-09-29-00-35-10.wav</t>
  </si>
  <si>
    <t>AMARS_data-54db2b7a.54DB2B7A.Chan_1-24bps.1348880712.2012-09-29-01-05-12.wav</t>
  </si>
  <si>
    <t>AMARS_data-54db2b7a.54DB2B7A.Chan_1-24bps.1348882512.2012-09-29-01-35-12.wav</t>
  </si>
  <si>
    <t>AMARS_data-54db2b7a.54DB2B7A.Chan_1-24bps.1348884313.2012-09-29-02-05-13.wav</t>
  </si>
  <si>
    <t>AMARS_data-54db2b7a.54DB2B7A.Chan_1-24bps.1348886113.2012-09-29-02-35-13.wav</t>
  </si>
  <si>
    <t>AMARS_data-54db2b7a.54DB2B7A.Chan_1-24bps.1348887914.2012-09-29-03-05-14.wav</t>
  </si>
  <si>
    <t>AMARS_data-54db2b7a.54DB2B7A.Chan_1-24bps.1348889714.2012-09-29-03-35-14.wav</t>
  </si>
  <si>
    <t>AMARS_data-54db2b7a.54DB2B7A.Chan_1-24bps.1348891517.2012-09-29-04-05-17.wav</t>
  </si>
  <si>
    <t>AMARS_data-54db2b7a.54DB2B7A.Chan_1-24bps.1348893317.2012-09-29-04-35-17.wav</t>
  </si>
  <si>
    <t>AMARS_data-54db2b7a.54DB2B7A.Chan_1-24bps.1348895118.2012-09-29-05-05-18.wav</t>
  </si>
  <si>
    <t>AMARS_data-54db2b7a.54DB2B7A.Chan_1-24bps.1348896918.2012-09-29-05-35-18.wav</t>
  </si>
  <si>
    <t>AMARS_data-54db2b7a.54DB2B7A.Chan_1-24bps.1348898719.2012-09-29-06-05-19.wav</t>
  </si>
  <si>
    <t>AMARS_data-54db2b7a.54DB2B7A.Chan_1-24bps.1348900519.2012-09-29-06-35-19.wav</t>
  </si>
  <si>
    <t>AMARS_data-54db2b7a.54DB2B7A.Chan_1-24bps.1348902320.2012-09-29-07-05-20.wav</t>
  </si>
  <si>
    <t>AMARS_data-54db2b7a.54DB2B7A.Chan_1-24bps.1348904120.2012-09-29-07-35-20.wav</t>
  </si>
  <si>
    <t>AMARS_data-54db2b7a.54DB2B7A.Chan_1-24bps.1348905923.2012-09-29-08-05-23.wav</t>
  </si>
  <si>
    <t>AMARS_data-54db2b7a.54DB2B7A.Chan_1-24bps.1348907723.2012-09-29-08-35-23.wav</t>
  </si>
  <si>
    <t>AMARS_data-54db2b7a.54DB2B7A.Chan_1-24bps.1348909525.2012-09-29-09-05-25.wav</t>
  </si>
  <si>
    <t>AMARS_data-54db2b7a.54DB2B7A.Chan_1-24bps.1348911325.2012-09-29-09-35-25.wav</t>
  </si>
  <si>
    <t>AMARS_data-54db2b7a.54DB2B7A.Chan_1-24bps.1348913127.2012-09-29-10-05-27.wav</t>
  </si>
  <si>
    <t>AMARS_data-54db2b7a.54DB2B7A.Chan_1-24bps.1348914927.2012-09-29-10-35-27.wav</t>
  </si>
  <si>
    <t>AMARS_data-54db2b7a.54DB2B7A.Chan_1-24bps.1348916729.2012-09-29-11-05-29.wav</t>
  </si>
  <si>
    <t>AMARS_data-54db2b7a.54DB2B7A.Chan_1-24bps.1348918529.2012-09-29-11-35-29.wav</t>
  </si>
  <si>
    <t>AMARS_data-54db2b7a.54DB2B7A.Chan_1-24bps.1348920330.2012-09-29-12-05-30.wav</t>
  </si>
  <si>
    <t>AMARS_data-54db2b7a.54DB2B7A.Chan_1-24bps.1348922130.2012-09-29-12-35-30.wav</t>
  </si>
  <si>
    <t>AMARS_data-54db2b7a.54DB2B7A.Chan_1-24bps.1348923931.2012-09-29-13-05-31.wav</t>
  </si>
  <si>
    <t>AMARS_data-54db2b7a.54DB2B7A.Chan_1-24bps.1348925731.2012-09-29-13-35-31.wav</t>
  </si>
  <si>
    <t>AMARS_data-54db2b7a.54DB2B7A.Chan_1-24bps.1348927534.2012-09-29-14-05-34.wav</t>
  </si>
  <si>
    <t>AMARS_data-54db2b7a.54DB2B7A.Chan_1-24bps.1348929334.2012-09-29-14-35-34.wav</t>
  </si>
  <si>
    <t>AMARS_data-54db2b7a.54DB2B7A.Chan_1-24bps.1348931135.2012-09-29-15-05-35.wav</t>
  </si>
  <si>
    <t>AMARS_data-54db2b7a.54DB2B7A.Chan_1-24bps.1348932935.2012-09-29-15-35-35.wav</t>
  </si>
  <si>
    <t>AMARS_data-54db2b7a.54DB2B7A.Chan_1-24bps.1348934736.2012-09-29-16-05-36.wav</t>
  </si>
  <si>
    <t>AMARS_data-54db2b7a.54DB2B7A.Chan_1-24bps.1348936536.2012-09-29-16-35-36.wav</t>
  </si>
  <si>
    <t>AMARS_data-54db2b7a.54DB2B7A.Chan_1-24bps.1348938338.2012-09-29-17-05-38.wav</t>
  </si>
  <si>
    <t>AMARS_data-54db2b7a.54DB2B7A.Chan_1-24bps.1348940138.2012-09-29-17-35-38.wav</t>
  </si>
  <si>
    <t>AMARS_data-54db2b7a.54DB2B7A.Chan_1-24bps.1348941940.2012-09-29-18-05-40.wav</t>
  </si>
  <si>
    <t>AMARS_data-54db2b7a.54DB2B7A.Chan_1-24bps.1348943740.2012-09-29-18-35-40.wav</t>
  </si>
  <si>
    <t>AMARS_data-54db2b7a.54DB2B7A.Chan_1-24bps.1348945542.2012-09-29-19-05-42.wav</t>
  </si>
  <si>
    <t>AMARS_data-54db2b7a.54DB2B7A.Chan_1-24bps.1348947342.2012-09-29-19-35-42.wav</t>
  </si>
  <si>
    <t>AMARS_data-54db2b7a.54DB2B7A.Chan_1-24bps.1348949143.2012-09-29-20-05-43.wav</t>
  </si>
  <si>
    <t>AMARS_data-54db2b7a.54DB2B7A.Chan_1-24bps.1348950943.2012-09-29-20-35-43.wav</t>
  </si>
  <si>
    <t>AMARS_data-54db2b7a.54DB2B7A.Chan_1-24bps.1348952744.2012-09-29-21-05-44.wav</t>
  </si>
  <si>
    <t>AMARS_data-54db2b7a.54DB2B7A.Chan_1-24bps.1348954544.2012-09-29-21-35-44.wav</t>
  </si>
  <si>
    <t>AMARS_data-54db2b7a.54DB2B7A.Chan_1-24bps.1348956345.2012-09-29-22-05-45.wav</t>
  </si>
  <si>
    <t>AMARS_data-54db2b7a.54DB2B7A.Chan_1-24bps.1348958145.2012-09-29-22-35-45.wav</t>
  </si>
  <si>
    <t>AMARS_data-54db2b7a.54DB2B7A.Chan_1-24bps.1348959948.2012-09-29-23-05-48.wav</t>
  </si>
  <si>
    <t>AMARS_data-54db2b7a.54DB2B7A.Chan_1-24bps.1348961748.2012-09-29-23-35-48.wav</t>
  </si>
  <si>
    <t>AMARS_data-54db2b7a.54DB2B7A.Chan_1-24bps.1348963549.2012-09-30-00-05-49.wav</t>
  </si>
  <si>
    <t>AMARS_data-54db2b7a.54DB2B7A.Chan_1-24bps.1348965349.2012-09-30-00-35-49.wav</t>
  </si>
  <si>
    <t>AMARS_data-54db2b7a.54DB2B7A.Chan_1-24bps.1348967152.2012-09-30-01-05-52.wav</t>
  </si>
  <si>
    <t>AMARS_data-54db2b7a.54DB2B7A.Chan_1-24bps.1348968952.2012-09-30-01-35-52.wav</t>
  </si>
  <si>
    <t>AMARS_data-54db2b7a.54DB2B7A.Chan_1-24bps.1348970755.2012-09-30-02-05-55.wav</t>
  </si>
  <si>
    <t>AMARS_data-54db2b7a.54DB2B7A.Chan_1-24bps.1348972555.2012-09-30-02-35-55.wav</t>
  </si>
  <si>
    <t>AMARS_data-54db2b7a.54DB2B7A.Chan_1-24bps.1348974356.2012-09-30-03-05-56.wav</t>
  </si>
  <si>
    <t>AMARS_data-54db2b7a.54DB2B7A.Chan_1-24bps.1348976156.2012-09-30-03-35-56.wav</t>
  </si>
  <si>
    <t>AMARS_data-54db2b7a.54DB2B7A.Chan_1-24bps.1348977957.2012-09-30-04-05-57.wav</t>
  </si>
  <si>
    <t>AMARS_data-54db2b7a.54DB2B7A.Chan_1-24bps.1348979757.2012-09-30-04-35-57.wav</t>
  </si>
  <si>
    <t>AMARS_data-54db2b7a.54DB2B7A.Chan_1-24bps.1348981560.2012-09-30-05-06-00.wav</t>
  </si>
  <si>
    <t>AMARS_data-54db2b7a.54DB2B7A.Chan_1-24bps.1348983360.2012-09-30-05-36-00.wav</t>
  </si>
  <si>
    <t>AMARS_data-54db2b7a.54DB2B7A.Chan_1-24bps.1348985161.2012-09-30-06-06-01.wav</t>
  </si>
  <si>
    <t>AMARS_data-54db2b7a.54DB2B7A.Chan_1-24bps.1348986961.2012-09-30-06-36-01.wav</t>
  </si>
  <si>
    <t>AMARS_data-54db2b7a.54DB2B7A.Chan_1-24bps.1348988762.2012-09-30-07-06-02.wav</t>
  </si>
  <si>
    <t>AMARS_data-54db2b7a.54DB2B7A.Chan_1-24bps.1348990562.2012-09-30-07-36-02.wav</t>
  </si>
  <si>
    <t>AMARS_data-54db2b7a.54DB2B7A.Chan_1-24bps.1348992363.2012-09-30-08-06-03.wav</t>
  </si>
  <si>
    <t>AMARS_data-54db2b7a.54DB2B7A.Chan_1-24bps.1348994163.2012-09-30-08-36-03.wav</t>
  </si>
  <si>
    <t>AMARS_data-54db2b7a.54DB2B7A.Chan_1-24bps.1348995964.2012-09-30-09-06-04.wav</t>
  </si>
  <si>
    <t>AMARS_data-54db2b7a.54DB2B7A.Chan_1-24bps.1348997764.2012-09-30-09-36-04.wav</t>
  </si>
  <si>
    <t>AMARS_data-54db2b7a.54DB2B7A.Chan_1-24bps.1348999565.2012-09-30-10-06-05.wav</t>
  </si>
  <si>
    <t>AMARS_data-54db2b7a.54DB2B7A.Chan_1-24bps.1349001365.2012-09-30-10-36-05.wav</t>
  </si>
  <si>
    <t>AMARS_data-54db2b7a.54DB2B7A.Chan_1-24bps.1349003168.2012-09-30-11-06-08.wav</t>
  </si>
  <si>
    <t>AMARS_data-54db2b7a.54DB2B7A.Chan_1-24bps.1349004968.2012-09-30-11-36-08.wav</t>
  </si>
  <si>
    <t>AMARS_data-54db2b7a.54DB2B7A.Chan_1-24bps.1349006771.2012-09-30-12-06-11.wav</t>
  </si>
  <si>
    <t>AMARS_data-54db2b7a.54DB2B7A.Chan_1-24bps.1349008571.2012-09-30-12-36-11.wav</t>
  </si>
  <si>
    <t>AMARS_data-54db2b7a.54DB2B7A.Chan_1-24bps.1349010372.2012-09-30-13-06-12.wav</t>
  </si>
  <si>
    <t>AMARS_data-54db2b7a.54DB2B7A.Chan_1-24bps.1349012172.2012-09-30-13-36-12.wav</t>
  </si>
  <si>
    <t>AMARS_data-54db2b7a.54DB2B7A.Chan_1-24bps.1349013973.2012-09-30-14-06-13.wav</t>
  </si>
  <si>
    <t>AMARS_data-54db2b7a.54DB2B7A.Chan_1-24bps.1349015773.2012-09-30-14-36-13.wav</t>
  </si>
  <si>
    <t>AMARS_data-54db2b7a.54DB2B7A.Chan_1-24bps.1349017574.2012-09-30-15-06-14.wav</t>
  </si>
  <si>
    <t>AMARS_data-54db2b7a.54DB2B7A.Chan_1-24bps.1349019374.2012-09-30-15-36-14.wav</t>
  </si>
  <si>
    <t>AMARS_data-54db2b7a.54DB2B7A.Chan_1-24bps.1349021175.2012-09-30-16-06-15.wav</t>
  </si>
  <si>
    <t>AMARS_data-54db2b7a.54DB2B7A.Chan_1-24bps.1349022975.2012-09-30-16-36-15.wav</t>
  </si>
  <si>
    <t>AMARS_data-54db2b7a.54DB2B7A.Chan_1-24bps.1349024777.2012-09-30-17-06-17.wav</t>
  </si>
  <si>
    <t>AMARS_data-54db2b7a.54DB2B7A.Chan_1-24bps.1349026577.2012-09-30-17-36-17.wav</t>
  </si>
  <si>
    <t>AMARS_data-54db2b7a.54DB2B7A.Chan_1-24bps.1349028379.2012-09-30-18-06-19.wav</t>
  </si>
  <si>
    <t>AMARS_data-54db2b7a.54DB2B7A.Chan_1-24bps.1349030179.2012-09-30-18-36-19.wav</t>
  </si>
  <si>
    <t>AMARS_data-54db2b7a.54DB2B7A.Chan_1-24bps.1349031981.2012-09-30-19-06-21.wav</t>
  </si>
  <si>
    <t>AMARS_data-54db2b7a.54DB2B7A.Chan_1-24bps.1349033781.2012-09-30-19-36-21.wav</t>
  </si>
  <si>
    <t>AMARS_data-54db2b7a.54DB2B7A.Chan_1-24bps.1349035582.2012-09-30-20-06-22.wav</t>
  </si>
  <si>
    <t>AMARS_data-54db2b7a.54DB2B7A.Chan_1-24bps.1349037382.2012-09-30-20-36-22.wav</t>
  </si>
  <si>
    <t>AMARS_data-54db2b7a.54DB2B7A.Chan_1-24bps.1349039183.2012-09-30-21-06-23.wav</t>
  </si>
  <si>
    <t>AMARS_data-54db2b7a.54DB2B7A.Chan_1-24bps.1349040983.2012-09-30-21-36-23.wav</t>
  </si>
  <si>
    <t>AMARS_data-54db2b7a.54DB2B7A.Chan_1-24bps.1349042786.2012-09-30-22-06-26.wav</t>
  </si>
  <si>
    <t>AMARS_data-54db2b7a.54DB2B7A.Chan_1-24bps.1349044586.2012-09-30-22-36-26.wav</t>
  </si>
  <si>
    <t>AMARS_data-54db2b7a.54DB2B7A.Chan_1-24bps.1349046387.2012-09-30-23-06-27.wav</t>
  </si>
  <si>
    <t>AMARS_data-54db2b7a.54DB2B7A.Chan_1-24bps.1349048187.2012-09-30-23-36-27.wav</t>
  </si>
  <si>
    <t>AMARS_data-54db2b7a.54DB2B7A.Chan_1-24bps.1349049988.2012-10-01-00-06-28.wav</t>
  </si>
  <si>
    <t>AMARS_data-54db2b7a.54DB2B7A.Chan_1-24bps.1349051788.2012-10-01-00-36-28.wav</t>
  </si>
  <si>
    <t>AMARS_data-54db2b7a.54DB2B7A.Chan_1-24bps.1349053591.2012-10-01-01-06-31.wav</t>
  </si>
  <si>
    <t>AMARS_data-54db2b7a.54DB2B7A.Chan_1-24bps.1349055391.2012-10-01-01-36-31.wav</t>
  </si>
  <si>
    <t>AMARS_data-54db2b7a.54DB2B7A.Chan_1-24bps.1349057192.2012-10-01-02-06-32.wav</t>
  </si>
  <si>
    <t>AMARS_data-54db2b7a.54DB2B7A.Chan_1-24bps.1349058992.2012-10-01-02-36-32.wav</t>
  </si>
  <si>
    <t>AMARS_data-54db2b7a.54DB2B7A.Chan_1-24bps.1349060794.2012-10-01-03-06-34.wav</t>
  </si>
  <si>
    <t>AMARS_data-54db2b7a.54DB2B7A.Chan_1-24bps.1349062594.2012-10-01-03-36-34.wav</t>
  </si>
  <si>
    <t>AMARS_data-54db2b7a.54DB2B7A.Chan_1-24bps.1349064395.2012-10-01-04-06-35.wav</t>
  </si>
  <si>
    <t>AMARS_data-54db2b7a.54DB2B7A.Chan_1-24bps.1349066195.2012-10-01-04-36-35.wav</t>
  </si>
  <si>
    <t>AMARS_data-54db2b7a.54DB2B7A.Chan_1-24bps.1349067998.2012-10-01-05-06-38.wav</t>
  </si>
  <si>
    <t>AMARS_data-54db2b7a.54DB2B7A.Chan_1-24bps.1349069798.2012-10-01-05-36-38.wav</t>
  </si>
  <si>
    <t>AMARS_data-54db2b7a.54DB2B7A.Chan_1-24bps.1349071599.2012-10-01-06-06-39.wav</t>
  </si>
  <si>
    <t>AMARS_data-54db2b7a.54DB2B7A.Chan_1-24bps.1349073399.2012-10-01-06-36-39.wav</t>
  </si>
  <si>
    <t>AMARS_data-54db2b7a.54DB2B7A.Chan_1-24bps.1349075201.2012-10-01-07-06-41.wav</t>
  </si>
  <si>
    <t>AMARS_data-54db2b7a.54DB2B7A.Chan_1-24bps.1349077001.2012-10-01-07-36-41.wav</t>
  </si>
  <si>
    <t>AMARS_data-54db2b7a.54DB2B7A.Chan_1-24bps.1349078803.2012-10-01-08-06-43.wav</t>
  </si>
  <si>
    <t>AMARS_data-54db2b7a.54DB2B7A.Chan_1-24bps.1349080603.2012-10-01-08-36-43.wav</t>
  </si>
  <si>
    <t>AMARS_data-54db2b7a.54DB2B7A.Chan_1-24bps.1349082405.2012-10-01-09-06-45.wav</t>
  </si>
  <si>
    <t>AMARS_data-54db2b7a.54DB2B7A.Chan_1-24bps.1349084205.2012-10-01-09-36-45.wav</t>
  </si>
  <si>
    <t>AMARS_data-54db2b7a.54DB2B7A.Chan_1-24bps.1349086007.2012-10-01-10-06-47.wav</t>
  </si>
  <si>
    <t>AMARS_data-54db2b7a.54DB2B7A.Chan_1-24bps.1349087807.2012-10-01-10-36-47.wav</t>
  </si>
  <si>
    <t>AMARS_data-54db2b7a.54DB2B7A.Chan_1-24bps.1349089609.2012-10-01-11-06-49.wav</t>
  </si>
  <si>
    <t>AMARS_data-54db2b7a.54DB2B7A.Chan_1-24bps.1349091409.2012-10-01-11-36-49.wav</t>
  </si>
  <si>
    <t>AMARS_data-54db2b7a.54DB2B7A.Chan_1-24bps.1349093210.2012-10-01-12-06-50.wav</t>
  </si>
  <si>
    <t>AMARS_data-54db2b7a.54DB2B7A.Chan_1-24bps.1349095010.2012-10-01-12-36-50.wav</t>
  </si>
  <si>
    <t>AMARS_data-54db2b7a.54DB2B7A.Chan_1-24bps.1349096811.2012-10-01-13-06-51.wav</t>
  </si>
  <si>
    <t>AMARS_data-54db2b7a.54DB2B7A.Chan_1-24bps.1349098611.2012-10-01-13-36-51.wav</t>
  </si>
  <si>
    <t>AMARS_data-54db2b7a.54DB2B7A.Chan_1-24bps.1349100412.2012-10-01-14-06-52.wav</t>
  </si>
  <si>
    <t>AMARS_data-54db2b7a.54DB2B7A.Chan_1-24bps.1349102212.2012-10-01-14-36-52.wav</t>
  </si>
  <si>
    <t>AMARS_data-54db2b7a.54DB2B7A.Chan_1-24bps.1349104014.2012-10-01-15-06-54.wav</t>
  </si>
  <si>
    <t>AMARS_data-54db2b7a.54DB2B7A.Chan_1-24bps.1349105814.2012-10-01-15-36-54.wav</t>
  </si>
  <si>
    <t>AMARS_data-54db2b7a.54DB2B7A.Chan_1-24bps.1349107615.2012-10-01-16-06-55.wav</t>
  </si>
  <si>
    <t>AMARS_data-54db2b7a.54DB2B7A.Chan_1-24bps.1349109415.2012-10-01-16-36-55.wav</t>
  </si>
  <si>
    <t>AMARS_data-54db2b7a.54DB2B7A.Chan_1-24bps.1349111216.2012-10-01-17-06-56.wav</t>
  </si>
  <si>
    <t>AMARS_data-54db2b7a.54DB2B7A.Chan_1-24bps.1349113016.2012-10-01-17-36-56.wav</t>
  </si>
  <si>
    <t>AMARS_data-54db2b7a.54DB2B7A.Chan_1-24bps.1349114818.2012-10-01-18-06-58.wav</t>
  </si>
  <si>
    <t>AMARS_data-54db2b7a.54DB2B7A.Chan_1-24bps.1349116618.2012-10-01-18-36-58.wav</t>
  </si>
  <si>
    <t>AMARS_data-54db2b7a.54DB2B7A.Chan_1-24bps.1349118419.2012-10-01-19-06-59.wav</t>
  </si>
  <si>
    <t>AMARS_data-54db2b7a.54DB2B7A.Chan_1-24bps.1349120219.2012-10-01-19-36-59.wav</t>
  </si>
  <si>
    <t>AMARS_data-54db2b7a.54DB2B7A.Chan_1-24bps.1349122020.2012-10-01-20-07-00.wav</t>
  </si>
  <si>
    <t>AMARS_data-54db2b7a.54DB2B7A.Chan_1-24bps.1349123820.2012-10-01-20-37-00.wav</t>
  </si>
  <si>
    <t>AMARS_data-54db2b7a.54DB2B7A.Chan_1-24bps.1349125621.2012-10-01-21-07-01.wav</t>
  </si>
  <si>
    <t>AMARS_data-54db2b7a.54DB2B7A.Chan_1-24bps.1349127421.2012-10-01-21-37-01.wav</t>
  </si>
  <si>
    <t>AMARS_data-54db2b7a.54DB2B7A.Chan_1-24bps.1349129222.2012-10-01-22-07-02.wav</t>
  </si>
  <si>
    <t>AMARS_data-54db2b7a.54DB2B7A.Chan_1-24bps.1349131022.2012-10-01-22-37-02.wav</t>
  </si>
  <si>
    <t>AMARS_data-54db2b7a.54DB2B7A.Chan_1-24bps.1349132823.2012-10-01-23-07-03.wav</t>
  </si>
  <si>
    <t>AMARS_data-54db2b7a.54DB2B7A.Chan_1-24bps.1349134623.2012-10-01-23-37-03.wav</t>
  </si>
  <si>
    <t>AMARS_data-54db2b7a.54DB2B7A.Chan_1-24bps.1349136424.2012-10-02-00-07-04.wav</t>
  </si>
  <si>
    <t>AMARS_data-54db2b7a.54DB2B7A.Chan_1-24bps.1349138224.2012-10-02-00-37-04.wav</t>
  </si>
  <si>
    <t>AMARS_data-54db2b7a.54DB2B7A.Chan_1-24bps.1349140025.2012-10-02-01-07-05.wav</t>
  </si>
  <si>
    <t>AMARS_data-54db2b7a.54DB2B7A.Chan_1-24bps.1349141825.2012-10-02-01-37-05.wav</t>
  </si>
  <si>
    <t>AMARS_data-54db2b7a.54DB2B7A.Chan_1-24bps.1349143626.2012-10-02-02-07-06.wav</t>
  </si>
  <si>
    <t>AMARS_data-54db2b7a.54DB2B7A.Chan_1-24bps.1349145426.2012-10-02-02-37-06.wav</t>
  </si>
  <si>
    <t>AMARS_data-54db2b7a.54DB2B7A.Chan_1-24bps.1349147227.2012-10-02-03-07-07.wav</t>
  </si>
  <si>
    <t>AMARS_data-54db2b7a.54DB2B7A.Chan_1-24bps.1349149027.2012-10-02-03-37-07.wav</t>
  </si>
  <si>
    <t>AMARS_data-54db2b7a.54DB2B7A.Chan_1-24bps.1349150830.2012-10-02-04-07-10.wav</t>
  </si>
  <si>
    <t>AMARS_data-54db2b7a.54DB2B7A.Chan_1-24bps.1349152630.2012-10-02-04-37-10.wav</t>
  </si>
  <si>
    <t>AMARS_data-54db2b7a.54DB2B7A.Chan_1-24bps.1349154431.2012-10-02-05-07-11.wav</t>
  </si>
  <si>
    <t>AMARS_data-54db2b7a.54DB2B7A.Chan_1-24bps.1349156231.2012-10-02-05-37-11.wav</t>
  </si>
  <si>
    <t>AMARS_data-54db2b7a.54DB2B7A.Chan_1-24bps.1349158032.2012-10-02-06-07-12.wav</t>
  </si>
  <si>
    <t>AMARS_data-54db2b7a.54DB2B7A.Chan_1-24bps.1349159832.2012-10-02-06-37-12.wav</t>
  </si>
  <si>
    <t>AMARS_data-54db2b7a.54DB2B7A.Chan_1-24bps.1349161633.2012-10-02-07-07-13.wav</t>
  </si>
  <si>
    <t>AMARS_data-54db2b7a.54DB2B7A.Chan_1-24bps.1349163433.2012-10-02-07-37-13.wav</t>
  </si>
  <si>
    <t>AMARS_data-54db2b7a.54DB2B7A.Chan_1-24bps.1349165234.2012-10-02-08-07-14.wav</t>
  </si>
  <si>
    <t>AMARS_data-54db2b7a.54DB2B7A.Chan_1-24bps.1349167034.2012-10-02-08-37-14.wav</t>
  </si>
  <si>
    <t>AMARS_data-54db2b7a.54DB2B7A.Chan_1-24bps.1349168835.2012-10-02-09-07-15.wav</t>
  </si>
  <si>
    <t>AMARS_data-54db2b7a.54DB2B7A.Chan_1-24bps.1349170635.2012-10-02-09-37-15.wav</t>
  </si>
  <si>
    <t>AMARS_data-54db2b7a.54DB2B7A.Chan_1-24bps.1349172436.2012-10-02-10-07-16.wav</t>
  </si>
  <si>
    <t>AMARS_data-54db2b7a.54DB2B7A.Chan_1-24bps.1349174236.2012-10-02-10-37-16.wav</t>
  </si>
  <si>
    <t>AMARS_data-54db2b7a.54DB2B7A.Chan_1-24bps.1349176037.2012-10-02-11-07-17.wav</t>
  </si>
  <si>
    <t>AMARS_data-54db2b7a.54DB2B7A.Chan_1-24bps.1349177837.2012-10-02-11-37-17.wav</t>
  </si>
  <si>
    <t>AMARS_data-54db2b7a.54DB2B7A.Chan_1-24bps.1349179638.2012-10-02-12-07-18.wav</t>
  </si>
  <si>
    <t>AMARS_data-54db2b7a.54DB2B7A.Chan_1-24bps.1349181438.2012-10-02-12-37-18.wav</t>
  </si>
  <si>
    <t>AMARS_data-54db2b7a.54DB2B7A.Chan_1-24bps.1349183241.2012-10-02-13-07-21.wav</t>
  </si>
  <si>
    <t>AMARS_data-54db2b7a.54DB2B7A.Chan_1-24bps.1349185041.2012-10-02-13-37-21.wav</t>
  </si>
  <si>
    <t>AMARS_data-54db2b7a.54DB2B7A.Chan_1-24bps.1349186842.2012-10-02-14-07-22.wav</t>
  </si>
  <si>
    <t>AMARS_data-54db2b7a.54DB2B7A.Chan_1-24bps.1349188642.2012-10-02-14-37-22.wav</t>
  </si>
  <si>
    <t>AMARS_data-54db2b7a.54DB2B7A.Chan_1-24bps.1349190444.2012-10-02-15-07-24.wav</t>
  </si>
  <si>
    <t>AMARS_data-54db2b7a.54DB2B7A.Chan_1-24bps.1349192244.2012-10-02-15-37-24.wav</t>
  </si>
  <si>
    <t>AMARS_data-54db2b7a.54DB2B7A.Chan_1-24bps.1349194045.2012-10-02-16-07-25.wav</t>
  </si>
  <si>
    <t>AMARS_data-54db2b7a.54DB2B7A.Chan_1-24bps.1349195845.2012-10-02-16-37-25.wav</t>
  </si>
  <si>
    <t>AMARS_data-54db2b7a.54DB2B7A.Chan_1-24bps.1349197646.2012-10-02-17-07-26.wav</t>
  </si>
  <si>
    <t>AMARS_data-54db2b7a.54DB2B7A.Chan_1-24bps.1349199446.2012-10-02-17-37-26.wav</t>
  </si>
  <si>
    <t>AMARS_data-54db2b7a.54DB2B7A.Chan_1-24bps.1349201249.2012-10-02-18-07-29.wav</t>
  </si>
  <si>
    <t>AMARS_data-54db2b7a.54DB2B7A.Chan_1-24bps.1349203049.2012-10-02-18-37-29.wav</t>
  </si>
  <si>
    <t>AMARS_data-54db2b7a.54DB2B7A.Chan_1-24bps.1349204850.2012-10-02-19-07-30.wav</t>
  </si>
  <si>
    <t>AMARS_data-54db2b7a.54DB2B7A.Chan_1-24bps.1349206650.2012-10-02-19-37-30.wav</t>
  </si>
  <si>
    <t>AMARS_data-54db2b7a.54DB2B7A.Chan_1-24bps.1349208452.2012-10-02-20-07-32.wav</t>
  </si>
  <si>
    <t>AMARS_data-54db2b7a.54DB2B7A.Chan_1-24bps.1349210252.2012-10-02-20-37-32.wav</t>
  </si>
  <si>
    <t>AMARS_data-54db2b7a.54DB2B7A.Chan_1-24bps.1349212053.2012-10-02-21-07-33.wav</t>
  </si>
  <si>
    <t>AMARS_data-54db2b7a.54DB2B7A.Chan_1-24bps.1349213853.2012-10-02-21-37-33.wav</t>
  </si>
  <si>
    <t>AMARS_data-54db2b7a.54DB2B7A.Chan_1-24bps.1349215654.2012-10-02-22-07-34.wav</t>
  </si>
  <si>
    <t>CPA</t>
  </si>
  <si>
    <t>File Start</t>
  </si>
  <si>
    <t>Diff</t>
  </si>
  <si>
    <t>AMARS_data-a60aeada.A60AEADA.Chan_1-24bps.1349216847.2012-10-02-22-27-27.wav</t>
  </si>
  <si>
    <t xml:space="preserve">AMARS_data-898aea4a.898AEA4A.Chan_1-24bps.1349216838.2012-10-02-22-27-18.wav </t>
  </si>
  <si>
    <t>AMARS_data-54db2b7a.54DB2B7A.Chan_1-24bps.1349216788.2012-10-02-22-26-28.wav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</si>
</sst>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\ hh:mm:ss"/>
    <numFmt numFmtId="165" formatCode="0.000"/>
    <numFmt numFmtId="166" formatCode="dd/mmm/yy\ hh:mm:ss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left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9" sqref="L9"/>
    </sheetView>
  </sheetViews>
  <sheetFormatPr defaultRowHeight="15" x14ac:dyDescent="0.25"/>
  <cols>
    <col min="1" max="1" width="15" customWidth="1"/>
    <col min="2" max="2" width="9.42578125" customWidth="1"/>
    <col min="3" max="3" width="22.140625" style="6" customWidth="1"/>
    <col min="4" max="4" width="25.85546875" customWidth="1"/>
    <col min="5" max="5" width="22.42578125" customWidth="1"/>
    <col min="6" max="6" width="20.140625" customWidth="1"/>
    <col min="7" max="8" width="12.7109375" customWidth="1"/>
    <col min="9" max="9" width="35.42578125" bestFit="1" customWidth="1"/>
    <col min="10" max="10" width="18.28515625" customWidth="1"/>
    <col min="12" max="12" width="17.5703125" bestFit="1" customWidth="1"/>
    <col min="14" max="14" width="17.5703125" bestFit="1" customWidth="1"/>
  </cols>
  <sheetData>
    <row r="1" spans="1:14" x14ac:dyDescent="0.25">
      <c r="A1" s="10" t="s">
        <v>223</v>
      </c>
      <c r="B1" s="10" t="s">
        <v>222</v>
      </c>
      <c r="C1" s="9" t="s">
        <v>221</v>
      </c>
      <c r="D1" s="8" t="s">
        <v>220</v>
      </c>
      <c r="E1" s="8" t="s">
        <v>219</v>
      </c>
      <c r="F1" s="8" t="s">
        <v>218</v>
      </c>
      <c r="G1" s="8" t="s">
        <v>225</v>
      </c>
      <c r="H1" s="8" t="s">
        <v>226</v>
      </c>
      <c r="I1" s="8" t="s">
        <v>224</v>
      </c>
      <c r="J1" s="8" t="s">
        <v>636</v>
      </c>
      <c r="K1" s="8" t="s">
        <v>635</v>
      </c>
      <c r="L1" s="8" t="s">
        <v>637</v>
      </c>
    </row>
    <row r="2" spans="1:14" x14ac:dyDescent="0.25">
      <c r="A2" t="s">
        <v>217</v>
      </c>
      <c r="B2">
        <v>10.45</v>
      </c>
      <c r="C2" s="6">
        <v>41183</v>
      </c>
      <c r="D2" s="7">
        <v>41184.075254629628</v>
      </c>
      <c r="E2" s="7">
        <v>41184.112534722219</v>
      </c>
      <c r="F2" s="7">
        <v>41184.100185185183</v>
      </c>
      <c r="G2">
        <f t="shared" ref="G2:H9" si="0">(D2-zerotime)*24*3600</f>
        <v>352101.99999986216</v>
      </c>
      <c r="H2">
        <f t="shared" si="0"/>
        <v>355322.99999969546</v>
      </c>
      <c r="I2" t="str">
        <f>CONCATENATE("[",G2,", ", H2,"]")</f>
        <v>[352101.999999862, 355322.999999695]</v>
      </c>
      <c r="J2" s="7">
        <v>41184.087905092594</v>
      </c>
      <c r="K2">
        <v>1072</v>
      </c>
      <c r="L2" s="12">
        <f>(J2+K2/3600/24-F2)*24*3600</f>
        <v>11.000000056810677</v>
      </c>
    </row>
    <row r="3" spans="1:14" x14ac:dyDescent="0.25">
      <c r="A3" t="s">
        <v>216</v>
      </c>
      <c r="B3">
        <v>10</v>
      </c>
      <c r="C3" s="6">
        <v>41180</v>
      </c>
      <c r="D3" s="7">
        <v>41181.180497685185</v>
      </c>
      <c r="E3" s="7">
        <v>41181.218645833331</v>
      </c>
      <c r="F3" s="7">
        <v>41181.205659722225</v>
      </c>
      <c r="G3">
        <f t="shared" si="0"/>
        <v>101995.00000001863</v>
      </c>
      <c r="H3">
        <f t="shared" si="0"/>
        <v>105290.99999978207</v>
      </c>
      <c r="I3" t="str">
        <f t="shared" ref="I3:I9" si="1">CONCATENATE("[",G3,", ", H3,"]")</f>
        <v>[101995.000000019, 105290.999999782]</v>
      </c>
      <c r="J3" s="3">
        <v>41181.190925925926</v>
      </c>
      <c r="K3">
        <v>1266</v>
      </c>
      <c r="L3" s="12">
        <f>(J3+K3/3600/24-F3)*24*3600</f>
        <v>-7.0000003790482879</v>
      </c>
    </row>
    <row r="4" spans="1:14" x14ac:dyDescent="0.25">
      <c r="A4" t="s">
        <v>215</v>
      </c>
      <c r="B4">
        <v>2</v>
      </c>
      <c r="C4" s="6">
        <v>41180</v>
      </c>
      <c r="D4" s="7">
        <v>41181.005740740744</v>
      </c>
      <c r="E4" s="3">
        <v>41181.04315972222</v>
      </c>
      <c r="F4" s="7">
        <v>41181.030810185184</v>
      </c>
      <c r="G4">
        <f t="shared" si="0"/>
        <v>86896.000000275671</v>
      </c>
      <c r="H4">
        <f t="shared" si="0"/>
        <v>90128.999999770895</v>
      </c>
      <c r="I4" t="str">
        <f t="shared" si="1"/>
        <v>[86896.0000002757, 90128.9999997709]</v>
      </c>
      <c r="J4" s="3">
        <v>41181.024178240739</v>
      </c>
      <c r="K4">
        <v>585</v>
      </c>
      <c r="L4" s="12">
        <f>(J4+K4/3600/24-F4)*24*3600</f>
        <v>11.999999661929905</v>
      </c>
    </row>
    <row r="5" spans="1:14" x14ac:dyDescent="0.25">
      <c r="A5" t="s">
        <v>214</v>
      </c>
      <c r="B5">
        <v>5.8</v>
      </c>
      <c r="C5" s="6">
        <v>41181</v>
      </c>
      <c r="D5" s="7">
        <v>41181.864432870374</v>
      </c>
      <c r="E5" s="7">
        <v>41181.916770833333</v>
      </c>
      <c r="F5" s="7">
        <v>41181.898796296293</v>
      </c>
      <c r="G5">
        <f t="shared" si="0"/>
        <v>161087.00000031386</v>
      </c>
      <c r="H5">
        <f t="shared" si="0"/>
        <v>165609.00000000838</v>
      </c>
      <c r="I5" t="str">
        <f t="shared" si="1"/>
        <v>[161087.000000314, 165609.000000008]</v>
      </c>
      <c r="J5" s="3">
        <v>41181.878680555557</v>
      </c>
      <c r="K5">
        <v>1729</v>
      </c>
      <c r="L5" s="12">
        <f>(J5+K5/3600/24-F5)*24*3600</f>
        <v>-8.9999995892867446</v>
      </c>
    </row>
    <row r="6" spans="1:14" x14ac:dyDescent="0.25">
      <c r="A6" t="s">
        <v>213</v>
      </c>
      <c r="B6">
        <v>7.8</v>
      </c>
      <c r="C6" s="6">
        <v>41181</v>
      </c>
      <c r="D6" s="7">
        <v>41181.638888888891</v>
      </c>
      <c r="E6" s="7">
        <v>41181.683333333334</v>
      </c>
      <c r="F6" s="7"/>
      <c r="G6">
        <f t="shared" si="0"/>
        <v>141600.0000001397</v>
      </c>
      <c r="H6">
        <f t="shared" si="0"/>
        <v>145440.00000008382</v>
      </c>
      <c r="I6" t="str">
        <f t="shared" si="1"/>
        <v>[141600.00000014, 145440.000000084]</v>
      </c>
    </row>
    <row r="7" spans="1:14" x14ac:dyDescent="0.25">
      <c r="A7" t="s">
        <v>212</v>
      </c>
      <c r="B7">
        <v>3.3</v>
      </c>
      <c r="C7" s="6">
        <v>41184</v>
      </c>
      <c r="D7" s="7">
        <v>41184.905810185184</v>
      </c>
      <c r="E7" s="7">
        <v>41184.945138888892</v>
      </c>
      <c r="F7" s="7">
        <v>41184.932129629633</v>
      </c>
      <c r="G7">
        <f t="shared" si="0"/>
        <v>423861.99999991804</v>
      </c>
      <c r="H7">
        <f t="shared" si="0"/>
        <v>427260.00000026543</v>
      </c>
      <c r="I7" t="str">
        <f t="shared" si="1"/>
        <v>[423861.999999918, 427260.000000265]</v>
      </c>
      <c r="J7" s="3">
        <v>41184.921597222223</v>
      </c>
      <c r="K7">
        <v>910</v>
      </c>
      <c r="L7" s="12">
        <f>(J7+K7/3600/24-F7)*24*3600</f>
        <v>0</v>
      </c>
    </row>
    <row r="8" spans="1:14" x14ac:dyDescent="0.25">
      <c r="A8" t="s">
        <v>211</v>
      </c>
      <c r="B8">
        <v>5</v>
      </c>
      <c r="C8" s="6">
        <v>41180</v>
      </c>
      <c r="D8" s="7">
        <v>41180.87605324074</v>
      </c>
      <c r="E8" s="3">
        <v>41180.915567129632</v>
      </c>
      <c r="F8" s="7">
        <v>41180.902314814812</v>
      </c>
      <c r="G8">
        <f t="shared" si="0"/>
        <v>75690.999999898486</v>
      </c>
      <c r="H8">
        <f t="shared" si="0"/>
        <v>79105.000000214204</v>
      </c>
      <c r="I8" t="str">
        <f t="shared" si="1"/>
        <v>[75690.9999998985, 79105.0000002142]</v>
      </c>
      <c r="J8" s="3">
        <v>41180.899131944447</v>
      </c>
      <c r="K8">
        <v>272</v>
      </c>
      <c r="L8" s="12">
        <f>(J8+K8/3600/24-F8)*24*3600</f>
        <v>-2.999999444000423</v>
      </c>
      <c r="N8" s="2"/>
    </row>
    <row r="9" spans="1:14" x14ac:dyDescent="0.25">
      <c r="A9" t="s">
        <v>210</v>
      </c>
      <c r="B9">
        <v>3.3</v>
      </c>
      <c r="C9" s="6">
        <v>41180</v>
      </c>
      <c r="D9" s="7">
        <v>41180.715416666666</v>
      </c>
      <c r="E9" s="7">
        <v>41180.754305555558</v>
      </c>
      <c r="F9" s="7">
        <v>41180.741666666669</v>
      </c>
      <c r="G9">
        <f t="shared" si="0"/>
        <v>61811.999999941327</v>
      </c>
      <c r="H9">
        <f t="shared" si="0"/>
        <v>65172.000000206754</v>
      </c>
      <c r="I9" t="str">
        <f t="shared" si="1"/>
        <v>[61811.9999999413, 65172.0000002067]</v>
      </c>
      <c r="J9" s="3">
        <v>41180.732407407406</v>
      </c>
      <c r="K9">
        <v>837</v>
      </c>
      <c r="L9" s="12">
        <f>(J9+K9/3600/24-F9)*24*3600</f>
        <v>36.99999984819442</v>
      </c>
    </row>
  </sheetData>
  <sortState ref="A2:G9">
    <sortCondition ref="A2: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9.85546875" bestFit="1" customWidth="1"/>
    <col min="2" max="2" width="15.85546875" bestFit="1" customWidth="1"/>
  </cols>
  <sheetData>
    <row r="1" spans="1:2" x14ac:dyDescent="0.25">
      <c r="A1" t="s">
        <v>207</v>
      </c>
      <c r="B1" s="3">
        <v>41180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topLeftCell="B1" workbookViewId="0">
      <pane ySplit="600" topLeftCell="A189" activePane="bottomLeft"/>
      <selection activeCell="J10" sqref="J10"/>
      <selection pane="bottomLeft" activeCell="I199" sqref="I199"/>
    </sheetView>
  </sheetViews>
  <sheetFormatPr defaultRowHeight="15" x14ac:dyDescent="0.25"/>
  <cols>
    <col min="1" max="1" width="76.7109375" customWidth="1"/>
    <col min="2" max="2" width="12.7109375" customWidth="1"/>
    <col min="3" max="3" width="16.7109375" customWidth="1"/>
    <col min="4" max="5" width="20.7109375" customWidth="1"/>
    <col min="6" max="13" width="12.7109375" style="1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208</v>
      </c>
      <c r="E1" s="5" t="s">
        <v>209</v>
      </c>
      <c r="F1" s="11" t="s">
        <v>217</v>
      </c>
      <c r="G1" s="11" t="s">
        <v>216</v>
      </c>
      <c r="H1" s="11" t="s">
        <v>215</v>
      </c>
      <c r="I1" s="11" t="s">
        <v>214</v>
      </c>
      <c r="J1" s="11" t="s">
        <v>213</v>
      </c>
      <c r="K1" s="11" t="s">
        <v>212</v>
      </c>
      <c r="L1" s="11" t="s">
        <v>211</v>
      </c>
      <c r="M1" s="11" t="s">
        <v>210</v>
      </c>
    </row>
    <row r="2" spans="1:13" x14ac:dyDescent="0.25">
      <c r="A2" t="s">
        <v>3</v>
      </c>
      <c r="B2" s="4">
        <v>364.62599999999998</v>
      </c>
      <c r="C2" s="2">
        <f>24*3600*(D2-zerotime)</f>
        <v>61108.0000000773</v>
      </c>
      <c r="D2" s="1">
        <f>DATE(MID(A2,54,4),MID(A2,59,2),MID(A2,62,2))+TIME(MID(A2,65,2),MID(A2,68,2),MID(A2,71,2))</f>
        <v>41180.707268518519</v>
      </c>
      <c r="E2" s="1">
        <f>D2+B2/24/3600</f>
        <v>41180.711488726854</v>
      </c>
      <c r="F2" s="11" t="str">
        <f>IF(AND(VLOOKUP(F$1,VesselTimes!$A$2:$E$9,5)&gt;StnA!$D2,VLOOKUP(F$1,VesselTimes!$A$2:$E$9,4)&lt;=StnA!$E2),$A2,"")</f>
        <v/>
      </c>
      <c r="G2" s="11" t="str">
        <f>IF(AND(VLOOKUP(G$1,VesselTimes!$A$2:$E$9,5)&gt;StnA!$D2,VLOOKUP(G$1,VesselTimes!$A$2:$E$9,4)&lt;=StnA!$E2),$A2,"")</f>
        <v/>
      </c>
      <c r="H2" s="11" t="str">
        <f>IF(AND(VLOOKUP(H$1,VesselTimes!$A$2:$E$9,5)&gt;StnA!$D2,VLOOKUP(H$1,VesselTimes!$A$2:$E$9,4)&lt;=StnA!$E2),$A2,"")</f>
        <v/>
      </c>
      <c r="I2" s="11" t="str">
        <f>IF(AND(VLOOKUP(I$1,VesselTimes!$A$2:$E$9,5)&gt;StnA!$D2,VLOOKUP(I$1,VesselTimes!$A$2:$E$9,4)&lt;=StnA!$E2),$A2,"")</f>
        <v/>
      </c>
      <c r="J2" s="11" t="str">
        <f>IF(AND(VLOOKUP(J$1,VesselTimes!$A$2:$E$9,5)&gt;StnA!$D2,VLOOKUP(J$1,VesselTimes!$A$2:$E$9,4)&lt;=StnA!$E2),$A2,"")</f>
        <v/>
      </c>
      <c r="K2" s="11" t="str">
        <f>IF(AND(VLOOKUP(K$1,VesselTimes!$A$2:$E$9,5)&gt;StnA!$D2,VLOOKUP(K$1,VesselTimes!$A$2:$E$9,4)&lt;=StnA!$E2),$A2,"")</f>
        <v/>
      </c>
      <c r="L2" s="11" t="str">
        <f>IF(AND(VLOOKUP(L$1,VesselTimes!$A$2:$E$9,5)&gt;StnA!$D2,VLOOKUP(L$1,VesselTimes!$A$2:$E$9,4)&lt;=StnA!$E2),$A2,"")</f>
        <v/>
      </c>
      <c r="M2" s="11" t="str">
        <f>IF(AND(VLOOKUP(M$1,VesselTimes!$A$2:$E$9,5)&gt;StnA!$D2,VLOOKUP(M$1,VesselTimes!$A$2:$E$9,4)&lt;=StnA!$E2),$A2,"")</f>
        <v/>
      </c>
    </row>
    <row r="3" spans="1:13" x14ac:dyDescent="0.25">
      <c r="A3" t="s">
        <v>4</v>
      </c>
      <c r="B3" s="4">
        <v>1800</v>
      </c>
      <c r="C3" s="2">
        <f t="shared" ref="C3:C65" si="0">24*3600*(D3-zerotime)</f>
        <v>61480.000000284053</v>
      </c>
      <c r="D3" s="1">
        <f t="shared" ref="D3:D66" si="1">DATE(MID(A3,54,4),MID(A3,59,2),MID(A3,62,2))+TIME(MID(A3,65,2),MID(A3,68,2),MID(A3,71,2))</f>
        <v>41180.711574074077</v>
      </c>
      <c r="E3" s="1">
        <f t="shared" ref="E3:E66" si="2">D3+B3/24/3600</f>
        <v>41180.732407407413</v>
      </c>
      <c r="F3" s="11" t="str">
        <f>IF(AND(VLOOKUP(F$1,VesselTimes!$A$2:$E$9,5)&gt;StnA!$D3,VLOOKUP(F$1,VesselTimes!$A$2:$E$9,4)&lt;=StnA!$E3),$A3,"")</f>
        <v/>
      </c>
      <c r="G3" s="11" t="str">
        <f>IF(AND(VLOOKUP(G$1,VesselTimes!$A$2:$E$9,5)&gt;StnA!$D3,VLOOKUP(G$1,VesselTimes!$A$2:$E$9,4)&lt;=StnA!$E3),$A3,"")</f>
        <v/>
      </c>
      <c r="H3" s="11" t="str">
        <f>IF(AND(VLOOKUP(H$1,VesselTimes!$A$2:$E$9,5)&gt;StnA!$D3,VLOOKUP(H$1,VesselTimes!$A$2:$E$9,4)&lt;=StnA!$E3),$A3,"")</f>
        <v/>
      </c>
      <c r="I3" s="11" t="str">
        <f>IF(AND(VLOOKUP(I$1,VesselTimes!$A$2:$E$9,5)&gt;StnA!$D3,VLOOKUP(I$1,VesselTimes!$A$2:$E$9,4)&lt;=StnA!$E3),$A3,"")</f>
        <v/>
      </c>
      <c r="J3" s="11" t="str">
        <f>IF(AND(VLOOKUP(J$1,VesselTimes!$A$2:$E$9,5)&gt;StnA!$D3,VLOOKUP(J$1,VesselTimes!$A$2:$E$9,4)&lt;=StnA!$E3),$A3,"")</f>
        <v/>
      </c>
      <c r="K3" s="11" t="str">
        <f>IF(AND(VLOOKUP(K$1,VesselTimes!$A$2:$E$9,5)&gt;StnA!$D3,VLOOKUP(K$1,VesselTimes!$A$2:$E$9,4)&lt;=StnA!$E3),$A3,"")</f>
        <v/>
      </c>
      <c r="L3" s="11" t="str">
        <f>IF(AND(VLOOKUP(L$1,VesselTimes!$A$2:$E$9,5)&gt;StnA!$D3,VLOOKUP(L$1,VesselTimes!$A$2:$E$9,4)&lt;=StnA!$E3),$A3,"")</f>
        <v/>
      </c>
      <c r="M3" s="11" t="str">
        <f>IF(AND(VLOOKUP(M$1,VesselTimes!$A$2:$E$9,5)&gt;StnA!$D3,VLOOKUP(M$1,VesselTimes!$A$2:$E$9,4)&lt;=StnA!$E3),$A3,"")</f>
        <v>AMARS_data-a60aeada.A60AEADA.Chan_1-24bps.1348851880.2012-09-28-17-04-40.wav</v>
      </c>
    </row>
    <row r="4" spans="1:13" x14ac:dyDescent="0.25">
      <c r="A4" t="s">
        <v>5</v>
      </c>
      <c r="B4" s="4">
        <v>1791.7840000000001</v>
      </c>
      <c r="C4" s="2">
        <f t="shared" si="0"/>
        <v>63279.999999864958</v>
      </c>
      <c r="D4" s="1">
        <f t="shared" si="1"/>
        <v>41180.732407407406</v>
      </c>
      <c r="E4" s="1">
        <f t="shared" si="2"/>
        <v>41180.753145648145</v>
      </c>
      <c r="F4" s="11" t="str">
        <f>IF(AND(VLOOKUP(F$1,VesselTimes!$A$2:$E$9,5)&gt;StnA!$D4,VLOOKUP(F$1,VesselTimes!$A$2:$E$9,4)&lt;=StnA!$E4),$A4,"")</f>
        <v/>
      </c>
      <c r="G4" s="11" t="str">
        <f>IF(AND(VLOOKUP(G$1,VesselTimes!$A$2:$E$9,5)&gt;StnA!$D4,VLOOKUP(G$1,VesselTimes!$A$2:$E$9,4)&lt;=StnA!$E4),$A4,"")</f>
        <v/>
      </c>
      <c r="H4" s="11" t="str">
        <f>IF(AND(VLOOKUP(H$1,VesselTimes!$A$2:$E$9,5)&gt;StnA!$D4,VLOOKUP(H$1,VesselTimes!$A$2:$E$9,4)&lt;=StnA!$E4),$A4,"")</f>
        <v/>
      </c>
      <c r="I4" s="11" t="str">
        <f>IF(AND(VLOOKUP(I$1,VesselTimes!$A$2:$E$9,5)&gt;StnA!$D4,VLOOKUP(I$1,VesselTimes!$A$2:$E$9,4)&lt;=StnA!$E4),$A4,"")</f>
        <v/>
      </c>
      <c r="J4" s="11" t="str">
        <f>IF(AND(VLOOKUP(J$1,VesselTimes!$A$2:$E$9,5)&gt;StnA!$D4,VLOOKUP(J$1,VesselTimes!$A$2:$E$9,4)&lt;=StnA!$E4),$A4,"")</f>
        <v/>
      </c>
      <c r="K4" s="11" t="str">
        <f>IF(AND(VLOOKUP(K$1,VesselTimes!$A$2:$E$9,5)&gt;StnA!$D4,VLOOKUP(K$1,VesselTimes!$A$2:$E$9,4)&lt;=StnA!$E4),$A4,"")</f>
        <v/>
      </c>
      <c r="L4" s="11" t="str">
        <f>IF(AND(VLOOKUP(L$1,VesselTimes!$A$2:$E$9,5)&gt;StnA!$D4,VLOOKUP(L$1,VesselTimes!$A$2:$E$9,4)&lt;=StnA!$E4),$A4,"")</f>
        <v/>
      </c>
      <c r="M4" s="11" t="str">
        <f>IF(AND(VLOOKUP(M$1,VesselTimes!$A$2:$E$9,5)&gt;StnA!$D4,VLOOKUP(M$1,VesselTimes!$A$2:$E$9,4)&lt;=StnA!$E4),$A4,"")</f>
        <v>AMARS_data-a60aeada.A60AEADA.Chan_1-24bps.1348853680.2012-09-28-17-34-40.wav</v>
      </c>
    </row>
    <row r="5" spans="1:13" x14ac:dyDescent="0.25">
      <c r="A5" t="s">
        <v>6</v>
      </c>
      <c r="B5" s="4">
        <v>1800</v>
      </c>
      <c r="C5" s="2">
        <f t="shared" si="0"/>
        <v>65081.000000308268</v>
      </c>
      <c r="D5" s="1">
        <f t="shared" si="1"/>
        <v>41180.753252314818</v>
      </c>
      <c r="E5" s="1">
        <f t="shared" si="2"/>
        <v>41180.774085648154</v>
      </c>
      <c r="F5" s="11" t="str">
        <f>IF(AND(VLOOKUP(F$1,VesselTimes!$A$2:$E$9,5)&gt;StnA!$D5,VLOOKUP(F$1,VesselTimes!$A$2:$E$9,4)&lt;=StnA!$E5),$A5,"")</f>
        <v/>
      </c>
      <c r="G5" s="11" t="str">
        <f>IF(AND(VLOOKUP(G$1,VesselTimes!$A$2:$E$9,5)&gt;StnA!$D5,VLOOKUP(G$1,VesselTimes!$A$2:$E$9,4)&lt;=StnA!$E5),$A5,"")</f>
        <v/>
      </c>
      <c r="H5" s="11" t="str">
        <f>IF(AND(VLOOKUP(H$1,VesselTimes!$A$2:$E$9,5)&gt;StnA!$D5,VLOOKUP(H$1,VesselTimes!$A$2:$E$9,4)&lt;=StnA!$E5),$A5,"")</f>
        <v/>
      </c>
      <c r="I5" s="11" t="str">
        <f>IF(AND(VLOOKUP(I$1,VesselTimes!$A$2:$E$9,5)&gt;StnA!$D5,VLOOKUP(I$1,VesselTimes!$A$2:$E$9,4)&lt;=StnA!$E5),$A5,"")</f>
        <v/>
      </c>
      <c r="J5" s="11" t="str">
        <f>IF(AND(VLOOKUP(J$1,VesselTimes!$A$2:$E$9,5)&gt;StnA!$D5,VLOOKUP(J$1,VesselTimes!$A$2:$E$9,4)&lt;=StnA!$E5),$A5,"")</f>
        <v/>
      </c>
      <c r="K5" s="11" t="str">
        <f>IF(AND(VLOOKUP(K$1,VesselTimes!$A$2:$E$9,5)&gt;StnA!$D5,VLOOKUP(K$1,VesselTimes!$A$2:$E$9,4)&lt;=StnA!$E5),$A5,"")</f>
        <v/>
      </c>
      <c r="L5" s="11" t="str">
        <f>IF(AND(VLOOKUP(L$1,VesselTimes!$A$2:$E$9,5)&gt;StnA!$D5,VLOOKUP(L$1,VesselTimes!$A$2:$E$9,4)&lt;=StnA!$E5),$A5,"")</f>
        <v/>
      </c>
      <c r="M5" s="11" t="str">
        <f>IF(AND(VLOOKUP(M$1,VesselTimes!$A$2:$E$9,5)&gt;StnA!$D5,VLOOKUP(M$1,VesselTimes!$A$2:$E$9,4)&lt;=StnA!$E5),$A5,"")</f>
        <v>AMARS_data-a60aeada.A60AEADA.Chan_1-24bps.1348855481.2012-09-28-18-04-41.wav</v>
      </c>
    </row>
    <row r="6" spans="1:13" x14ac:dyDescent="0.25">
      <c r="A6" t="s">
        <v>7</v>
      </c>
      <c r="B6" s="4">
        <v>1792.723</v>
      </c>
      <c r="C6" s="2">
        <f t="shared" si="0"/>
        <v>66880.999999889173</v>
      </c>
      <c r="D6" s="1">
        <f t="shared" si="1"/>
        <v>41180.774085648147</v>
      </c>
      <c r="E6" s="1">
        <f t="shared" si="2"/>
        <v>41180.79483475694</v>
      </c>
      <c r="F6" s="11" t="str">
        <f>IF(AND(VLOOKUP(F$1,VesselTimes!$A$2:$E$9,5)&gt;StnA!$D6,VLOOKUP(F$1,VesselTimes!$A$2:$E$9,4)&lt;=StnA!$E6),$A6,"")</f>
        <v/>
      </c>
      <c r="G6" s="11" t="str">
        <f>IF(AND(VLOOKUP(G$1,VesselTimes!$A$2:$E$9,5)&gt;StnA!$D6,VLOOKUP(G$1,VesselTimes!$A$2:$E$9,4)&lt;=StnA!$E6),$A6,"")</f>
        <v/>
      </c>
      <c r="H6" s="11" t="str">
        <f>IF(AND(VLOOKUP(H$1,VesselTimes!$A$2:$E$9,5)&gt;StnA!$D6,VLOOKUP(H$1,VesselTimes!$A$2:$E$9,4)&lt;=StnA!$E6),$A6,"")</f>
        <v/>
      </c>
      <c r="I6" s="11" t="str">
        <f>IF(AND(VLOOKUP(I$1,VesselTimes!$A$2:$E$9,5)&gt;StnA!$D6,VLOOKUP(I$1,VesselTimes!$A$2:$E$9,4)&lt;=StnA!$E6),$A6,"")</f>
        <v/>
      </c>
      <c r="J6" s="11" t="str">
        <f>IF(AND(VLOOKUP(J$1,VesselTimes!$A$2:$E$9,5)&gt;StnA!$D6,VLOOKUP(J$1,VesselTimes!$A$2:$E$9,4)&lt;=StnA!$E6),$A6,"")</f>
        <v/>
      </c>
      <c r="K6" s="11" t="str">
        <f>IF(AND(VLOOKUP(K$1,VesselTimes!$A$2:$E$9,5)&gt;StnA!$D6,VLOOKUP(K$1,VesselTimes!$A$2:$E$9,4)&lt;=StnA!$E6),$A6,"")</f>
        <v/>
      </c>
      <c r="L6" s="11" t="str">
        <f>IF(AND(VLOOKUP(L$1,VesselTimes!$A$2:$E$9,5)&gt;StnA!$D6,VLOOKUP(L$1,VesselTimes!$A$2:$E$9,4)&lt;=StnA!$E6),$A6,"")</f>
        <v/>
      </c>
      <c r="M6" s="11" t="str">
        <f>IF(AND(VLOOKUP(M$1,VesselTimes!$A$2:$E$9,5)&gt;StnA!$D6,VLOOKUP(M$1,VesselTimes!$A$2:$E$9,4)&lt;=StnA!$E6),$A6,"")</f>
        <v/>
      </c>
    </row>
    <row r="7" spans="1:13" x14ac:dyDescent="0.25">
      <c r="A7" t="s">
        <v>8</v>
      </c>
      <c r="B7" s="4">
        <v>1800</v>
      </c>
      <c r="C7" s="2">
        <f t="shared" si="0"/>
        <v>68681.999999703839</v>
      </c>
      <c r="D7" s="1">
        <f t="shared" si="1"/>
        <v>41180.794930555552</v>
      </c>
      <c r="E7" s="1">
        <f t="shared" si="2"/>
        <v>41180.815763888888</v>
      </c>
      <c r="F7" s="11" t="str">
        <f>IF(AND(VLOOKUP(F$1,VesselTimes!$A$2:$E$9,5)&gt;StnA!$D7,VLOOKUP(F$1,VesselTimes!$A$2:$E$9,4)&lt;=StnA!$E7),$A7,"")</f>
        <v/>
      </c>
      <c r="G7" s="11" t="str">
        <f>IF(AND(VLOOKUP(G$1,VesselTimes!$A$2:$E$9,5)&gt;StnA!$D7,VLOOKUP(G$1,VesselTimes!$A$2:$E$9,4)&lt;=StnA!$E7),$A7,"")</f>
        <v/>
      </c>
      <c r="H7" s="11" t="str">
        <f>IF(AND(VLOOKUP(H$1,VesselTimes!$A$2:$E$9,5)&gt;StnA!$D7,VLOOKUP(H$1,VesselTimes!$A$2:$E$9,4)&lt;=StnA!$E7),$A7,"")</f>
        <v/>
      </c>
      <c r="I7" s="11" t="str">
        <f>IF(AND(VLOOKUP(I$1,VesselTimes!$A$2:$E$9,5)&gt;StnA!$D7,VLOOKUP(I$1,VesselTimes!$A$2:$E$9,4)&lt;=StnA!$E7),$A7,"")</f>
        <v/>
      </c>
      <c r="J7" s="11" t="str">
        <f>IF(AND(VLOOKUP(J$1,VesselTimes!$A$2:$E$9,5)&gt;StnA!$D7,VLOOKUP(J$1,VesselTimes!$A$2:$E$9,4)&lt;=StnA!$E7),$A7,"")</f>
        <v/>
      </c>
      <c r="K7" s="11" t="str">
        <f>IF(AND(VLOOKUP(K$1,VesselTimes!$A$2:$E$9,5)&gt;StnA!$D7,VLOOKUP(K$1,VesselTimes!$A$2:$E$9,4)&lt;=StnA!$E7),$A7,"")</f>
        <v/>
      </c>
      <c r="L7" s="11" t="str">
        <f>IF(AND(VLOOKUP(L$1,VesselTimes!$A$2:$E$9,5)&gt;StnA!$D7,VLOOKUP(L$1,VesselTimes!$A$2:$E$9,4)&lt;=StnA!$E7),$A7,"")</f>
        <v/>
      </c>
      <c r="M7" s="11" t="str">
        <f>IF(AND(VLOOKUP(M$1,VesselTimes!$A$2:$E$9,5)&gt;StnA!$D7,VLOOKUP(M$1,VesselTimes!$A$2:$E$9,4)&lt;=StnA!$E7),$A7,"")</f>
        <v/>
      </c>
    </row>
    <row r="8" spans="1:13" x14ac:dyDescent="0.25">
      <c r="A8" t="s">
        <v>9</v>
      </c>
      <c r="B8" s="4">
        <v>1794.6849999999999</v>
      </c>
      <c r="C8" s="2">
        <f t="shared" si="0"/>
        <v>70481.999999913387</v>
      </c>
      <c r="D8" s="1">
        <f t="shared" si="1"/>
        <v>41180.815763888888</v>
      </c>
      <c r="E8" s="1">
        <f t="shared" si="2"/>
        <v>41180.836535706017</v>
      </c>
      <c r="F8" s="11" t="str">
        <f>IF(AND(VLOOKUP(F$1,VesselTimes!$A$2:$E$9,5)&gt;StnA!$D8,VLOOKUP(F$1,VesselTimes!$A$2:$E$9,4)&lt;=StnA!$E8),$A8,"")</f>
        <v/>
      </c>
      <c r="G8" s="11" t="str">
        <f>IF(AND(VLOOKUP(G$1,VesselTimes!$A$2:$E$9,5)&gt;StnA!$D8,VLOOKUP(G$1,VesselTimes!$A$2:$E$9,4)&lt;=StnA!$E8),$A8,"")</f>
        <v/>
      </c>
      <c r="H8" s="11" t="str">
        <f>IF(AND(VLOOKUP(H$1,VesselTimes!$A$2:$E$9,5)&gt;StnA!$D8,VLOOKUP(H$1,VesselTimes!$A$2:$E$9,4)&lt;=StnA!$E8),$A8,"")</f>
        <v/>
      </c>
      <c r="I8" s="11" t="str">
        <f>IF(AND(VLOOKUP(I$1,VesselTimes!$A$2:$E$9,5)&gt;StnA!$D8,VLOOKUP(I$1,VesselTimes!$A$2:$E$9,4)&lt;=StnA!$E8),$A8,"")</f>
        <v/>
      </c>
      <c r="J8" s="11" t="str">
        <f>IF(AND(VLOOKUP(J$1,VesselTimes!$A$2:$E$9,5)&gt;StnA!$D8,VLOOKUP(J$1,VesselTimes!$A$2:$E$9,4)&lt;=StnA!$E8),$A8,"")</f>
        <v/>
      </c>
      <c r="K8" s="11" t="str">
        <f>IF(AND(VLOOKUP(K$1,VesselTimes!$A$2:$E$9,5)&gt;StnA!$D8,VLOOKUP(K$1,VesselTimes!$A$2:$E$9,4)&lt;=StnA!$E8),$A8,"")</f>
        <v/>
      </c>
      <c r="L8" s="11" t="str">
        <f>IF(AND(VLOOKUP(L$1,VesselTimes!$A$2:$E$9,5)&gt;StnA!$D8,VLOOKUP(L$1,VesselTimes!$A$2:$E$9,4)&lt;=StnA!$E8),$A8,"")</f>
        <v/>
      </c>
      <c r="M8" s="11" t="str">
        <f>IF(AND(VLOOKUP(M$1,VesselTimes!$A$2:$E$9,5)&gt;StnA!$D8,VLOOKUP(M$1,VesselTimes!$A$2:$E$9,4)&lt;=StnA!$E8),$A8,"")</f>
        <v/>
      </c>
    </row>
    <row r="9" spans="1:13" x14ac:dyDescent="0.25">
      <c r="A9" t="s">
        <v>10</v>
      </c>
      <c r="B9" s="4">
        <v>1800</v>
      </c>
      <c r="C9" s="2">
        <f t="shared" si="0"/>
        <v>72283.999999961816</v>
      </c>
      <c r="D9" s="1">
        <f t="shared" si="1"/>
        <v>41180.83662037037</v>
      </c>
      <c r="E9" s="1">
        <f t="shared" si="2"/>
        <v>41180.857453703706</v>
      </c>
      <c r="F9" s="11" t="str">
        <f>IF(AND(VLOOKUP(F$1,VesselTimes!$A$2:$E$9,5)&gt;StnA!$D9,VLOOKUP(F$1,VesselTimes!$A$2:$E$9,4)&lt;=StnA!$E9),$A9,"")</f>
        <v/>
      </c>
      <c r="G9" s="11" t="str">
        <f>IF(AND(VLOOKUP(G$1,VesselTimes!$A$2:$E$9,5)&gt;StnA!$D9,VLOOKUP(G$1,VesselTimes!$A$2:$E$9,4)&lt;=StnA!$E9),$A9,"")</f>
        <v/>
      </c>
      <c r="H9" s="11" t="str">
        <f>IF(AND(VLOOKUP(H$1,VesselTimes!$A$2:$E$9,5)&gt;StnA!$D9,VLOOKUP(H$1,VesselTimes!$A$2:$E$9,4)&lt;=StnA!$E9),$A9,"")</f>
        <v/>
      </c>
      <c r="I9" s="11" t="str">
        <f>IF(AND(VLOOKUP(I$1,VesselTimes!$A$2:$E$9,5)&gt;StnA!$D9,VLOOKUP(I$1,VesselTimes!$A$2:$E$9,4)&lt;=StnA!$E9),$A9,"")</f>
        <v/>
      </c>
      <c r="J9" s="11" t="str">
        <f>IF(AND(VLOOKUP(J$1,VesselTimes!$A$2:$E$9,5)&gt;StnA!$D9,VLOOKUP(J$1,VesselTimes!$A$2:$E$9,4)&lt;=StnA!$E9),$A9,"")</f>
        <v/>
      </c>
      <c r="K9" s="11" t="str">
        <f>IF(AND(VLOOKUP(K$1,VesselTimes!$A$2:$E$9,5)&gt;StnA!$D9,VLOOKUP(K$1,VesselTimes!$A$2:$E$9,4)&lt;=StnA!$E9),$A9,"")</f>
        <v/>
      </c>
      <c r="L9" s="11" t="str">
        <f>IF(AND(VLOOKUP(L$1,VesselTimes!$A$2:$E$9,5)&gt;StnA!$D9,VLOOKUP(L$1,VesselTimes!$A$2:$E$9,4)&lt;=StnA!$E9),$A9,"")</f>
        <v/>
      </c>
      <c r="M9" s="11" t="str">
        <f>IF(AND(VLOOKUP(M$1,VesselTimes!$A$2:$E$9,5)&gt;StnA!$D9,VLOOKUP(M$1,VesselTimes!$A$2:$E$9,4)&lt;=StnA!$E9),$A9,"")</f>
        <v/>
      </c>
    </row>
    <row r="10" spans="1:13" x14ac:dyDescent="0.25">
      <c r="A10" t="s">
        <v>11</v>
      </c>
      <c r="B10" s="4">
        <v>1791.7840000000001</v>
      </c>
      <c r="C10" s="2">
        <f t="shared" si="0"/>
        <v>74084.000000171363</v>
      </c>
      <c r="D10" s="1">
        <f t="shared" si="1"/>
        <v>41180.857453703706</v>
      </c>
      <c r="E10" s="1">
        <f t="shared" si="2"/>
        <v>41180.878191944445</v>
      </c>
      <c r="F10" s="11" t="str">
        <f>IF(AND(VLOOKUP(F$1,VesselTimes!$A$2:$E$9,5)&gt;StnA!$D10,VLOOKUP(F$1,VesselTimes!$A$2:$E$9,4)&lt;=StnA!$E10),$A10,"")</f>
        <v/>
      </c>
      <c r="G10" s="11" t="str">
        <f>IF(AND(VLOOKUP(G$1,VesselTimes!$A$2:$E$9,5)&gt;StnA!$D10,VLOOKUP(G$1,VesselTimes!$A$2:$E$9,4)&lt;=StnA!$E10),$A10,"")</f>
        <v/>
      </c>
      <c r="H10" s="11" t="str">
        <f>IF(AND(VLOOKUP(H$1,VesselTimes!$A$2:$E$9,5)&gt;StnA!$D10,VLOOKUP(H$1,VesselTimes!$A$2:$E$9,4)&lt;=StnA!$E10),$A10,"")</f>
        <v/>
      </c>
      <c r="I10" s="11" t="str">
        <f>IF(AND(VLOOKUP(I$1,VesselTimes!$A$2:$E$9,5)&gt;StnA!$D10,VLOOKUP(I$1,VesselTimes!$A$2:$E$9,4)&lt;=StnA!$E10),$A10,"")</f>
        <v/>
      </c>
      <c r="J10" s="11" t="str">
        <f>IF(AND(VLOOKUP(J$1,VesselTimes!$A$2:$E$9,5)&gt;StnA!$D10,VLOOKUP(J$1,VesselTimes!$A$2:$E$9,4)&lt;=StnA!$E10),$A10,"")</f>
        <v/>
      </c>
      <c r="K10" s="11" t="str">
        <f>IF(AND(VLOOKUP(K$1,VesselTimes!$A$2:$E$9,5)&gt;StnA!$D10,VLOOKUP(K$1,VesselTimes!$A$2:$E$9,4)&lt;=StnA!$E10),$A10,"")</f>
        <v/>
      </c>
      <c r="L10" s="11" t="str">
        <f>IF(AND(VLOOKUP(L$1,VesselTimes!$A$2:$E$9,5)&gt;StnA!$D10,VLOOKUP(L$1,VesselTimes!$A$2:$E$9,4)&lt;=StnA!$E10),$A10,"")</f>
        <v>AMARS_data-a60aeada.A60AEADA.Chan_1-24bps.1348864484.2012-09-28-20-34-44.wav</v>
      </c>
      <c r="M10" s="11" t="str">
        <f>IF(AND(VLOOKUP(M$1,VesselTimes!$A$2:$E$9,5)&gt;StnA!$D10,VLOOKUP(M$1,VesselTimes!$A$2:$E$9,4)&lt;=StnA!$E10),$A10,"")</f>
        <v/>
      </c>
    </row>
    <row r="11" spans="1:13" x14ac:dyDescent="0.25">
      <c r="A11" t="s">
        <v>12</v>
      </c>
      <c r="B11" s="4">
        <v>1800</v>
      </c>
      <c r="C11" s="2">
        <f t="shared" si="0"/>
        <v>75884.99999998603</v>
      </c>
      <c r="D11" s="1">
        <f t="shared" si="1"/>
        <v>41180.878298611111</v>
      </c>
      <c r="E11" s="1">
        <f t="shared" si="2"/>
        <v>41180.899131944447</v>
      </c>
      <c r="F11" s="11" t="str">
        <f>IF(AND(VLOOKUP(F$1,VesselTimes!$A$2:$E$9,5)&gt;StnA!$D11,VLOOKUP(F$1,VesselTimes!$A$2:$E$9,4)&lt;=StnA!$E11),$A11,"")</f>
        <v/>
      </c>
      <c r="G11" s="11" t="str">
        <f>IF(AND(VLOOKUP(G$1,VesselTimes!$A$2:$E$9,5)&gt;StnA!$D11,VLOOKUP(G$1,VesselTimes!$A$2:$E$9,4)&lt;=StnA!$E11),$A11,"")</f>
        <v/>
      </c>
      <c r="H11" s="11" t="str">
        <f>IF(AND(VLOOKUP(H$1,VesselTimes!$A$2:$E$9,5)&gt;StnA!$D11,VLOOKUP(H$1,VesselTimes!$A$2:$E$9,4)&lt;=StnA!$E11),$A11,"")</f>
        <v/>
      </c>
      <c r="I11" s="11" t="str">
        <f>IF(AND(VLOOKUP(I$1,VesselTimes!$A$2:$E$9,5)&gt;StnA!$D11,VLOOKUP(I$1,VesselTimes!$A$2:$E$9,4)&lt;=StnA!$E11),$A11,"")</f>
        <v/>
      </c>
      <c r="J11" s="11" t="str">
        <f>IF(AND(VLOOKUP(J$1,VesselTimes!$A$2:$E$9,5)&gt;StnA!$D11,VLOOKUP(J$1,VesselTimes!$A$2:$E$9,4)&lt;=StnA!$E11),$A11,"")</f>
        <v/>
      </c>
      <c r="K11" s="11" t="str">
        <f>IF(AND(VLOOKUP(K$1,VesselTimes!$A$2:$E$9,5)&gt;StnA!$D11,VLOOKUP(K$1,VesselTimes!$A$2:$E$9,4)&lt;=StnA!$E11),$A11,"")</f>
        <v/>
      </c>
      <c r="L11" s="11" t="str">
        <f>IF(AND(VLOOKUP(L$1,VesselTimes!$A$2:$E$9,5)&gt;StnA!$D11,VLOOKUP(L$1,VesselTimes!$A$2:$E$9,4)&lt;=StnA!$E11),$A11,"")</f>
        <v>AMARS_data-a60aeada.A60AEADA.Chan_1-24bps.1348866285.2012-09-28-21-04-45.wav</v>
      </c>
      <c r="M11" s="11" t="str">
        <f>IF(AND(VLOOKUP(M$1,VesselTimes!$A$2:$E$9,5)&gt;StnA!$D11,VLOOKUP(M$1,VesselTimes!$A$2:$E$9,4)&lt;=StnA!$E11),$A11,"")</f>
        <v/>
      </c>
    </row>
    <row r="12" spans="1:13" x14ac:dyDescent="0.25">
      <c r="A12" t="s">
        <v>13</v>
      </c>
      <c r="B12" s="4">
        <v>1792.723</v>
      </c>
      <c r="C12" s="2">
        <f t="shared" si="0"/>
        <v>77685.000000195578</v>
      </c>
      <c r="D12" s="1">
        <f t="shared" si="1"/>
        <v>41180.899131944447</v>
      </c>
      <c r="E12" s="1">
        <f t="shared" si="2"/>
        <v>41180.91988105324</v>
      </c>
      <c r="F12" s="11" t="str">
        <f>IF(AND(VLOOKUP(F$1,VesselTimes!$A$2:$E$9,5)&gt;StnA!$D12,VLOOKUP(F$1,VesselTimes!$A$2:$E$9,4)&lt;=StnA!$E12),$A12,"")</f>
        <v/>
      </c>
      <c r="G12" s="11" t="str">
        <f>IF(AND(VLOOKUP(G$1,VesselTimes!$A$2:$E$9,5)&gt;StnA!$D12,VLOOKUP(G$1,VesselTimes!$A$2:$E$9,4)&lt;=StnA!$E12),$A12,"")</f>
        <v/>
      </c>
      <c r="H12" s="11" t="str">
        <f>IF(AND(VLOOKUP(H$1,VesselTimes!$A$2:$E$9,5)&gt;StnA!$D12,VLOOKUP(H$1,VesselTimes!$A$2:$E$9,4)&lt;=StnA!$E12),$A12,"")</f>
        <v/>
      </c>
      <c r="I12" s="11" t="str">
        <f>IF(AND(VLOOKUP(I$1,VesselTimes!$A$2:$E$9,5)&gt;StnA!$D12,VLOOKUP(I$1,VesselTimes!$A$2:$E$9,4)&lt;=StnA!$E12),$A12,"")</f>
        <v/>
      </c>
      <c r="J12" s="11" t="str">
        <f>IF(AND(VLOOKUP(J$1,VesselTimes!$A$2:$E$9,5)&gt;StnA!$D12,VLOOKUP(J$1,VesselTimes!$A$2:$E$9,4)&lt;=StnA!$E12),$A12,"")</f>
        <v/>
      </c>
      <c r="K12" s="11" t="str">
        <f>IF(AND(VLOOKUP(K$1,VesselTimes!$A$2:$E$9,5)&gt;StnA!$D12,VLOOKUP(K$1,VesselTimes!$A$2:$E$9,4)&lt;=StnA!$E12),$A12,"")</f>
        <v/>
      </c>
      <c r="L12" s="11" t="str">
        <f>IF(AND(VLOOKUP(L$1,VesselTimes!$A$2:$E$9,5)&gt;StnA!$D12,VLOOKUP(L$1,VesselTimes!$A$2:$E$9,4)&lt;=StnA!$E12),$A12,"")</f>
        <v>AMARS_data-a60aeada.A60AEADA.Chan_1-24bps.1348868085.2012-09-28-21-34-45.wav</v>
      </c>
      <c r="M12" s="11" t="str">
        <f>IF(AND(VLOOKUP(M$1,VesselTimes!$A$2:$E$9,5)&gt;StnA!$D12,VLOOKUP(M$1,VesselTimes!$A$2:$E$9,4)&lt;=StnA!$E12),$A12,"")</f>
        <v/>
      </c>
    </row>
    <row r="13" spans="1:13" x14ac:dyDescent="0.25">
      <c r="A13" t="s">
        <v>14</v>
      </c>
      <c r="B13" s="4">
        <v>1800</v>
      </c>
      <c r="C13" s="2">
        <f t="shared" si="0"/>
        <v>79486.000000010245</v>
      </c>
      <c r="D13" s="1">
        <f t="shared" si="1"/>
        <v>41180.919976851852</v>
      </c>
      <c r="E13" s="1">
        <f t="shared" si="2"/>
        <v>41180.940810185188</v>
      </c>
      <c r="F13" s="11" t="str">
        <f>IF(AND(VLOOKUP(F$1,VesselTimes!$A$2:$E$9,5)&gt;StnA!$D13,VLOOKUP(F$1,VesselTimes!$A$2:$E$9,4)&lt;=StnA!$E13),$A13,"")</f>
        <v/>
      </c>
      <c r="G13" s="11" t="str">
        <f>IF(AND(VLOOKUP(G$1,VesselTimes!$A$2:$E$9,5)&gt;StnA!$D13,VLOOKUP(G$1,VesselTimes!$A$2:$E$9,4)&lt;=StnA!$E13),$A13,"")</f>
        <v/>
      </c>
      <c r="H13" s="11" t="str">
        <f>IF(AND(VLOOKUP(H$1,VesselTimes!$A$2:$E$9,5)&gt;StnA!$D13,VLOOKUP(H$1,VesselTimes!$A$2:$E$9,4)&lt;=StnA!$E13),$A13,"")</f>
        <v/>
      </c>
      <c r="I13" s="11" t="str">
        <f>IF(AND(VLOOKUP(I$1,VesselTimes!$A$2:$E$9,5)&gt;StnA!$D13,VLOOKUP(I$1,VesselTimes!$A$2:$E$9,4)&lt;=StnA!$E13),$A13,"")</f>
        <v/>
      </c>
      <c r="J13" s="11" t="str">
        <f>IF(AND(VLOOKUP(J$1,VesselTimes!$A$2:$E$9,5)&gt;StnA!$D13,VLOOKUP(J$1,VesselTimes!$A$2:$E$9,4)&lt;=StnA!$E13),$A13,"")</f>
        <v/>
      </c>
      <c r="K13" s="11" t="str">
        <f>IF(AND(VLOOKUP(K$1,VesselTimes!$A$2:$E$9,5)&gt;StnA!$D13,VLOOKUP(K$1,VesselTimes!$A$2:$E$9,4)&lt;=StnA!$E13),$A13,"")</f>
        <v/>
      </c>
      <c r="L13" s="11" t="str">
        <f>IF(AND(VLOOKUP(L$1,VesselTimes!$A$2:$E$9,5)&gt;StnA!$D13,VLOOKUP(L$1,VesselTimes!$A$2:$E$9,4)&lt;=StnA!$E13),$A13,"")</f>
        <v/>
      </c>
      <c r="M13" s="11" t="str">
        <f>IF(AND(VLOOKUP(M$1,VesselTimes!$A$2:$E$9,5)&gt;StnA!$D13,VLOOKUP(M$1,VesselTimes!$A$2:$E$9,4)&lt;=StnA!$E13),$A13,"")</f>
        <v/>
      </c>
    </row>
    <row r="14" spans="1:13" x14ac:dyDescent="0.25">
      <c r="A14" t="s">
        <v>15</v>
      </c>
      <c r="B14" s="4">
        <v>1792.723</v>
      </c>
      <c r="C14" s="2">
        <f t="shared" si="0"/>
        <v>81286.000000219792</v>
      </c>
      <c r="D14" s="1">
        <f t="shared" si="1"/>
        <v>41180.940810185188</v>
      </c>
      <c r="E14" s="1">
        <f t="shared" si="2"/>
        <v>41180.961559293981</v>
      </c>
      <c r="F14" s="11" t="str">
        <f>IF(AND(VLOOKUP(F$1,VesselTimes!$A$2:$E$9,5)&gt;StnA!$D14,VLOOKUP(F$1,VesselTimes!$A$2:$E$9,4)&lt;=StnA!$E14),$A14,"")</f>
        <v/>
      </c>
      <c r="G14" s="11" t="str">
        <f>IF(AND(VLOOKUP(G$1,VesselTimes!$A$2:$E$9,5)&gt;StnA!$D14,VLOOKUP(G$1,VesselTimes!$A$2:$E$9,4)&lt;=StnA!$E14),$A14,"")</f>
        <v/>
      </c>
      <c r="H14" s="11" t="str">
        <f>IF(AND(VLOOKUP(H$1,VesselTimes!$A$2:$E$9,5)&gt;StnA!$D14,VLOOKUP(H$1,VesselTimes!$A$2:$E$9,4)&lt;=StnA!$E14),$A14,"")</f>
        <v/>
      </c>
      <c r="I14" s="11" t="str">
        <f>IF(AND(VLOOKUP(I$1,VesselTimes!$A$2:$E$9,5)&gt;StnA!$D14,VLOOKUP(I$1,VesselTimes!$A$2:$E$9,4)&lt;=StnA!$E14),$A14,"")</f>
        <v/>
      </c>
      <c r="J14" s="11" t="str">
        <f>IF(AND(VLOOKUP(J$1,VesselTimes!$A$2:$E$9,5)&gt;StnA!$D14,VLOOKUP(J$1,VesselTimes!$A$2:$E$9,4)&lt;=StnA!$E14),$A14,"")</f>
        <v/>
      </c>
      <c r="K14" s="11" t="str">
        <f>IF(AND(VLOOKUP(K$1,VesselTimes!$A$2:$E$9,5)&gt;StnA!$D14,VLOOKUP(K$1,VesselTimes!$A$2:$E$9,4)&lt;=StnA!$E14),$A14,"")</f>
        <v/>
      </c>
      <c r="L14" s="11" t="str">
        <f>IF(AND(VLOOKUP(L$1,VesselTimes!$A$2:$E$9,5)&gt;StnA!$D14,VLOOKUP(L$1,VesselTimes!$A$2:$E$9,4)&lt;=StnA!$E14),$A14,"")</f>
        <v/>
      </c>
      <c r="M14" s="11" t="str">
        <f>IF(AND(VLOOKUP(M$1,VesselTimes!$A$2:$E$9,5)&gt;StnA!$D14,VLOOKUP(M$1,VesselTimes!$A$2:$E$9,4)&lt;=StnA!$E14),$A14,"")</f>
        <v/>
      </c>
    </row>
    <row r="15" spans="1:13" x14ac:dyDescent="0.25">
      <c r="A15" t="s">
        <v>16</v>
      </c>
      <c r="B15" s="4">
        <v>1800</v>
      </c>
      <c r="C15" s="2">
        <f t="shared" si="0"/>
        <v>83087.000000034459</v>
      </c>
      <c r="D15" s="1">
        <f t="shared" si="1"/>
        <v>41180.961655092593</v>
      </c>
      <c r="E15" s="1">
        <f t="shared" si="2"/>
        <v>41180.982488425929</v>
      </c>
      <c r="F15" s="11" t="str">
        <f>IF(AND(VLOOKUP(F$1,VesselTimes!$A$2:$E$9,5)&gt;StnA!$D15,VLOOKUP(F$1,VesselTimes!$A$2:$E$9,4)&lt;=StnA!$E15),$A15,"")</f>
        <v/>
      </c>
      <c r="G15" s="11" t="str">
        <f>IF(AND(VLOOKUP(G$1,VesselTimes!$A$2:$E$9,5)&gt;StnA!$D15,VLOOKUP(G$1,VesselTimes!$A$2:$E$9,4)&lt;=StnA!$E15),$A15,"")</f>
        <v/>
      </c>
      <c r="H15" s="11" t="str">
        <f>IF(AND(VLOOKUP(H$1,VesselTimes!$A$2:$E$9,5)&gt;StnA!$D15,VLOOKUP(H$1,VesselTimes!$A$2:$E$9,4)&lt;=StnA!$E15),$A15,"")</f>
        <v/>
      </c>
      <c r="I15" s="11" t="str">
        <f>IF(AND(VLOOKUP(I$1,VesselTimes!$A$2:$E$9,5)&gt;StnA!$D15,VLOOKUP(I$1,VesselTimes!$A$2:$E$9,4)&lt;=StnA!$E15),$A15,"")</f>
        <v/>
      </c>
      <c r="J15" s="11" t="str">
        <f>IF(AND(VLOOKUP(J$1,VesselTimes!$A$2:$E$9,5)&gt;StnA!$D15,VLOOKUP(J$1,VesselTimes!$A$2:$E$9,4)&lt;=StnA!$E15),$A15,"")</f>
        <v/>
      </c>
      <c r="K15" s="11" t="str">
        <f>IF(AND(VLOOKUP(K$1,VesselTimes!$A$2:$E$9,5)&gt;StnA!$D15,VLOOKUP(K$1,VesselTimes!$A$2:$E$9,4)&lt;=StnA!$E15),$A15,"")</f>
        <v/>
      </c>
      <c r="L15" s="11" t="str">
        <f>IF(AND(VLOOKUP(L$1,VesselTimes!$A$2:$E$9,5)&gt;StnA!$D15,VLOOKUP(L$1,VesselTimes!$A$2:$E$9,4)&lt;=StnA!$E15),$A15,"")</f>
        <v/>
      </c>
      <c r="M15" s="11" t="str">
        <f>IF(AND(VLOOKUP(M$1,VesselTimes!$A$2:$E$9,5)&gt;StnA!$D15,VLOOKUP(M$1,VesselTimes!$A$2:$E$9,4)&lt;=StnA!$E15),$A15,"")</f>
        <v/>
      </c>
    </row>
    <row r="16" spans="1:13" x14ac:dyDescent="0.25">
      <c r="A16" t="s">
        <v>17</v>
      </c>
      <c r="B16" s="4">
        <v>1794.6849999999999</v>
      </c>
      <c r="C16" s="2">
        <f t="shared" si="0"/>
        <v>84887.000000244007</v>
      </c>
      <c r="D16" s="1">
        <f t="shared" si="1"/>
        <v>41180.982488425929</v>
      </c>
      <c r="E16" s="1">
        <f t="shared" si="2"/>
        <v>41181.003260243058</v>
      </c>
      <c r="F16" s="11" t="str">
        <f>IF(AND(VLOOKUP(F$1,VesselTimes!$A$2:$E$9,5)&gt;StnA!$D16,VLOOKUP(F$1,VesselTimes!$A$2:$E$9,4)&lt;=StnA!$E16),$A16,"")</f>
        <v/>
      </c>
      <c r="G16" s="11" t="str">
        <f>IF(AND(VLOOKUP(G$1,VesselTimes!$A$2:$E$9,5)&gt;StnA!$D16,VLOOKUP(G$1,VesselTimes!$A$2:$E$9,4)&lt;=StnA!$E16),$A16,"")</f>
        <v/>
      </c>
      <c r="H16" s="11" t="str">
        <f>IF(AND(VLOOKUP(H$1,VesselTimes!$A$2:$E$9,5)&gt;StnA!$D16,VLOOKUP(H$1,VesselTimes!$A$2:$E$9,4)&lt;=StnA!$E16),$A16,"")</f>
        <v/>
      </c>
      <c r="I16" s="11" t="str">
        <f>IF(AND(VLOOKUP(I$1,VesselTimes!$A$2:$E$9,5)&gt;StnA!$D16,VLOOKUP(I$1,VesselTimes!$A$2:$E$9,4)&lt;=StnA!$E16),$A16,"")</f>
        <v/>
      </c>
      <c r="J16" s="11" t="str">
        <f>IF(AND(VLOOKUP(J$1,VesselTimes!$A$2:$E$9,5)&gt;StnA!$D16,VLOOKUP(J$1,VesselTimes!$A$2:$E$9,4)&lt;=StnA!$E16),$A16,"")</f>
        <v/>
      </c>
      <c r="K16" s="11" t="str">
        <f>IF(AND(VLOOKUP(K$1,VesselTimes!$A$2:$E$9,5)&gt;StnA!$D16,VLOOKUP(K$1,VesselTimes!$A$2:$E$9,4)&lt;=StnA!$E16),$A16,"")</f>
        <v/>
      </c>
      <c r="L16" s="11" t="str">
        <f>IF(AND(VLOOKUP(L$1,VesselTimes!$A$2:$E$9,5)&gt;StnA!$D16,VLOOKUP(L$1,VesselTimes!$A$2:$E$9,4)&lt;=StnA!$E16),$A16,"")</f>
        <v/>
      </c>
      <c r="M16" s="11" t="str">
        <f>IF(AND(VLOOKUP(M$1,VesselTimes!$A$2:$E$9,5)&gt;StnA!$D16,VLOOKUP(M$1,VesselTimes!$A$2:$E$9,4)&lt;=StnA!$E16),$A16,"")</f>
        <v/>
      </c>
    </row>
    <row r="17" spans="1:13" x14ac:dyDescent="0.25">
      <c r="A17" t="s">
        <v>18</v>
      </c>
      <c r="B17" s="4">
        <v>1800</v>
      </c>
      <c r="C17" s="2">
        <f t="shared" si="0"/>
        <v>86689.000000292435</v>
      </c>
      <c r="D17" s="1">
        <f t="shared" si="1"/>
        <v>41181.003344907411</v>
      </c>
      <c r="E17" s="1">
        <f t="shared" si="2"/>
        <v>41181.024178240747</v>
      </c>
      <c r="F17" s="11" t="str">
        <f>IF(AND(VLOOKUP(F$1,VesselTimes!$A$2:$E$9,5)&gt;StnA!$D17,VLOOKUP(F$1,VesselTimes!$A$2:$E$9,4)&lt;=StnA!$E17),$A17,"")</f>
        <v/>
      </c>
      <c r="G17" s="11" t="str">
        <f>IF(AND(VLOOKUP(G$1,VesselTimes!$A$2:$E$9,5)&gt;StnA!$D17,VLOOKUP(G$1,VesselTimes!$A$2:$E$9,4)&lt;=StnA!$E17),$A17,"")</f>
        <v/>
      </c>
      <c r="H17" s="11" t="str">
        <f>IF(AND(VLOOKUP(H$1,VesselTimes!$A$2:$E$9,5)&gt;StnA!$D17,VLOOKUP(H$1,VesselTimes!$A$2:$E$9,4)&lt;=StnA!$E17),$A17,"")</f>
        <v>AMARS_data-a60aeada.A60AEADA.Chan_1-24bps.1348877089.2012-09-29-00-04-49.wav</v>
      </c>
      <c r="I17" s="11" t="str">
        <f>IF(AND(VLOOKUP(I$1,VesselTimes!$A$2:$E$9,5)&gt;StnA!$D17,VLOOKUP(I$1,VesselTimes!$A$2:$E$9,4)&lt;=StnA!$E17),$A17,"")</f>
        <v/>
      </c>
      <c r="J17" s="11" t="str">
        <f>IF(AND(VLOOKUP(J$1,VesselTimes!$A$2:$E$9,5)&gt;StnA!$D17,VLOOKUP(J$1,VesselTimes!$A$2:$E$9,4)&lt;=StnA!$E17),$A17,"")</f>
        <v/>
      </c>
      <c r="K17" s="11" t="str">
        <f>IF(AND(VLOOKUP(K$1,VesselTimes!$A$2:$E$9,5)&gt;StnA!$D17,VLOOKUP(K$1,VesselTimes!$A$2:$E$9,4)&lt;=StnA!$E17),$A17,"")</f>
        <v/>
      </c>
      <c r="L17" s="11" t="str">
        <f>IF(AND(VLOOKUP(L$1,VesselTimes!$A$2:$E$9,5)&gt;StnA!$D17,VLOOKUP(L$1,VesselTimes!$A$2:$E$9,4)&lt;=StnA!$E17),$A17,"")</f>
        <v/>
      </c>
      <c r="M17" s="11" t="str">
        <f>IF(AND(VLOOKUP(M$1,VesselTimes!$A$2:$E$9,5)&gt;StnA!$D17,VLOOKUP(M$1,VesselTimes!$A$2:$E$9,4)&lt;=StnA!$E17),$A17,"")</f>
        <v/>
      </c>
    </row>
    <row r="18" spans="1:13" x14ac:dyDescent="0.25">
      <c r="A18" t="s">
        <v>19</v>
      </c>
      <c r="B18" s="4">
        <v>1793.7460000000001</v>
      </c>
      <c r="C18" s="2">
        <f t="shared" si="0"/>
        <v>88488.99999987334</v>
      </c>
      <c r="D18" s="1">
        <f t="shared" si="1"/>
        <v>41181.024178240739</v>
      </c>
      <c r="E18" s="1">
        <f t="shared" si="2"/>
        <v>41181.044939189815</v>
      </c>
      <c r="F18" s="11" t="str">
        <f>IF(AND(VLOOKUP(F$1,VesselTimes!$A$2:$E$9,5)&gt;StnA!$D18,VLOOKUP(F$1,VesselTimes!$A$2:$E$9,4)&lt;=StnA!$E18),$A18,"")</f>
        <v/>
      </c>
      <c r="G18" s="11" t="str">
        <f>IF(AND(VLOOKUP(G$1,VesselTimes!$A$2:$E$9,5)&gt;StnA!$D18,VLOOKUP(G$1,VesselTimes!$A$2:$E$9,4)&lt;=StnA!$E18),$A18,"")</f>
        <v/>
      </c>
      <c r="H18" s="11" t="str">
        <f>IF(AND(VLOOKUP(H$1,VesselTimes!$A$2:$E$9,5)&gt;StnA!$D18,VLOOKUP(H$1,VesselTimes!$A$2:$E$9,4)&lt;=StnA!$E18),$A18,"")</f>
        <v>AMARS_data-a60aeada.A60AEADA.Chan_1-24bps.1348878889.2012-09-29-00-34-49.wav</v>
      </c>
      <c r="I18" s="11" t="str">
        <f>IF(AND(VLOOKUP(I$1,VesselTimes!$A$2:$E$9,5)&gt;StnA!$D18,VLOOKUP(I$1,VesselTimes!$A$2:$E$9,4)&lt;=StnA!$E18),$A18,"")</f>
        <v/>
      </c>
      <c r="J18" s="11" t="str">
        <f>IF(AND(VLOOKUP(J$1,VesselTimes!$A$2:$E$9,5)&gt;StnA!$D18,VLOOKUP(J$1,VesselTimes!$A$2:$E$9,4)&lt;=StnA!$E18),$A18,"")</f>
        <v/>
      </c>
      <c r="K18" s="11" t="str">
        <f>IF(AND(VLOOKUP(K$1,VesselTimes!$A$2:$E$9,5)&gt;StnA!$D18,VLOOKUP(K$1,VesselTimes!$A$2:$E$9,4)&lt;=StnA!$E18),$A18,"")</f>
        <v/>
      </c>
      <c r="L18" s="11" t="str">
        <f>IF(AND(VLOOKUP(L$1,VesselTimes!$A$2:$E$9,5)&gt;StnA!$D18,VLOOKUP(L$1,VesselTimes!$A$2:$E$9,4)&lt;=StnA!$E18),$A18,"")</f>
        <v/>
      </c>
      <c r="M18" s="11" t="str">
        <f>IF(AND(VLOOKUP(M$1,VesselTimes!$A$2:$E$9,5)&gt;StnA!$D18,VLOOKUP(M$1,VesselTimes!$A$2:$E$9,4)&lt;=StnA!$E18),$A18,"")</f>
        <v/>
      </c>
    </row>
    <row r="19" spans="1:13" x14ac:dyDescent="0.25">
      <c r="A19" t="s">
        <v>20</v>
      </c>
      <c r="B19" s="4">
        <v>1800</v>
      </c>
      <c r="C19" s="2">
        <f t="shared" si="0"/>
        <v>90290.999999921769</v>
      </c>
      <c r="D19" s="1">
        <f t="shared" si="1"/>
        <v>41181.045034722221</v>
      </c>
      <c r="E19" s="1">
        <f t="shared" si="2"/>
        <v>41181.065868055557</v>
      </c>
      <c r="F19" s="11" t="str">
        <f>IF(AND(VLOOKUP(F$1,VesselTimes!$A$2:$E$9,5)&gt;StnA!$D19,VLOOKUP(F$1,VesselTimes!$A$2:$E$9,4)&lt;=StnA!$E19),$A19,"")</f>
        <v/>
      </c>
      <c r="G19" s="11" t="str">
        <f>IF(AND(VLOOKUP(G$1,VesselTimes!$A$2:$E$9,5)&gt;StnA!$D19,VLOOKUP(G$1,VesselTimes!$A$2:$E$9,4)&lt;=StnA!$E19),$A19,"")</f>
        <v/>
      </c>
      <c r="H19" s="11" t="str">
        <f>IF(AND(VLOOKUP(H$1,VesselTimes!$A$2:$E$9,5)&gt;StnA!$D19,VLOOKUP(H$1,VesselTimes!$A$2:$E$9,4)&lt;=StnA!$E19),$A19,"")</f>
        <v/>
      </c>
      <c r="I19" s="11" t="str">
        <f>IF(AND(VLOOKUP(I$1,VesselTimes!$A$2:$E$9,5)&gt;StnA!$D19,VLOOKUP(I$1,VesselTimes!$A$2:$E$9,4)&lt;=StnA!$E19),$A19,"")</f>
        <v/>
      </c>
      <c r="J19" s="11" t="str">
        <f>IF(AND(VLOOKUP(J$1,VesselTimes!$A$2:$E$9,5)&gt;StnA!$D19,VLOOKUP(J$1,VesselTimes!$A$2:$E$9,4)&lt;=StnA!$E19),$A19,"")</f>
        <v/>
      </c>
      <c r="K19" s="11" t="str">
        <f>IF(AND(VLOOKUP(K$1,VesselTimes!$A$2:$E$9,5)&gt;StnA!$D19,VLOOKUP(K$1,VesselTimes!$A$2:$E$9,4)&lt;=StnA!$E19),$A19,"")</f>
        <v/>
      </c>
      <c r="L19" s="11" t="str">
        <f>IF(AND(VLOOKUP(L$1,VesselTimes!$A$2:$E$9,5)&gt;StnA!$D19,VLOOKUP(L$1,VesselTimes!$A$2:$E$9,4)&lt;=StnA!$E19),$A19,"")</f>
        <v/>
      </c>
      <c r="M19" s="11" t="str">
        <f>IF(AND(VLOOKUP(M$1,VesselTimes!$A$2:$E$9,5)&gt;StnA!$D19,VLOOKUP(M$1,VesselTimes!$A$2:$E$9,4)&lt;=StnA!$E19),$A19,"")</f>
        <v/>
      </c>
    </row>
    <row r="20" spans="1:13" x14ac:dyDescent="0.25">
      <c r="A20" t="s">
        <v>21</v>
      </c>
      <c r="B20" s="4">
        <v>1791.7840000000001</v>
      </c>
      <c r="C20" s="2">
        <f t="shared" si="0"/>
        <v>92091.000000131316</v>
      </c>
      <c r="D20" s="1">
        <f t="shared" si="1"/>
        <v>41181.065868055557</v>
      </c>
      <c r="E20" s="1">
        <f t="shared" si="2"/>
        <v>41181.086606296296</v>
      </c>
      <c r="F20" s="11" t="str">
        <f>IF(AND(VLOOKUP(F$1,VesselTimes!$A$2:$E$9,5)&gt;StnA!$D20,VLOOKUP(F$1,VesselTimes!$A$2:$E$9,4)&lt;=StnA!$E20),$A20,"")</f>
        <v/>
      </c>
      <c r="G20" s="11" t="str">
        <f>IF(AND(VLOOKUP(G$1,VesselTimes!$A$2:$E$9,5)&gt;StnA!$D20,VLOOKUP(G$1,VesselTimes!$A$2:$E$9,4)&lt;=StnA!$E20),$A20,"")</f>
        <v/>
      </c>
      <c r="H20" s="11" t="str">
        <f>IF(AND(VLOOKUP(H$1,VesselTimes!$A$2:$E$9,5)&gt;StnA!$D20,VLOOKUP(H$1,VesselTimes!$A$2:$E$9,4)&lt;=StnA!$E20),$A20,"")</f>
        <v/>
      </c>
      <c r="I20" s="11" t="str">
        <f>IF(AND(VLOOKUP(I$1,VesselTimes!$A$2:$E$9,5)&gt;StnA!$D20,VLOOKUP(I$1,VesselTimes!$A$2:$E$9,4)&lt;=StnA!$E20),$A20,"")</f>
        <v/>
      </c>
      <c r="J20" s="11" t="str">
        <f>IF(AND(VLOOKUP(J$1,VesselTimes!$A$2:$E$9,5)&gt;StnA!$D20,VLOOKUP(J$1,VesselTimes!$A$2:$E$9,4)&lt;=StnA!$E20),$A20,"")</f>
        <v/>
      </c>
      <c r="K20" s="11" t="str">
        <f>IF(AND(VLOOKUP(K$1,VesselTimes!$A$2:$E$9,5)&gt;StnA!$D20,VLOOKUP(K$1,VesselTimes!$A$2:$E$9,4)&lt;=StnA!$E20),$A20,"")</f>
        <v/>
      </c>
      <c r="L20" s="11" t="str">
        <f>IF(AND(VLOOKUP(L$1,VesselTimes!$A$2:$E$9,5)&gt;StnA!$D20,VLOOKUP(L$1,VesselTimes!$A$2:$E$9,4)&lt;=StnA!$E20),$A20,"")</f>
        <v/>
      </c>
      <c r="M20" s="11" t="str">
        <f>IF(AND(VLOOKUP(M$1,VesselTimes!$A$2:$E$9,5)&gt;StnA!$D20,VLOOKUP(M$1,VesselTimes!$A$2:$E$9,4)&lt;=StnA!$E20),$A20,"")</f>
        <v/>
      </c>
    </row>
    <row r="21" spans="1:13" x14ac:dyDescent="0.25">
      <c r="A21" t="s">
        <v>22</v>
      </c>
      <c r="B21" s="4">
        <v>1800</v>
      </c>
      <c r="C21" s="2">
        <f t="shared" si="0"/>
        <v>93891.999999945983</v>
      </c>
      <c r="D21" s="1">
        <f t="shared" si="1"/>
        <v>41181.086712962962</v>
      </c>
      <c r="E21" s="1">
        <f t="shared" si="2"/>
        <v>41181.107546296298</v>
      </c>
      <c r="F21" s="11" t="str">
        <f>IF(AND(VLOOKUP(F$1,VesselTimes!$A$2:$E$9,5)&gt;StnA!$D21,VLOOKUP(F$1,VesselTimes!$A$2:$E$9,4)&lt;=StnA!$E21),$A21,"")</f>
        <v/>
      </c>
      <c r="G21" s="11" t="str">
        <f>IF(AND(VLOOKUP(G$1,VesselTimes!$A$2:$E$9,5)&gt;StnA!$D21,VLOOKUP(G$1,VesselTimes!$A$2:$E$9,4)&lt;=StnA!$E21),$A21,"")</f>
        <v/>
      </c>
      <c r="H21" s="11" t="str">
        <f>IF(AND(VLOOKUP(H$1,VesselTimes!$A$2:$E$9,5)&gt;StnA!$D21,VLOOKUP(H$1,VesselTimes!$A$2:$E$9,4)&lt;=StnA!$E21),$A21,"")</f>
        <v/>
      </c>
      <c r="I21" s="11" t="str">
        <f>IF(AND(VLOOKUP(I$1,VesselTimes!$A$2:$E$9,5)&gt;StnA!$D21,VLOOKUP(I$1,VesselTimes!$A$2:$E$9,4)&lt;=StnA!$E21),$A21,"")</f>
        <v/>
      </c>
      <c r="J21" s="11" t="str">
        <f>IF(AND(VLOOKUP(J$1,VesselTimes!$A$2:$E$9,5)&gt;StnA!$D21,VLOOKUP(J$1,VesselTimes!$A$2:$E$9,4)&lt;=StnA!$E21),$A21,"")</f>
        <v/>
      </c>
      <c r="K21" s="11" t="str">
        <f>IF(AND(VLOOKUP(K$1,VesselTimes!$A$2:$E$9,5)&gt;StnA!$D21,VLOOKUP(K$1,VesselTimes!$A$2:$E$9,4)&lt;=StnA!$E21),$A21,"")</f>
        <v/>
      </c>
      <c r="L21" s="11" t="str">
        <f>IF(AND(VLOOKUP(L$1,VesselTimes!$A$2:$E$9,5)&gt;StnA!$D21,VLOOKUP(L$1,VesselTimes!$A$2:$E$9,4)&lt;=StnA!$E21),$A21,"")</f>
        <v/>
      </c>
      <c r="M21" s="11" t="str">
        <f>IF(AND(VLOOKUP(M$1,VesselTimes!$A$2:$E$9,5)&gt;StnA!$D21,VLOOKUP(M$1,VesselTimes!$A$2:$E$9,4)&lt;=StnA!$E21),$A21,"")</f>
        <v/>
      </c>
    </row>
    <row r="22" spans="1:13" x14ac:dyDescent="0.25">
      <c r="A22" t="s">
        <v>23</v>
      </c>
      <c r="B22" s="4">
        <v>1794.6849999999999</v>
      </c>
      <c r="C22" s="2">
        <f t="shared" si="0"/>
        <v>95692.000000155531</v>
      </c>
      <c r="D22" s="1">
        <f t="shared" si="1"/>
        <v>41181.107546296298</v>
      </c>
      <c r="E22" s="1">
        <f t="shared" si="2"/>
        <v>41181.128318113428</v>
      </c>
      <c r="F22" s="11" t="str">
        <f>IF(AND(VLOOKUP(F$1,VesselTimes!$A$2:$E$9,5)&gt;StnA!$D22,VLOOKUP(F$1,VesselTimes!$A$2:$E$9,4)&lt;=StnA!$E22),$A22,"")</f>
        <v/>
      </c>
      <c r="G22" s="11" t="str">
        <f>IF(AND(VLOOKUP(G$1,VesselTimes!$A$2:$E$9,5)&gt;StnA!$D22,VLOOKUP(G$1,VesselTimes!$A$2:$E$9,4)&lt;=StnA!$E22),$A22,"")</f>
        <v/>
      </c>
      <c r="H22" s="11" t="str">
        <f>IF(AND(VLOOKUP(H$1,VesselTimes!$A$2:$E$9,5)&gt;StnA!$D22,VLOOKUP(H$1,VesselTimes!$A$2:$E$9,4)&lt;=StnA!$E22),$A22,"")</f>
        <v/>
      </c>
      <c r="I22" s="11" t="str">
        <f>IF(AND(VLOOKUP(I$1,VesselTimes!$A$2:$E$9,5)&gt;StnA!$D22,VLOOKUP(I$1,VesselTimes!$A$2:$E$9,4)&lt;=StnA!$E22),$A22,"")</f>
        <v/>
      </c>
      <c r="J22" s="11" t="str">
        <f>IF(AND(VLOOKUP(J$1,VesselTimes!$A$2:$E$9,5)&gt;StnA!$D22,VLOOKUP(J$1,VesselTimes!$A$2:$E$9,4)&lt;=StnA!$E22),$A22,"")</f>
        <v/>
      </c>
      <c r="K22" s="11" t="str">
        <f>IF(AND(VLOOKUP(K$1,VesselTimes!$A$2:$E$9,5)&gt;StnA!$D22,VLOOKUP(K$1,VesselTimes!$A$2:$E$9,4)&lt;=StnA!$E22),$A22,"")</f>
        <v/>
      </c>
      <c r="L22" s="11" t="str">
        <f>IF(AND(VLOOKUP(L$1,VesselTimes!$A$2:$E$9,5)&gt;StnA!$D22,VLOOKUP(L$1,VesselTimes!$A$2:$E$9,4)&lt;=StnA!$E22),$A22,"")</f>
        <v/>
      </c>
      <c r="M22" s="11" t="str">
        <f>IF(AND(VLOOKUP(M$1,VesselTimes!$A$2:$E$9,5)&gt;StnA!$D22,VLOOKUP(M$1,VesselTimes!$A$2:$E$9,4)&lt;=StnA!$E22),$A22,"")</f>
        <v/>
      </c>
    </row>
    <row r="23" spans="1:13" x14ac:dyDescent="0.25">
      <c r="A23" t="s">
        <v>24</v>
      </c>
      <c r="B23" s="4">
        <v>1800</v>
      </c>
      <c r="C23" s="2">
        <f t="shared" si="0"/>
        <v>97494.00000020396</v>
      </c>
      <c r="D23" s="1">
        <f t="shared" si="1"/>
        <v>41181.12840277778</v>
      </c>
      <c r="E23" s="1">
        <f t="shared" si="2"/>
        <v>41181.149236111116</v>
      </c>
      <c r="F23" s="11" t="str">
        <f>IF(AND(VLOOKUP(F$1,VesselTimes!$A$2:$E$9,5)&gt;StnA!$D23,VLOOKUP(F$1,VesselTimes!$A$2:$E$9,4)&lt;=StnA!$E23),$A23,"")</f>
        <v/>
      </c>
      <c r="G23" s="11" t="str">
        <f>IF(AND(VLOOKUP(G$1,VesselTimes!$A$2:$E$9,5)&gt;StnA!$D23,VLOOKUP(G$1,VesselTimes!$A$2:$E$9,4)&lt;=StnA!$E23),$A23,"")</f>
        <v/>
      </c>
      <c r="H23" s="11" t="str">
        <f>IF(AND(VLOOKUP(H$1,VesselTimes!$A$2:$E$9,5)&gt;StnA!$D23,VLOOKUP(H$1,VesselTimes!$A$2:$E$9,4)&lt;=StnA!$E23),$A23,"")</f>
        <v/>
      </c>
      <c r="I23" s="11" t="str">
        <f>IF(AND(VLOOKUP(I$1,VesselTimes!$A$2:$E$9,5)&gt;StnA!$D23,VLOOKUP(I$1,VesselTimes!$A$2:$E$9,4)&lt;=StnA!$E23),$A23,"")</f>
        <v/>
      </c>
      <c r="J23" s="11" t="str">
        <f>IF(AND(VLOOKUP(J$1,VesselTimes!$A$2:$E$9,5)&gt;StnA!$D23,VLOOKUP(J$1,VesselTimes!$A$2:$E$9,4)&lt;=StnA!$E23),$A23,"")</f>
        <v/>
      </c>
      <c r="K23" s="11" t="str">
        <f>IF(AND(VLOOKUP(K$1,VesselTimes!$A$2:$E$9,5)&gt;StnA!$D23,VLOOKUP(K$1,VesselTimes!$A$2:$E$9,4)&lt;=StnA!$E23),$A23,"")</f>
        <v/>
      </c>
      <c r="L23" s="11" t="str">
        <f>IF(AND(VLOOKUP(L$1,VesselTimes!$A$2:$E$9,5)&gt;StnA!$D23,VLOOKUP(L$1,VesselTimes!$A$2:$E$9,4)&lt;=StnA!$E23),$A23,"")</f>
        <v/>
      </c>
      <c r="M23" s="11" t="str">
        <f>IF(AND(VLOOKUP(M$1,VesselTimes!$A$2:$E$9,5)&gt;StnA!$D23,VLOOKUP(M$1,VesselTimes!$A$2:$E$9,4)&lt;=StnA!$E23),$A23,"")</f>
        <v/>
      </c>
    </row>
    <row r="24" spans="1:13" x14ac:dyDescent="0.25">
      <c r="A24" t="s">
        <v>25</v>
      </c>
      <c r="B24" s="4">
        <v>1793.7460000000001</v>
      </c>
      <c r="C24" s="2">
        <f t="shared" si="0"/>
        <v>99293.999999784864</v>
      </c>
      <c r="D24" s="1">
        <f t="shared" si="1"/>
        <v>41181.149236111109</v>
      </c>
      <c r="E24" s="1">
        <f t="shared" si="2"/>
        <v>41181.169997060184</v>
      </c>
      <c r="F24" s="11" t="str">
        <f>IF(AND(VLOOKUP(F$1,VesselTimes!$A$2:$E$9,5)&gt;StnA!$D24,VLOOKUP(F$1,VesselTimes!$A$2:$E$9,4)&lt;=StnA!$E24),$A24,"")</f>
        <v/>
      </c>
      <c r="G24" s="11" t="str">
        <f>IF(AND(VLOOKUP(G$1,VesselTimes!$A$2:$E$9,5)&gt;StnA!$D24,VLOOKUP(G$1,VesselTimes!$A$2:$E$9,4)&lt;=StnA!$E24),$A24,"")</f>
        <v/>
      </c>
      <c r="H24" s="11" t="str">
        <f>IF(AND(VLOOKUP(H$1,VesselTimes!$A$2:$E$9,5)&gt;StnA!$D24,VLOOKUP(H$1,VesselTimes!$A$2:$E$9,4)&lt;=StnA!$E24),$A24,"")</f>
        <v/>
      </c>
      <c r="I24" s="11" t="str">
        <f>IF(AND(VLOOKUP(I$1,VesselTimes!$A$2:$E$9,5)&gt;StnA!$D24,VLOOKUP(I$1,VesselTimes!$A$2:$E$9,4)&lt;=StnA!$E24),$A24,"")</f>
        <v/>
      </c>
      <c r="J24" s="11" t="str">
        <f>IF(AND(VLOOKUP(J$1,VesselTimes!$A$2:$E$9,5)&gt;StnA!$D24,VLOOKUP(J$1,VesselTimes!$A$2:$E$9,4)&lt;=StnA!$E24),$A24,"")</f>
        <v/>
      </c>
      <c r="K24" s="11" t="str">
        <f>IF(AND(VLOOKUP(K$1,VesselTimes!$A$2:$E$9,5)&gt;StnA!$D24,VLOOKUP(K$1,VesselTimes!$A$2:$E$9,4)&lt;=StnA!$E24),$A24,"")</f>
        <v/>
      </c>
      <c r="L24" s="11" t="str">
        <f>IF(AND(VLOOKUP(L$1,VesselTimes!$A$2:$E$9,5)&gt;StnA!$D24,VLOOKUP(L$1,VesselTimes!$A$2:$E$9,4)&lt;=StnA!$E24),$A24,"")</f>
        <v/>
      </c>
      <c r="M24" s="11" t="str">
        <f>IF(AND(VLOOKUP(M$1,VesselTimes!$A$2:$E$9,5)&gt;StnA!$D24,VLOOKUP(M$1,VesselTimes!$A$2:$E$9,4)&lt;=StnA!$E24),$A24,"")</f>
        <v/>
      </c>
    </row>
    <row r="25" spans="1:13" x14ac:dyDescent="0.25">
      <c r="A25" t="s">
        <v>26</v>
      </c>
      <c r="B25" s="4">
        <v>1800</v>
      </c>
      <c r="C25" s="2">
        <f t="shared" si="0"/>
        <v>101095.99999983329</v>
      </c>
      <c r="D25" s="1">
        <f t="shared" si="1"/>
        <v>41181.170092592591</v>
      </c>
      <c r="E25" s="1">
        <f t="shared" si="2"/>
        <v>41181.190925925926</v>
      </c>
      <c r="F25" s="11" t="str">
        <f>IF(AND(VLOOKUP(F$1,VesselTimes!$A$2:$E$9,5)&gt;StnA!$D25,VLOOKUP(F$1,VesselTimes!$A$2:$E$9,4)&lt;=StnA!$E25),$A25,"")</f>
        <v/>
      </c>
      <c r="G25" s="11" t="str">
        <f>IF(AND(VLOOKUP(G$1,VesselTimes!$A$2:$E$9,5)&gt;StnA!$D25,VLOOKUP(G$1,VesselTimes!$A$2:$E$9,4)&lt;=StnA!$E25),$A25,"")</f>
        <v>AMARS_data-a60aeada.A60AEADA.Chan_1-24bps.1348891496.2012-09-29-04-04-56.wav</v>
      </c>
      <c r="H25" s="11" t="str">
        <f>IF(AND(VLOOKUP(H$1,VesselTimes!$A$2:$E$9,5)&gt;StnA!$D25,VLOOKUP(H$1,VesselTimes!$A$2:$E$9,4)&lt;=StnA!$E25),$A25,"")</f>
        <v/>
      </c>
      <c r="I25" s="11" t="str">
        <f>IF(AND(VLOOKUP(I$1,VesselTimes!$A$2:$E$9,5)&gt;StnA!$D25,VLOOKUP(I$1,VesselTimes!$A$2:$E$9,4)&lt;=StnA!$E25),$A25,"")</f>
        <v/>
      </c>
      <c r="J25" s="11" t="str">
        <f>IF(AND(VLOOKUP(J$1,VesselTimes!$A$2:$E$9,5)&gt;StnA!$D25,VLOOKUP(J$1,VesselTimes!$A$2:$E$9,4)&lt;=StnA!$E25),$A25,"")</f>
        <v/>
      </c>
      <c r="K25" s="11" t="str">
        <f>IF(AND(VLOOKUP(K$1,VesselTimes!$A$2:$E$9,5)&gt;StnA!$D25,VLOOKUP(K$1,VesselTimes!$A$2:$E$9,4)&lt;=StnA!$E25),$A25,"")</f>
        <v/>
      </c>
      <c r="L25" s="11" t="str">
        <f>IF(AND(VLOOKUP(L$1,VesselTimes!$A$2:$E$9,5)&gt;StnA!$D25,VLOOKUP(L$1,VesselTimes!$A$2:$E$9,4)&lt;=StnA!$E25),$A25,"")</f>
        <v/>
      </c>
      <c r="M25" s="11" t="str">
        <f>IF(AND(VLOOKUP(M$1,VesselTimes!$A$2:$E$9,5)&gt;StnA!$D25,VLOOKUP(M$1,VesselTimes!$A$2:$E$9,4)&lt;=StnA!$E25),$A25,"")</f>
        <v/>
      </c>
    </row>
    <row r="26" spans="1:13" x14ac:dyDescent="0.25">
      <c r="A26" t="s">
        <v>27</v>
      </c>
      <c r="B26" s="4">
        <v>1791.7840000000001</v>
      </c>
      <c r="C26" s="2">
        <f t="shared" si="0"/>
        <v>102896.00000004284</v>
      </c>
      <c r="D26" s="1">
        <f t="shared" si="1"/>
        <v>41181.190925925926</v>
      </c>
      <c r="E26" s="1">
        <f t="shared" si="2"/>
        <v>41181.211664166665</v>
      </c>
      <c r="F26" s="11" t="str">
        <f>IF(AND(VLOOKUP(F$1,VesselTimes!$A$2:$E$9,5)&gt;StnA!$D26,VLOOKUP(F$1,VesselTimes!$A$2:$E$9,4)&lt;=StnA!$E26),$A26,"")</f>
        <v/>
      </c>
      <c r="G26" s="11" t="str">
        <f>IF(AND(VLOOKUP(G$1,VesselTimes!$A$2:$E$9,5)&gt;StnA!$D26,VLOOKUP(G$1,VesselTimes!$A$2:$E$9,4)&lt;=StnA!$E26),$A26,"")</f>
        <v>AMARS_data-a60aeada.A60AEADA.Chan_1-24bps.1348893296.2012-09-29-04-34-56.wav</v>
      </c>
      <c r="H26" s="11" t="str">
        <f>IF(AND(VLOOKUP(H$1,VesselTimes!$A$2:$E$9,5)&gt;StnA!$D26,VLOOKUP(H$1,VesselTimes!$A$2:$E$9,4)&lt;=StnA!$E26),$A26,"")</f>
        <v/>
      </c>
      <c r="I26" s="11" t="str">
        <f>IF(AND(VLOOKUP(I$1,VesselTimes!$A$2:$E$9,5)&gt;StnA!$D26,VLOOKUP(I$1,VesselTimes!$A$2:$E$9,4)&lt;=StnA!$E26),$A26,"")</f>
        <v/>
      </c>
      <c r="J26" s="11" t="str">
        <f>IF(AND(VLOOKUP(J$1,VesselTimes!$A$2:$E$9,5)&gt;StnA!$D26,VLOOKUP(J$1,VesselTimes!$A$2:$E$9,4)&lt;=StnA!$E26),$A26,"")</f>
        <v/>
      </c>
      <c r="K26" s="11" t="str">
        <f>IF(AND(VLOOKUP(K$1,VesselTimes!$A$2:$E$9,5)&gt;StnA!$D26,VLOOKUP(K$1,VesselTimes!$A$2:$E$9,4)&lt;=StnA!$E26),$A26,"")</f>
        <v/>
      </c>
      <c r="L26" s="11" t="str">
        <f>IF(AND(VLOOKUP(L$1,VesselTimes!$A$2:$E$9,5)&gt;StnA!$D26,VLOOKUP(L$1,VesselTimes!$A$2:$E$9,4)&lt;=StnA!$E26),$A26,"")</f>
        <v/>
      </c>
      <c r="M26" s="11" t="str">
        <f>IF(AND(VLOOKUP(M$1,VesselTimes!$A$2:$E$9,5)&gt;StnA!$D26,VLOOKUP(M$1,VesselTimes!$A$2:$E$9,4)&lt;=StnA!$E26),$A26,"")</f>
        <v/>
      </c>
    </row>
    <row r="27" spans="1:13" x14ac:dyDescent="0.25">
      <c r="A27" t="s">
        <v>28</v>
      </c>
      <c r="B27" s="4">
        <v>1800</v>
      </c>
      <c r="C27" s="2">
        <f t="shared" si="0"/>
        <v>104696.99999985751</v>
      </c>
      <c r="D27" s="1">
        <f t="shared" si="1"/>
        <v>41181.211770833332</v>
      </c>
      <c r="E27" s="1">
        <f t="shared" si="2"/>
        <v>41181.232604166667</v>
      </c>
      <c r="F27" s="11" t="str">
        <f>IF(AND(VLOOKUP(F$1,VesselTimes!$A$2:$E$9,5)&gt;StnA!$D27,VLOOKUP(F$1,VesselTimes!$A$2:$E$9,4)&lt;=StnA!$E27),$A27,"")</f>
        <v/>
      </c>
      <c r="G27" s="11" t="str">
        <f>IF(AND(VLOOKUP(G$1,VesselTimes!$A$2:$E$9,5)&gt;StnA!$D27,VLOOKUP(G$1,VesselTimes!$A$2:$E$9,4)&lt;=StnA!$E27),$A27,"")</f>
        <v>AMARS_data-a60aeada.A60AEADA.Chan_1-24bps.1348895097.2012-09-29-05-04-57.wav</v>
      </c>
      <c r="H27" s="11" t="str">
        <f>IF(AND(VLOOKUP(H$1,VesselTimes!$A$2:$E$9,5)&gt;StnA!$D27,VLOOKUP(H$1,VesselTimes!$A$2:$E$9,4)&lt;=StnA!$E27),$A27,"")</f>
        <v/>
      </c>
      <c r="I27" s="11" t="str">
        <f>IF(AND(VLOOKUP(I$1,VesselTimes!$A$2:$E$9,5)&gt;StnA!$D27,VLOOKUP(I$1,VesselTimes!$A$2:$E$9,4)&lt;=StnA!$E27),$A27,"")</f>
        <v/>
      </c>
      <c r="J27" s="11" t="str">
        <f>IF(AND(VLOOKUP(J$1,VesselTimes!$A$2:$E$9,5)&gt;StnA!$D27,VLOOKUP(J$1,VesselTimes!$A$2:$E$9,4)&lt;=StnA!$E27),$A27,"")</f>
        <v/>
      </c>
      <c r="K27" s="11" t="str">
        <f>IF(AND(VLOOKUP(K$1,VesselTimes!$A$2:$E$9,5)&gt;StnA!$D27,VLOOKUP(K$1,VesselTimes!$A$2:$E$9,4)&lt;=StnA!$E27),$A27,"")</f>
        <v/>
      </c>
      <c r="L27" s="11" t="str">
        <f>IF(AND(VLOOKUP(L$1,VesselTimes!$A$2:$E$9,5)&gt;StnA!$D27,VLOOKUP(L$1,VesselTimes!$A$2:$E$9,4)&lt;=StnA!$E27),$A27,"")</f>
        <v/>
      </c>
      <c r="M27" s="11" t="str">
        <f>IF(AND(VLOOKUP(M$1,VesselTimes!$A$2:$E$9,5)&gt;StnA!$D27,VLOOKUP(M$1,VesselTimes!$A$2:$E$9,4)&lt;=StnA!$E27),$A27,"")</f>
        <v/>
      </c>
    </row>
    <row r="28" spans="1:13" x14ac:dyDescent="0.25">
      <c r="A28" t="s">
        <v>29</v>
      </c>
      <c r="B28" s="4">
        <v>1792.723</v>
      </c>
      <c r="C28" s="2">
        <f t="shared" si="0"/>
        <v>106497.00000006706</v>
      </c>
      <c r="D28" s="1">
        <f t="shared" si="1"/>
        <v>41181.232604166667</v>
      </c>
      <c r="E28" s="1">
        <f t="shared" si="2"/>
        <v>41181.253353275461</v>
      </c>
      <c r="F28" s="11" t="str">
        <f>IF(AND(VLOOKUP(F$1,VesselTimes!$A$2:$E$9,5)&gt;StnA!$D28,VLOOKUP(F$1,VesselTimes!$A$2:$E$9,4)&lt;=StnA!$E28),$A28,"")</f>
        <v/>
      </c>
      <c r="G28" s="11" t="str">
        <f>IF(AND(VLOOKUP(G$1,VesselTimes!$A$2:$E$9,5)&gt;StnA!$D28,VLOOKUP(G$1,VesselTimes!$A$2:$E$9,4)&lt;=StnA!$E28),$A28,"")</f>
        <v/>
      </c>
      <c r="H28" s="11" t="str">
        <f>IF(AND(VLOOKUP(H$1,VesselTimes!$A$2:$E$9,5)&gt;StnA!$D28,VLOOKUP(H$1,VesselTimes!$A$2:$E$9,4)&lt;=StnA!$E28),$A28,"")</f>
        <v/>
      </c>
      <c r="I28" s="11" t="str">
        <f>IF(AND(VLOOKUP(I$1,VesselTimes!$A$2:$E$9,5)&gt;StnA!$D28,VLOOKUP(I$1,VesselTimes!$A$2:$E$9,4)&lt;=StnA!$E28),$A28,"")</f>
        <v/>
      </c>
      <c r="J28" s="11" t="str">
        <f>IF(AND(VLOOKUP(J$1,VesselTimes!$A$2:$E$9,5)&gt;StnA!$D28,VLOOKUP(J$1,VesselTimes!$A$2:$E$9,4)&lt;=StnA!$E28),$A28,"")</f>
        <v/>
      </c>
      <c r="K28" s="11" t="str">
        <f>IF(AND(VLOOKUP(K$1,VesselTimes!$A$2:$E$9,5)&gt;StnA!$D28,VLOOKUP(K$1,VesselTimes!$A$2:$E$9,4)&lt;=StnA!$E28),$A28,"")</f>
        <v/>
      </c>
      <c r="L28" s="11" t="str">
        <f>IF(AND(VLOOKUP(L$1,VesselTimes!$A$2:$E$9,5)&gt;StnA!$D28,VLOOKUP(L$1,VesselTimes!$A$2:$E$9,4)&lt;=StnA!$E28),$A28,"")</f>
        <v/>
      </c>
      <c r="M28" s="11" t="str">
        <f>IF(AND(VLOOKUP(M$1,VesselTimes!$A$2:$E$9,5)&gt;StnA!$D28,VLOOKUP(M$1,VesselTimes!$A$2:$E$9,4)&lt;=StnA!$E28),$A28,"")</f>
        <v/>
      </c>
    </row>
    <row r="29" spans="1:13" x14ac:dyDescent="0.25">
      <c r="A29" t="s">
        <v>30</v>
      </c>
      <c r="B29" s="4">
        <v>1800</v>
      </c>
      <c r="C29" s="2">
        <f t="shared" si="0"/>
        <v>108297.99999988172</v>
      </c>
      <c r="D29" s="1">
        <f t="shared" si="1"/>
        <v>41181.253449074073</v>
      </c>
      <c r="E29" s="1">
        <f t="shared" si="2"/>
        <v>41181.274282407408</v>
      </c>
      <c r="F29" s="11" t="str">
        <f>IF(AND(VLOOKUP(F$1,VesselTimes!$A$2:$E$9,5)&gt;StnA!$D29,VLOOKUP(F$1,VesselTimes!$A$2:$E$9,4)&lt;=StnA!$E29),$A29,"")</f>
        <v/>
      </c>
      <c r="G29" s="11" t="str">
        <f>IF(AND(VLOOKUP(G$1,VesselTimes!$A$2:$E$9,5)&gt;StnA!$D29,VLOOKUP(G$1,VesselTimes!$A$2:$E$9,4)&lt;=StnA!$E29),$A29,"")</f>
        <v/>
      </c>
      <c r="H29" s="11" t="str">
        <f>IF(AND(VLOOKUP(H$1,VesselTimes!$A$2:$E$9,5)&gt;StnA!$D29,VLOOKUP(H$1,VesselTimes!$A$2:$E$9,4)&lt;=StnA!$E29),$A29,"")</f>
        <v/>
      </c>
      <c r="I29" s="11" t="str">
        <f>IF(AND(VLOOKUP(I$1,VesselTimes!$A$2:$E$9,5)&gt;StnA!$D29,VLOOKUP(I$1,VesselTimes!$A$2:$E$9,4)&lt;=StnA!$E29),$A29,"")</f>
        <v/>
      </c>
      <c r="J29" s="11" t="str">
        <f>IF(AND(VLOOKUP(J$1,VesselTimes!$A$2:$E$9,5)&gt;StnA!$D29,VLOOKUP(J$1,VesselTimes!$A$2:$E$9,4)&lt;=StnA!$E29),$A29,"")</f>
        <v/>
      </c>
      <c r="K29" s="11" t="str">
        <f>IF(AND(VLOOKUP(K$1,VesselTimes!$A$2:$E$9,5)&gt;StnA!$D29,VLOOKUP(K$1,VesselTimes!$A$2:$E$9,4)&lt;=StnA!$E29),$A29,"")</f>
        <v/>
      </c>
      <c r="L29" s="11" t="str">
        <f>IF(AND(VLOOKUP(L$1,VesselTimes!$A$2:$E$9,5)&gt;StnA!$D29,VLOOKUP(L$1,VesselTimes!$A$2:$E$9,4)&lt;=StnA!$E29),$A29,"")</f>
        <v/>
      </c>
      <c r="M29" s="11" t="str">
        <f>IF(AND(VLOOKUP(M$1,VesselTimes!$A$2:$E$9,5)&gt;StnA!$D29,VLOOKUP(M$1,VesselTimes!$A$2:$E$9,4)&lt;=StnA!$E29),$A29,"")</f>
        <v/>
      </c>
    </row>
    <row r="30" spans="1:13" x14ac:dyDescent="0.25">
      <c r="A30" t="s">
        <v>31</v>
      </c>
      <c r="B30" s="4">
        <v>1792.723</v>
      </c>
      <c r="C30" s="2">
        <f t="shared" si="0"/>
        <v>110098.00000009127</v>
      </c>
      <c r="D30" s="1">
        <f t="shared" si="1"/>
        <v>41181.274282407408</v>
      </c>
      <c r="E30" s="1">
        <f t="shared" si="2"/>
        <v>41181.295031516202</v>
      </c>
      <c r="F30" s="11" t="str">
        <f>IF(AND(VLOOKUP(F$1,VesselTimes!$A$2:$E$9,5)&gt;StnA!$D30,VLOOKUP(F$1,VesselTimes!$A$2:$E$9,4)&lt;=StnA!$E30),$A30,"")</f>
        <v/>
      </c>
      <c r="G30" s="11" t="str">
        <f>IF(AND(VLOOKUP(G$1,VesselTimes!$A$2:$E$9,5)&gt;StnA!$D30,VLOOKUP(G$1,VesselTimes!$A$2:$E$9,4)&lt;=StnA!$E30),$A30,"")</f>
        <v/>
      </c>
      <c r="H30" s="11" t="str">
        <f>IF(AND(VLOOKUP(H$1,VesselTimes!$A$2:$E$9,5)&gt;StnA!$D30,VLOOKUP(H$1,VesselTimes!$A$2:$E$9,4)&lt;=StnA!$E30),$A30,"")</f>
        <v/>
      </c>
      <c r="I30" s="11" t="str">
        <f>IF(AND(VLOOKUP(I$1,VesselTimes!$A$2:$E$9,5)&gt;StnA!$D30,VLOOKUP(I$1,VesselTimes!$A$2:$E$9,4)&lt;=StnA!$E30),$A30,"")</f>
        <v/>
      </c>
      <c r="J30" s="11" t="str">
        <f>IF(AND(VLOOKUP(J$1,VesselTimes!$A$2:$E$9,5)&gt;StnA!$D30,VLOOKUP(J$1,VesselTimes!$A$2:$E$9,4)&lt;=StnA!$E30),$A30,"")</f>
        <v/>
      </c>
      <c r="K30" s="11" t="str">
        <f>IF(AND(VLOOKUP(K$1,VesselTimes!$A$2:$E$9,5)&gt;StnA!$D30,VLOOKUP(K$1,VesselTimes!$A$2:$E$9,4)&lt;=StnA!$E30),$A30,"")</f>
        <v/>
      </c>
      <c r="L30" s="11" t="str">
        <f>IF(AND(VLOOKUP(L$1,VesselTimes!$A$2:$E$9,5)&gt;StnA!$D30,VLOOKUP(L$1,VesselTimes!$A$2:$E$9,4)&lt;=StnA!$E30),$A30,"")</f>
        <v/>
      </c>
      <c r="M30" s="11" t="str">
        <f>IF(AND(VLOOKUP(M$1,VesselTimes!$A$2:$E$9,5)&gt;StnA!$D30,VLOOKUP(M$1,VesselTimes!$A$2:$E$9,4)&lt;=StnA!$E30),$A30,"")</f>
        <v/>
      </c>
    </row>
    <row r="31" spans="1:13" x14ac:dyDescent="0.25">
      <c r="A31" t="s">
        <v>32</v>
      </c>
      <c r="B31" s="4">
        <v>1800</v>
      </c>
      <c r="C31" s="2">
        <f t="shared" si="0"/>
        <v>111898.99999990594</v>
      </c>
      <c r="D31" s="1">
        <f t="shared" si="1"/>
        <v>41181.295127314814</v>
      </c>
      <c r="E31" s="1">
        <f t="shared" si="2"/>
        <v>41181.315960648149</v>
      </c>
      <c r="F31" s="11" t="str">
        <f>IF(AND(VLOOKUP(F$1,VesselTimes!$A$2:$E$9,5)&gt;StnA!$D31,VLOOKUP(F$1,VesselTimes!$A$2:$E$9,4)&lt;=StnA!$E31),$A31,"")</f>
        <v/>
      </c>
      <c r="G31" s="11" t="str">
        <f>IF(AND(VLOOKUP(G$1,VesselTimes!$A$2:$E$9,5)&gt;StnA!$D31,VLOOKUP(G$1,VesselTimes!$A$2:$E$9,4)&lt;=StnA!$E31),$A31,"")</f>
        <v/>
      </c>
      <c r="H31" s="11" t="str">
        <f>IF(AND(VLOOKUP(H$1,VesselTimes!$A$2:$E$9,5)&gt;StnA!$D31,VLOOKUP(H$1,VesselTimes!$A$2:$E$9,4)&lt;=StnA!$E31),$A31,"")</f>
        <v/>
      </c>
      <c r="I31" s="11" t="str">
        <f>IF(AND(VLOOKUP(I$1,VesselTimes!$A$2:$E$9,5)&gt;StnA!$D31,VLOOKUP(I$1,VesselTimes!$A$2:$E$9,4)&lt;=StnA!$E31),$A31,"")</f>
        <v/>
      </c>
      <c r="J31" s="11" t="str">
        <f>IF(AND(VLOOKUP(J$1,VesselTimes!$A$2:$E$9,5)&gt;StnA!$D31,VLOOKUP(J$1,VesselTimes!$A$2:$E$9,4)&lt;=StnA!$E31),$A31,"")</f>
        <v/>
      </c>
      <c r="K31" s="11" t="str">
        <f>IF(AND(VLOOKUP(K$1,VesselTimes!$A$2:$E$9,5)&gt;StnA!$D31,VLOOKUP(K$1,VesselTimes!$A$2:$E$9,4)&lt;=StnA!$E31),$A31,"")</f>
        <v/>
      </c>
      <c r="L31" s="11" t="str">
        <f>IF(AND(VLOOKUP(L$1,VesselTimes!$A$2:$E$9,5)&gt;StnA!$D31,VLOOKUP(L$1,VesselTimes!$A$2:$E$9,4)&lt;=StnA!$E31),$A31,"")</f>
        <v/>
      </c>
      <c r="M31" s="11" t="str">
        <f>IF(AND(VLOOKUP(M$1,VesselTimes!$A$2:$E$9,5)&gt;StnA!$D31,VLOOKUP(M$1,VesselTimes!$A$2:$E$9,4)&lt;=StnA!$E31),$A31,"")</f>
        <v/>
      </c>
    </row>
    <row r="32" spans="1:13" x14ac:dyDescent="0.25">
      <c r="A32" t="s">
        <v>33</v>
      </c>
      <c r="B32" s="4">
        <v>1794.6849999999999</v>
      </c>
      <c r="C32" s="2">
        <f t="shared" si="0"/>
        <v>113699.00000011548</v>
      </c>
      <c r="D32" s="1">
        <f t="shared" si="1"/>
        <v>41181.315960648149</v>
      </c>
      <c r="E32" s="1">
        <f t="shared" si="2"/>
        <v>41181.336732465279</v>
      </c>
      <c r="F32" s="11" t="str">
        <f>IF(AND(VLOOKUP(F$1,VesselTimes!$A$2:$E$9,5)&gt;StnA!$D32,VLOOKUP(F$1,VesselTimes!$A$2:$E$9,4)&lt;=StnA!$E32),$A32,"")</f>
        <v/>
      </c>
      <c r="G32" s="11" t="str">
        <f>IF(AND(VLOOKUP(G$1,VesselTimes!$A$2:$E$9,5)&gt;StnA!$D32,VLOOKUP(G$1,VesselTimes!$A$2:$E$9,4)&lt;=StnA!$E32),$A32,"")</f>
        <v/>
      </c>
      <c r="H32" s="11" t="str">
        <f>IF(AND(VLOOKUP(H$1,VesselTimes!$A$2:$E$9,5)&gt;StnA!$D32,VLOOKUP(H$1,VesselTimes!$A$2:$E$9,4)&lt;=StnA!$E32),$A32,"")</f>
        <v/>
      </c>
      <c r="I32" s="11" t="str">
        <f>IF(AND(VLOOKUP(I$1,VesselTimes!$A$2:$E$9,5)&gt;StnA!$D32,VLOOKUP(I$1,VesselTimes!$A$2:$E$9,4)&lt;=StnA!$E32),$A32,"")</f>
        <v/>
      </c>
      <c r="J32" s="11" t="str">
        <f>IF(AND(VLOOKUP(J$1,VesselTimes!$A$2:$E$9,5)&gt;StnA!$D32,VLOOKUP(J$1,VesselTimes!$A$2:$E$9,4)&lt;=StnA!$E32),$A32,"")</f>
        <v/>
      </c>
      <c r="K32" s="11" t="str">
        <f>IF(AND(VLOOKUP(K$1,VesselTimes!$A$2:$E$9,5)&gt;StnA!$D32,VLOOKUP(K$1,VesselTimes!$A$2:$E$9,4)&lt;=StnA!$E32),$A32,"")</f>
        <v/>
      </c>
      <c r="L32" s="11" t="str">
        <f>IF(AND(VLOOKUP(L$1,VesselTimes!$A$2:$E$9,5)&gt;StnA!$D32,VLOOKUP(L$1,VesselTimes!$A$2:$E$9,4)&lt;=StnA!$E32),$A32,"")</f>
        <v/>
      </c>
      <c r="M32" s="11" t="str">
        <f>IF(AND(VLOOKUP(M$1,VesselTimes!$A$2:$E$9,5)&gt;StnA!$D32,VLOOKUP(M$1,VesselTimes!$A$2:$E$9,4)&lt;=StnA!$E32),$A32,"")</f>
        <v/>
      </c>
    </row>
    <row r="33" spans="1:13" x14ac:dyDescent="0.25">
      <c r="A33" t="s">
        <v>34</v>
      </c>
      <c r="B33" s="4">
        <v>1800</v>
      </c>
      <c r="C33" s="2">
        <f t="shared" si="0"/>
        <v>115501.00000016391</v>
      </c>
      <c r="D33" s="1">
        <f t="shared" si="1"/>
        <v>41181.336817129632</v>
      </c>
      <c r="E33" s="1">
        <f t="shared" si="2"/>
        <v>41181.357650462967</v>
      </c>
      <c r="F33" s="11" t="str">
        <f>IF(AND(VLOOKUP(F$1,VesselTimes!$A$2:$E$9,5)&gt;StnA!$D33,VLOOKUP(F$1,VesselTimes!$A$2:$E$9,4)&lt;=StnA!$E33),$A33,"")</f>
        <v/>
      </c>
      <c r="G33" s="11" t="str">
        <f>IF(AND(VLOOKUP(G$1,VesselTimes!$A$2:$E$9,5)&gt;StnA!$D33,VLOOKUP(G$1,VesselTimes!$A$2:$E$9,4)&lt;=StnA!$E33),$A33,"")</f>
        <v/>
      </c>
      <c r="H33" s="11" t="str">
        <f>IF(AND(VLOOKUP(H$1,VesselTimes!$A$2:$E$9,5)&gt;StnA!$D33,VLOOKUP(H$1,VesselTimes!$A$2:$E$9,4)&lt;=StnA!$E33),$A33,"")</f>
        <v/>
      </c>
      <c r="I33" s="11" t="str">
        <f>IF(AND(VLOOKUP(I$1,VesselTimes!$A$2:$E$9,5)&gt;StnA!$D33,VLOOKUP(I$1,VesselTimes!$A$2:$E$9,4)&lt;=StnA!$E33),$A33,"")</f>
        <v/>
      </c>
      <c r="J33" s="11" t="str">
        <f>IF(AND(VLOOKUP(J$1,VesselTimes!$A$2:$E$9,5)&gt;StnA!$D33,VLOOKUP(J$1,VesselTimes!$A$2:$E$9,4)&lt;=StnA!$E33),$A33,"")</f>
        <v/>
      </c>
      <c r="K33" s="11" t="str">
        <f>IF(AND(VLOOKUP(K$1,VesselTimes!$A$2:$E$9,5)&gt;StnA!$D33,VLOOKUP(K$1,VesselTimes!$A$2:$E$9,4)&lt;=StnA!$E33),$A33,"")</f>
        <v/>
      </c>
      <c r="L33" s="11" t="str">
        <f>IF(AND(VLOOKUP(L$1,VesselTimes!$A$2:$E$9,5)&gt;StnA!$D33,VLOOKUP(L$1,VesselTimes!$A$2:$E$9,4)&lt;=StnA!$E33),$A33,"")</f>
        <v/>
      </c>
      <c r="M33" s="11" t="str">
        <f>IF(AND(VLOOKUP(M$1,VesselTimes!$A$2:$E$9,5)&gt;StnA!$D33,VLOOKUP(M$1,VesselTimes!$A$2:$E$9,4)&lt;=StnA!$E33),$A33,"")</f>
        <v/>
      </c>
    </row>
    <row r="34" spans="1:13" x14ac:dyDescent="0.25">
      <c r="A34" t="s">
        <v>35</v>
      </c>
      <c r="B34" s="4">
        <v>1791.7840000000001</v>
      </c>
      <c r="C34" s="2">
        <f t="shared" si="0"/>
        <v>117300.99999974482</v>
      </c>
      <c r="D34" s="1">
        <f t="shared" si="1"/>
        <v>41181.35765046296</v>
      </c>
      <c r="E34" s="1">
        <f t="shared" si="2"/>
        <v>41181.378388703699</v>
      </c>
      <c r="F34" s="11" t="str">
        <f>IF(AND(VLOOKUP(F$1,VesselTimes!$A$2:$E$9,5)&gt;StnA!$D34,VLOOKUP(F$1,VesselTimes!$A$2:$E$9,4)&lt;=StnA!$E34),$A34,"")</f>
        <v/>
      </c>
      <c r="G34" s="11" t="str">
        <f>IF(AND(VLOOKUP(G$1,VesselTimes!$A$2:$E$9,5)&gt;StnA!$D34,VLOOKUP(G$1,VesselTimes!$A$2:$E$9,4)&lt;=StnA!$E34),$A34,"")</f>
        <v/>
      </c>
      <c r="H34" s="11" t="str">
        <f>IF(AND(VLOOKUP(H$1,VesselTimes!$A$2:$E$9,5)&gt;StnA!$D34,VLOOKUP(H$1,VesselTimes!$A$2:$E$9,4)&lt;=StnA!$E34),$A34,"")</f>
        <v/>
      </c>
      <c r="I34" s="11" t="str">
        <f>IF(AND(VLOOKUP(I$1,VesselTimes!$A$2:$E$9,5)&gt;StnA!$D34,VLOOKUP(I$1,VesselTimes!$A$2:$E$9,4)&lt;=StnA!$E34),$A34,"")</f>
        <v/>
      </c>
      <c r="J34" s="11" t="str">
        <f>IF(AND(VLOOKUP(J$1,VesselTimes!$A$2:$E$9,5)&gt;StnA!$D34,VLOOKUP(J$1,VesselTimes!$A$2:$E$9,4)&lt;=StnA!$E34),$A34,"")</f>
        <v/>
      </c>
      <c r="K34" s="11" t="str">
        <f>IF(AND(VLOOKUP(K$1,VesselTimes!$A$2:$E$9,5)&gt;StnA!$D34,VLOOKUP(K$1,VesselTimes!$A$2:$E$9,4)&lt;=StnA!$E34),$A34,"")</f>
        <v/>
      </c>
      <c r="L34" s="11" t="str">
        <f>IF(AND(VLOOKUP(L$1,VesselTimes!$A$2:$E$9,5)&gt;StnA!$D34,VLOOKUP(L$1,VesselTimes!$A$2:$E$9,4)&lt;=StnA!$E34),$A34,"")</f>
        <v/>
      </c>
      <c r="M34" s="11" t="str">
        <f>IF(AND(VLOOKUP(M$1,VesselTimes!$A$2:$E$9,5)&gt;StnA!$D34,VLOOKUP(M$1,VesselTimes!$A$2:$E$9,4)&lt;=StnA!$E34),$A34,"")</f>
        <v/>
      </c>
    </row>
    <row r="35" spans="1:13" x14ac:dyDescent="0.25">
      <c r="A35" t="s">
        <v>36</v>
      </c>
      <c r="B35" s="4">
        <v>1800</v>
      </c>
      <c r="C35" s="2">
        <f t="shared" si="0"/>
        <v>119102.00000018813</v>
      </c>
      <c r="D35" s="1">
        <f t="shared" si="1"/>
        <v>41181.378495370373</v>
      </c>
      <c r="E35" s="1">
        <f t="shared" si="2"/>
        <v>41181.399328703708</v>
      </c>
      <c r="F35" s="11" t="str">
        <f>IF(AND(VLOOKUP(F$1,VesselTimes!$A$2:$E$9,5)&gt;StnA!$D35,VLOOKUP(F$1,VesselTimes!$A$2:$E$9,4)&lt;=StnA!$E35),$A35,"")</f>
        <v/>
      </c>
      <c r="G35" s="11" t="str">
        <f>IF(AND(VLOOKUP(G$1,VesselTimes!$A$2:$E$9,5)&gt;StnA!$D35,VLOOKUP(G$1,VesselTimes!$A$2:$E$9,4)&lt;=StnA!$E35),$A35,"")</f>
        <v/>
      </c>
      <c r="H35" s="11" t="str">
        <f>IF(AND(VLOOKUP(H$1,VesselTimes!$A$2:$E$9,5)&gt;StnA!$D35,VLOOKUP(H$1,VesselTimes!$A$2:$E$9,4)&lt;=StnA!$E35),$A35,"")</f>
        <v/>
      </c>
      <c r="I35" s="11" t="str">
        <f>IF(AND(VLOOKUP(I$1,VesselTimes!$A$2:$E$9,5)&gt;StnA!$D35,VLOOKUP(I$1,VesselTimes!$A$2:$E$9,4)&lt;=StnA!$E35),$A35,"")</f>
        <v/>
      </c>
      <c r="J35" s="11" t="str">
        <f>IF(AND(VLOOKUP(J$1,VesselTimes!$A$2:$E$9,5)&gt;StnA!$D35,VLOOKUP(J$1,VesselTimes!$A$2:$E$9,4)&lt;=StnA!$E35),$A35,"")</f>
        <v/>
      </c>
      <c r="K35" s="11" t="str">
        <f>IF(AND(VLOOKUP(K$1,VesselTimes!$A$2:$E$9,5)&gt;StnA!$D35,VLOOKUP(K$1,VesselTimes!$A$2:$E$9,4)&lt;=StnA!$E35),$A35,"")</f>
        <v/>
      </c>
      <c r="L35" s="11" t="str">
        <f>IF(AND(VLOOKUP(L$1,VesselTimes!$A$2:$E$9,5)&gt;StnA!$D35,VLOOKUP(L$1,VesselTimes!$A$2:$E$9,4)&lt;=StnA!$E35),$A35,"")</f>
        <v/>
      </c>
      <c r="M35" s="11" t="str">
        <f>IF(AND(VLOOKUP(M$1,VesselTimes!$A$2:$E$9,5)&gt;StnA!$D35,VLOOKUP(M$1,VesselTimes!$A$2:$E$9,4)&lt;=StnA!$E35),$A35,"")</f>
        <v/>
      </c>
    </row>
    <row r="36" spans="1:13" x14ac:dyDescent="0.25">
      <c r="A36" t="s">
        <v>37</v>
      </c>
      <c r="B36" s="4">
        <v>1792.723</v>
      </c>
      <c r="C36" s="2">
        <f t="shared" si="0"/>
        <v>120901.99999976903</v>
      </c>
      <c r="D36" s="1">
        <f t="shared" si="1"/>
        <v>41181.399328703701</v>
      </c>
      <c r="E36" s="1">
        <f t="shared" si="2"/>
        <v>41181.420077812494</v>
      </c>
      <c r="F36" s="11" t="str">
        <f>IF(AND(VLOOKUP(F$1,VesselTimes!$A$2:$E$9,5)&gt;StnA!$D36,VLOOKUP(F$1,VesselTimes!$A$2:$E$9,4)&lt;=StnA!$E36),$A36,"")</f>
        <v/>
      </c>
      <c r="G36" s="11" t="str">
        <f>IF(AND(VLOOKUP(G$1,VesselTimes!$A$2:$E$9,5)&gt;StnA!$D36,VLOOKUP(G$1,VesselTimes!$A$2:$E$9,4)&lt;=StnA!$E36),$A36,"")</f>
        <v/>
      </c>
      <c r="H36" s="11" t="str">
        <f>IF(AND(VLOOKUP(H$1,VesselTimes!$A$2:$E$9,5)&gt;StnA!$D36,VLOOKUP(H$1,VesselTimes!$A$2:$E$9,4)&lt;=StnA!$E36),$A36,"")</f>
        <v/>
      </c>
      <c r="I36" s="11" t="str">
        <f>IF(AND(VLOOKUP(I$1,VesselTimes!$A$2:$E$9,5)&gt;StnA!$D36,VLOOKUP(I$1,VesselTimes!$A$2:$E$9,4)&lt;=StnA!$E36),$A36,"")</f>
        <v/>
      </c>
      <c r="J36" s="11" t="str">
        <f>IF(AND(VLOOKUP(J$1,VesselTimes!$A$2:$E$9,5)&gt;StnA!$D36,VLOOKUP(J$1,VesselTimes!$A$2:$E$9,4)&lt;=StnA!$E36),$A36,"")</f>
        <v/>
      </c>
      <c r="K36" s="11" t="str">
        <f>IF(AND(VLOOKUP(K$1,VesselTimes!$A$2:$E$9,5)&gt;StnA!$D36,VLOOKUP(K$1,VesselTimes!$A$2:$E$9,4)&lt;=StnA!$E36),$A36,"")</f>
        <v/>
      </c>
      <c r="L36" s="11" t="str">
        <f>IF(AND(VLOOKUP(L$1,VesselTimes!$A$2:$E$9,5)&gt;StnA!$D36,VLOOKUP(L$1,VesselTimes!$A$2:$E$9,4)&lt;=StnA!$E36),$A36,"")</f>
        <v/>
      </c>
      <c r="M36" s="11" t="str">
        <f>IF(AND(VLOOKUP(M$1,VesselTimes!$A$2:$E$9,5)&gt;StnA!$D36,VLOOKUP(M$1,VesselTimes!$A$2:$E$9,4)&lt;=StnA!$E36),$A36,"")</f>
        <v/>
      </c>
    </row>
    <row r="37" spans="1:13" x14ac:dyDescent="0.25">
      <c r="A37" t="s">
        <v>38</v>
      </c>
      <c r="B37" s="4">
        <v>1800</v>
      </c>
      <c r="C37" s="2">
        <f t="shared" si="0"/>
        <v>122703.00000021234</v>
      </c>
      <c r="D37" s="1">
        <f t="shared" si="1"/>
        <v>41181.420173611114</v>
      </c>
      <c r="E37" s="1">
        <f t="shared" si="2"/>
        <v>41181.441006944449</v>
      </c>
      <c r="F37" s="11" t="str">
        <f>IF(AND(VLOOKUP(F$1,VesselTimes!$A$2:$E$9,5)&gt;StnA!$D37,VLOOKUP(F$1,VesselTimes!$A$2:$E$9,4)&lt;=StnA!$E37),$A37,"")</f>
        <v/>
      </c>
      <c r="G37" s="11" t="str">
        <f>IF(AND(VLOOKUP(G$1,VesselTimes!$A$2:$E$9,5)&gt;StnA!$D37,VLOOKUP(G$1,VesselTimes!$A$2:$E$9,4)&lt;=StnA!$E37),$A37,"")</f>
        <v/>
      </c>
      <c r="H37" s="11" t="str">
        <f>IF(AND(VLOOKUP(H$1,VesselTimes!$A$2:$E$9,5)&gt;StnA!$D37,VLOOKUP(H$1,VesselTimes!$A$2:$E$9,4)&lt;=StnA!$E37),$A37,"")</f>
        <v/>
      </c>
      <c r="I37" s="11" t="str">
        <f>IF(AND(VLOOKUP(I$1,VesselTimes!$A$2:$E$9,5)&gt;StnA!$D37,VLOOKUP(I$1,VesselTimes!$A$2:$E$9,4)&lt;=StnA!$E37),$A37,"")</f>
        <v/>
      </c>
      <c r="J37" s="11" t="str">
        <f>IF(AND(VLOOKUP(J$1,VesselTimes!$A$2:$E$9,5)&gt;StnA!$D37,VLOOKUP(J$1,VesselTimes!$A$2:$E$9,4)&lt;=StnA!$E37),$A37,"")</f>
        <v/>
      </c>
      <c r="K37" s="11" t="str">
        <f>IF(AND(VLOOKUP(K$1,VesselTimes!$A$2:$E$9,5)&gt;StnA!$D37,VLOOKUP(K$1,VesselTimes!$A$2:$E$9,4)&lt;=StnA!$E37),$A37,"")</f>
        <v/>
      </c>
      <c r="L37" s="11" t="str">
        <f>IF(AND(VLOOKUP(L$1,VesselTimes!$A$2:$E$9,5)&gt;StnA!$D37,VLOOKUP(L$1,VesselTimes!$A$2:$E$9,4)&lt;=StnA!$E37),$A37,"")</f>
        <v/>
      </c>
      <c r="M37" s="11" t="str">
        <f>IF(AND(VLOOKUP(M$1,VesselTimes!$A$2:$E$9,5)&gt;StnA!$D37,VLOOKUP(M$1,VesselTimes!$A$2:$E$9,4)&lt;=StnA!$E37),$A37,"")</f>
        <v/>
      </c>
    </row>
    <row r="38" spans="1:13" x14ac:dyDescent="0.25">
      <c r="A38" t="s">
        <v>39</v>
      </c>
      <c r="B38" s="4">
        <v>1792.723</v>
      </c>
      <c r="C38" s="2">
        <f t="shared" si="0"/>
        <v>124502.99999979325</v>
      </c>
      <c r="D38" s="1">
        <f t="shared" si="1"/>
        <v>41181.441006944442</v>
      </c>
      <c r="E38" s="1">
        <f t="shared" si="2"/>
        <v>41181.461756053235</v>
      </c>
      <c r="F38" s="11" t="str">
        <f>IF(AND(VLOOKUP(F$1,VesselTimes!$A$2:$E$9,5)&gt;StnA!$D38,VLOOKUP(F$1,VesselTimes!$A$2:$E$9,4)&lt;=StnA!$E38),$A38,"")</f>
        <v/>
      </c>
      <c r="G38" s="11" t="str">
        <f>IF(AND(VLOOKUP(G$1,VesselTimes!$A$2:$E$9,5)&gt;StnA!$D38,VLOOKUP(G$1,VesselTimes!$A$2:$E$9,4)&lt;=StnA!$E38),$A38,"")</f>
        <v/>
      </c>
      <c r="H38" s="11" t="str">
        <f>IF(AND(VLOOKUP(H$1,VesselTimes!$A$2:$E$9,5)&gt;StnA!$D38,VLOOKUP(H$1,VesselTimes!$A$2:$E$9,4)&lt;=StnA!$E38),$A38,"")</f>
        <v/>
      </c>
      <c r="I38" s="11" t="str">
        <f>IF(AND(VLOOKUP(I$1,VesselTimes!$A$2:$E$9,5)&gt;StnA!$D38,VLOOKUP(I$1,VesselTimes!$A$2:$E$9,4)&lt;=StnA!$E38),$A38,"")</f>
        <v/>
      </c>
      <c r="J38" s="11" t="str">
        <f>IF(AND(VLOOKUP(J$1,VesselTimes!$A$2:$E$9,5)&gt;StnA!$D38,VLOOKUP(J$1,VesselTimes!$A$2:$E$9,4)&lt;=StnA!$E38),$A38,"")</f>
        <v/>
      </c>
      <c r="K38" s="11" t="str">
        <f>IF(AND(VLOOKUP(K$1,VesselTimes!$A$2:$E$9,5)&gt;StnA!$D38,VLOOKUP(K$1,VesselTimes!$A$2:$E$9,4)&lt;=StnA!$E38),$A38,"")</f>
        <v/>
      </c>
      <c r="L38" s="11" t="str">
        <f>IF(AND(VLOOKUP(L$1,VesselTimes!$A$2:$E$9,5)&gt;StnA!$D38,VLOOKUP(L$1,VesselTimes!$A$2:$E$9,4)&lt;=StnA!$E38),$A38,"")</f>
        <v/>
      </c>
      <c r="M38" s="11" t="str">
        <f>IF(AND(VLOOKUP(M$1,VesselTimes!$A$2:$E$9,5)&gt;StnA!$D38,VLOOKUP(M$1,VesselTimes!$A$2:$E$9,4)&lt;=StnA!$E38),$A38,"")</f>
        <v/>
      </c>
    </row>
    <row r="39" spans="1:13" x14ac:dyDescent="0.25">
      <c r="A39" t="s">
        <v>40</v>
      </c>
      <c r="B39" s="4">
        <v>1800</v>
      </c>
      <c r="C39" s="2">
        <f t="shared" si="0"/>
        <v>126304.00000023656</v>
      </c>
      <c r="D39" s="1">
        <f t="shared" si="1"/>
        <v>41181.461851851855</v>
      </c>
      <c r="E39" s="1">
        <f t="shared" si="2"/>
        <v>41181.48268518519</v>
      </c>
      <c r="F39" s="11" t="str">
        <f>IF(AND(VLOOKUP(F$1,VesselTimes!$A$2:$E$9,5)&gt;StnA!$D39,VLOOKUP(F$1,VesselTimes!$A$2:$E$9,4)&lt;=StnA!$E39),$A39,"")</f>
        <v/>
      </c>
      <c r="G39" s="11" t="str">
        <f>IF(AND(VLOOKUP(G$1,VesselTimes!$A$2:$E$9,5)&gt;StnA!$D39,VLOOKUP(G$1,VesselTimes!$A$2:$E$9,4)&lt;=StnA!$E39),$A39,"")</f>
        <v/>
      </c>
      <c r="H39" s="11" t="str">
        <f>IF(AND(VLOOKUP(H$1,VesselTimes!$A$2:$E$9,5)&gt;StnA!$D39,VLOOKUP(H$1,VesselTimes!$A$2:$E$9,4)&lt;=StnA!$E39),$A39,"")</f>
        <v/>
      </c>
      <c r="I39" s="11" t="str">
        <f>IF(AND(VLOOKUP(I$1,VesselTimes!$A$2:$E$9,5)&gt;StnA!$D39,VLOOKUP(I$1,VesselTimes!$A$2:$E$9,4)&lt;=StnA!$E39),$A39,"")</f>
        <v/>
      </c>
      <c r="J39" s="11" t="str">
        <f>IF(AND(VLOOKUP(J$1,VesselTimes!$A$2:$E$9,5)&gt;StnA!$D39,VLOOKUP(J$1,VesselTimes!$A$2:$E$9,4)&lt;=StnA!$E39),$A39,"")</f>
        <v/>
      </c>
      <c r="K39" s="11" t="str">
        <f>IF(AND(VLOOKUP(K$1,VesselTimes!$A$2:$E$9,5)&gt;StnA!$D39,VLOOKUP(K$1,VesselTimes!$A$2:$E$9,4)&lt;=StnA!$E39),$A39,"")</f>
        <v/>
      </c>
      <c r="L39" s="11" t="str">
        <f>IF(AND(VLOOKUP(L$1,VesselTimes!$A$2:$E$9,5)&gt;StnA!$D39,VLOOKUP(L$1,VesselTimes!$A$2:$E$9,4)&lt;=StnA!$E39),$A39,"")</f>
        <v/>
      </c>
      <c r="M39" s="11" t="str">
        <f>IF(AND(VLOOKUP(M$1,VesselTimes!$A$2:$E$9,5)&gt;StnA!$D39,VLOOKUP(M$1,VesselTimes!$A$2:$E$9,4)&lt;=StnA!$E39),$A39,"")</f>
        <v/>
      </c>
    </row>
    <row r="40" spans="1:13" x14ac:dyDescent="0.25">
      <c r="A40" t="s">
        <v>41</v>
      </c>
      <c r="B40" s="4">
        <v>1792.723</v>
      </c>
      <c r="C40" s="2">
        <f t="shared" si="0"/>
        <v>128103.99999981746</v>
      </c>
      <c r="D40" s="1">
        <f t="shared" si="1"/>
        <v>41181.482685185183</v>
      </c>
      <c r="E40" s="1">
        <f t="shared" si="2"/>
        <v>41181.503434293976</v>
      </c>
      <c r="F40" s="11" t="str">
        <f>IF(AND(VLOOKUP(F$1,VesselTimes!$A$2:$E$9,5)&gt;StnA!$D40,VLOOKUP(F$1,VesselTimes!$A$2:$E$9,4)&lt;=StnA!$E40),$A40,"")</f>
        <v/>
      </c>
      <c r="G40" s="11" t="str">
        <f>IF(AND(VLOOKUP(G$1,VesselTimes!$A$2:$E$9,5)&gt;StnA!$D40,VLOOKUP(G$1,VesselTimes!$A$2:$E$9,4)&lt;=StnA!$E40),$A40,"")</f>
        <v/>
      </c>
      <c r="H40" s="11" t="str">
        <f>IF(AND(VLOOKUP(H$1,VesselTimes!$A$2:$E$9,5)&gt;StnA!$D40,VLOOKUP(H$1,VesselTimes!$A$2:$E$9,4)&lt;=StnA!$E40),$A40,"")</f>
        <v/>
      </c>
      <c r="I40" s="11" t="str">
        <f>IF(AND(VLOOKUP(I$1,VesselTimes!$A$2:$E$9,5)&gt;StnA!$D40,VLOOKUP(I$1,VesselTimes!$A$2:$E$9,4)&lt;=StnA!$E40),$A40,"")</f>
        <v/>
      </c>
      <c r="J40" s="11" t="str">
        <f>IF(AND(VLOOKUP(J$1,VesselTimes!$A$2:$E$9,5)&gt;StnA!$D40,VLOOKUP(J$1,VesselTimes!$A$2:$E$9,4)&lt;=StnA!$E40),$A40,"")</f>
        <v/>
      </c>
      <c r="K40" s="11" t="str">
        <f>IF(AND(VLOOKUP(K$1,VesselTimes!$A$2:$E$9,5)&gt;StnA!$D40,VLOOKUP(K$1,VesselTimes!$A$2:$E$9,4)&lt;=StnA!$E40),$A40,"")</f>
        <v/>
      </c>
      <c r="L40" s="11" t="str">
        <f>IF(AND(VLOOKUP(L$1,VesselTimes!$A$2:$E$9,5)&gt;StnA!$D40,VLOOKUP(L$1,VesselTimes!$A$2:$E$9,4)&lt;=StnA!$E40),$A40,"")</f>
        <v/>
      </c>
      <c r="M40" s="11" t="str">
        <f>IF(AND(VLOOKUP(M$1,VesselTimes!$A$2:$E$9,5)&gt;StnA!$D40,VLOOKUP(M$1,VesselTimes!$A$2:$E$9,4)&lt;=StnA!$E40),$A40,"")</f>
        <v/>
      </c>
    </row>
    <row r="41" spans="1:13" x14ac:dyDescent="0.25">
      <c r="A41" t="s">
        <v>42</v>
      </c>
      <c r="B41" s="4">
        <v>1800</v>
      </c>
      <c r="C41" s="2">
        <f t="shared" si="0"/>
        <v>129905.00000026077</v>
      </c>
      <c r="D41" s="1">
        <f t="shared" si="1"/>
        <v>41181.503530092596</v>
      </c>
      <c r="E41" s="1">
        <f t="shared" si="2"/>
        <v>41181.524363425931</v>
      </c>
      <c r="F41" s="11" t="str">
        <f>IF(AND(VLOOKUP(F$1,VesselTimes!$A$2:$E$9,5)&gt;StnA!$D41,VLOOKUP(F$1,VesselTimes!$A$2:$E$9,4)&lt;=StnA!$E41),$A41,"")</f>
        <v/>
      </c>
      <c r="G41" s="11" t="str">
        <f>IF(AND(VLOOKUP(G$1,VesselTimes!$A$2:$E$9,5)&gt;StnA!$D41,VLOOKUP(G$1,VesselTimes!$A$2:$E$9,4)&lt;=StnA!$E41),$A41,"")</f>
        <v/>
      </c>
      <c r="H41" s="11" t="str">
        <f>IF(AND(VLOOKUP(H$1,VesselTimes!$A$2:$E$9,5)&gt;StnA!$D41,VLOOKUP(H$1,VesselTimes!$A$2:$E$9,4)&lt;=StnA!$E41),$A41,"")</f>
        <v/>
      </c>
      <c r="I41" s="11" t="str">
        <f>IF(AND(VLOOKUP(I$1,VesselTimes!$A$2:$E$9,5)&gt;StnA!$D41,VLOOKUP(I$1,VesselTimes!$A$2:$E$9,4)&lt;=StnA!$E41),$A41,"")</f>
        <v/>
      </c>
      <c r="J41" s="11" t="str">
        <f>IF(AND(VLOOKUP(J$1,VesselTimes!$A$2:$E$9,5)&gt;StnA!$D41,VLOOKUP(J$1,VesselTimes!$A$2:$E$9,4)&lt;=StnA!$E41),$A41,"")</f>
        <v/>
      </c>
      <c r="K41" s="11" t="str">
        <f>IF(AND(VLOOKUP(K$1,VesselTimes!$A$2:$E$9,5)&gt;StnA!$D41,VLOOKUP(K$1,VesselTimes!$A$2:$E$9,4)&lt;=StnA!$E41),$A41,"")</f>
        <v/>
      </c>
      <c r="L41" s="11" t="str">
        <f>IF(AND(VLOOKUP(L$1,VesselTimes!$A$2:$E$9,5)&gt;StnA!$D41,VLOOKUP(L$1,VesselTimes!$A$2:$E$9,4)&lt;=StnA!$E41),$A41,"")</f>
        <v/>
      </c>
      <c r="M41" s="11" t="str">
        <f>IF(AND(VLOOKUP(M$1,VesselTimes!$A$2:$E$9,5)&gt;StnA!$D41,VLOOKUP(M$1,VesselTimes!$A$2:$E$9,4)&lt;=StnA!$E41),$A41,"")</f>
        <v/>
      </c>
    </row>
    <row r="42" spans="1:13" x14ac:dyDescent="0.25">
      <c r="A42" t="s">
        <v>43</v>
      </c>
      <c r="B42" s="4">
        <v>1792.723</v>
      </c>
      <c r="C42" s="2">
        <f t="shared" si="0"/>
        <v>131704.99999984168</v>
      </c>
      <c r="D42" s="1">
        <f t="shared" si="1"/>
        <v>41181.524363425924</v>
      </c>
      <c r="E42" s="1">
        <f t="shared" si="2"/>
        <v>41181.545112534717</v>
      </c>
      <c r="F42" s="11" t="str">
        <f>IF(AND(VLOOKUP(F$1,VesselTimes!$A$2:$E$9,5)&gt;StnA!$D42,VLOOKUP(F$1,VesselTimes!$A$2:$E$9,4)&lt;=StnA!$E42),$A42,"")</f>
        <v/>
      </c>
      <c r="G42" s="11" t="str">
        <f>IF(AND(VLOOKUP(G$1,VesselTimes!$A$2:$E$9,5)&gt;StnA!$D42,VLOOKUP(G$1,VesselTimes!$A$2:$E$9,4)&lt;=StnA!$E42),$A42,"")</f>
        <v/>
      </c>
      <c r="H42" s="11" t="str">
        <f>IF(AND(VLOOKUP(H$1,VesselTimes!$A$2:$E$9,5)&gt;StnA!$D42,VLOOKUP(H$1,VesselTimes!$A$2:$E$9,4)&lt;=StnA!$E42),$A42,"")</f>
        <v/>
      </c>
      <c r="I42" s="11" t="str">
        <f>IF(AND(VLOOKUP(I$1,VesselTimes!$A$2:$E$9,5)&gt;StnA!$D42,VLOOKUP(I$1,VesselTimes!$A$2:$E$9,4)&lt;=StnA!$E42),$A42,"")</f>
        <v/>
      </c>
      <c r="J42" s="11" t="str">
        <f>IF(AND(VLOOKUP(J$1,VesselTimes!$A$2:$E$9,5)&gt;StnA!$D42,VLOOKUP(J$1,VesselTimes!$A$2:$E$9,4)&lt;=StnA!$E42),$A42,"")</f>
        <v/>
      </c>
      <c r="K42" s="11" t="str">
        <f>IF(AND(VLOOKUP(K$1,VesselTimes!$A$2:$E$9,5)&gt;StnA!$D42,VLOOKUP(K$1,VesselTimes!$A$2:$E$9,4)&lt;=StnA!$E42),$A42,"")</f>
        <v/>
      </c>
      <c r="L42" s="11" t="str">
        <f>IF(AND(VLOOKUP(L$1,VesselTimes!$A$2:$E$9,5)&gt;StnA!$D42,VLOOKUP(L$1,VesselTimes!$A$2:$E$9,4)&lt;=StnA!$E42),$A42,"")</f>
        <v/>
      </c>
      <c r="M42" s="11" t="str">
        <f>IF(AND(VLOOKUP(M$1,VesselTimes!$A$2:$E$9,5)&gt;StnA!$D42,VLOOKUP(M$1,VesselTimes!$A$2:$E$9,4)&lt;=StnA!$E42),$A42,"")</f>
        <v/>
      </c>
    </row>
    <row r="43" spans="1:13" x14ac:dyDescent="0.25">
      <c r="A43" t="s">
        <v>44</v>
      </c>
      <c r="B43" s="4">
        <v>1800</v>
      </c>
      <c r="C43" s="2">
        <f t="shared" si="0"/>
        <v>133506.00000028498</v>
      </c>
      <c r="D43" s="1">
        <f t="shared" si="1"/>
        <v>41181.545208333337</v>
      </c>
      <c r="E43" s="1">
        <f t="shared" si="2"/>
        <v>41181.566041666672</v>
      </c>
      <c r="F43" s="11" t="str">
        <f>IF(AND(VLOOKUP(F$1,VesselTimes!$A$2:$E$9,5)&gt;StnA!$D43,VLOOKUP(F$1,VesselTimes!$A$2:$E$9,4)&lt;=StnA!$E43),$A43,"")</f>
        <v/>
      </c>
      <c r="G43" s="11" t="str">
        <f>IF(AND(VLOOKUP(G$1,VesselTimes!$A$2:$E$9,5)&gt;StnA!$D43,VLOOKUP(G$1,VesselTimes!$A$2:$E$9,4)&lt;=StnA!$E43),$A43,"")</f>
        <v/>
      </c>
      <c r="H43" s="11" t="str">
        <f>IF(AND(VLOOKUP(H$1,VesselTimes!$A$2:$E$9,5)&gt;StnA!$D43,VLOOKUP(H$1,VesselTimes!$A$2:$E$9,4)&lt;=StnA!$E43),$A43,"")</f>
        <v/>
      </c>
      <c r="I43" s="11" t="str">
        <f>IF(AND(VLOOKUP(I$1,VesselTimes!$A$2:$E$9,5)&gt;StnA!$D43,VLOOKUP(I$1,VesselTimes!$A$2:$E$9,4)&lt;=StnA!$E43),$A43,"")</f>
        <v/>
      </c>
      <c r="J43" s="11" t="str">
        <f>IF(AND(VLOOKUP(J$1,VesselTimes!$A$2:$E$9,5)&gt;StnA!$D43,VLOOKUP(J$1,VesselTimes!$A$2:$E$9,4)&lt;=StnA!$E43),$A43,"")</f>
        <v/>
      </c>
      <c r="K43" s="11" t="str">
        <f>IF(AND(VLOOKUP(K$1,VesselTimes!$A$2:$E$9,5)&gt;StnA!$D43,VLOOKUP(K$1,VesselTimes!$A$2:$E$9,4)&lt;=StnA!$E43),$A43,"")</f>
        <v/>
      </c>
      <c r="L43" s="11" t="str">
        <f>IF(AND(VLOOKUP(L$1,VesselTimes!$A$2:$E$9,5)&gt;StnA!$D43,VLOOKUP(L$1,VesselTimes!$A$2:$E$9,4)&lt;=StnA!$E43),$A43,"")</f>
        <v/>
      </c>
      <c r="M43" s="11" t="str">
        <f>IF(AND(VLOOKUP(M$1,VesselTimes!$A$2:$E$9,5)&gt;StnA!$D43,VLOOKUP(M$1,VesselTimes!$A$2:$E$9,4)&lt;=StnA!$E43),$A43,"")</f>
        <v/>
      </c>
    </row>
    <row r="44" spans="1:13" x14ac:dyDescent="0.25">
      <c r="A44" t="s">
        <v>45</v>
      </c>
      <c r="B44" s="4">
        <v>1794.6849999999999</v>
      </c>
      <c r="C44" s="2">
        <f t="shared" si="0"/>
        <v>135305.99999986589</v>
      </c>
      <c r="D44" s="1">
        <f t="shared" si="1"/>
        <v>41181.566041666665</v>
      </c>
      <c r="E44" s="1">
        <f t="shared" si="2"/>
        <v>41181.586813483795</v>
      </c>
      <c r="F44" s="11" t="str">
        <f>IF(AND(VLOOKUP(F$1,VesselTimes!$A$2:$E$9,5)&gt;StnA!$D44,VLOOKUP(F$1,VesselTimes!$A$2:$E$9,4)&lt;=StnA!$E44),$A44,"")</f>
        <v/>
      </c>
      <c r="G44" s="11" t="str">
        <f>IF(AND(VLOOKUP(G$1,VesselTimes!$A$2:$E$9,5)&gt;StnA!$D44,VLOOKUP(G$1,VesselTimes!$A$2:$E$9,4)&lt;=StnA!$E44),$A44,"")</f>
        <v/>
      </c>
      <c r="H44" s="11" t="str">
        <f>IF(AND(VLOOKUP(H$1,VesselTimes!$A$2:$E$9,5)&gt;StnA!$D44,VLOOKUP(H$1,VesselTimes!$A$2:$E$9,4)&lt;=StnA!$E44),$A44,"")</f>
        <v/>
      </c>
      <c r="I44" s="11" t="str">
        <f>IF(AND(VLOOKUP(I$1,VesselTimes!$A$2:$E$9,5)&gt;StnA!$D44,VLOOKUP(I$1,VesselTimes!$A$2:$E$9,4)&lt;=StnA!$E44),$A44,"")</f>
        <v/>
      </c>
      <c r="J44" s="11" t="str">
        <f>IF(AND(VLOOKUP(J$1,VesselTimes!$A$2:$E$9,5)&gt;StnA!$D44,VLOOKUP(J$1,VesselTimes!$A$2:$E$9,4)&lt;=StnA!$E44),$A44,"")</f>
        <v/>
      </c>
      <c r="K44" s="11" t="str">
        <f>IF(AND(VLOOKUP(K$1,VesselTimes!$A$2:$E$9,5)&gt;StnA!$D44,VLOOKUP(K$1,VesselTimes!$A$2:$E$9,4)&lt;=StnA!$E44),$A44,"")</f>
        <v/>
      </c>
      <c r="L44" s="11" t="str">
        <f>IF(AND(VLOOKUP(L$1,VesselTimes!$A$2:$E$9,5)&gt;StnA!$D44,VLOOKUP(L$1,VesselTimes!$A$2:$E$9,4)&lt;=StnA!$E44),$A44,"")</f>
        <v/>
      </c>
      <c r="M44" s="11" t="str">
        <f>IF(AND(VLOOKUP(M$1,VesselTimes!$A$2:$E$9,5)&gt;StnA!$D44,VLOOKUP(M$1,VesselTimes!$A$2:$E$9,4)&lt;=StnA!$E44),$A44,"")</f>
        <v/>
      </c>
    </row>
    <row r="45" spans="1:13" x14ac:dyDescent="0.25">
      <c r="A45" t="s">
        <v>46</v>
      </c>
      <c r="B45" s="4">
        <v>1800</v>
      </c>
      <c r="C45" s="2">
        <f t="shared" si="0"/>
        <v>137107.99999991432</v>
      </c>
      <c r="D45" s="1">
        <f t="shared" si="1"/>
        <v>41181.586898148147</v>
      </c>
      <c r="E45" s="1">
        <f t="shared" si="2"/>
        <v>41181.607731481483</v>
      </c>
      <c r="F45" s="11" t="str">
        <f>IF(AND(VLOOKUP(F$1,VesselTimes!$A$2:$E$9,5)&gt;StnA!$D45,VLOOKUP(F$1,VesselTimes!$A$2:$E$9,4)&lt;=StnA!$E45),$A45,"")</f>
        <v/>
      </c>
      <c r="G45" s="11" t="str">
        <f>IF(AND(VLOOKUP(G$1,VesselTimes!$A$2:$E$9,5)&gt;StnA!$D45,VLOOKUP(G$1,VesselTimes!$A$2:$E$9,4)&lt;=StnA!$E45),$A45,"")</f>
        <v/>
      </c>
      <c r="H45" s="11" t="str">
        <f>IF(AND(VLOOKUP(H$1,VesselTimes!$A$2:$E$9,5)&gt;StnA!$D45,VLOOKUP(H$1,VesselTimes!$A$2:$E$9,4)&lt;=StnA!$E45),$A45,"")</f>
        <v/>
      </c>
      <c r="I45" s="11" t="str">
        <f>IF(AND(VLOOKUP(I$1,VesselTimes!$A$2:$E$9,5)&gt;StnA!$D45,VLOOKUP(I$1,VesselTimes!$A$2:$E$9,4)&lt;=StnA!$E45),$A45,"")</f>
        <v/>
      </c>
      <c r="J45" s="11" t="str">
        <f>IF(AND(VLOOKUP(J$1,VesselTimes!$A$2:$E$9,5)&gt;StnA!$D45,VLOOKUP(J$1,VesselTimes!$A$2:$E$9,4)&lt;=StnA!$E45),$A45,"")</f>
        <v/>
      </c>
      <c r="K45" s="11" t="str">
        <f>IF(AND(VLOOKUP(K$1,VesselTimes!$A$2:$E$9,5)&gt;StnA!$D45,VLOOKUP(K$1,VesselTimes!$A$2:$E$9,4)&lt;=StnA!$E45),$A45,"")</f>
        <v/>
      </c>
      <c r="L45" s="11" t="str">
        <f>IF(AND(VLOOKUP(L$1,VesselTimes!$A$2:$E$9,5)&gt;StnA!$D45,VLOOKUP(L$1,VesselTimes!$A$2:$E$9,4)&lt;=StnA!$E45),$A45,"")</f>
        <v/>
      </c>
      <c r="M45" s="11" t="str">
        <f>IF(AND(VLOOKUP(M$1,VesselTimes!$A$2:$E$9,5)&gt;StnA!$D45,VLOOKUP(M$1,VesselTimes!$A$2:$E$9,4)&lt;=StnA!$E45),$A45,"")</f>
        <v/>
      </c>
    </row>
    <row r="46" spans="1:13" x14ac:dyDescent="0.25">
      <c r="A46" t="s">
        <v>47</v>
      </c>
      <c r="B46" s="4">
        <v>1791.7840000000001</v>
      </c>
      <c r="C46" s="2">
        <f t="shared" si="0"/>
        <v>138908.00000012387</v>
      </c>
      <c r="D46" s="1">
        <f t="shared" si="1"/>
        <v>41181.607731481483</v>
      </c>
      <c r="E46" s="1">
        <f t="shared" si="2"/>
        <v>41181.628469722222</v>
      </c>
      <c r="F46" s="11" t="str">
        <f>IF(AND(VLOOKUP(F$1,VesselTimes!$A$2:$E$9,5)&gt;StnA!$D46,VLOOKUP(F$1,VesselTimes!$A$2:$E$9,4)&lt;=StnA!$E46),$A46,"")</f>
        <v/>
      </c>
      <c r="G46" s="11" t="str">
        <f>IF(AND(VLOOKUP(G$1,VesselTimes!$A$2:$E$9,5)&gt;StnA!$D46,VLOOKUP(G$1,VesselTimes!$A$2:$E$9,4)&lt;=StnA!$E46),$A46,"")</f>
        <v/>
      </c>
      <c r="H46" s="11" t="str">
        <f>IF(AND(VLOOKUP(H$1,VesselTimes!$A$2:$E$9,5)&gt;StnA!$D46,VLOOKUP(H$1,VesselTimes!$A$2:$E$9,4)&lt;=StnA!$E46),$A46,"")</f>
        <v/>
      </c>
      <c r="I46" s="11" t="str">
        <f>IF(AND(VLOOKUP(I$1,VesselTimes!$A$2:$E$9,5)&gt;StnA!$D46,VLOOKUP(I$1,VesselTimes!$A$2:$E$9,4)&lt;=StnA!$E46),$A46,"")</f>
        <v/>
      </c>
      <c r="J46" s="11" t="str">
        <f>IF(AND(VLOOKUP(J$1,VesselTimes!$A$2:$E$9,5)&gt;StnA!$D46,VLOOKUP(J$1,VesselTimes!$A$2:$E$9,4)&lt;=StnA!$E46),$A46,"")</f>
        <v/>
      </c>
      <c r="K46" s="11" t="str">
        <f>IF(AND(VLOOKUP(K$1,VesselTimes!$A$2:$E$9,5)&gt;StnA!$D46,VLOOKUP(K$1,VesselTimes!$A$2:$E$9,4)&lt;=StnA!$E46),$A46,"")</f>
        <v/>
      </c>
      <c r="L46" s="11" t="str">
        <f>IF(AND(VLOOKUP(L$1,VesselTimes!$A$2:$E$9,5)&gt;StnA!$D46,VLOOKUP(L$1,VesselTimes!$A$2:$E$9,4)&lt;=StnA!$E46),$A46,"")</f>
        <v/>
      </c>
      <c r="M46" s="11" t="str">
        <f>IF(AND(VLOOKUP(M$1,VesselTimes!$A$2:$E$9,5)&gt;StnA!$D46,VLOOKUP(M$1,VesselTimes!$A$2:$E$9,4)&lt;=StnA!$E46),$A46,"")</f>
        <v/>
      </c>
    </row>
    <row r="47" spans="1:13" x14ac:dyDescent="0.25">
      <c r="A47" t="s">
        <v>48</v>
      </c>
      <c r="B47" s="4">
        <v>1800</v>
      </c>
      <c r="C47" s="2">
        <f t="shared" si="0"/>
        <v>140708.99999993853</v>
      </c>
      <c r="D47" s="1">
        <f t="shared" si="1"/>
        <v>41181.628576388888</v>
      </c>
      <c r="E47" s="1">
        <f t="shared" si="2"/>
        <v>41181.649409722224</v>
      </c>
      <c r="F47" s="11" t="str">
        <f>IF(AND(VLOOKUP(F$1,VesselTimes!$A$2:$E$9,5)&gt;StnA!$D47,VLOOKUP(F$1,VesselTimes!$A$2:$E$9,4)&lt;=StnA!$E47),$A47,"")</f>
        <v/>
      </c>
      <c r="G47" s="11" t="str">
        <f>IF(AND(VLOOKUP(G$1,VesselTimes!$A$2:$E$9,5)&gt;StnA!$D47,VLOOKUP(G$1,VesselTimes!$A$2:$E$9,4)&lt;=StnA!$E47),$A47,"")</f>
        <v/>
      </c>
      <c r="H47" s="11" t="str">
        <f>IF(AND(VLOOKUP(H$1,VesselTimes!$A$2:$E$9,5)&gt;StnA!$D47,VLOOKUP(H$1,VesselTimes!$A$2:$E$9,4)&lt;=StnA!$E47),$A47,"")</f>
        <v/>
      </c>
      <c r="I47" s="11" t="str">
        <f>IF(AND(VLOOKUP(I$1,VesselTimes!$A$2:$E$9,5)&gt;StnA!$D47,VLOOKUP(I$1,VesselTimes!$A$2:$E$9,4)&lt;=StnA!$E47),$A47,"")</f>
        <v/>
      </c>
      <c r="J47" s="11" t="str">
        <f>IF(AND(VLOOKUP(J$1,VesselTimes!$A$2:$E$9,5)&gt;StnA!$D47,VLOOKUP(J$1,VesselTimes!$A$2:$E$9,4)&lt;=StnA!$E47),$A47,"")</f>
        <v>AMARS_data-a60aeada.A60AEADA.Chan_1-24bps.1348931109.2012-09-29-15-05-09.wav</v>
      </c>
      <c r="K47" s="11" t="str">
        <f>IF(AND(VLOOKUP(K$1,VesselTimes!$A$2:$E$9,5)&gt;StnA!$D47,VLOOKUP(K$1,VesselTimes!$A$2:$E$9,4)&lt;=StnA!$E47),$A47,"")</f>
        <v/>
      </c>
      <c r="L47" s="11" t="str">
        <f>IF(AND(VLOOKUP(L$1,VesselTimes!$A$2:$E$9,5)&gt;StnA!$D47,VLOOKUP(L$1,VesselTimes!$A$2:$E$9,4)&lt;=StnA!$E47),$A47,"")</f>
        <v/>
      </c>
      <c r="M47" s="11" t="str">
        <f>IF(AND(VLOOKUP(M$1,VesselTimes!$A$2:$E$9,5)&gt;StnA!$D47,VLOOKUP(M$1,VesselTimes!$A$2:$E$9,4)&lt;=StnA!$E47),$A47,"")</f>
        <v/>
      </c>
    </row>
    <row r="48" spans="1:13" x14ac:dyDescent="0.25">
      <c r="A48" t="s">
        <v>49</v>
      </c>
      <c r="B48" s="4">
        <v>1794.6849999999999</v>
      </c>
      <c r="C48" s="2">
        <f t="shared" si="0"/>
        <v>142509.00000014808</v>
      </c>
      <c r="D48" s="1">
        <f t="shared" si="1"/>
        <v>41181.649409722224</v>
      </c>
      <c r="E48" s="1">
        <f t="shared" si="2"/>
        <v>41181.670181539354</v>
      </c>
      <c r="F48" s="11" t="str">
        <f>IF(AND(VLOOKUP(F$1,VesselTimes!$A$2:$E$9,5)&gt;StnA!$D48,VLOOKUP(F$1,VesselTimes!$A$2:$E$9,4)&lt;=StnA!$E48),$A48,"")</f>
        <v/>
      </c>
      <c r="G48" s="11" t="str">
        <f>IF(AND(VLOOKUP(G$1,VesselTimes!$A$2:$E$9,5)&gt;StnA!$D48,VLOOKUP(G$1,VesselTimes!$A$2:$E$9,4)&lt;=StnA!$E48),$A48,"")</f>
        <v/>
      </c>
      <c r="H48" s="11" t="str">
        <f>IF(AND(VLOOKUP(H$1,VesselTimes!$A$2:$E$9,5)&gt;StnA!$D48,VLOOKUP(H$1,VesselTimes!$A$2:$E$9,4)&lt;=StnA!$E48),$A48,"")</f>
        <v/>
      </c>
      <c r="I48" s="11" t="str">
        <f>IF(AND(VLOOKUP(I$1,VesselTimes!$A$2:$E$9,5)&gt;StnA!$D48,VLOOKUP(I$1,VesselTimes!$A$2:$E$9,4)&lt;=StnA!$E48),$A48,"")</f>
        <v/>
      </c>
      <c r="J48" s="11" t="str">
        <f>IF(AND(VLOOKUP(J$1,VesselTimes!$A$2:$E$9,5)&gt;StnA!$D48,VLOOKUP(J$1,VesselTimes!$A$2:$E$9,4)&lt;=StnA!$E48),$A48,"")</f>
        <v>AMARS_data-a60aeada.A60AEADA.Chan_1-24bps.1348932909.2012-09-29-15-35-09.wav</v>
      </c>
      <c r="K48" s="11" t="str">
        <f>IF(AND(VLOOKUP(K$1,VesselTimes!$A$2:$E$9,5)&gt;StnA!$D48,VLOOKUP(K$1,VesselTimes!$A$2:$E$9,4)&lt;=StnA!$E48),$A48,"")</f>
        <v/>
      </c>
      <c r="L48" s="11" t="str">
        <f>IF(AND(VLOOKUP(L$1,VesselTimes!$A$2:$E$9,5)&gt;StnA!$D48,VLOOKUP(L$1,VesselTimes!$A$2:$E$9,4)&lt;=StnA!$E48),$A48,"")</f>
        <v/>
      </c>
      <c r="M48" s="11" t="str">
        <f>IF(AND(VLOOKUP(M$1,VesselTimes!$A$2:$E$9,5)&gt;StnA!$D48,VLOOKUP(M$1,VesselTimes!$A$2:$E$9,4)&lt;=StnA!$E48),$A48,"")</f>
        <v/>
      </c>
    </row>
    <row r="49" spans="1:13" x14ac:dyDescent="0.25">
      <c r="A49" t="s">
        <v>50</v>
      </c>
      <c r="B49" s="4">
        <v>1800</v>
      </c>
      <c r="C49" s="2">
        <f t="shared" si="0"/>
        <v>144311.00000019651</v>
      </c>
      <c r="D49" s="1">
        <f t="shared" si="1"/>
        <v>41181.670266203706</v>
      </c>
      <c r="E49" s="1">
        <f t="shared" si="2"/>
        <v>41181.691099537042</v>
      </c>
      <c r="F49" s="11" t="str">
        <f>IF(AND(VLOOKUP(F$1,VesselTimes!$A$2:$E$9,5)&gt;StnA!$D49,VLOOKUP(F$1,VesselTimes!$A$2:$E$9,4)&lt;=StnA!$E49),$A49,"")</f>
        <v/>
      </c>
      <c r="G49" s="11" t="str">
        <f>IF(AND(VLOOKUP(G$1,VesselTimes!$A$2:$E$9,5)&gt;StnA!$D49,VLOOKUP(G$1,VesselTimes!$A$2:$E$9,4)&lt;=StnA!$E49),$A49,"")</f>
        <v/>
      </c>
      <c r="H49" s="11" t="str">
        <f>IF(AND(VLOOKUP(H$1,VesselTimes!$A$2:$E$9,5)&gt;StnA!$D49,VLOOKUP(H$1,VesselTimes!$A$2:$E$9,4)&lt;=StnA!$E49),$A49,"")</f>
        <v/>
      </c>
      <c r="I49" s="11" t="str">
        <f>IF(AND(VLOOKUP(I$1,VesselTimes!$A$2:$E$9,5)&gt;StnA!$D49,VLOOKUP(I$1,VesselTimes!$A$2:$E$9,4)&lt;=StnA!$E49),$A49,"")</f>
        <v/>
      </c>
      <c r="J49" s="11" t="str">
        <f>IF(AND(VLOOKUP(J$1,VesselTimes!$A$2:$E$9,5)&gt;StnA!$D49,VLOOKUP(J$1,VesselTimes!$A$2:$E$9,4)&lt;=StnA!$E49),$A49,"")</f>
        <v>AMARS_data-a60aeada.A60AEADA.Chan_1-24bps.1348934711.2012-09-29-16-05-11.wav</v>
      </c>
      <c r="K49" s="11" t="str">
        <f>IF(AND(VLOOKUP(K$1,VesselTimes!$A$2:$E$9,5)&gt;StnA!$D49,VLOOKUP(K$1,VesselTimes!$A$2:$E$9,4)&lt;=StnA!$E49),$A49,"")</f>
        <v/>
      </c>
      <c r="L49" s="11" t="str">
        <f>IF(AND(VLOOKUP(L$1,VesselTimes!$A$2:$E$9,5)&gt;StnA!$D49,VLOOKUP(L$1,VesselTimes!$A$2:$E$9,4)&lt;=StnA!$E49),$A49,"")</f>
        <v/>
      </c>
      <c r="M49" s="11" t="str">
        <f>IF(AND(VLOOKUP(M$1,VesselTimes!$A$2:$E$9,5)&gt;StnA!$D49,VLOOKUP(M$1,VesselTimes!$A$2:$E$9,4)&lt;=StnA!$E49),$A49,"")</f>
        <v/>
      </c>
    </row>
    <row r="50" spans="1:13" x14ac:dyDescent="0.25">
      <c r="A50" t="s">
        <v>51</v>
      </c>
      <c r="B50" s="4">
        <v>1793.7460000000001</v>
      </c>
      <c r="C50" s="2">
        <f t="shared" si="0"/>
        <v>146110.99999977741</v>
      </c>
      <c r="D50" s="1">
        <f t="shared" si="1"/>
        <v>41181.691099537034</v>
      </c>
      <c r="E50" s="1">
        <f t="shared" si="2"/>
        <v>41181.71186048611</v>
      </c>
      <c r="F50" s="11" t="str">
        <f>IF(AND(VLOOKUP(F$1,VesselTimes!$A$2:$E$9,5)&gt;StnA!$D50,VLOOKUP(F$1,VesselTimes!$A$2:$E$9,4)&lt;=StnA!$E50),$A50,"")</f>
        <v/>
      </c>
      <c r="G50" s="11" t="str">
        <f>IF(AND(VLOOKUP(G$1,VesselTimes!$A$2:$E$9,5)&gt;StnA!$D50,VLOOKUP(G$1,VesselTimes!$A$2:$E$9,4)&lt;=StnA!$E50),$A50,"")</f>
        <v/>
      </c>
      <c r="H50" s="11" t="str">
        <f>IF(AND(VLOOKUP(H$1,VesselTimes!$A$2:$E$9,5)&gt;StnA!$D50,VLOOKUP(H$1,VesselTimes!$A$2:$E$9,4)&lt;=StnA!$E50),$A50,"")</f>
        <v/>
      </c>
      <c r="I50" s="11" t="str">
        <f>IF(AND(VLOOKUP(I$1,VesselTimes!$A$2:$E$9,5)&gt;StnA!$D50,VLOOKUP(I$1,VesselTimes!$A$2:$E$9,4)&lt;=StnA!$E50),$A50,"")</f>
        <v/>
      </c>
      <c r="J50" s="11" t="str">
        <f>IF(AND(VLOOKUP(J$1,VesselTimes!$A$2:$E$9,5)&gt;StnA!$D50,VLOOKUP(J$1,VesselTimes!$A$2:$E$9,4)&lt;=StnA!$E50),$A50,"")</f>
        <v/>
      </c>
      <c r="K50" s="11" t="str">
        <f>IF(AND(VLOOKUP(K$1,VesselTimes!$A$2:$E$9,5)&gt;StnA!$D50,VLOOKUP(K$1,VesselTimes!$A$2:$E$9,4)&lt;=StnA!$E50),$A50,"")</f>
        <v/>
      </c>
      <c r="L50" s="11" t="str">
        <f>IF(AND(VLOOKUP(L$1,VesselTimes!$A$2:$E$9,5)&gt;StnA!$D50,VLOOKUP(L$1,VesselTimes!$A$2:$E$9,4)&lt;=StnA!$E50),$A50,"")</f>
        <v/>
      </c>
      <c r="M50" s="11" t="str">
        <f>IF(AND(VLOOKUP(M$1,VesselTimes!$A$2:$E$9,5)&gt;StnA!$D50,VLOOKUP(M$1,VesselTimes!$A$2:$E$9,4)&lt;=StnA!$E50),$A50,"")</f>
        <v/>
      </c>
    </row>
    <row r="51" spans="1:13" x14ac:dyDescent="0.25">
      <c r="A51" t="s">
        <v>52</v>
      </c>
      <c r="B51" s="4">
        <v>1800</v>
      </c>
      <c r="C51" s="2">
        <f t="shared" si="0"/>
        <v>147912.99999982584</v>
      </c>
      <c r="D51" s="1">
        <f t="shared" si="1"/>
        <v>41181.711956018517</v>
      </c>
      <c r="E51" s="1">
        <f t="shared" si="2"/>
        <v>41181.732789351852</v>
      </c>
      <c r="F51" s="11" t="str">
        <f>IF(AND(VLOOKUP(F$1,VesselTimes!$A$2:$E$9,5)&gt;StnA!$D51,VLOOKUP(F$1,VesselTimes!$A$2:$E$9,4)&lt;=StnA!$E51),$A51,"")</f>
        <v/>
      </c>
      <c r="G51" s="11" t="str">
        <f>IF(AND(VLOOKUP(G$1,VesselTimes!$A$2:$E$9,5)&gt;StnA!$D51,VLOOKUP(G$1,VesselTimes!$A$2:$E$9,4)&lt;=StnA!$E51),$A51,"")</f>
        <v/>
      </c>
      <c r="H51" s="11" t="str">
        <f>IF(AND(VLOOKUP(H$1,VesselTimes!$A$2:$E$9,5)&gt;StnA!$D51,VLOOKUP(H$1,VesselTimes!$A$2:$E$9,4)&lt;=StnA!$E51),$A51,"")</f>
        <v/>
      </c>
      <c r="I51" s="11" t="str">
        <f>IF(AND(VLOOKUP(I$1,VesselTimes!$A$2:$E$9,5)&gt;StnA!$D51,VLOOKUP(I$1,VesselTimes!$A$2:$E$9,4)&lt;=StnA!$E51),$A51,"")</f>
        <v/>
      </c>
      <c r="J51" s="11" t="str">
        <f>IF(AND(VLOOKUP(J$1,VesselTimes!$A$2:$E$9,5)&gt;StnA!$D51,VLOOKUP(J$1,VesselTimes!$A$2:$E$9,4)&lt;=StnA!$E51),$A51,"")</f>
        <v/>
      </c>
      <c r="K51" s="11" t="str">
        <f>IF(AND(VLOOKUP(K$1,VesselTimes!$A$2:$E$9,5)&gt;StnA!$D51,VLOOKUP(K$1,VesselTimes!$A$2:$E$9,4)&lt;=StnA!$E51),$A51,"")</f>
        <v/>
      </c>
      <c r="L51" s="11" t="str">
        <f>IF(AND(VLOOKUP(L$1,VesselTimes!$A$2:$E$9,5)&gt;StnA!$D51,VLOOKUP(L$1,VesselTimes!$A$2:$E$9,4)&lt;=StnA!$E51),$A51,"")</f>
        <v/>
      </c>
      <c r="M51" s="11" t="str">
        <f>IF(AND(VLOOKUP(M$1,VesselTimes!$A$2:$E$9,5)&gt;StnA!$D51,VLOOKUP(M$1,VesselTimes!$A$2:$E$9,4)&lt;=StnA!$E51),$A51,"")</f>
        <v/>
      </c>
    </row>
    <row r="52" spans="1:13" x14ac:dyDescent="0.25">
      <c r="A52" t="s">
        <v>53</v>
      </c>
      <c r="B52" s="4">
        <v>1793.7460000000001</v>
      </c>
      <c r="C52" s="2">
        <f t="shared" si="0"/>
        <v>149713.00000003539</v>
      </c>
      <c r="D52" s="1">
        <f t="shared" si="1"/>
        <v>41181.732789351852</v>
      </c>
      <c r="E52" s="1">
        <f t="shared" si="2"/>
        <v>41181.753550300928</v>
      </c>
      <c r="F52" s="11" t="str">
        <f>IF(AND(VLOOKUP(F$1,VesselTimes!$A$2:$E$9,5)&gt;StnA!$D52,VLOOKUP(F$1,VesselTimes!$A$2:$E$9,4)&lt;=StnA!$E52),$A52,"")</f>
        <v/>
      </c>
      <c r="G52" s="11" t="str">
        <f>IF(AND(VLOOKUP(G$1,VesselTimes!$A$2:$E$9,5)&gt;StnA!$D52,VLOOKUP(G$1,VesselTimes!$A$2:$E$9,4)&lt;=StnA!$E52),$A52,"")</f>
        <v/>
      </c>
      <c r="H52" s="11" t="str">
        <f>IF(AND(VLOOKUP(H$1,VesselTimes!$A$2:$E$9,5)&gt;StnA!$D52,VLOOKUP(H$1,VesselTimes!$A$2:$E$9,4)&lt;=StnA!$E52),$A52,"")</f>
        <v/>
      </c>
      <c r="I52" s="11" t="str">
        <f>IF(AND(VLOOKUP(I$1,VesselTimes!$A$2:$E$9,5)&gt;StnA!$D52,VLOOKUP(I$1,VesselTimes!$A$2:$E$9,4)&lt;=StnA!$E52),$A52,"")</f>
        <v/>
      </c>
      <c r="J52" s="11" t="str">
        <f>IF(AND(VLOOKUP(J$1,VesselTimes!$A$2:$E$9,5)&gt;StnA!$D52,VLOOKUP(J$1,VesselTimes!$A$2:$E$9,4)&lt;=StnA!$E52),$A52,"")</f>
        <v/>
      </c>
      <c r="K52" s="11" t="str">
        <f>IF(AND(VLOOKUP(K$1,VesselTimes!$A$2:$E$9,5)&gt;StnA!$D52,VLOOKUP(K$1,VesselTimes!$A$2:$E$9,4)&lt;=StnA!$E52),$A52,"")</f>
        <v/>
      </c>
      <c r="L52" s="11" t="str">
        <f>IF(AND(VLOOKUP(L$1,VesselTimes!$A$2:$E$9,5)&gt;StnA!$D52,VLOOKUP(L$1,VesselTimes!$A$2:$E$9,4)&lt;=StnA!$E52),$A52,"")</f>
        <v/>
      </c>
      <c r="M52" s="11" t="str">
        <f>IF(AND(VLOOKUP(M$1,VesselTimes!$A$2:$E$9,5)&gt;StnA!$D52,VLOOKUP(M$1,VesselTimes!$A$2:$E$9,4)&lt;=StnA!$E52),$A52,"")</f>
        <v/>
      </c>
    </row>
    <row r="53" spans="1:13" x14ac:dyDescent="0.25">
      <c r="A53" t="s">
        <v>54</v>
      </c>
      <c r="B53" s="4">
        <v>1800</v>
      </c>
      <c r="C53" s="2">
        <f t="shared" si="0"/>
        <v>151515.00000008382</v>
      </c>
      <c r="D53" s="1">
        <f t="shared" si="1"/>
        <v>41181.753645833334</v>
      </c>
      <c r="E53" s="1">
        <f t="shared" si="2"/>
        <v>41181.77447916667</v>
      </c>
      <c r="F53" s="11" t="str">
        <f>IF(AND(VLOOKUP(F$1,VesselTimes!$A$2:$E$9,5)&gt;StnA!$D53,VLOOKUP(F$1,VesselTimes!$A$2:$E$9,4)&lt;=StnA!$E53),$A53,"")</f>
        <v/>
      </c>
      <c r="G53" s="11" t="str">
        <f>IF(AND(VLOOKUP(G$1,VesselTimes!$A$2:$E$9,5)&gt;StnA!$D53,VLOOKUP(G$1,VesselTimes!$A$2:$E$9,4)&lt;=StnA!$E53),$A53,"")</f>
        <v/>
      </c>
      <c r="H53" s="11" t="str">
        <f>IF(AND(VLOOKUP(H$1,VesselTimes!$A$2:$E$9,5)&gt;StnA!$D53,VLOOKUP(H$1,VesselTimes!$A$2:$E$9,4)&lt;=StnA!$E53),$A53,"")</f>
        <v/>
      </c>
      <c r="I53" s="11" t="str">
        <f>IF(AND(VLOOKUP(I$1,VesselTimes!$A$2:$E$9,5)&gt;StnA!$D53,VLOOKUP(I$1,VesselTimes!$A$2:$E$9,4)&lt;=StnA!$E53),$A53,"")</f>
        <v/>
      </c>
      <c r="J53" s="11" t="str">
        <f>IF(AND(VLOOKUP(J$1,VesselTimes!$A$2:$E$9,5)&gt;StnA!$D53,VLOOKUP(J$1,VesselTimes!$A$2:$E$9,4)&lt;=StnA!$E53),$A53,"")</f>
        <v/>
      </c>
      <c r="K53" s="11" t="str">
        <f>IF(AND(VLOOKUP(K$1,VesselTimes!$A$2:$E$9,5)&gt;StnA!$D53,VLOOKUP(K$1,VesselTimes!$A$2:$E$9,4)&lt;=StnA!$E53),$A53,"")</f>
        <v/>
      </c>
      <c r="L53" s="11" t="str">
        <f>IF(AND(VLOOKUP(L$1,VesselTimes!$A$2:$E$9,5)&gt;StnA!$D53,VLOOKUP(L$1,VesselTimes!$A$2:$E$9,4)&lt;=StnA!$E53),$A53,"")</f>
        <v/>
      </c>
      <c r="M53" s="11" t="str">
        <f>IF(AND(VLOOKUP(M$1,VesselTimes!$A$2:$E$9,5)&gt;StnA!$D53,VLOOKUP(M$1,VesselTimes!$A$2:$E$9,4)&lt;=StnA!$E53),$A53,"")</f>
        <v/>
      </c>
    </row>
    <row r="54" spans="1:13" x14ac:dyDescent="0.25">
      <c r="A54" t="s">
        <v>55</v>
      </c>
      <c r="B54" s="4">
        <v>1791.7840000000001</v>
      </c>
      <c r="C54" s="2">
        <f t="shared" si="0"/>
        <v>153315.00000029337</v>
      </c>
      <c r="D54" s="1">
        <f t="shared" si="1"/>
        <v>41181.77447916667</v>
      </c>
      <c r="E54" s="1">
        <f t="shared" si="2"/>
        <v>41181.795217407409</v>
      </c>
      <c r="F54" s="11" t="str">
        <f>IF(AND(VLOOKUP(F$1,VesselTimes!$A$2:$E$9,5)&gt;StnA!$D54,VLOOKUP(F$1,VesselTimes!$A$2:$E$9,4)&lt;=StnA!$E54),$A54,"")</f>
        <v/>
      </c>
      <c r="G54" s="11" t="str">
        <f>IF(AND(VLOOKUP(G$1,VesselTimes!$A$2:$E$9,5)&gt;StnA!$D54,VLOOKUP(G$1,VesselTimes!$A$2:$E$9,4)&lt;=StnA!$E54),$A54,"")</f>
        <v/>
      </c>
      <c r="H54" s="11" t="str">
        <f>IF(AND(VLOOKUP(H$1,VesselTimes!$A$2:$E$9,5)&gt;StnA!$D54,VLOOKUP(H$1,VesselTimes!$A$2:$E$9,4)&lt;=StnA!$E54),$A54,"")</f>
        <v/>
      </c>
      <c r="I54" s="11" t="str">
        <f>IF(AND(VLOOKUP(I$1,VesselTimes!$A$2:$E$9,5)&gt;StnA!$D54,VLOOKUP(I$1,VesselTimes!$A$2:$E$9,4)&lt;=StnA!$E54),$A54,"")</f>
        <v/>
      </c>
      <c r="J54" s="11" t="str">
        <f>IF(AND(VLOOKUP(J$1,VesselTimes!$A$2:$E$9,5)&gt;StnA!$D54,VLOOKUP(J$1,VesselTimes!$A$2:$E$9,4)&lt;=StnA!$E54),$A54,"")</f>
        <v/>
      </c>
      <c r="K54" s="11" t="str">
        <f>IF(AND(VLOOKUP(K$1,VesselTimes!$A$2:$E$9,5)&gt;StnA!$D54,VLOOKUP(K$1,VesselTimes!$A$2:$E$9,4)&lt;=StnA!$E54),$A54,"")</f>
        <v/>
      </c>
      <c r="L54" s="11" t="str">
        <f>IF(AND(VLOOKUP(L$1,VesselTimes!$A$2:$E$9,5)&gt;StnA!$D54,VLOOKUP(L$1,VesselTimes!$A$2:$E$9,4)&lt;=StnA!$E54),$A54,"")</f>
        <v/>
      </c>
      <c r="M54" s="11" t="str">
        <f>IF(AND(VLOOKUP(M$1,VesselTimes!$A$2:$E$9,5)&gt;StnA!$D54,VLOOKUP(M$1,VesselTimes!$A$2:$E$9,4)&lt;=StnA!$E54),$A54,"")</f>
        <v/>
      </c>
    </row>
    <row r="55" spans="1:13" x14ac:dyDescent="0.25">
      <c r="A55" t="s">
        <v>56</v>
      </c>
      <c r="B55" s="4">
        <v>1800</v>
      </c>
      <c r="C55" s="2">
        <f t="shared" si="0"/>
        <v>155116.00000010803</v>
      </c>
      <c r="D55" s="1">
        <f t="shared" si="1"/>
        <v>41181.795324074075</v>
      </c>
      <c r="E55" s="1">
        <f t="shared" si="2"/>
        <v>41181.816157407411</v>
      </c>
      <c r="F55" s="11" t="str">
        <f>IF(AND(VLOOKUP(F$1,VesselTimes!$A$2:$E$9,5)&gt;StnA!$D55,VLOOKUP(F$1,VesselTimes!$A$2:$E$9,4)&lt;=StnA!$E55),$A55,"")</f>
        <v/>
      </c>
      <c r="G55" s="11" t="str">
        <f>IF(AND(VLOOKUP(G$1,VesselTimes!$A$2:$E$9,5)&gt;StnA!$D55,VLOOKUP(G$1,VesselTimes!$A$2:$E$9,4)&lt;=StnA!$E55),$A55,"")</f>
        <v/>
      </c>
      <c r="H55" s="11" t="str">
        <f>IF(AND(VLOOKUP(H$1,VesselTimes!$A$2:$E$9,5)&gt;StnA!$D55,VLOOKUP(H$1,VesselTimes!$A$2:$E$9,4)&lt;=StnA!$E55),$A55,"")</f>
        <v/>
      </c>
      <c r="I55" s="11" t="str">
        <f>IF(AND(VLOOKUP(I$1,VesselTimes!$A$2:$E$9,5)&gt;StnA!$D55,VLOOKUP(I$1,VesselTimes!$A$2:$E$9,4)&lt;=StnA!$E55),$A55,"")</f>
        <v/>
      </c>
      <c r="J55" s="11" t="str">
        <f>IF(AND(VLOOKUP(J$1,VesselTimes!$A$2:$E$9,5)&gt;StnA!$D55,VLOOKUP(J$1,VesselTimes!$A$2:$E$9,4)&lt;=StnA!$E55),$A55,"")</f>
        <v/>
      </c>
      <c r="K55" s="11" t="str">
        <f>IF(AND(VLOOKUP(K$1,VesselTimes!$A$2:$E$9,5)&gt;StnA!$D55,VLOOKUP(K$1,VesselTimes!$A$2:$E$9,4)&lt;=StnA!$E55),$A55,"")</f>
        <v/>
      </c>
      <c r="L55" s="11" t="str">
        <f>IF(AND(VLOOKUP(L$1,VesselTimes!$A$2:$E$9,5)&gt;StnA!$D55,VLOOKUP(L$1,VesselTimes!$A$2:$E$9,4)&lt;=StnA!$E55),$A55,"")</f>
        <v/>
      </c>
      <c r="M55" s="11" t="str">
        <f>IF(AND(VLOOKUP(M$1,VesselTimes!$A$2:$E$9,5)&gt;StnA!$D55,VLOOKUP(M$1,VesselTimes!$A$2:$E$9,4)&lt;=StnA!$E55),$A55,"")</f>
        <v/>
      </c>
    </row>
    <row r="56" spans="1:13" x14ac:dyDescent="0.25">
      <c r="A56" t="s">
        <v>57</v>
      </c>
      <c r="B56" s="4">
        <v>1792.723</v>
      </c>
      <c r="C56" s="2">
        <f t="shared" si="0"/>
        <v>156915.99999968894</v>
      </c>
      <c r="D56" s="1">
        <f t="shared" si="1"/>
        <v>41181.816157407404</v>
      </c>
      <c r="E56" s="1">
        <f t="shared" si="2"/>
        <v>41181.836906516197</v>
      </c>
      <c r="F56" s="11" t="str">
        <f>IF(AND(VLOOKUP(F$1,VesselTimes!$A$2:$E$9,5)&gt;StnA!$D56,VLOOKUP(F$1,VesselTimes!$A$2:$E$9,4)&lt;=StnA!$E56),$A56,"")</f>
        <v/>
      </c>
      <c r="G56" s="11" t="str">
        <f>IF(AND(VLOOKUP(G$1,VesselTimes!$A$2:$E$9,5)&gt;StnA!$D56,VLOOKUP(G$1,VesselTimes!$A$2:$E$9,4)&lt;=StnA!$E56),$A56,"")</f>
        <v/>
      </c>
      <c r="H56" s="11" t="str">
        <f>IF(AND(VLOOKUP(H$1,VesselTimes!$A$2:$E$9,5)&gt;StnA!$D56,VLOOKUP(H$1,VesselTimes!$A$2:$E$9,4)&lt;=StnA!$E56),$A56,"")</f>
        <v/>
      </c>
      <c r="I56" s="11" t="str">
        <f>IF(AND(VLOOKUP(I$1,VesselTimes!$A$2:$E$9,5)&gt;StnA!$D56,VLOOKUP(I$1,VesselTimes!$A$2:$E$9,4)&lt;=StnA!$E56),$A56,"")</f>
        <v/>
      </c>
      <c r="J56" s="11" t="str">
        <f>IF(AND(VLOOKUP(J$1,VesselTimes!$A$2:$E$9,5)&gt;StnA!$D56,VLOOKUP(J$1,VesselTimes!$A$2:$E$9,4)&lt;=StnA!$E56),$A56,"")</f>
        <v/>
      </c>
      <c r="K56" s="11" t="str">
        <f>IF(AND(VLOOKUP(K$1,VesselTimes!$A$2:$E$9,5)&gt;StnA!$D56,VLOOKUP(K$1,VesselTimes!$A$2:$E$9,4)&lt;=StnA!$E56),$A56,"")</f>
        <v/>
      </c>
      <c r="L56" s="11" t="str">
        <f>IF(AND(VLOOKUP(L$1,VesselTimes!$A$2:$E$9,5)&gt;StnA!$D56,VLOOKUP(L$1,VesselTimes!$A$2:$E$9,4)&lt;=StnA!$E56),$A56,"")</f>
        <v/>
      </c>
      <c r="M56" s="11" t="str">
        <f>IF(AND(VLOOKUP(M$1,VesselTimes!$A$2:$E$9,5)&gt;StnA!$D56,VLOOKUP(M$1,VesselTimes!$A$2:$E$9,4)&lt;=StnA!$E56),$A56,"")</f>
        <v/>
      </c>
    </row>
    <row r="57" spans="1:13" x14ac:dyDescent="0.25">
      <c r="A57" t="s">
        <v>58</v>
      </c>
      <c r="B57" s="4">
        <v>1800</v>
      </c>
      <c r="C57" s="2">
        <f t="shared" si="0"/>
        <v>158717.00000013225</v>
      </c>
      <c r="D57" s="1">
        <f t="shared" si="1"/>
        <v>41181.837002314816</v>
      </c>
      <c r="E57" s="1">
        <f t="shared" si="2"/>
        <v>41181.857835648152</v>
      </c>
      <c r="F57" s="11" t="str">
        <f>IF(AND(VLOOKUP(F$1,VesselTimes!$A$2:$E$9,5)&gt;StnA!$D57,VLOOKUP(F$1,VesselTimes!$A$2:$E$9,4)&lt;=StnA!$E57),$A57,"")</f>
        <v/>
      </c>
      <c r="G57" s="11" t="str">
        <f>IF(AND(VLOOKUP(G$1,VesselTimes!$A$2:$E$9,5)&gt;StnA!$D57,VLOOKUP(G$1,VesselTimes!$A$2:$E$9,4)&lt;=StnA!$E57),$A57,"")</f>
        <v/>
      </c>
      <c r="H57" s="11" t="str">
        <f>IF(AND(VLOOKUP(H$1,VesselTimes!$A$2:$E$9,5)&gt;StnA!$D57,VLOOKUP(H$1,VesselTimes!$A$2:$E$9,4)&lt;=StnA!$E57),$A57,"")</f>
        <v/>
      </c>
      <c r="I57" s="11" t="str">
        <f>IF(AND(VLOOKUP(I$1,VesselTimes!$A$2:$E$9,5)&gt;StnA!$D57,VLOOKUP(I$1,VesselTimes!$A$2:$E$9,4)&lt;=StnA!$E57),$A57,"")</f>
        <v/>
      </c>
      <c r="J57" s="11" t="str">
        <f>IF(AND(VLOOKUP(J$1,VesselTimes!$A$2:$E$9,5)&gt;StnA!$D57,VLOOKUP(J$1,VesselTimes!$A$2:$E$9,4)&lt;=StnA!$E57),$A57,"")</f>
        <v/>
      </c>
      <c r="K57" s="11" t="str">
        <f>IF(AND(VLOOKUP(K$1,VesselTimes!$A$2:$E$9,5)&gt;StnA!$D57,VLOOKUP(K$1,VesselTimes!$A$2:$E$9,4)&lt;=StnA!$E57),$A57,"")</f>
        <v/>
      </c>
      <c r="L57" s="11" t="str">
        <f>IF(AND(VLOOKUP(L$1,VesselTimes!$A$2:$E$9,5)&gt;StnA!$D57,VLOOKUP(L$1,VesselTimes!$A$2:$E$9,4)&lt;=StnA!$E57),$A57,"")</f>
        <v/>
      </c>
      <c r="M57" s="11" t="str">
        <f>IF(AND(VLOOKUP(M$1,VesselTimes!$A$2:$E$9,5)&gt;StnA!$D57,VLOOKUP(M$1,VesselTimes!$A$2:$E$9,4)&lt;=StnA!$E57),$A57,"")</f>
        <v/>
      </c>
    </row>
    <row r="58" spans="1:13" x14ac:dyDescent="0.25">
      <c r="A58" t="s">
        <v>59</v>
      </c>
      <c r="B58" s="4">
        <v>1792.723</v>
      </c>
      <c r="C58" s="2">
        <f t="shared" si="0"/>
        <v>160516.99999971315</v>
      </c>
      <c r="D58" s="1">
        <f t="shared" si="1"/>
        <v>41181.857835648145</v>
      </c>
      <c r="E58" s="1">
        <f t="shared" si="2"/>
        <v>41181.878584756938</v>
      </c>
      <c r="F58" s="11" t="str">
        <f>IF(AND(VLOOKUP(F$1,VesselTimes!$A$2:$E$9,5)&gt;StnA!$D58,VLOOKUP(F$1,VesselTimes!$A$2:$E$9,4)&lt;=StnA!$E58),$A58,"")</f>
        <v/>
      </c>
      <c r="G58" s="11" t="str">
        <f>IF(AND(VLOOKUP(G$1,VesselTimes!$A$2:$E$9,5)&gt;StnA!$D58,VLOOKUP(G$1,VesselTimes!$A$2:$E$9,4)&lt;=StnA!$E58),$A58,"")</f>
        <v/>
      </c>
      <c r="H58" s="11" t="str">
        <f>IF(AND(VLOOKUP(H$1,VesselTimes!$A$2:$E$9,5)&gt;StnA!$D58,VLOOKUP(H$1,VesselTimes!$A$2:$E$9,4)&lt;=StnA!$E58),$A58,"")</f>
        <v/>
      </c>
      <c r="I58" s="11" t="str">
        <f>IF(AND(VLOOKUP(I$1,VesselTimes!$A$2:$E$9,5)&gt;StnA!$D58,VLOOKUP(I$1,VesselTimes!$A$2:$E$9,4)&lt;=StnA!$E58),$A58,"")</f>
        <v>AMARS_data-a60aeada.A60AEADA.Chan_1-24bps.1348950917.2012-09-29-20-35-17.wav</v>
      </c>
      <c r="J58" s="11" t="str">
        <f>IF(AND(VLOOKUP(J$1,VesselTimes!$A$2:$E$9,5)&gt;StnA!$D58,VLOOKUP(J$1,VesselTimes!$A$2:$E$9,4)&lt;=StnA!$E58),$A58,"")</f>
        <v/>
      </c>
      <c r="K58" s="11" t="str">
        <f>IF(AND(VLOOKUP(K$1,VesselTimes!$A$2:$E$9,5)&gt;StnA!$D58,VLOOKUP(K$1,VesselTimes!$A$2:$E$9,4)&lt;=StnA!$E58),$A58,"")</f>
        <v/>
      </c>
      <c r="L58" s="11" t="str">
        <f>IF(AND(VLOOKUP(L$1,VesselTimes!$A$2:$E$9,5)&gt;StnA!$D58,VLOOKUP(L$1,VesselTimes!$A$2:$E$9,4)&lt;=StnA!$E58),$A58,"")</f>
        <v/>
      </c>
      <c r="M58" s="11" t="str">
        <f>IF(AND(VLOOKUP(M$1,VesselTimes!$A$2:$E$9,5)&gt;StnA!$D58,VLOOKUP(M$1,VesselTimes!$A$2:$E$9,4)&lt;=StnA!$E58),$A58,"")</f>
        <v/>
      </c>
    </row>
    <row r="59" spans="1:13" x14ac:dyDescent="0.25">
      <c r="A59" t="s">
        <v>60</v>
      </c>
      <c r="B59" s="4">
        <v>1800</v>
      </c>
      <c r="C59" s="2">
        <f t="shared" si="0"/>
        <v>162318.00000015646</v>
      </c>
      <c r="D59" s="1">
        <f t="shared" si="1"/>
        <v>41181.878680555557</v>
      </c>
      <c r="E59" s="1">
        <f t="shared" si="2"/>
        <v>41181.899513888893</v>
      </c>
      <c r="F59" s="11" t="str">
        <f>IF(AND(VLOOKUP(F$1,VesselTimes!$A$2:$E$9,5)&gt;StnA!$D59,VLOOKUP(F$1,VesselTimes!$A$2:$E$9,4)&lt;=StnA!$E59),$A59,"")</f>
        <v/>
      </c>
      <c r="G59" s="11" t="str">
        <f>IF(AND(VLOOKUP(G$1,VesselTimes!$A$2:$E$9,5)&gt;StnA!$D59,VLOOKUP(G$1,VesselTimes!$A$2:$E$9,4)&lt;=StnA!$E59),$A59,"")</f>
        <v/>
      </c>
      <c r="H59" s="11" t="str">
        <f>IF(AND(VLOOKUP(H$1,VesselTimes!$A$2:$E$9,5)&gt;StnA!$D59,VLOOKUP(H$1,VesselTimes!$A$2:$E$9,4)&lt;=StnA!$E59),$A59,"")</f>
        <v/>
      </c>
      <c r="I59" s="11" t="str">
        <f>IF(AND(VLOOKUP(I$1,VesselTimes!$A$2:$E$9,5)&gt;StnA!$D59,VLOOKUP(I$1,VesselTimes!$A$2:$E$9,4)&lt;=StnA!$E59),$A59,"")</f>
        <v>AMARS_data-a60aeada.A60AEADA.Chan_1-24bps.1348952718.2012-09-29-21-05-18.wav</v>
      </c>
      <c r="J59" s="11" t="str">
        <f>IF(AND(VLOOKUP(J$1,VesselTimes!$A$2:$E$9,5)&gt;StnA!$D59,VLOOKUP(J$1,VesselTimes!$A$2:$E$9,4)&lt;=StnA!$E59),$A59,"")</f>
        <v/>
      </c>
      <c r="K59" s="11" t="str">
        <f>IF(AND(VLOOKUP(K$1,VesselTimes!$A$2:$E$9,5)&gt;StnA!$D59,VLOOKUP(K$1,VesselTimes!$A$2:$E$9,4)&lt;=StnA!$E59),$A59,"")</f>
        <v/>
      </c>
      <c r="L59" s="11" t="str">
        <f>IF(AND(VLOOKUP(L$1,VesselTimes!$A$2:$E$9,5)&gt;StnA!$D59,VLOOKUP(L$1,VesselTimes!$A$2:$E$9,4)&lt;=StnA!$E59),$A59,"")</f>
        <v/>
      </c>
      <c r="M59" s="11" t="str">
        <f>IF(AND(VLOOKUP(M$1,VesselTimes!$A$2:$E$9,5)&gt;StnA!$D59,VLOOKUP(M$1,VesselTimes!$A$2:$E$9,4)&lt;=StnA!$E59),$A59,"")</f>
        <v/>
      </c>
    </row>
    <row r="60" spans="1:13" x14ac:dyDescent="0.25">
      <c r="A60" t="s">
        <v>61</v>
      </c>
      <c r="B60" s="4">
        <v>1792.723</v>
      </c>
      <c r="C60" s="2">
        <f t="shared" si="0"/>
        <v>164117.99999973737</v>
      </c>
      <c r="D60" s="1">
        <f t="shared" si="1"/>
        <v>41181.899513888886</v>
      </c>
      <c r="E60" s="1">
        <f t="shared" si="2"/>
        <v>41181.920262997679</v>
      </c>
      <c r="F60" s="11" t="str">
        <f>IF(AND(VLOOKUP(F$1,VesselTimes!$A$2:$E$9,5)&gt;StnA!$D60,VLOOKUP(F$1,VesselTimes!$A$2:$E$9,4)&lt;=StnA!$E60),$A60,"")</f>
        <v/>
      </c>
      <c r="G60" s="11" t="str">
        <f>IF(AND(VLOOKUP(G$1,VesselTimes!$A$2:$E$9,5)&gt;StnA!$D60,VLOOKUP(G$1,VesselTimes!$A$2:$E$9,4)&lt;=StnA!$E60),$A60,"")</f>
        <v/>
      </c>
      <c r="H60" s="11" t="str">
        <f>IF(AND(VLOOKUP(H$1,VesselTimes!$A$2:$E$9,5)&gt;StnA!$D60,VLOOKUP(H$1,VesselTimes!$A$2:$E$9,4)&lt;=StnA!$E60),$A60,"")</f>
        <v/>
      </c>
      <c r="I60" s="11" t="str">
        <f>IF(AND(VLOOKUP(I$1,VesselTimes!$A$2:$E$9,5)&gt;StnA!$D60,VLOOKUP(I$1,VesselTimes!$A$2:$E$9,4)&lt;=StnA!$E60),$A60,"")</f>
        <v>AMARS_data-a60aeada.A60AEADA.Chan_1-24bps.1348954518.2012-09-29-21-35-18.wav</v>
      </c>
      <c r="J60" s="11" t="str">
        <f>IF(AND(VLOOKUP(J$1,VesselTimes!$A$2:$E$9,5)&gt;StnA!$D60,VLOOKUP(J$1,VesselTimes!$A$2:$E$9,4)&lt;=StnA!$E60),$A60,"")</f>
        <v/>
      </c>
      <c r="K60" s="11" t="str">
        <f>IF(AND(VLOOKUP(K$1,VesselTimes!$A$2:$E$9,5)&gt;StnA!$D60,VLOOKUP(K$1,VesselTimes!$A$2:$E$9,4)&lt;=StnA!$E60),$A60,"")</f>
        <v/>
      </c>
      <c r="L60" s="11" t="str">
        <f>IF(AND(VLOOKUP(L$1,VesselTimes!$A$2:$E$9,5)&gt;StnA!$D60,VLOOKUP(L$1,VesselTimes!$A$2:$E$9,4)&lt;=StnA!$E60),$A60,"")</f>
        <v/>
      </c>
      <c r="M60" s="11" t="str">
        <f>IF(AND(VLOOKUP(M$1,VesselTimes!$A$2:$E$9,5)&gt;StnA!$D60,VLOOKUP(M$1,VesselTimes!$A$2:$E$9,4)&lt;=StnA!$E60),$A60,"")</f>
        <v/>
      </c>
    </row>
    <row r="61" spans="1:13" x14ac:dyDescent="0.25">
      <c r="A61" t="s">
        <v>62</v>
      </c>
      <c r="B61" s="4">
        <v>1800</v>
      </c>
      <c r="C61" s="2">
        <f t="shared" si="0"/>
        <v>165919.00000018068</v>
      </c>
      <c r="D61" s="1">
        <f t="shared" si="1"/>
        <v>41181.920358796298</v>
      </c>
      <c r="E61" s="1">
        <f t="shared" si="2"/>
        <v>41181.941192129634</v>
      </c>
      <c r="F61" s="11" t="str">
        <f>IF(AND(VLOOKUP(F$1,VesselTimes!$A$2:$E$9,5)&gt;StnA!$D61,VLOOKUP(F$1,VesselTimes!$A$2:$E$9,4)&lt;=StnA!$E61),$A61,"")</f>
        <v/>
      </c>
      <c r="G61" s="11" t="str">
        <f>IF(AND(VLOOKUP(G$1,VesselTimes!$A$2:$E$9,5)&gt;StnA!$D61,VLOOKUP(G$1,VesselTimes!$A$2:$E$9,4)&lt;=StnA!$E61),$A61,"")</f>
        <v/>
      </c>
      <c r="H61" s="11" t="str">
        <f>IF(AND(VLOOKUP(H$1,VesselTimes!$A$2:$E$9,5)&gt;StnA!$D61,VLOOKUP(H$1,VesselTimes!$A$2:$E$9,4)&lt;=StnA!$E61),$A61,"")</f>
        <v/>
      </c>
      <c r="I61" s="11" t="str">
        <f>IF(AND(VLOOKUP(I$1,VesselTimes!$A$2:$E$9,5)&gt;StnA!$D61,VLOOKUP(I$1,VesselTimes!$A$2:$E$9,4)&lt;=StnA!$E61),$A61,"")</f>
        <v/>
      </c>
      <c r="J61" s="11" t="str">
        <f>IF(AND(VLOOKUP(J$1,VesselTimes!$A$2:$E$9,5)&gt;StnA!$D61,VLOOKUP(J$1,VesselTimes!$A$2:$E$9,4)&lt;=StnA!$E61),$A61,"")</f>
        <v/>
      </c>
      <c r="K61" s="11" t="str">
        <f>IF(AND(VLOOKUP(K$1,VesselTimes!$A$2:$E$9,5)&gt;StnA!$D61,VLOOKUP(K$1,VesselTimes!$A$2:$E$9,4)&lt;=StnA!$E61),$A61,"")</f>
        <v/>
      </c>
      <c r="L61" s="11" t="str">
        <f>IF(AND(VLOOKUP(L$1,VesselTimes!$A$2:$E$9,5)&gt;StnA!$D61,VLOOKUP(L$1,VesselTimes!$A$2:$E$9,4)&lt;=StnA!$E61),$A61,"")</f>
        <v/>
      </c>
      <c r="M61" s="11" t="str">
        <f>IF(AND(VLOOKUP(M$1,VesselTimes!$A$2:$E$9,5)&gt;StnA!$D61,VLOOKUP(M$1,VesselTimes!$A$2:$E$9,4)&lt;=StnA!$E61),$A61,"")</f>
        <v/>
      </c>
    </row>
    <row r="62" spans="1:13" x14ac:dyDescent="0.25">
      <c r="A62" t="s">
        <v>63</v>
      </c>
      <c r="B62" s="4">
        <v>1792.723</v>
      </c>
      <c r="C62" s="2">
        <f t="shared" si="0"/>
        <v>167718.99999976158</v>
      </c>
      <c r="D62" s="1">
        <f t="shared" si="1"/>
        <v>41181.941192129627</v>
      </c>
      <c r="E62" s="1">
        <f t="shared" si="2"/>
        <v>41181.96194123842</v>
      </c>
      <c r="F62" s="11" t="str">
        <f>IF(AND(VLOOKUP(F$1,VesselTimes!$A$2:$E$9,5)&gt;StnA!$D62,VLOOKUP(F$1,VesselTimes!$A$2:$E$9,4)&lt;=StnA!$E62),$A62,"")</f>
        <v/>
      </c>
      <c r="G62" s="11" t="str">
        <f>IF(AND(VLOOKUP(G$1,VesselTimes!$A$2:$E$9,5)&gt;StnA!$D62,VLOOKUP(G$1,VesselTimes!$A$2:$E$9,4)&lt;=StnA!$E62),$A62,"")</f>
        <v/>
      </c>
      <c r="H62" s="11" t="str">
        <f>IF(AND(VLOOKUP(H$1,VesselTimes!$A$2:$E$9,5)&gt;StnA!$D62,VLOOKUP(H$1,VesselTimes!$A$2:$E$9,4)&lt;=StnA!$E62),$A62,"")</f>
        <v/>
      </c>
      <c r="I62" s="11" t="str">
        <f>IF(AND(VLOOKUP(I$1,VesselTimes!$A$2:$E$9,5)&gt;StnA!$D62,VLOOKUP(I$1,VesselTimes!$A$2:$E$9,4)&lt;=StnA!$E62),$A62,"")</f>
        <v/>
      </c>
      <c r="J62" s="11" t="str">
        <f>IF(AND(VLOOKUP(J$1,VesselTimes!$A$2:$E$9,5)&gt;StnA!$D62,VLOOKUP(J$1,VesselTimes!$A$2:$E$9,4)&lt;=StnA!$E62),$A62,"")</f>
        <v/>
      </c>
      <c r="K62" s="11" t="str">
        <f>IF(AND(VLOOKUP(K$1,VesselTimes!$A$2:$E$9,5)&gt;StnA!$D62,VLOOKUP(K$1,VesselTimes!$A$2:$E$9,4)&lt;=StnA!$E62),$A62,"")</f>
        <v/>
      </c>
      <c r="L62" s="11" t="str">
        <f>IF(AND(VLOOKUP(L$1,VesselTimes!$A$2:$E$9,5)&gt;StnA!$D62,VLOOKUP(L$1,VesselTimes!$A$2:$E$9,4)&lt;=StnA!$E62),$A62,"")</f>
        <v/>
      </c>
      <c r="M62" s="11" t="str">
        <f>IF(AND(VLOOKUP(M$1,VesselTimes!$A$2:$E$9,5)&gt;StnA!$D62,VLOOKUP(M$1,VesselTimes!$A$2:$E$9,4)&lt;=StnA!$E62),$A62,"")</f>
        <v/>
      </c>
    </row>
    <row r="63" spans="1:13" x14ac:dyDescent="0.25">
      <c r="A63" t="s">
        <v>64</v>
      </c>
      <c r="B63" s="4">
        <v>1800</v>
      </c>
      <c r="C63" s="2">
        <f t="shared" si="0"/>
        <v>169520.00000020489</v>
      </c>
      <c r="D63" s="1">
        <f t="shared" si="1"/>
        <v>41181.962037037039</v>
      </c>
      <c r="E63" s="1">
        <f t="shared" si="2"/>
        <v>41181.982870370375</v>
      </c>
      <c r="F63" s="11" t="str">
        <f>IF(AND(VLOOKUP(F$1,VesselTimes!$A$2:$E$9,5)&gt;StnA!$D63,VLOOKUP(F$1,VesselTimes!$A$2:$E$9,4)&lt;=StnA!$E63),$A63,"")</f>
        <v/>
      </c>
      <c r="G63" s="11" t="str">
        <f>IF(AND(VLOOKUP(G$1,VesselTimes!$A$2:$E$9,5)&gt;StnA!$D63,VLOOKUP(G$1,VesselTimes!$A$2:$E$9,4)&lt;=StnA!$E63),$A63,"")</f>
        <v/>
      </c>
      <c r="H63" s="11" t="str">
        <f>IF(AND(VLOOKUP(H$1,VesselTimes!$A$2:$E$9,5)&gt;StnA!$D63,VLOOKUP(H$1,VesselTimes!$A$2:$E$9,4)&lt;=StnA!$E63),$A63,"")</f>
        <v/>
      </c>
      <c r="I63" s="11" t="str">
        <f>IF(AND(VLOOKUP(I$1,VesselTimes!$A$2:$E$9,5)&gt;StnA!$D63,VLOOKUP(I$1,VesselTimes!$A$2:$E$9,4)&lt;=StnA!$E63),$A63,"")</f>
        <v/>
      </c>
      <c r="J63" s="11" t="str">
        <f>IF(AND(VLOOKUP(J$1,VesselTimes!$A$2:$E$9,5)&gt;StnA!$D63,VLOOKUP(J$1,VesselTimes!$A$2:$E$9,4)&lt;=StnA!$E63),$A63,"")</f>
        <v/>
      </c>
      <c r="K63" s="11" t="str">
        <f>IF(AND(VLOOKUP(K$1,VesselTimes!$A$2:$E$9,5)&gt;StnA!$D63,VLOOKUP(K$1,VesselTimes!$A$2:$E$9,4)&lt;=StnA!$E63),$A63,"")</f>
        <v/>
      </c>
      <c r="L63" s="11" t="str">
        <f>IF(AND(VLOOKUP(L$1,VesselTimes!$A$2:$E$9,5)&gt;StnA!$D63,VLOOKUP(L$1,VesselTimes!$A$2:$E$9,4)&lt;=StnA!$E63),$A63,"")</f>
        <v/>
      </c>
      <c r="M63" s="11" t="str">
        <f>IF(AND(VLOOKUP(M$1,VesselTimes!$A$2:$E$9,5)&gt;StnA!$D63,VLOOKUP(M$1,VesselTimes!$A$2:$E$9,4)&lt;=StnA!$E63),$A63,"")</f>
        <v/>
      </c>
    </row>
    <row r="64" spans="1:13" x14ac:dyDescent="0.25">
      <c r="A64" t="s">
        <v>65</v>
      </c>
      <c r="B64" s="4">
        <v>1794.6849999999999</v>
      </c>
      <c r="C64" s="2">
        <f t="shared" si="0"/>
        <v>171319.9999997858</v>
      </c>
      <c r="D64" s="1">
        <f t="shared" si="1"/>
        <v>41181.982870370368</v>
      </c>
      <c r="E64" s="1">
        <f t="shared" si="2"/>
        <v>41182.003642187497</v>
      </c>
      <c r="F64" s="11" t="str">
        <f>IF(AND(VLOOKUP(F$1,VesselTimes!$A$2:$E$9,5)&gt;StnA!$D64,VLOOKUP(F$1,VesselTimes!$A$2:$E$9,4)&lt;=StnA!$E64),$A64,"")</f>
        <v/>
      </c>
      <c r="G64" s="11" t="str">
        <f>IF(AND(VLOOKUP(G$1,VesselTimes!$A$2:$E$9,5)&gt;StnA!$D64,VLOOKUP(G$1,VesselTimes!$A$2:$E$9,4)&lt;=StnA!$E64),$A64,"")</f>
        <v/>
      </c>
      <c r="H64" s="11" t="str">
        <f>IF(AND(VLOOKUP(H$1,VesselTimes!$A$2:$E$9,5)&gt;StnA!$D64,VLOOKUP(H$1,VesselTimes!$A$2:$E$9,4)&lt;=StnA!$E64),$A64,"")</f>
        <v/>
      </c>
      <c r="I64" s="11" t="str">
        <f>IF(AND(VLOOKUP(I$1,VesselTimes!$A$2:$E$9,5)&gt;StnA!$D64,VLOOKUP(I$1,VesselTimes!$A$2:$E$9,4)&lt;=StnA!$E64),$A64,"")</f>
        <v/>
      </c>
      <c r="J64" s="11" t="str">
        <f>IF(AND(VLOOKUP(J$1,VesselTimes!$A$2:$E$9,5)&gt;StnA!$D64,VLOOKUP(J$1,VesselTimes!$A$2:$E$9,4)&lt;=StnA!$E64),$A64,"")</f>
        <v/>
      </c>
      <c r="K64" s="11" t="str">
        <f>IF(AND(VLOOKUP(K$1,VesselTimes!$A$2:$E$9,5)&gt;StnA!$D64,VLOOKUP(K$1,VesselTimes!$A$2:$E$9,4)&lt;=StnA!$E64),$A64,"")</f>
        <v/>
      </c>
      <c r="L64" s="11" t="str">
        <f>IF(AND(VLOOKUP(L$1,VesselTimes!$A$2:$E$9,5)&gt;StnA!$D64,VLOOKUP(L$1,VesselTimes!$A$2:$E$9,4)&lt;=StnA!$E64),$A64,"")</f>
        <v/>
      </c>
      <c r="M64" s="11" t="str">
        <f>IF(AND(VLOOKUP(M$1,VesselTimes!$A$2:$E$9,5)&gt;StnA!$D64,VLOOKUP(M$1,VesselTimes!$A$2:$E$9,4)&lt;=StnA!$E64),$A64,"")</f>
        <v/>
      </c>
    </row>
    <row r="65" spans="1:13" x14ac:dyDescent="0.25">
      <c r="A65" t="s">
        <v>66</v>
      </c>
      <c r="B65" s="4">
        <v>1800</v>
      </c>
      <c r="C65" s="2">
        <f t="shared" si="0"/>
        <v>173121.99999983422</v>
      </c>
      <c r="D65" s="1">
        <f t="shared" si="1"/>
        <v>41182.00372685185</v>
      </c>
      <c r="E65" s="1">
        <f t="shared" si="2"/>
        <v>41182.024560185186</v>
      </c>
      <c r="F65" s="11" t="str">
        <f>IF(AND(VLOOKUP(F$1,VesselTimes!$A$2:$E$9,5)&gt;StnA!$D65,VLOOKUP(F$1,VesselTimes!$A$2:$E$9,4)&lt;=StnA!$E65),$A65,"")</f>
        <v/>
      </c>
      <c r="G65" s="11" t="str">
        <f>IF(AND(VLOOKUP(G$1,VesselTimes!$A$2:$E$9,5)&gt;StnA!$D65,VLOOKUP(G$1,VesselTimes!$A$2:$E$9,4)&lt;=StnA!$E65),$A65,"")</f>
        <v/>
      </c>
      <c r="H65" s="11" t="str">
        <f>IF(AND(VLOOKUP(H$1,VesselTimes!$A$2:$E$9,5)&gt;StnA!$D65,VLOOKUP(H$1,VesselTimes!$A$2:$E$9,4)&lt;=StnA!$E65),$A65,"")</f>
        <v/>
      </c>
      <c r="I65" s="11" t="str">
        <f>IF(AND(VLOOKUP(I$1,VesselTimes!$A$2:$E$9,5)&gt;StnA!$D65,VLOOKUP(I$1,VesselTimes!$A$2:$E$9,4)&lt;=StnA!$E65),$A65,"")</f>
        <v/>
      </c>
      <c r="J65" s="11" t="str">
        <f>IF(AND(VLOOKUP(J$1,VesselTimes!$A$2:$E$9,5)&gt;StnA!$D65,VLOOKUP(J$1,VesselTimes!$A$2:$E$9,4)&lt;=StnA!$E65),$A65,"")</f>
        <v/>
      </c>
      <c r="K65" s="11" t="str">
        <f>IF(AND(VLOOKUP(K$1,VesselTimes!$A$2:$E$9,5)&gt;StnA!$D65,VLOOKUP(K$1,VesselTimes!$A$2:$E$9,4)&lt;=StnA!$E65),$A65,"")</f>
        <v/>
      </c>
      <c r="L65" s="11" t="str">
        <f>IF(AND(VLOOKUP(L$1,VesselTimes!$A$2:$E$9,5)&gt;StnA!$D65,VLOOKUP(L$1,VesselTimes!$A$2:$E$9,4)&lt;=StnA!$E65),$A65,"")</f>
        <v/>
      </c>
      <c r="M65" s="11" t="str">
        <f>IF(AND(VLOOKUP(M$1,VesselTimes!$A$2:$E$9,5)&gt;StnA!$D65,VLOOKUP(M$1,VesselTimes!$A$2:$E$9,4)&lt;=StnA!$E65),$A65,"")</f>
        <v/>
      </c>
    </row>
    <row r="66" spans="1:13" x14ac:dyDescent="0.25">
      <c r="A66" t="s">
        <v>67</v>
      </c>
      <c r="B66" s="4">
        <v>1791.7840000000001</v>
      </c>
      <c r="C66" s="2">
        <f t="shared" ref="C66:C129" si="3">24*3600*(D66-zerotime)</f>
        <v>174922.00000004377</v>
      </c>
      <c r="D66" s="1">
        <f t="shared" si="1"/>
        <v>41182.024560185186</v>
      </c>
      <c r="E66" s="1">
        <f t="shared" si="2"/>
        <v>41182.045298425925</v>
      </c>
      <c r="F66" s="11" t="str">
        <f>IF(AND(VLOOKUP(F$1,VesselTimes!$A$2:$E$9,5)&gt;StnA!$D66,VLOOKUP(F$1,VesselTimes!$A$2:$E$9,4)&lt;=StnA!$E66),$A66,"")</f>
        <v/>
      </c>
      <c r="G66" s="11" t="str">
        <f>IF(AND(VLOOKUP(G$1,VesselTimes!$A$2:$E$9,5)&gt;StnA!$D66,VLOOKUP(G$1,VesselTimes!$A$2:$E$9,4)&lt;=StnA!$E66),$A66,"")</f>
        <v/>
      </c>
      <c r="H66" s="11" t="str">
        <f>IF(AND(VLOOKUP(H$1,VesselTimes!$A$2:$E$9,5)&gt;StnA!$D66,VLOOKUP(H$1,VesselTimes!$A$2:$E$9,4)&lt;=StnA!$E66),$A66,"")</f>
        <v/>
      </c>
      <c r="I66" s="11" t="str">
        <f>IF(AND(VLOOKUP(I$1,VesselTimes!$A$2:$E$9,5)&gt;StnA!$D66,VLOOKUP(I$1,VesselTimes!$A$2:$E$9,4)&lt;=StnA!$E66),$A66,"")</f>
        <v/>
      </c>
      <c r="J66" s="11" t="str">
        <f>IF(AND(VLOOKUP(J$1,VesselTimes!$A$2:$E$9,5)&gt;StnA!$D66,VLOOKUP(J$1,VesselTimes!$A$2:$E$9,4)&lt;=StnA!$E66),$A66,"")</f>
        <v/>
      </c>
      <c r="K66" s="11" t="str">
        <f>IF(AND(VLOOKUP(K$1,VesselTimes!$A$2:$E$9,5)&gt;StnA!$D66,VLOOKUP(K$1,VesselTimes!$A$2:$E$9,4)&lt;=StnA!$E66),$A66,"")</f>
        <v/>
      </c>
      <c r="L66" s="11" t="str">
        <f>IF(AND(VLOOKUP(L$1,VesselTimes!$A$2:$E$9,5)&gt;StnA!$D66,VLOOKUP(L$1,VesselTimes!$A$2:$E$9,4)&lt;=StnA!$E66),$A66,"")</f>
        <v/>
      </c>
      <c r="M66" s="11" t="str">
        <f>IF(AND(VLOOKUP(M$1,VesselTimes!$A$2:$E$9,5)&gt;StnA!$D66,VLOOKUP(M$1,VesselTimes!$A$2:$E$9,4)&lt;=StnA!$E66),$A66,"")</f>
        <v/>
      </c>
    </row>
    <row r="67" spans="1:13" x14ac:dyDescent="0.25">
      <c r="A67" t="s">
        <v>68</v>
      </c>
      <c r="B67" s="4">
        <v>1800</v>
      </c>
      <c r="C67" s="2">
        <f t="shared" si="3"/>
        <v>176722.99999985844</v>
      </c>
      <c r="D67" s="1">
        <f t="shared" ref="D67:D130" si="4">DATE(MID(A67,54,4),MID(A67,59,2),MID(A67,62,2))+TIME(MID(A67,65,2),MID(A67,68,2),MID(A67,71,2))</f>
        <v>41182.045405092591</v>
      </c>
      <c r="E67" s="1">
        <f t="shared" ref="E67:E130" si="5">D67+B67/24/3600</f>
        <v>41182.066238425927</v>
      </c>
      <c r="F67" s="11" t="str">
        <f>IF(AND(VLOOKUP(F$1,VesselTimes!$A$2:$E$9,5)&gt;StnA!$D67,VLOOKUP(F$1,VesselTimes!$A$2:$E$9,4)&lt;=StnA!$E67),$A67,"")</f>
        <v/>
      </c>
      <c r="G67" s="11" t="str">
        <f>IF(AND(VLOOKUP(G$1,VesselTimes!$A$2:$E$9,5)&gt;StnA!$D67,VLOOKUP(G$1,VesselTimes!$A$2:$E$9,4)&lt;=StnA!$E67),$A67,"")</f>
        <v/>
      </c>
      <c r="H67" s="11" t="str">
        <f>IF(AND(VLOOKUP(H$1,VesselTimes!$A$2:$E$9,5)&gt;StnA!$D67,VLOOKUP(H$1,VesselTimes!$A$2:$E$9,4)&lt;=StnA!$E67),$A67,"")</f>
        <v/>
      </c>
      <c r="I67" s="11" t="str">
        <f>IF(AND(VLOOKUP(I$1,VesselTimes!$A$2:$E$9,5)&gt;StnA!$D67,VLOOKUP(I$1,VesselTimes!$A$2:$E$9,4)&lt;=StnA!$E67),$A67,"")</f>
        <v/>
      </c>
      <c r="J67" s="11" t="str">
        <f>IF(AND(VLOOKUP(J$1,VesselTimes!$A$2:$E$9,5)&gt;StnA!$D67,VLOOKUP(J$1,VesselTimes!$A$2:$E$9,4)&lt;=StnA!$E67),$A67,"")</f>
        <v/>
      </c>
      <c r="K67" s="11" t="str">
        <f>IF(AND(VLOOKUP(K$1,VesselTimes!$A$2:$E$9,5)&gt;StnA!$D67,VLOOKUP(K$1,VesselTimes!$A$2:$E$9,4)&lt;=StnA!$E67),$A67,"")</f>
        <v/>
      </c>
      <c r="L67" s="11" t="str">
        <f>IF(AND(VLOOKUP(L$1,VesselTimes!$A$2:$E$9,5)&gt;StnA!$D67,VLOOKUP(L$1,VesselTimes!$A$2:$E$9,4)&lt;=StnA!$E67),$A67,"")</f>
        <v/>
      </c>
      <c r="M67" s="11" t="str">
        <f>IF(AND(VLOOKUP(M$1,VesselTimes!$A$2:$E$9,5)&gt;StnA!$D67,VLOOKUP(M$1,VesselTimes!$A$2:$E$9,4)&lt;=StnA!$E67),$A67,"")</f>
        <v/>
      </c>
    </row>
    <row r="68" spans="1:13" x14ac:dyDescent="0.25">
      <c r="A68" t="s">
        <v>69</v>
      </c>
      <c r="B68" s="4">
        <v>1794.6849999999999</v>
      </c>
      <c r="C68" s="2">
        <f t="shared" si="3"/>
        <v>178523.00000006799</v>
      </c>
      <c r="D68" s="1">
        <f t="shared" si="4"/>
        <v>41182.066238425927</v>
      </c>
      <c r="E68" s="1">
        <f t="shared" si="5"/>
        <v>41182.087010243056</v>
      </c>
      <c r="F68" s="11" t="str">
        <f>IF(AND(VLOOKUP(F$1,VesselTimes!$A$2:$E$9,5)&gt;StnA!$D68,VLOOKUP(F$1,VesselTimes!$A$2:$E$9,4)&lt;=StnA!$E68),$A68,"")</f>
        <v/>
      </c>
      <c r="G68" s="11" t="str">
        <f>IF(AND(VLOOKUP(G$1,VesselTimes!$A$2:$E$9,5)&gt;StnA!$D68,VLOOKUP(G$1,VesselTimes!$A$2:$E$9,4)&lt;=StnA!$E68),$A68,"")</f>
        <v/>
      </c>
      <c r="H68" s="11" t="str">
        <f>IF(AND(VLOOKUP(H$1,VesselTimes!$A$2:$E$9,5)&gt;StnA!$D68,VLOOKUP(H$1,VesselTimes!$A$2:$E$9,4)&lt;=StnA!$E68),$A68,"")</f>
        <v/>
      </c>
      <c r="I68" s="11" t="str">
        <f>IF(AND(VLOOKUP(I$1,VesselTimes!$A$2:$E$9,5)&gt;StnA!$D68,VLOOKUP(I$1,VesselTimes!$A$2:$E$9,4)&lt;=StnA!$E68),$A68,"")</f>
        <v/>
      </c>
      <c r="J68" s="11" t="str">
        <f>IF(AND(VLOOKUP(J$1,VesselTimes!$A$2:$E$9,5)&gt;StnA!$D68,VLOOKUP(J$1,VesselTimes!$A$2:$E$9,4)&lt;=StnA!$E68),$A68,"")</f>
        <v/>
      </c>
      <c r="K68" s="11" t="str">
        <f>IF(AND(VLOOKUP(K$1,VesselTimes!$A$2:$E$9,5)&gt;StnA!$D68,VLOOKUP(K$1,VesselTimes!$A$2:$E$9,4)&lt;=StnA!$E68),$A68,"")</f>
        <v/>
      </c>
      <c r="L68" s="11" t="str">
        <f>IF(AND(VLOOKUP(L$1,VesselTimes!$A$2:$E$9,5)&gt;StnA!$D68,VLOOKUP(L$1,VesselTimes!$A$2:$E$9,4)&lt;=StnA!$E68),$A68,"")</f>
        <v/>
      </c>
      <c r="M68" s="11" t="str">
        <f>IF(AND(VLOOKUP(M$1,VesselTimes!$A$2:$E$9,5)&gt;StnA!$D68,VLOOKUP(M$1,VesselTimes!$A$2:$E$9,4)&lt;=StnA!$E68),$A68,"")</f>
        <v/>
      </c>
    </row>
    <row r="69" spans="1:13" x14ac:dyDescent="0.25">
      <c r="A69" t="s">
        <v>70</v>
      </c>
      <c r="B69" s="4">
        <v>1800</v>
      </c>
      <c r="C69" s="2">
        <f t="shared" si="3"/>
        <v>180325.00000011642</v>
      </c>
      <c r="D69" s="1">
        <f t="shared" si="4"/>
        <v>41182.087094907409</v>
      </c>
      <c r="E69" s="1">
        <f t="shared" si="5"/>
        <v>41182.107928240745</v>
      </c>
      <c r="F69" s="11" t="str">
        <f>IF(AND(VLOOKUP(F$1,VesselTimes!$A$2:$E$9,5)&gt;StnA!$D69,VLOOKUP(F$1,VesselTimes!$A$2:$E$9,4)&lt;=StnA!$E69),$A69,"")</f>
        <v/>
      </c>
      <c r="G69" s="11" t="str">
        <f>IF(AND(VLOOKUP(G$1,VesselTimes!$A$2:$E$9,5)&gt;StnA!$D69,VLOOKUP(G$1,VesselTimes!$A$2:$E$9,4)&lt;=StnA!$E69),$A69,"")</f>
        <v/>
      </c>
      <c r="H69" s="11" t="str">
        <f>IF(AND(VLOOKUP(H$1,VesselTimes!$A$2:$E$9,5)&gt;StnA!$D69,VLOOKUP(H$1,VesselTimes!$A$2:$E$9,4)&lt;=StnA!$E69),$A69,"")</f>
        <v/>
      </c>
      <c r="I69" s="11" t="str">
        <f>IF(AND(VLOOKUP(I$1,VesselTimes!$A$2:$E$9,5)&gt;StnA!$D69,VLOOKUP(I$1,VesselTimes!$A$2:$E$9,4)&lt;=StnA!$E69),$A69,"")</f>
        <v/>
      </c>
      <c r="J69" s="11" t="str">
        <f>IF(AND(VLOOKUP(J$1,VesselTimes!$A$2:$E$9,5)&gt;StnA!$D69,VLOOKUP(J$1,VesselTimes!$A$2:$E$9,4)&lt;=StnA!$E69),$A69,"")</f>
        <v/>
      </c>
      <c r="K69" s="11" t="str">
        <f>IF(AND(VLOOKUP(K$1,VesselTimes!$A$2:$E$9,5)&gt;StnA!$D69,VLOOKUP(K$1,VesselTimes!$A$2:$E$9,4)&lt;=StnA!$E69),$A69,"")</f>
        <v/>
      </c>
      <c r="L69" s="11" t="str">
        <f>IF(AND(VLOOKUP(L$1,VesselTimes!$A$2:$E$9,5)&gt;StnA!$D69,VLOOKUP(L$1,VesselTimes!$A$2:$E$9,4)&lt;=StnA!$E69),$A69,"")</f>
        <v/>
      </c>
      <c r="M69" s="11" t="str">
        <f>IF(AND(VLOOKUP(M$1,VesselTimes!$A$2:$E$9,5)&gt;StnA!$D69,VLOOKUP(M$1,VesselTimes!$A$2:$E$9,4)&lt;=StnA!$E69),$A69,"")</f>
        <v/>
      </c>
    </row>
    <row r="70" spans="1:13" x14ac:dyDescent="0.25">
      <c r="A70" t="s">
        <v>71</v>
      </c>
      <c r="B70" s="4">
        <v>1793.7460000000001</v>
      </c>
      <c r="C70" s="2">
        <f t="shared" si="3"/>
        <v>182124.99999969732</v>
      </c>
      <c r="D70" s="1">
        <f t="shared" si="4"/>
        <v>41182.107928240737</v>
      </c>
      <c r="E70" s="1">
        <f t="shared" si="5"/>
        <v>41182.128689189813</v>
      </c>
      <c r="F70" s="11" t="str">
        <f>IF(AND(VLOOKUP(F$1,VesselTimes!$A$2:$E$9,5)&gt;StnA!$D70,VLOOKUP(F$1,VesselTimes!$A$2:$E$9,4)&lt;=StnA!$E70),$A70,"")</f>
        <v/>
      </c>
      <c r="G70" s="11" t="str">
        <f>IF(AND(VLOOKUP(G$1,VesselTimes!$A$2:$E$9,5)&gt;StnA!$D70,VLOOKUP(G$1,VesselTimes!$A$2:$E$9,4)&lt;=StnA!$E70),$A70,"")</f>
        <v/>
      </c>
      <c r="H70" s="11" t="str">
        <f>IF(AND(VLOOKUP(H$1,VesselTimes!$A$2:$E$9,5)&gt;StnA!$D70,VLOOKUP(H$1,VesselTimes!$A$2:$E$9,4)&lt;=StnA!$E70),$A70,"")</f>
        <v/>
      </c>
      <c r="I70" s="11" t="str">
        <f>IF(AND(VLOOKUP(I$1,VesselTimes!$A$2:$E$9,5)&gt;StnA!$D70,VLOOKUP(I$1,VesselTimes!$A$2:$E$9,4)&lt;=StnA!$E70),$A70,"")</f>
        <v/>
      </c>
      <c r="J70" s="11" t="str">
        <f>IF(AND(VLOOKUP(J$1,VesselTimes!$A$2:$E$9,5)&gt;StnA!$D70,VLOOKUP(J$1,VesselTimes!$A$2:$E$9,4)&lt;=StnA!$E70),$A70,"")</f>
        <v/>
      </c>
      <c r="K70" s="11" t="str">
        <f>IF(AND(VLOOKUP(K$1,VesselTimes!$A$2:$E$9,5)&gt;StnA!$D70,VLOOKUP(K$1,VesselTimes!$A$2:$E$9,4)&lt;=StnA!$E70),$A70,"")</f>
        <v/>
      </c>
      <c r="L70" s="11" t="str">
        <f>IF(AND(VLOOKUP(L$1,VesselTimes!$A$2:$E$9,5)&gt;StnA!$D70,VLOOKUP(L$1,VesselTimes!$A$2:$E$9,4)&lt;=StnA!$E70),$A70,"")</f>
        <v/>
      </c>
      <c r="M70" s="11" t="str">
        <f>IF(AND(VLOOKUP(M$1,VesselTimes!$A$2:$E$9,5)&gt;StnA!$D70,VLOOKUP(M$1,VesselTimes!$A$2:$E$9,4)&lt;=StnA!$E70),$A70,"")</f>
        <v/>
      </c>
    </row>
    <row r="71" spans="1:13" x14ac:dyDescent="0.25">
      <c r="A71" t="s">
        <v>72</v>
      </c>
      <c r="B71" s="4">
        <v>1800</v>
      </c>
      <c r="C71" s="2">
        <f t="shared" si="3"/>
        <v>183926.99999974575</v>
      </c>
      <c r="D71" s="1">
        <f t="shared" si="4"/>
        <v>41182.128784722219</v>
      </c>
      <c r="E71" s="1">
        <f t="shared" si="5"/>
        <v>41182.149618055555</v>
      </c>
      <c r="F71" s="11" t="str">
        <f>IF(AND(VLOOKUP(F$1,VesselTimes!$A$2:$E$9,5)&gt;StnA!$D71,VLOOKUP(F$1,VesselTimes!$A$2:$E$9,4)&lt;=StnA!$E71),$A71,"")</f>
        <v/>
      </c>
      <c r="G71" s="11" t="str">
        <f>IF(AND(VLOOKUP(G$1,VesselTimes!$A$2:$E$9,5)&gt;StnA!$D71,VLOOKUP(G$1,VesselTimes!$A$2:$E$9,4)&lt;=StnA!$E71),$A71,"")</f>
        <v/>
      </c>
      <c r="H71" s="11" t="str">
        <f>IF(AND(VLOOKUP(H$1,VesselTimes!$A$2:$E$9,5)&gt;StnA!$D71,VLOOKUP(H$1,VesselTimes!$A$2:$E$9,4)&lt;=StnA!$E71),$A71,"")</f>
        <v/>
      </c>
      <c r="I71" s="11" t="str">
        <f>IF(AND(VLOOKUP(I$1,VesselTimes!$A$2:$E$9,5)&gt;StnA!$D71,VLOOKUP(I$1,VesselTimes!$A$2:$E$9,4)&lt;=StnA!$E71),$A71,"")</f>
        <v/>
      </c>
      <c r="J71" s="11" t="str">
        <f>IF(AND(VLOOKUP(J$1,VesselTimes!$A$2:$E$9,5)&gt;StnA!$D71,VLOOKUP(J$1,VesselTimes!$A$2:$E$9,4)&lt;=StnA!$E71),$A71,"")</f>
        <v/>
      </c>
      <c r="K71" s="11" t="str">
        <f>IF(AND(VLOOKUP(K$1,VesselTimes!$A$2:$E$9,5)&gt;StnA!$D71,VLOOKUP(K$1,VesselTimes!$A$2:$E$9,4)&lt;=StnA!$E71),$A71,"")</f>
        <v/>
      </c>
      <c r="L71" s="11" t="str">
        <f>IF(AND(VLOOKUP(L$1,VesselTimes!$A$2:$E$9,5)&gt;StnA!$D71,VLOOKUP(L$1,VesselTimes!$A$2:$E$9,4)&lt;=StnA!$E71),$A71,"")</f>
        <v/>
      </c>
      <c r="M71" s="11" t="str">
        <f>IF(AND(VLOOKUP(M$1,VesselTimes!$A$2:$E$9,5)&gt;StnA!$D71,VLOOKUP(M$1,VesselTimes!$A$2:$E$9,4)&lt;=StnA!$E71),$A71,"")</f>
        <v/>
      </c>
    </row>
    <row r="72" spans="1:13" x14ac:dyDescent="0.25">
      <c r="A72" t="s">
        <v>73</v>
      </c>
      <c r="B72" s="4">
        <v>1791.7840000000001</v>
      </c>
      <c r="C72" s="2">
        <f t="shared" si="3"/>
        <v>185726.9999999553</v>
      </c>
      <c r="D72" s="1">
        <f t="shared" si="4"/>
        <v>41182.149618055555</v>
      </c>
      <c r="E72" s="1">
        <f t="shared" si="5"/>
        <v>41182.170356296294</v>
      </c>
      <c r="F72" s="11" t="str">
        <f>IF(AND(VLOOKUP(F$1,VesselTimes!$A$2:$E$9,5)&gt;StnA!$D72,VLOOKUP(F$1,VesselTimes!$A$2:$E$9,4)&lt;=StnA!$E72),$A72,"")</f>
        <v/>
      </c>
      <c r="G72" s="11" t="str">
        <f>IF(AND(VLOOKUP(G$1,VesselTimes!$A$2:$E$9,5)&gt;StnA!$D72,VLOOKUP(G$1,VesselTimes!$A$2:$E$9,4)&lt;=StnA!$E72),$A72,"")</f>
        <v/>
      </c>
      <c r="H72" s="11" t="str">
        <f>IF(AND(VLOOKUP(H$1,VesselTimes!$A$2:$E$9,5)&gt;StnA!$D72,VLOOKUP(H$1,VesselTimes!$A$2:$E$9,4)&lt;=StnA!$E72),$A72,"")</f>
        <v/>
      </c>
      <c r="I72" s="11" t="str">
        <f>IF(AND(VLOOKUP(I$1,VesselTimes!$A$2:$E$9,5)&gt;StnA!$D72,VLOOKUP(I$1,VesselTimes!$A$2:$E$9,4)&lt;=StnA!$E72),$A72,"")</f>
        <v/>
      </c>
      <c r="J72" s="11" t="str">
        <f>IF(AND(VLOOKUP(J$1,VesselTimes!$A$2:$E$9,5)&gt;StnA!$D72,VLOOKUP(J$1,VesselTimes!$A$2:$E$9,4)&lt;=StnA!$E72),$A72,"")</f>
        <v/>
      </c>
      <c r="K72" s="11" t="str">
        <f>IF(AND(VLOOKUP(K$1,VesselTimes!$A$2:$E$9,5)&gt;StnA!$D72,VLOOKUP(K$1,VesselTimes!$A$2:$E$9,4)&lt;=StnA!$E72),$A72,"")</f>
        <v/>
      </c>
      <c r="L72" s="11" t="str">
        <f>IF(AND(VLOOKUP(L$1,VesselTimes!$A$2:$E$9,5)&gt;StnA!$D72,VLOOKUP(L$1,VesselTimes!$A$2:$E$9,4)&lt;=StnA!$E72),$A72,"")</f>
        <v/>
      </c>
      <c r="M72" s="11" t="str">
        <f>IF(AND(VLOOKUP(M$1,VesselTimes!$A$2:$E$9,5)&gt;StnA!$D72,VLOOKUP(M$1,VesselTimes!$A$2:$E$9,4)&lt;=StnA!$E72),$A72,"")</f>
        <v/>
      </c>
    </row>
    <row r="73" spans="1:13" x14ac:dyDescent="0.25">
      <c r="A73" t="s">
        <v>74</v>
      </c>
      <c r="B73" s="4">
        <v>1800</v>
      </c>
      <c r="C73" s="2">
        <f t="shared" si="3"/>
        <v>187527.99999976996</v>
      </c>
      <c r="D73" s="1">
        <f t="shared" si="4"/>
        <v>41182.17046296296</v>
      </c>
      <c r="E73" s="1">
        <f t="shared" si="5"/>
        <v>41182.191296296296</v>
      </c>
      <c r="F73" s="11" t="str">
        <f>IF(AND(VLOOKUP(F$1,VesselTimes!$A$2:$E$9,5)&gt;StnA!$D73,VLOOKUP(F$1,VesselTimes!$A$2:$E$9,4)&lt;=StnA!$E73),$A73,"")</f>
        <v/>
      </c>
      <c r="G73" s="11" t="str">
        <f>IF(AND(VLOOKUP(G$1,VesselTimes!$A$2:$E$9,5)&gt;StnA!$D73,VLOOKUP(G$1,VesselTimes!$A$2:$E$9,4)&lt;=StnA!$E73),$A73,"")</f>
        <v/>
      </c>
      <c r="H73" s="11" t="str">
        <f>IF(AND(VLOOKUP(H$1,VesselTimes!$A$2:$E$9,5)&gt;StnA!$D73,VLOOKUP(H$1,VesselTimes!$A$2:$E$9,4)&lt;=StnA!$E73),$A73,"")</f>
        <v/>
      </c>
      <c r="I73" s="11" t="str">
        <f>IF(AND(VLOOKUP(I$1,VesselTimes!$A$2:$E$9,5)&gt;StnA!$D73,VLOOKUP(I$1,VesselTimes!$A$2:$E$9,4)&lt;=StnA!$E73),$A73,"")</f>
        <v/>
      </c>
      <c r="J73" s="11" t="str">
        <f>IF(AND(VLOOKUP(J$1,VesselTimes!$A$2:$E$9,5)&gt;StnA!$D73,VLOOKUP(J$1,VesselTimes!$A$2:$E$9,4)&lt;=StnA!$E73),$A73,"")</f>
        <v/>
      </c>
      <c r="K73" s="11" t="str">
        <f>IF(AND(VLOOKUP(K$1,VesselTimes!$A$2:$E$9,5)&gt;StnA!$D73,VLOOKUP(K$1,VesselTimes!$A$2:$E$9,4)&lt;=StnA!$E73),$A73,"")</f>
        <v/>
      </c>
      <c r="L73" s="11" t="str">
        <f>IF(AND(VLOOKUP(L$1,VesselTimes!$A$2:$E$9,5)&gt;StnA!$D73,VLOOKUP(L$1,VesselTimes!$A$2:$E$9,4)&lt;=StnA!$E73),$A73,"")</f>
        <v/>
      </c>
      <c r="M73" s="11" t="str">
        <f>IF(AND(VLOOKUP(M$1,VesselTimes!$A$2:$E$9,5)&gt;StnA!$D73,VLOOKUP(M$1,VesselTimes!$A$2:$E$9,4)&lt;=StnA!$E73),$A73,"")</f>
        <v/>
      </c>
    </row>
    <row r="74" spans="1:13" x14ac:dyDescent="0.25">
      <c r="A74" t="s">
        <v>75</v>
      </c>
      <c r="B74" s="4">
        <v>1792.723</v>
      </c>
      <c r="C74" s="2">
        <f t="shared" si="3"/>
        <v>189327.99999997951</v>
      </c>
      <c r="D74" s="1">
        <f t="shared" si="4"/>
        <v>41182.191296296296</v>
      </c>
      <c r="E74" s="1">
        <f t="shared" si="5"/>
        <v>41182.212045405089</v>
      </c>
      <c r="F74" s="11" t="str">
        <f>IF(AND(VLOOKUP(F$1,VesselTimes!$A$2:$E$9,5)&gt;StnA!$D74,VLOOKUP(F$1,VesselTimes!$A$2:$E$9,4)&lt;=StnA!$E74),$A74,"")</f>
        <v/>
      </c>
      <c r="G74" s="11" t="str">
        <f>IF(AND(VLOOKUP(G$1,VesselTimes!$A$2:$E$9,5)&gt;StnA!$D74,VLOOKUP(G$1,VesselTimes!$A$2:$E$9,4)&lt;=StnA!$E74),$A74,"")</f>
        <v/>
      </c>
      <c r="H74" s="11" t="str">
        <f>IF(AND(VLOOKUP(H$1,VesselTimes!$A$2:$E$9,5)&gt;StnA!$D74,VLOOKUP(H$1,VesselTimes!$A$2:$E$9,4)&lt;=StnA!$E74),$A74,"")</f>
        <v/>
      </c>
      <c r="I74" s="11" t="str">
        <f>IF(AND(VLOOKUP(I$1,VesselTimes!$A$2:$E$9,5)&gt;StnA!$D74,VLOOKUP(I$1,VesselTimes!$A$2:$E$9,4)&lt;=StnA!$E74),$A74,"")</f>
        <v/>
      </c>
      <c r="J74" s="11" t="str">
        <f>IF(AND(VLOOKUP(J$1,VesselTimes!$A$2:$E$9,5)&gt;StnA!$D74,VLOOKUP(J$1,VesselTimes!$A$2:$E$9,4)&lt;=StnA!$E74),$A74,"")</f>
        <v/>
      </c>
      <c r="K74" s="11" t="str">
        <f>IF(AND(VLOOKUP(K$1,VesselTimes!$A$2:$E$9,5)&gt;StnA!$D74,VLOOKUP(K$1,VesselTimes!$A$2:$E$9,4)&lt;=StnA!$E74),$A74,"")</f>
        <v/>
      </c>
      <c r="L74" s="11" t="str">
        <f>IF(AND(VLOOKUP(L$1,VesselTimes!$A$2:$E$9,5)&gt;StnA!$D74,VLOOKUP(L$1,VesselTimes!$A$2:$E$9,4)&lt;=StnA!$E74),$A74,"")</f>
        <v/>
      </c>
      <c r="M74" s="11" t="str">
        <f>IF(AND(VLOOKUP(M$1,VesselTimes!$A$2:$E$9,5)&gt;StnA!$D74,VLOOKUP(M$1,VesselTimes!$A$2:$E$9,4)&lt;=StnA!$E74),$A74,"")</f>
        <v/>
      </c>
    </row>
    <row r="75" spans="1:13" x14ac:dyDescent="0.25">
      <c r="A75" t="s">
        <v>76</v>
      </c>
      <c r="B75" s="4">
        <v>1800</v>
      </c>
      <c r="C75" s="2">
        <f t="shared" si="3"/>
        <v>191128.99999979418</v>
      </c>
      <c r="D75" s="1">
        <f t="shared" si="4"/>
        <v>41182.212141203701</v>
      </c>
      <c r="E75" s="1">
        <f t="shared" si="5"/>
        <v>41182.232974537037</v>
      </c>
      <c r="F75" s="11" t="str">
        <f>IF(AND(VLOOKUP(F$1,VesselTimes!$A$2:$E$9,5)&gt;StnA!$D75,VLOOKUP(F$1,VesselTimes!$A$2:$E$9,4)&lt;=StnA!$E75),$A75,"")</f>
        <v/>
      </c>
      <c r="G75" s="11" t="str">
        <f>IF(AND(VLOOKUP(G$1,VesselTimes!$A$2:$E$9,5)&gt;StnA!$D75,VLOOKUP(G$1,VesselTimes!$A$2:$E$9,4)&lt;=StnA!$E75),$A75,"")</f>
        <v/>
      </c>
      <c r="H75" s="11" t="str">
        <f>IF(AND(VLOOKUP(H$1,VesselTimes!$A$2:$E$9,5)&gt;StnA!$D75,VLOOKUP(H$1,VesselTimes!$A$2:$E$9,4)&lt;=StnA!$E75),$A75,"")</f>
        <v/>
      </c>
      <c r="I75" s="11" t="str">
        <f>IF(AND(VLOOKUP(I$1,VesselTimes!$A$2:$E$9,5)&gt;StnA!$D75,VLOOKUP(I$1,VesselTimes!$A$2:$E$9,4)&lt;=StnA!$E75),$A75,"")</f>
        <v/>
      </c>
      <c r="J75" s="11" t="str">
        <f>IF(AND(VLOOKUP(J$1,VesselTimes!$A$2:$E$9,5)&gt;StnA!$D75,VLOOKUP(J$1,VesselTimes!$A$2:$E$9,4)&lt;=StnA!$E75),$A75,"")</f>
        <v/>
      </c>
      <c r="K75" s="11" t="str">
        <f>IF(AND(VLOOKUP(K$1,VesselTimes!$A$2:$E$9,5)&gt;StnA!$D75,VLOOKUP(K$1,VesselTimes!$A$2:$E$9,4)&lt;=StnA!$E75),$A75,"")</f>
        <v/>
      </c>
      <c r="L75" s="11" t="str">
        <f>IF(AND(VLOOKUP(L$1,VesselTimes!$A$2:$E$9,5)&gt;StnA!$D75,VLOOKUP(L$1,VesselTimes!$A$2:$E$9,4)&lt;=StnA!$E75),$A75,"")</f>
        <v/>
      </c>
      <c r="M75" s="11" t="str">
        <f>IF(AND(VLOOKUP(M$1,VesselTimes!$A$2:$E$9,5)&gt;StnA!$D75,VLOOKUP(M$1,VesselTimes!$A$2:$E$9,4)&lt;=StnA!$E75),$A75,"")</f>
        <v/>
      </c>
    </row>
    <row r="76" spans="1:13" x14ac:dyDescent="0.25">
      <c r="A76" t="s">
        <v>77</v>
      </c>
      <c r="B76" s="4">
        <v>1794.6849999999999</v>
      </c>
      <c r="C76" s="2">
        <f t="shared" si="3"/>
        <v>192929.00000000373</v>
      </c>
      <c r="D76" s="1">
        <f t="shared" si="4"/>
        <v>41182.232974537037</v>
      </c>
      <c r="E76" s="1">
        <f t="shared" si="5"/>
        <v>41182.253746354167</v>
      </c>
      <c r="F76" s="11" t="str">
        <f>IF(AND(VLOOKUP(F$1,VesselTimes!$A$2:$E$9,5)&gt;StnA!$D76,VLOOKUP(F$1,VesselTimes!$A$2:$E$9,4)&lt;=StnA!$E76),$A76,"")</f>
        <v/>
      </c>
      <c r="G76" s="11" t="str">
        <f>IF(AND(VLOOKUP(G$1,VesselTimes!$A$2:$E$9,5)&gt;StnA!$D76,VLOOKUP(G$1,VesselTimes!$A$2:$E$9,4)&lt;=StnA!$E76),$A76,"")</f>
        <v/>
      </c>
      <c r="H76" s="11" t="str">
        <f>IF(AND(VLOOKUP(H$1,VesselTimes!$A$2:$E$9,5)&gt;StnA!$D76,VLOOKUP(H$1,VesselTimes!$A$2:$E$9,4)&lt;=StnA!$E76),$A76,"")</f>
        <v/>
      </c>
      <c r="I76" s="11" t="str">
        <f>IF(AND(VLOOKUP(I$1,VesselTimes!$A$2:$E$9,5)&gt;StnA!$D76,VLOOKUP(I$1,VesselTimes!$A$2:$E$9,4)&lt;=StnA!$E76),$A76,"")</f>
        <v/>
      </c>
      <c r="J76" s="11" t="str">
        <f>IF(AND(VLOOKUP(J$1,VesselTimes!$A$2:$E$9,5)&gt;StnA!$D76,VLOOKUP(J$1,VesselTimes!$A$2:$E$9,4)&lt;=StnA!$E76),$A76,"")</f>
        <v/>
      </c>
      <c r="K76" s="11" t="str">
        <f>IF(AND(VLOOKUP(K$1,VesselTimes!$A$2:$E$9,5)&gt;StnA!$D76,VLOOKUP(K$1,VesselTimes!$A$2:$E$9,4)&lt;=StnA!$E76),$A76,"")</f>
        <v/>
      </c>
      <c r="L76" s="11" t="str">
        <f>IF(AND(VLOOKUP(L$1,VesselTimes!$A$2:$E$9,5)&gt;StnA!$D76,VLOOKUP(L$1,VesselTimes!$A$2:$E$9,4)&lt;=StnA!$E76),$A76,"")</f>
        <v/>
      </c>
      <c r="M76" s="11" t="str">
        <f>IF(AND(VLOOKUP(M$1,VesselTimes!$A$2:$E$9,5)&gt;StnA!$D76,VLOOKUP(M$1,VesselTimes!$A$2:$E$9,4)&lt;=StnA!$E76),$A76,"")</f>
        <v/>
      </c>
    </row>
    <row r="77" spans="1:13" x14ac:dyDescent="0.25">
      <c r="A77" t="s">
        <v>78</v>
      </c>
      <c r="B77" s="4">
        <v>1800</v>
      </c>
      <c r="C77" s="2">
        <f t="shared" si="3"/>
        <v>194731.00000005215</v>
      </c>
      <c r="D77" s="1">
        <f t="shared" si="4"/>
        <v>41182.253831018519</v>
      </c>
      <c r="E77" s="1">
        <f t="shared" si="5"/>
        <v>41182.274664351855</v>
      </c>
      <c r="F77" s="11" t="str">
        <f>IF(AND(VLOOKUP(F$1,VesselTimes!$A$2:$E$9,5)&gt;StnA!$D77,VLOOKUP(F$1,VesselTimes!$A$2:$E$9,4)&lt;=StnA!$E77),$A77,"")</f>
        <v/>
      </c>
      <c r="G77" s="11" t="str">
        <f>IF(AND(VLOOKUP(G$1,VesselTimes!$A$2:$E$9,5)&gt;StnA!$D77,VLOOKUP(G$1,VesselTimes!$A$2:$E$9,4)&lt;=StnA!$E77),$A77,"")</f>
        <v/>
      </c>
      <c r="H77" s="11" t="str">
        <f>IF(AND(VLOOKUP(H$1,VesselTimes!$A$2:$E$9,5)&gt;StnA!$D77,VLOOKUP(H$1,VesselTimes!$A$2:$E$9,4)&lt;=StnA!$E77),$A77,"")</f>
        <v/>
      </c>
      <c r="I77" s="11" t="str">
        <f>IF(AND(VLOOKUP(I$1,VesselTimes!$A$2:$E$9,5)&gt;StnA!$D77,VLOOKUP(I$1,VesselTimes!$A$2:$E$9,4)&lt;=StnA!$E77),$A77,"")</f>
        <v/>
      </c>
      <c r="J77" s="11" t="str">
        <f>IF(AND(VLOOKUP(J$1,VesselTimes!$A$2:$E$9,5)&gt;StnA!$D77,VLOOKUP(J$1,VesselTimes!$A$2:$E$9,4)&lt;=StnA!$E77),$A77,"")</f>
        <v/>
      </c>
      <c r="K77" s="11" t="str">
        <f>IF(AND(VLOOKUP(K$1,VesselTimes!$A$2:$E$9,5)&gt;StnA!$D77,VLOOKUP(K$1,VesselTimes!$A$2:$E$9,4)&lt;=StnA!$E77),$A77,"")</f>
        <v/>
      </c>
      <c r="L77" s="11" t="str">
        <f>IF(AND(VLOOKUP(L$1,VesselTimes!$A$2:$E$9,5)&gt;StnA!$D77,VLOOKUP(L$1,VesselTimes!$A$2:$E$9,4)&lt;=StnA!$E77),$A77,"")</f>
        <v/>
      </c>
      <c r="M77" s="11" t="str">
        <f>IF(AND(VLOOKUP(M$1,VesselTimes!$A$2:$E$9,5)&gt;StnA!$D77,VLOOKUP(M$1,VesselTimes!$A$2:$E$9,4)&lt;=StnA!$E77),$A77,"")</f>
        <v/>
      </c>
    </row>
    <row r="78" spans="1:13" x14ac:dyDescent="0.25">
      <c r="A78" t="s">
        <v>79</v>
      </c>
      <c r="B78" s="4">
        <v>1791.7840000000001</v>
      </c>
      <c r="C78" s="2">
        <f t="shared" si="3"/>
        <v>196531.0000002617</v>
      </c>
      <c r="D78" s="1">
        <f t="shared" si="4"/>
        <v>41182.274664351855</v>
      </c>
      <c r="E78" s="1">
        <f t="shared" si="5"/>
        <v>41182.295402592594</v>
      </c>
      <c r="F78" s="11" t="str">
        <f>IF(AND(VLOOKUP(F$1,VesselTimes!$A$2:$E$9,5)&gt;StnA!$D78,VLOOKUP(F$1,VesselTimes!$A$2:$E$9,4)&lt;=StnA!$E78),$A78,"")</f>
        <v/>
      </c>
      <c r="G78" s="11" t="str">
        <f>IF(AND(VLOOKUP(G$1,VesselTimes!$A$2:$E$9,5)&gt;StnA!$D78,VLOOKUP(G$1,VesselTimes!$A$2:$E$9,4)&lt;=StnA!$E78),$A78,"")</f>
        <v/>
      </c>
      <c r="H78" s="11" t="str">
        <f>IF(AND(VLOOKUP(H$1,VesselTimes!$A$2:$E$9,5)&gt;StnA!$D78,VLOOKUP(H$1,VesselTimes!$A$2:$E$9,4)&lt;=StnA!$E78),$A78,"")</f>
        <v/>
      </c>
      <c r="I78" s="11" t="str">
        <f>IF(AND(VLOOKUP(I$1,VesselTimes!$A$2:$E$9,5)&gt;StnA!$D78,VLOOKUP(I$1,VesselTimes!$A$2:$E$9,4)&lt;=StnA!$E78),$A78,"")</f>
        <v/>
      </c>
      <c r="J78" s="11" t="str">
        <f>IF(AND(VLOOKUP(J$1,VesselTimes!$A$2:$E$9,5)&gt;StnA!$D78,VLOOKUP(J$1,VesselTimes!$A$2:$E$9,4)&lt;=StnA!$E78),$A78,"")</f>
        <v/>
      </c>
      <c r="K78" s="11" t="str">
        <f>IF(AND(VLOOKUP(K$1,VesselTimes!$A$2:$E$9,5)&gt;StnA!$D78,VLOOKUP(K$1,VesselTimes!$A$2:$E$9,4)&lt;=StnA!$E78),$A78,"")</f>
        <v/>
      </c>
      <c r="L78" s="11" t="str">
        <f>IF(AND(VLOOKUP(L$1,VesselTimes!$A$2:$E$9,5)&gt;StnA!$D78,VLOOKUP(L$1,VesselTimes!$A$2:$E$9,4)&lt;=StnA!$E78),$A78,"")</f>
        <v/>
      </c>
      <c r="M78" s="11" t="str">
        <f>IF(AND(VLOOKUP(M$1,VesselTimes!$A$2:$E$9,5)&gt;StnA!$D78,VLOOKUP(M$1,VesselTimes!$A$2:$E$9,4)&lt;=StnA!$E78),$A78,"")</f>
        <v/>
      </c>
    </row>
    <row r="79" spans="1:13" x14ac:dyDescent="0.25">
      <c r="A79" t="s">
        <v>80</v>
      </c>
      <c r="B79" s="4">
        <v>1800</v>
      </c>
      <c r="C79" s="2">
        <f t="shared" si="3"/>
        <v>198332.00000007637</v>
      </c>
      <c r="D79" s="1">
        <f t="shared" si="4"/>
        <v>41182.29550925926</v>
      </c>
      <c r="E79" s="1">
        <f t="shared" si="5"/>
        <v>41182.316342592596</v>
      </c>
      <c r="F79" s="11" t="str">
        <f>IF(AND(VLOOKUP(F$1,VesselTimes!$A$2:$E$9,5)&gt;StnA!$D79,VLOOKUP(F$1,VesselTimes!$A$2:$E$9,4)&lt;=StnA!$E79),$A79,"")</f>
        <v/>
      </c>
      <c r="G79" s="11" t="str">
        <f>IF(AND(VLOOKUP(G$1,VesselTimes!$A$2:$E$9,5)&gt;StnA!$D79,VLOOKUP(G$1,VesselTimes!$A$2:$E$9,4)&lt;=StnA!$E79),$A79,"")</f>
        <v/>
      </c>
      <c r="H79" s="11" t="str">
        <f>IF(AND(VLOOKUP(H$1,VesselTimes!$A$2:$E$9,5)&gt;StnA!$D79,VLOOKUP(H$1,VesselTimes!$A$2:$E$9,4)&lt;=StnA!$E79),$A79,"")</f>
        <v/>
      </c>
      <c r="I79" s="11" t="str">
        <f>IF(AND(VLOOKUP(I$1,VesselTimes!$A$2:$E$9,5)&gt;StnA!$D79,VLOOKUP(I$1,VesselTimes!$A$2:$E$9,4)&lt;=StnA!$E79),$A79,"")</f>
        <v/>
      </c>
      <c r="J79" s="11" t="str">
        <f>IF(AND(VLOOKUP(J$1,VesselTimes!$A$2:$E$9,5)&gt;StnA!$D79,VLOOKUP(J$1,VesselTimes!$A$2:$E$9,4)&lt;=StnA!$E79),$A79,"")</f>
        <v/>
      </c>
      <c r="K79" s="11" t="str">
        <f>IF(AND(VLOOKUP(K$1,VesselTimes!$A$2:$E$9,5)&gt;StnA!$D79,VLOOKUP(K$1,VesselTimes!$A$2:$E$9,4)&lt;=StnA!$E79),$A79,"")</f>
        <v/>
      </c>
      <c r="L79" s="11" t="str">
        <f>IF(AND(VLOOKUP(L$1,VesselTimes!$A$2:$E$9,5)&gt;StnA!$D79,VLOOKUP(L$1,VesselTimes!$A$2:$E$9,4)&lt;=StnA!$E79),$A79,"")</f>
        <v/>
      </c>
      <c r="M79" s="11" t="str">
        <f>IF(AND(VLOOKUP(M$1,VesselTimes!$A$2:$E$9,5)&gt;StnA!$D79,VLOOKUP(M$1,VesselTimes!$A$2:$E$9,4)&lt;=StnA!$E79),$A79,"")</f>
        <v/>
      </c>
    </row>
    <row r="80" spans="1:13" x14ac:dyDescent="0.25">
      <c r="A80" t="s">
        <v>81</v>
      </c>
      <c r="B80" s="4">
        <v>1792.723</v>
      </c>
      <c r="C80" s="2">
        <f t="shared" si="3"/>
        <v>200132.00000028592</v>
      </c>
      <c r="D80" s="1">
        <f t="shared" si="4"/>
        <v>41182.316342592596</v>
      </c>
      <c r="E80" s="1">
        <f t="shared" si="5"/>
        <v>41182.337091701389</v>
      </c>
      <c r="F80" s="11" t="str">
        <f>IF(AND(VLOOKUP(F$1,VesselTimes!$A$2:$E$9,5)&gt;StnA!$D80,VLOOKUP(F$1,VesselTimes!$A$2:$E$9,4)&lt;=StnA!$E80),$A80,"")</f>
        <v/>
      </c>
      <c r="G80" s="11" t="str">
        <f>IF(AND(VLOOKUP(G$1,VesselTimes!$A$2:$E$9,5)&gt;StnA!$D80,VLOOKUP(G$1,VesselTimes!$A$2:$E$9,4)&lt;=StnA!$E80),$A80,"")</f>
        <v/>
      </c>
      <c r="H80" s="11" t="str">
        <f>IF(AND(VLOOKUP(H$1,VesselTimes!$A$2:$E$9,5)&gt;StnA!$D80,VLOOKUP(H$1,VesselTimes!$A$2:$E$9,4)&lt;=StnA!$E80),$A80,"")</f>
        <v/>
      </c>
      <c r="I80" s="11" t="str">
        <f>IF(AND(VLOOKUP(I$1,VesselTimes!$A$2:$E$9,5)&gt;StnA!$D80,VLOOKUP(I$1,VesselTimes!$A$2:$E$9,4)&lt;=StnA!$E80),$A80,"")</f>
        <v/>
      </c>
      <c r="J80" s="11" t="str">
        <f>IF(AND(VLOOKUP(J$1,VesselTimes!$A$2:$E$9,5)&gt;StnA!$D80,VLOOKUP(J$1,VesselTimes!$A$2:$E$9,4)&lt;=StnA!$E80),$A80,"")</f>
        <v/>
      </c>
      <c r="K80" s="11" t="str">
        <f>IF(AND(VLOOKUP(K$1,VesselTimes!$A$2:$E$9,5)&gt;StnA!$D80,VLOOKUP(K$1,VesselTimes!$A$2:$E$9,4)&lt;=StnA!$E80),$A80,"")</f>
        <v/>
      </c>
      <c r="L80" s="11" t="str">
        <f>IF(AND(VLOOKUP(L$1,VesselTimes!$A$2:$E$9,5)&gt;StnA!$D80,VLOOKUP(L$1,VesselTimes!$A$2:$E$9,4)&lt;=StnA!$E80),$A80,"")</f>
        <v/>
      </c>
      <c r="M80" s="11" t="str">
        <f>IF(AND(VLOOKUP(M$1,VesselTimes!$A$2:$E$9,5)&gt;StnA!$D80,VLOOKUP(M$1,VesselTimes!$A$2:$E$9,4)&lt;=StnA!$E80),$A80,"")</f>
        <v/>
      </c>
    </row>
    <row r="81" spans="1:13" x14ac:dyDescent="0.25">
      <c r="A81" t="s">
        <v>82</v>
      </c>
      <c r="B81" s="4">
        <v>1800</v>
      </c>
      <c r="C81" s="2">
        <f t="shared" si="3"/>
        <v>201933.00000010058</v>
      </c>
      <c r="D81" s="1">
        <f t="shared" si="4"/>
        <v>41182.337187500001</v>
      </c>
      <c r="E81" s="1">
        <f t="shared" si="5"/>
        <v>41182.358020833337</v>
      </c>
      <c r="F81" s="11" t="str">
        <f>IF(AND(VLOOKUP(F$1,VesselTimes!$A$2:$E$9,5)&gt;StnA!$D81,VLOOKUP(F$1,VesselTimes!$A$2:$E$9,4)&lt;=StnA!$E81),$A81,"")</f>
        <v/>
      </c>
      <c r="G81" s="11" t="str">
        <f>IF(AND(VLOOKUP(G$1,VesselTimes!$A$2:$E$9,5)&gt;StnA!$D81,VLOOKUP(G$1,VesselTimes!$A$2:$E$9,4)&lt;=StnA!$E81),$A81,"")</f>
        <v/>
      </c>
      <c r="H81" s="11" t="str">
        <f>IF(AND(VLOOKUP(H$1,VesselTimes!$A$2:$E$9,5)&gt;StnA!$D81,VLOOKUP(H$1,VesselTimes!$A$2:$E$9,4)&lt;=StnA!$E81),$A81,"")</f>
        <v/>
      </c>
      <c r="I81" s="11" t="str">
        <f>IF(AND(VLOOKUP(I$1,VesselTimes!$A$2:$E$9,5)&gt;StnA!$D81,VLOOKUP(I$1,VesselTimes!$A$2:$E$9,4)&lt;=StnA!$E81),$A81,"")</f>
        <v/>
      </c>
      <c r="J81" s="11" t="str">
        <f>IF(AND(VLOOKUP(J$1,VesselTimes!$A$2:$E$9,5)&gt;StnA!$D81,VLOOKUP(J$1,VesselTimes!$A$2:$E$9,4)&lt;=StnA!$E81),$A81,"")</f>
        <v/>
      </c>
      <c r="K81" s="11" t="str">
        <f>IF(AND(VLOOKUP(K$1,VesselTimes!$A$2:$E$9,5)&gt;StnA!$D81,VLOOKUP(K$1,VesselTimes!$A$2:$E$9,4)&lt;=StnA!$E81),$A81,"")</f>
        <v/>
      </c>
      <c r="L81" s="11" t="str">
        <f>IF(AND(VLOOKUP(L$1,VesselTimes!$A$2:$E$9,5)&gt;StnA!$D81,VLOOKUP(L$1,VesselTimes!$A$2:$E$9,4)&lt;=StnA!$E81),$A81,"")</f>
        <v/>
      </c>
      <c r="M81" s="11" t="str">
        <f>IF(AND(VLOOKUP(M$1,VesselTimes!$A$2:$E$9,5)&gt;StnA!$D81,VLOOKUP(M$1,VesselTimes!$A$2:$E$9,4)&lt;=StnA!$E81),$A81,"")</f>
        <v/>
      </c>
    </row>
    <row r="82" spans="1:13" x14ac:dyDescent="0.25">
      <c r="A82" t="s">
        <v>83</v>
      </c>
      <c r="B82" s="4">
        <v>1794.6849999999999</v>
      </c>
      <c r="C82" s="2">
        <f t="shared" si="3"/>
        <v>203733.00000031013</v>
      </c>
      <c r="D82" s="1">
        <f t="shared" si="4"/>
        <v>41182.358020833337</v>
      </c>
      <c r="E82" s="1">
        <f t="shared" si="5"/>
        <v>41182.378792650466</v>
      </c>
      <c r="F82" s="11" t="str">
        <f>IF(AND(VLOOKUP(F$1,VesselTimes!$A$2:$E$9,5)&gt;StnA!$D82,VLOOKUP(F$1,VesselTimes!$A$2:$E$9,4)&lt;=StnA!$E82),$A82,"")</f>
        <v/>
      </c>
      <c r="G82" s="11" t="str">
        <f>IF(AND(VLOOKUP(G$1,VesselTimes!$A$2:$E$9,5)&gt;StnA!$D82,VLOOKUP(G$1,VesselTimes!$A$2:$E$9,4)&lt;=StnA!$E82),$A82,"")</f>
        <v/>
      </c>
      <c r="H82" s="11" t="str">
        <f>IF(AND(VLOOKUP(H$1,VesselTimes!$A$2:$E$9,5)&gt;StnA!$D82,VLOOKUP(H$1,VesselTimes!$A$2:$E$9,4)&lt;=StnA!$E82),$A82,"")</f>
        <v/>
      </c>
      <c r="I82" s="11" t="str">
        <f>IF(AND(VLOOKUP(I$1,VesselTimes!$A$2:$E$9,5)&gt;StnA!$D82,VLOOKUP(I$1,VesselTimes!$A$2:$E$9,4)&lt;=StnA!$E82),$A82,"")</f>
        <v/>
      </c>
      <c r="J82" s="11" t="str">
        <f>IF(AND(VLOOKUP(J$1,VesselTimes!$A$2:$E$9,5)&gt;StnA!$D82,VLOOKUP(J$1,VesselTimes!$A$2:$E$9,4)&lt;=StnA!$E82),$A82,"")</f>
        <v/>
      </c>
      <c r="K82" s="11" t="str">
        <f>IF(AND(VLOOKUP(K$1,VesselTimes!$A$2:$E$9,5)&gt;StnA!$D82,VLOOKUP(K$1,VesselTimes!$A$2:$E$9,4)&lt;=StnA!$E82),$A82,"")</f>
        <v/>
      </c>
      <c r="L82" s="11" t="str">
        <f>IF(AND(VLOOKUP(L$1,VesselTimes!$A$2:$E$9,5)&gt;StnA!$D82,VLOOKUP(L$1,VesselTimes!$A$2:$E$9,4)&lt;=StnA!$E82),$A82,"")</f>
        <v/>
      </c>
      <c r="M82" s="11" t="str">
        <f>IF(AND(VLOOKUP(M$1,VesselTimes!$A$2:$E$9,5)&gt;StnA!$D82,VLOOKUP(M$1,VesselTimes!$A$2:$E$9,4)&lt;=StnA!$E82),$A82,"")</f>
        <v/>
      </c>
    </row>
    <row r="83" spans="1:13" x14ac:dyDescent="0.25">
      <c r="A83" t="s">
        <v>84</v>
      </c>
      <c r="B83" s="4">
        <v>1800</v>
      </c>
      <c r="C83" s="2">
        <f t="shared" si="3"/>
        <v>205534.99999972992</v>
      </c>
      <c r="D83" s="1">
        <f t="shared" si="4"/>
        <v>41182.378877314812</v>
      </c>
      <c r="E83" s="1">
        <f t="shared" si="5"/>
        <v>41182.399710648147</v>
      </c>
      <c r="F83" s="11" t="str">
        <f>IF(AND(VLOOKUP(F$1,VesselTimes!$A$2:$E$9,5)&gt;StnA!$D83,VLOOKUP(F$1,VesselTimes!$A$2:$E$9,4)&lt;=StnA!$E83),$A83,"")</f>
        <v/>
      </c>
      <c r="G83" s="11" t="str">
        <f>IF(AND(VLOOKUP(G$1,VesselTimes!$A$2:$E$9,5)&gt;StnA!$D83,VLOOKUP(G$1,VesselTimes!$A$2:$E$9,4)&lt;=StnA!$E83),$A83,"")</f>
        <v/>
      </c>
      <c r="H83" s="11" t="str">
        <f>IF(AND(VLOOKUP(H$1,VesselTimes!$A$2:$E$9,5)&gt;StnA!$D83,VLOOKUP(H$1,VesselTimes!$A$2:$E$9,4)&lt;=StnA!$E83),$A83,"")</f>
        <v/>
      </c>
      <c r="I83" s="11" t="str">
        <f>IF(AND(VLOOKUP(I$1,VesselTimes!$A$2:$E$9,5)&gt;StnA!$D83,VLOOKUP(I$1,VesselTimes!$A$2:$E$9,4)&lt;=StnA!$E83),$A83,"")</f>
        <v/>
      </c>
      <c r="J83" s="11" t="str">
        <f>IF(AND(VLOOKUP(J$1,VesselTimes!$A$2:$E$9,5)&gt;StnA!$D83,VLOOKUP(J$1,VesselTimes!$A$2:$E$9,4)&lt;=StnA!$E83),$A83,"")</f>
        <v/>
      </c>
      <c r="K83" s="11" t="str">
        <f>IF(AND(VLOOKUP(K$1,VesselTimes!$A$2:$E$9,5)&gt;StnA!$D83,VLOOKUP(K$1,VesselTimes!$A$2:$E$9,4)&lt;=StnA!$E83),$A83,"")</f>
        <v/>
      </c>
      <c r="L83" s="11" t="str">
        <f>IF(AND(VLOOKUP(L$1,VesselTimes!$A$2:$E$9,5)&gt;StnA!$D83,VLOOKUP(L$1,VesselTimes!$A$2:$E$9,4)&lt;=StnA!$E83),$A83,"")</f>
        <v/>
      </c>
      <c r="M83" s="11" t="str">
        <f>IF(AND(VLOOKUP(M$1,VesselTimes!$A$2:$E$9,5)&gt;StnA!$D83,VLOOKUP(M$1,VesselTimes!$A$2:$E$9,4)&lt;=StnA!$E83),$A83,"")</f>
        <v/>
      </c>
    </row>
    <row r="84" spans="1:13" x14ac:dyDescent="0.25">
      <c r="A84" t="s">
        <v>85</v>
      </c>
      <c r="B84" s="4">
        <v>1793.7460000000001</v>
      </c>
      <c r="C84" s="2">
        <f t="shared" si="3"/>
        <v>207334.99999993946</v>
      </c>
      <c r="D84" s="1">
        <f t="shared" si="4"/>
        <v>41182.399710648147</v>
      </c>
      <c r="E84" s="1">
        <f t="shared" si="5"/>
        <v>41182.420471597223</v>
      </c>
      <c r="F84" s="11" t="str">
        <f>IF(AND(VLOOKUP(F$1,VesselTimes!$A$2:$E$9,5)&gt;StnA!$D84,VLOOKUP(F$1,VesselTimes!$A$2:$E$9,4)&lt;=StnA!$E84),$A84,"")</f>
        <v/>
      </c>
      <c r="G84" s="11" t="str">
        <f>IF(AND(VLOOKUP(G$1,VesselTimes!$A$2:$E$9,5)&gt;StnA!$D84,VLOOKUP(G$1,VesselTimes!$A$2:$E$9,4)&lt;=StnA!$E84),$A84,"")</f>
        <v/>
      </c>
      <c r="H84" s="11" t="str">
        <f>IF(AND(VLOOKUP(H$1,VesselTimes!$A$2:$E$9,5)&gt;StnA!$D84,VLOOKUP(H$1,VesselTimes!$A$2:$E$9,4)&lt;=StnA!$E84),$A84,"")</f>
        <v/>
      </c>
      <c r="I84" s="11" t="str">
        <f>IF(AND(VLOOKUP(I$1,VesselTimes!$A$2:$E$9,5)&gt;StnA!$D84,VLOOKUP(I$1,VesselTimes!$A$2:$E$9,4)&lt;=StnA!$E84),$A84,"")</f>
        <v/>
      </c>
      <c r="J84" s="11" t="str">
        <f>IF(AND(VLOOKUP(J$1,VesselTimes!$A$2:$E$9,5)&gt;StnA!$D84,VLOOKUP(J$1,VesselTimes!$A$2:$E$9,4)&lt;=StnA!$E84),$A84,"")</f>
        <v/>
      </c>
      <c r="K84" s="11" t="str">
        <f>IF(AND(VLOOKUP(K$1,VesselTimes!$A$2:$E$9,5)&gt;StnA!$D84,VLOOKUP(K$1,VesselTimes!$A$2:$E$9,4)&lt;=StnA!$E84),$A84,"")</f>
        <v/>
      </c>
      <c r="L84" s="11" t="str">
        <f>IF(AND(VLOOKUP(L$1,VesselTimes!$A$2:$E$9,5)&gt;StnA!$D84,VLOOKUP(L$1,VesselTimes!$A$2:$E$9,4)&lt;=StnA!$E84),$A84,"")</f>
        <v/>
      </c>
      <c r="M84" s="11" t="str">
        <f>IF(AND(VLOOKUP(M$1,VesselTimes!$A$2:$E$9,5)&gt;StnA!$D84,VLOOKUP(M$1,VesselTimes!$A$2:$E$9,4)&lt;=StnA!$E84),$A84,"")</f>
        <v/>
      </c>
    </row>
    <row r="85" spans="1:13" x14ac:dyDescent="0.25">
      <c r="A85" t="s">
        <v>86</v>
      </c>
      <c r="B85" s="4">
        <v>1800</v>
      </c>
      <c r="C85" s="2">
        <f t="shared" si="3"/>
        <v>209136.99999998789</v>
      </c>
      <c r="D85" s="1">
        <f t="shared" si="4"/>
        <v>41182.420567129629</v>
      </c>
      <c r="E85" s="1">
        <f t="shared" si="5"/>
        <v>41182.441400462965</v>
      </c>
      <c r="F85" s="11" t="str">
        <f>IF(AND(VLOOKUP(F$1,VesselTimes!$A$2:$E$9,5)&gt;StnA!$D85,VLOOKUP(F$1,VesselTimes!$A$2:$E$9,4)&lt;=StnA!$E85),$A85,"")</f>
        <v/>
      </c>
      <c r="G85" s="11" t="str">
        <f>IF(AND(VLOOKUP(G$1,VesselTimes!$A$2:$E$9,5)&gt;StnA!$D85,VLOOKUP(G$1,VesselTimes!$A$2:$E$9,4)&lt;=StnA!$E85),$A85,"")</f>
        <v/>
      </c>
      <c r="H85" s="11" t="str">
        <f>IF(AND(VLOOKUP(H$1,VesselTimes!$A$2:$E$9,5)&gt;StnA!$D85,VLOOKUP(H$1,VesselTimes!$A$2:$E$9,4)&lt;=StnA!$E85),$A85,"")</f>
        <v/>
      </c>
      <c r="I85" s="11" t="str">
        <f>IF(AND(VLOOKUP(I$1,VesselTimes!$A$2:$E$9,5)&gt;StnA!$D85,VLOOKUP(I$1,VesselTimes!$A$2:$E$9,4)&lt;=StnA!$E85),$A85,"")</f>
        <v/>
      </c>
      <c r="J85" s="11" t="str">
        <f>IF(AND(VLOOKUP(J$1,VesselTimes!$A$2:$E$9,5)&gt;StnA!$D85,VLOOKUP(J$1,VesselTimes!$A$2:$E$9,4)&lt;=StnA!$E85),$A85,"")</f>
        <v/>
      </c>
      <c r="K85" s="11" t="str">
        <f>IF(AND(VLOOKUP(K$1,VesselTimes!$A$2:$E$9,5)&gt;StnA!$D85,VLOOKUP(K$1,VesselTimes!$A$2:$E$9,4)&lt;=StnA!$E85),$A85,"")</f>
        <v/>
      </c>
      <c r="L85" s="11" t="str">
        <f>IF(AND(VLOOKUP(L$1,VesselTimes!$A$2:$E$9,5)&gt;StnA!$D85,VLOOKUP(L$1,VesselTimes!$A$2:$E$9,4)&lt;=StnA!$E85),$A85,"")</f>
        <v/>
      </c>
      <c r="M85" s="11" t="str">
        <f>IF(AND(VLOOKUP(M$1,VesselTimes!$A$2:$E$9,5)&gt;StnA!$D85,VLOOKUP(M$1,VesselTimes!$A$2:$E$9,4)&lt;=StnA!$E85),$A85,"")</f>
        <v/>
      </c>
    </row>
    <row r="86" spans="1:13" x14ac:dyDescent="0.25">
      <c r="A86" t="s">
        <v>87</v>
      </c>
      <c r="B86" s="4">
        <v>1791.7840000000001</v>
      </c>
      <c r="C86" s="2">
        <f t="shared" si="3"/>
        <v>210937.00000019744</v>
      </c>
      <c r="D86" s="1">
        <f t="shared" si="4"/>
        <v>41182.441400462965</v>
      </c>
      <c r="E86" s="1">
        <f t="shared" si="5"/>
        <v>41182.462138703704</v>
      </c>
      <c r="F86" s="11" t="str">
        <f>IF(AND(VLOOKUP(F$1,VesselTimes!$A$2:$E$9,5)&gt;StnA!$D86,VLOOKUP(F$1,VesselTimes!$A$2:$E$9,4)&lt;=StnA!$E86),$A86,"")</f>
        <v/>
      </c>
      <c r="G86" s="11" t="str">
        <f>IF(AND(VLOOKUP(G$1,VesselTimes!$A$2:$E$9,5)&gt;StnA!$D86,VLOOKUP(G$1,VesselTimes!$A$2:$E$9,4)&lt;=StnA!$E86),$A86,"")</f>
        <v/>
      </c>
      <c r="H86" s="11" t="str">
        <f>IF(AND(VLOOKUP(H$1,VesselTimes!$A$2:$E$9,5)&gt;StnA!$D86,VLOOKUP(H$1,VesselTimes!$A$2:$E$9,4)&lt;=StnA!$E86),$A86,"")</f>
        <v/>
      </c>
      <c r="I86" s="11" t="str">
        <f>IF(AND(VLOOKUP(I$1,VesselTimes!$A$2:$E$9,5)&gt;StnA!$D86,VLOOKUP(I$1,VesselTimes!$A$2:$E$9,4)&lt;=StnA!$E86),$A86,"")</f>
        <v/>
      </c>
      <c r="J86" s="11" t="str">
        <f>IF(AND(VLOOKUP(J$1,VesselTimes!$A$2:$E$9,5)&gt;StnA!$D86,VLOOKUP(J$1,VesselTimes!$A$2:$E$9,4)&lt;=StnA!$E86),$A86,"")</f>
        <v/>
      </c>
      <c r="K86" s="11" t="str">
        <f>IF(AND(VLOOKUP(K$1,VesselTimes!$A$2:$E$9,5)&gt;StnA!$D86,VLOOKUP(K$1,VesselTimes!$A$2:$E$9,4)&lt;=StnA!$E86),$A86,"")</f>
        <v/>
      </c>
      <c r="L86" s="11" t="str">
        <f>IF(AND(VLOOKUP(L$1,VesselTimes!$A$2:$E$9,5)&gt;StnA!$D86,VLOOKUP(L$1,VesselTimes!$A$2:$E$9,4)&lt;=StnA!$E86),$A86,"")</f>
        <v/>
      </c>
      <c r="M86" s="11" t="str">
        <f>IF(AND(VLOOKUP(M$1,VesselTimes!$A$2:$E$9,5)&gt;StnA!$D86,VLOOKUP(M$1,VesselTimes!$A$2:$E$9,4)&lt;=StnA!$E86),$A86,"")</f>
        <v/>
      </c>
    </row>
    <row r="87" spans="1:13" x14ac:dyDescent="0.25">
      <c r="A87" t="s">
        <v>88</v>
      </c>
      <c r="B87" s="4">
        <v>1800</v>
      </c>
      <c r="C87" s="2">
        <f t="shared" si="3"/>
        <v>212738.00000001211</v>
      </c>
      <c r="D87" s="1">
        <f t="shared" si="4"/>
        <v>41182.462245370371</v>
      </c>
      <c r="E87" s="1">
        <f t="shared" si="5"/>
        <v>41182.483078703706</v>
      </c>
      <c r="F87" s="11" t="str">
        <f>IF(AND(VLOOKUP(F$1,VesselTimes!$A$2:$E$9,5)&gt;StnA!$D87,VLOOKUP(F$1,VesselTimes!$A$2:$E$9,4)&lt;=StnA!$E87),$A87,"")</f>
        <v/>
      </c>
      <c r="G87" s="11" t="str">
        <f>IF(AND(VLOOKUP(G$1,VesselTimes!$A$2:$E$9,5)&gt;StnA!$D87,VLOOKUP(G$1,VesselTimes!$A$2:$E$9,4)&lt;=StnA!$E87),$A87,"")</f>
        <v/>
      </c>
      <c r="H87" s="11" t="str">
        <f>IF(AND(VLOOKUP(H$1,VesselTimes!$A$2:$E$9,5)&gt;StnA!$D87,VLOOKUP(H$1,VesselTimes!$A$2:$E$9,4)&lt;=StnA!$E87),$A87,"")</f>
        <v/>
      </c>
      <c r="I87" s="11" t="str">
        <f>IF(AND(VLOOKUP(I$1,VesselTimes!$A$2:$E$9,5)&gt;StnA!$D87,VLOOKUP(I$1,VesselTimes!$A$2:$E$9,4)&lt;=StnA!$E87),$A87,"")</f>
        <v/>
      </c>
      <c r="J87" s="11" t="str">
        <f>IF(AND(VLOOKUP(J$1,VesselTimes!$A$2:$E$9,5)&gt;StnA!$D87,VLOOKUP(J$1,VesselTimes!$A$2:$E$9,4)&lt;=StnA!$E87),$A87,"")</f>
        <v/>
      </c>
      <c r="K87" s="11" t="str">
        <f>IF(AND(VLOOKUP(K$1,VesselTimes!$A$2:$E$9,5)&gt;StnA!$D87,VLOOKUP(K$1,VesselTimes!$A$2:$E$9,4)&lt;=StnA!$E87),$A87,"")</f>
        <v/>
      </c>
      <c r="L87" s="11" t="str">
        <f>IF(AND(VLOOKUP(L$1,VesselTimes!$A$2:$E$9,5)&gt;StnA!$D87,VLOOKUP(L$1,VesselTimes!$A$2:$E$9,4)&lt;=StnA!$E87),$A87,"")</f>
        <v/>
      </c>
      <c r="M87" s="11" t="str">
        <f>IF(AND(VLOOKUP(M$1,VesselTimes!$A$2:$E$9,5)&gt;StnA!$D87,VLOOKUP(M$1,VesselTimes!$A$2:$E$9,4)&lt;=StnA!$E87),$A87,"")</f>
        <v/>
      </c>
    </row>
    <row r="88" spans="1:13" x14ac:dyDescent="0.25">
      <c r="A88" t="s">
        <v>89</v>
      </c>
      <c r="B88" s="4">
        <v>1792.723</v>
      </c>
      <c r="C88" s="2">
        <f t="shared" si="3"/>
        <v>214538.00000022165</v>
      </c>
      <c r="D88" s="1">
        <f t="shared" si="4"/>
        <v>41182.483078703706</v>
      </c>
      <c r="E88" s="1">
        <f t="shared" si="5"/>
        <v>41182.503827812499</v>
      </c>
      <c r="F88" s="11" t="str">
        <f>IF(AND(VLOOKUP(F$1,VesselTimes!$A$2:$E$9,5)&gt;StnA!$D88,VLOOKUP(F$1,VesselTimes!$A$2:$E$9,4)&lt;=StnA!$E88),$A88,"")</f>
        <v/>
      </c>
      <c r="G88" s="11" t="str">
        <f>IF(AND(VLOOKUP(G$1,VesselTimes!$A$2:$E$9,5)&gt;StnA!$D88,VLOOKUP(G$1,VesselTimes!$A$2:$E$9,4)&lt;=StnA!$E88),$A88,"")</f>
        <v/>
      </c>
      <c r="H88" s="11" t="str">
        <f>IF(AND(VLOOKUP(H$1,VesselTimes!$A$2:$E$9,5)&gt;StnA!$D88,VLOOKUP(H$1,VesselTimes!$A$2:$E$9,4)&lt;=StnA!$E88),$A88,"")</f>
        <v/>
      </c>
      <c r="I88" s="11" t="str">
        <f>IF(AND(VLOOKUP(I$1,VesselTimes!$A$2:$E$9,5)&gt;StnA!$D88,VLOOKUP(I$1,VesselTimes!$A$2:$E$9,4)&lt;=StnA!$E88),$A88,"")</f>
        <v/>
      </c>
      <c r="J88" s="11" t="str">
        <f>IF(AND(VLOOKUP(J$1,VesselTimes!$A$2:$E$9,5)&gt;StnA!$D88,VLOOKUP(J$1,VesselTimes!$A$2:$E$9,4)&lt;=StnA!$E88),$A88,"")</f>
        <v/>
      </c>
      <c r="K88" s="11" t="str">
        <f>IF(AND(VLOOKUP(K$1,VesselTimes!$A$2:$E$9,5)&gt;StnA!$D88,VLOOKUP(K$1,VesselTimes!$A$2:$E$9,4)&lt;=StnA!$E88),$A88,"")</f>
        <v/>
      </c>
      <c r="L88" s="11" t="str">
        <f>IF(AND(VLOOKUP(L$1,VesselTimes!$A$2:$E$9,5)&gt;StnA!$D88,VLOOKUP(L$1,VesselTimes!$A$2:$E$9,4)&lt;=StnA!$E88),$A88,"")</f>
        <v/>
      </c>
      <c r="M88" s="11" t="str">
        <f>IF(AND(VLOOKUP(M$1,VesselTimes!$A$2:$E$9,5)&gt;StnA!$D88,VLOOKUP(M$1,VesselTimes!$A$2:$E$9,4)&lt;=StnA!$E88),$A88,"")</f>
        <v/>
      </c>
    </row>
    <row r="89" spans="1:13" x14ac:dyDescent="0.25">
      <c r="A89" t="s">
        <v>90</v>
      </c>
      <c r="B89" s="4">
        <v>1800</v>
      </c>
      <c r="C89" s="2">
        <f t="shared" si="3"/>
        <v>216339.00000003632</v>
      </c>
      <c r="D89" s="1">
        <f t="shared" si="4"/>
        <v>41182.503923611112</v>
      </c>
      <c r="E89" s="1">
        <f t="shared" si="5"/>
        <v>41182.524756944447</v>
      </c>
      <c r="F89" s="11" t="str">
        <f>IF(AND(VLOOKUP(F$1,VesselTimes!$A$2:$E$9,5)&gt;StnA!$D89,VLOOKUP(F$1,VesselTimes!$A$2:$E$9,4)&lt;=StnA!$E89),$A89,"")</f>
        <v/>
      </c>
      <c r="G89" s="11" t="str">
        <f>IF(AND(VLOOKUP(G$1,VesselTimes!$A$2:$E$9,5)&gt;StnA!$D89,VLOOKUP(G$1,VesselTimes!$A$2:$E$9,4)&lt;=StnA!$E89),$A89,"")</f>
        <v/>
      </c>
      <c r="H89" s="11" t="str">
        <f>IF(AND(VLOOKUP(H$1,VesselTimes!$A$2:$E$9,5)&gt;StnA!$D89,VLOOKUP(H$1,VesselTimes!$A$2:$E$9,4)&lt;=StnA!$E89),$A89,"")</f>
        <v/>
      </c>
      <c r="I89" s="11" t="str">
        <f>IF(AND(VLOOKUP(I$1,VesselTimes!$A$2:$E$9,5)&gt;StnA!$D89,VLOOKUP(I$1,VesselTimes!$A$2:$E$9,4)&lt;=StnA!$E89),$A89,"")</f>
        <v/>
      </c>
      <c r="J89" s="11" t="str">
        <f>IF(AND(VLOOKUP(J$1,VesselTimes!$A$2:$E$9,5)&gt;StnA!$D89,VLOOKUP(J$1,VesselTimes!$A$2:$E$9,4)&lt;=StnA!$E89),$A89,"")</f>
        <v/>
      </c>
      <c r="K89" s="11" t="str">
        <f>IF(AND(VLOOKUP(K$1,VesselTimes!$A$2:$E$9,5)&gt;StnA!$D89,VLOOKUP(K$1,VesselTimes!$A$2:$E$9,4)&lt;=StnA!$E89),$A89,"")</f>
        <v/>
      </c>
      <c r="L89" s="11" t="str">
        <f>IF(AND(VLOOKUP(L$1,VesselTimes!$A$2:$E$9,5)&gt;StnA!$D89,VLOOKUP(L$1,VesselTimes!$A$2:$E$9,4)&lt;=StnA!$E89),$A89,"")</f>
        <v/>
      </c>
      <c r="M89" s="11" t="str">
        <f>IF(AND(VLOOKUP(M$1,VesselTimes!$A$2:$E$9,5)&gt;StnA!$D89,VLOOKUP(M$1,VesselTimes!$A$2:$E$9,4)&lt;=StnA!$E89),$A89,"")</f>
        <v/>
      </c>
    </row>
    <row r="90" spans="1:13" x14ac:dyDescent="0.25">
      <c r="A90" t="s">
        <v>91</v>
      </c>
      <c r="B90" s="4">
        <v>1794.6849999999999</v>
      </c>
      <c r="C90" s="2">
        <f t="shared" si="3"/>
        <v>218139.00000024587</v>
      </c>
      <c r="D90" s="1">
        <f t="shared" si="4"/>
        <v>41182.524756944447</v>
      </c>
      <c r="E90" s="1">
        <f t="shared" si="5"/>
        <v>41182.545528761577</v>
      </c>
      <c r="F90" s="11" t="str">
        <f>IF(AND(VLOOKUP(F$1,VesselTimes!$A$2:$E$9,5)&gt;StnA!$D90,VLOOKUP(F$1,VesselTimes!$A$2:$E$9,4)&lt;=StnA!$E90),$A90,"")</f>
        <v/>
      </c>
      <c r="G90" s="11" t="str">
        <f>IF(AND(VLOOKUP(G$1,VesselTimes!$A$2:$E$9,5)&gt;StnA!$D90,VLOOKUP(G$1,VesselTimes!$A$2:$E$9,4)&lt;=StnA!$E90),$A90,"")</f>
        <v/>
      </c>
      <c r="H90" s="11" t="str">
        <f>IF(AND(VLOOKUP(H$1,VesselTimes!$A$2:$E$9,5)&gt;StnA!$D90,VLOOKUP(H$1,VesselTimes!$A$2:$E$9,4)&lt;=StnA!$E90),$A90,"")</f>
        <v/>
      </c>
      <c r="I90" s="11" t="str">
        <f>IF(AND(VLOOKUP(I$1,VesselTimes!$A$2:$E$9,5)&gt;StnA!$D90,VLOOKUP(I$1,VesselTimes!$A$2:$E$9,4)&lt;=StnA!$E90),$A90,"")</f>
        <v/>
      </c>
      <c r="J90" s="11" t="str">
        <f>IF(AND(VLOOKUP(J$1,VesselTimes!$A$2:$E$9,5)&gt;StnA!$D90,VLOOKUP(J$1,VesselTimes!$A$2:$E$9,4)&lt;=StnA!$E90),$A90,"")</f>
        <v/>
      </c>
      <c r="K90" s="11" t="str">
        <f>IF(AND(VLOOKUP(K$1,VesselTimes!$A$2:$E$9,5)&gt;StnA!$D90,VLOOKUP(K$1,VesselTimes!$A$2:$E$9,4)&lt;=StnA!$E90),$A90,"")</f>
        <v/>
      </c>
      <c r="L90" s="11" t="str">
        <f>IF(AND(VLOOKUP(L$1,VesselTimes!$A$2:$E$9,5)&gt;StnA!$D90,VLOOKUP(L$1,VesselTimes!$A$2:$E$9,4)&lt;=StnA!$E90),$A90,"")</f>
        <v/>
      </c>
      <c r="M90" s="11" t="str">
        <f>IF(AND(VLOOKUP(M$1,VesselTimes!$A$2:$E$9,5)&gt;StnA!$D90,VLOOKUP(M$1,VesselTimes!$A$2:$E$9,4)&lt;=StnA!$E90),$A90,"")</f>
        <v/>
      </c>
    </row>
    <row r="91" spans="1:13" x14ac:dyDescent="0.25">
      <c r="A91" t="s">
        <v>92</v>
      </c>
      <c r="B91" s="4">
        <v>1800</v>
      </c>
      <c r="C91" s="2">
        <f t="shared" si="3"/>
        <v>219941.0000002943</v>
      </c>
      <c r="D91" s="1">
        <f t="shared" si="4"/>
        <v>41182.545613425929</v>
      </c>
      <c r="E91" s="1">
        <f t="shared" si="5"/>
        <v>41182.566446759265</v>
      </c>
      <c r="F91" s="11" t="str">
        <f>IF(AND(VLOOKUP(F$1,VesselTimes!$A$2:$E$9,5)&gt;StnA!$D91,VLOOKUP(F$1,VesselTimes!$A$2:$E$9,4)&lt;=StnA!$E91),$A91,"")</f>
        <v/>
      </c>
      <c r="G91" s="11" t="str">
        <f>IF(AND(VLOOKUP(G$1,VesselTimes!$A$2:$E$9,5)&gt;StnA!$D91,VLOOKUP(G$1,VesselTimes!$A$2:$E$9,4)&lt;=StnA!$E91),$A91,"")</f>
        <v/>
      </c>
      <c r="H91" s="11" t="str">
        <f>IF(AND(VLOOKUP(H$1,VesselTimes!$A$2:$E$9,5)&gt;StnA!$D91,VLOOKUP(H$1,VesselTimes!$A$2:$E$9,4)&lt;=StnA!$E91),$A91,"")</f>
        <v/>
      </c>
      <c r="I91" s="11" t="str">
        <f>IF(AND(VLOOKUP(I$1,VesselTimes!$A$2:$E$9,5)&gt;StnA!$D91,VLOOKUP(I$1,VesselTimes!$A$2:$E$9,4)&lt;=StnA!$E91),$A91,"")</f>
        <v/>
      </c>
      <c r="J91" s="11" t="str">
        <f>IF(AND(VLOOKUP(J$1,VesselTimes!$A$2:$E$9,5)&gt;StnA!$D91,VLOOKUP(J$1,VesselTimes!$A$2:$E$9,4)&lt;=StnA!$E91),$A91,"")</f>
        <v/>
      </c>
      <c r="K91" s="11" t="str">
        <f>IF(AND(VLOOKUP(K$1,VesselTimes!$A$2:$E$9,5)&gt;StnA!$D91,VLOOKUP(K$1,VesselTimes!$A$2:$E$9,4)&lt;=StnA!$E91),$A91,"")</f>
        <v/>
      </c>
      <c r="L91" s="11" t="str">
        <f>IF(AND(VLOOKUP(L$1,VesselTimes!$A$2:$E$9,5)&gt;StnA!$D91,VLOOKUP(L$1,VesselTimes!$A$2:$E$9,4)&lt;=StnA!$E91),$A91,"")</f>
        <v/>
      </c>
      <c r="M91" s="11" t="str">
        <f>IF(AND(VLOOKUP(M$1,VesselTimes!$A$2:$E$9,5)&gt;StnA!$D91,VLOOKUP(M$1,VesselTimes!$A$2:$E$9,4)&lt;=StnA!$E91),$A91,"")</f>
        <v/>
      </c>
    </row>
    <row r="92" spans="1:13" x14ac:dyDescent="0.25">
      <c r="A92" t="s">
        <v>93</v>
      </c>
      <c r="B92" s="4">
        <v>1791.7840000000001</v>
      </c>
      <c r="C92" s="2">
        <f t="shared" si="3"/>
        <v>221740.9999998752</v>
      </c>
      <c r="D92" s="1">
        <f t="shared" si="4"/>
        <v>41182.566446759258</v>
      </c>
      <c r="E92" s="1">
        <f t="shared" si="5"/>
        <v>41182.587184999997</v>
      </c>
      <c r="F92" s="11" t="str">
        <f>IF(AND(VLOOKUP(F$1,VesselTimes!$A$2:$E$9,5)&gt;StnA!$D92,VLOOKUP(F$1,VesselTimes!$A$2:$E$9,4)&lt;=StnA!$E92),$A92,"")</f>
        <v/>
      </c>
      <c r="G92" s="11" t="str">
        <f>IF(AND(VLOOKUP(G$1,VesselTimes!$A$2:$E$9,5)&gt;StnA!$D92,VLOOKUP(G$1,VesselTimes!$A$2:$E$9,4)&lt;=StnA!$E92),$A92,"")</f>
        <v/>
      </c>
      <c r="H92" s="11" t="str">
        <f>IF(AND(VLOOKUP(H$1,VesselTimes!$A$2:$E$9,5)&gt;StnA!$D92,VLOOKUP(H$1,VesselTimes!$A$2:$E$9,4)&lt;=StnA!$E92),$A92,"")</f>
        <v/>
      </c>
      <c r="I92" s="11" t="str">
        <f>IF(AND(VLOOKUP(I$1,VesselTimes!$A$2:$E$9,5)&gt;StnA!$D92,VLOOKUP(I$1,VesselTimes!$A$2:$E$9,4)&lt;=StnA!$E92),$A92,"")</f>
        <v/>
      </c>
      <c r="J92" s="11" t="str">
        <f>IF(AND(VLOOKUP(J$1,VesselTimes!$A$2:$E$9,5)&gt;StnA!$D92,VLOOKUP(J$1,VesselTimes!$A$2:$E$9,4)&lt;=StnA!$E92),$A92,"")</f>
        <v/>
      </c>
      <c r="K92" s="11" t="str">
        <f>IF(AND(VLOOKUP(K$1,VesselTimes!$A$2:$E$9,5)&gt;StnA!$D92,VLOOKUP(K$1,VesselTimes!$A$2:$E$9,4)&lt;=StnA!$E92),$A92,"")</f>
        <v/>
      </c>
      <c r="L92" s="11" t="str">
        <f>IF(AND(VLOOKUP(L$1,VesselTimes!$A$2:$E$9,5)&gt;StnA!$D92,VLOOKUP(L$1,VesselTimes!$A$2:$E$9,4)&lt;=StnA!$E92),$A92,"")</f>
        <v/>
      </c>
      <c r="M92" s="11" t="str">
        <f>IF(AND(VLOOKUP(M$1,VesselTimes!$A$2:$E$9,5)&gt;StnA!$D92,VLOOKUP(M$1,VesselTimes!$A$2:$E$9,4)&lt;=StnA!$E92),$A92,"")</f>
        <v/>
      </c>
    </row>
    <row r="93" spans="1:13" x14ac:dyDescent="0.25">
      <c r="A93" t="s">
        <v>94</v>
      </c>
      <c r="B93" s="4">
        <v>1800</v>
      </c>
      <c r="C93" s="2">
        <f t="shared" si="3"/>
        <v>223541.99999968987</v>
      </c>
      <c r="D93" s="1">
        <f t="shared" si="4"/>
        <v>41182.587291666663</v>
      </c>
      <c r="E93" s="1">
        <f t="shared" si="5"/>
        <v>41182.608124999999</v>
      </c>
      <c r="F93" s="11" t="str">
        <f>IF(AND(VLOOKUP(F$1,VesselTimes!$A$2:$E$9,5)&gt;StnA!$D93,VLOOKUP(F$1,VesselTimes!$A$2:$E$9,4)&lt;=StnA!$E93),$A93,"")</f>
        <v/>
      </c>
      <c r="G93" s="11" t="str">
        <f>IF(AND(VLOOKUP(G$1,VesselTimes!$A$2:$E$9,5)&gt;StnA!$D93,VLOOKUP(G$1,VesselTimes!$A$2:$E$9,4)&lt;=StnA!$E93),$A93,"")</f>
        <v/>
      </c>
      <c r="H93" s="11" t="str">
        <f>IF(AND(VLOOKUP(H$1,VesselTimes!$A$2:$E$9,5)&gt;StnA!$D93,VLOOKUP(H$1,VesselTimes!$A$2:$E$9,4)&lt;=StnA!$E93),$A93,"")</f>
        <v/>
      </c>
      <c r="I93" s="11" t="str">
        <f>IF(AND(VLOOKUP(I$1,VesselTimes!$A$2:$E$9,5)&gt;StnA!$D93,VLOOKUP(I$1,VesselTimes!$A$2:$E$9,4)&lt;=StnA!$E93),$A93,"")</f>
        <v/>
      </c>
      <c r="J93" s="11" t="str">
        <f>IF(AND(VLOOKUP(J$1,VesselTimes!$A$2:$E$9,5)&gt;StnA!$D93,VLOOKUP(J$1,VesselTimes!$A$2:$E$9,4)&lt;=StnA!$E93),$A93,"")</f>
        <v/>
      </c>
      <c r="K93" s="11" t="str">
        <f>IF(AND(VLOOKUP(K$1,VesselTimes!$A$2:$E$9,5)&gt;StnA!$D93,VLOOKUP(K$1,VesselTimes!$A$2:$E$9,4)&lt;=StnA!$E93),$A93,"")</f>
        <v/>
      </c>
      <c r="L93" s="11" t="str">
        <f>IF(AND(VLOOKUP(L$1,VesselTimes!$A$2:$E$9,5)&gt;StnA!$D93,VLOOKUP(L$1,VesselTimes!$A$2:$E$9,4)&lt;=StnA!$E93),$A93,"")</f>
        <v/>
      </c>
      <c r="M93" s="11" t="str">
        <f>IF(AND(VLOOKUP(M$1,VesselTimes!$A$2:$E$9,5)&gt;StnA!$D93,VLOOKUP(M$1,VesselTimes!$A$2:$E$9,4)&lt;=StnA!$E93),$A93,"")</f>
        <v/>
      </c>
    </row>
    <row r="94" spans="1:13" x14ac:dyDescent="0.25">
      <c r="A94" t="s">
        <v>95</v>
      </c>
      <c r="B94" s="4">
        <v>1792.723</v>
      </c>
      <c r="C94" s="2">
        <f t="shared" si="3"/>
        <v>225341.99999989942</v>
      </c>
      <c r="D94" s="1">
        <f t="shared" si="4"/>
        <v>41182.608124999999</v>
      </c>
      <c r="E94" s="1">
        <f t="shared" si="5"/>
        <v>41182.628874108792</v>
      </c>
      <c r="F94" s="11" t="str">
        <f>IF(AND(VLOOKUP(F$1,VesselTimes!$A$2:$E$9,5)&gt;StnA!$D94,VLOOKUP(F$1,VesselTimes!$A$2:$E$9,4)&lt;=StnA!$E94),$A94,"")</f>
        <v/>
      </c>
      <c r="G94" s="11" t="str">
        <f>IF(AND(VLOOKUP(G$1,VesselTimes!$A$2:$E$9,5)&gt;StnA!$D94,VLOOKUP(G$1,VesselTimes!$A$2:$E$9,4)&lt;=StnA!$E94),$A94,"")</f>
        <v/>
      </c>
      <c r="H94" s="11" t="str">
        <f>IF(AND(VLOOKUP(H$1,VesselTimes!$A$2:$E$9,5)&gt;StnA!$D94,VLOOKUP(H$1,VesselTimes!$A$2:$E$9,4)&lt;=StnA!$E94),$A94,"")</f>
        <v/>
      </c>
      <c r="I94" s="11" t="str">
        <f>IF(AND(VLOOKUP(I$1,VesselTimes!$A$2:$E$9,5)&gt;StnA!$D94,VLOOKUP(I$1,VesselTimes!$A$2:$E$9,4)&lt;=StnA!$E94),$A94,"")</f>
        <v/>
      </c>
      <c r="J94" s="11" t="str">
        <f>IF(AND(VLOOKUP(J$1,VesselTimes!$A$2:$E$9,5)&gt;StnA!$D94,VLOOKUP(J$1,VesselTimes!$A$2:$E$9,4)&lt;=StnA!$E94),$A94,"")</f>
        <v/>
      </c>
      <c r="K94" s="11" t="str">
        <f>IF(AND(VLOOKUP(K$1,VesselTimes!$A$2:$E$9,5)&gt;StnA!$D94,VLOOKUP(K$1,VesselTimes!$A$2:$E$9,4)&lt;=StnA!$E94),$A94,"")</f>
        <v/>
      </c>
      <c r="L94" s="11" t="str">
        <f>IF(AND(VLOOKUP(L$1,VesselTimes!$A$2:$E$9,5)&gt;StnA!$D94,VLOOKUP(L$1,VesselTimes!$A$2:$E$9,4)&lt;=StnA!$E94),$A94,"")</f>
        <v/>
      </c>
      <c r="M94" s="11" t="str">
        <f>IF(AND(VLOOKUP(M$1,VesselTimes!$A$2:$E$9,5)&gt;StnA!$D94,VLOOKUP(M$1,VesselTimes!$A$2:$E$9,4)&lt;=StnA!$E94),$A94,"")</f>
        <v/>
      </c>
    </row>
    <row r="95" spans="1:13" x14ac:dyDescent="0.25">
      <c r="A95" t="s">
        <v>96</v>
      </c>
      <c r="B95" s="4">
        <v>1800</v>
      </c>
      <c r="C95" s="2">
        <f t="shared" si="3"/>
        <v>227142.99999971408</v>
      </c>
      <c r="D95" s="1">
        <f t="shared" si="4"/>
        <v>41182.628969907404</v>
      </c>
      <c r="E95" s="1">
        <f t="shared" si="5"/>
        <v>41182.64980324074</v>
      </c>
      <c r="F95" s="11" t="str">
        <f>IF(AND(VLOOKUP(F$1,VesselTimes!$A$2:$E$9,5)&gt;StnA!$D95,VLOOKUP(F$1,VesselTimes!$A$2:$E$9,4)&lt;=StnA!$E95),$A95,"")</f>
        <v/>
      </c>
      <c r="G95" s="11" t="str">
        <f>IF(AND(VLOOKUP(G$1,VesselTimes!$A$2:$E$9,5)&gt;StnA!$D95,VLOOKUP(G$1,VesselTimes!$A$2:$E$9,4)&lt;=StnA!$E95),$A95,"")</f>
        <v/>
      </c>
      <c r="H95" s="11" t="str">
        <f>IF(AND(VLOOKUP(H$1,VesselTimes!$A$2:$E$9,5)&gt;StnA!$D95,VLOOKUP(H$1,VesselTimes!$A$2:$E$9,4)&lt;=StnA!$E95),$A95,"")</f>
        <v/>
      </c>
      <c r="I95" s="11" t="str">
        <f>IF(AND(VLOOKUP(I$1,VesselTimes!$A$2:$E$9,5)&gt;StnA!$D95,VLOOKUP(I$1,VesselTimes!$A$2:$E$9,4)&lt;=StnA!$E95),$A95,"")</f>
        <v/>
      </c>
      <c r="J95" s="11" t="str">
        <f>IF(AND(VLOOKUP(J$1,VesselTimes!$A$2:$E$9,5)&gt;StnA!$D95,VLOOKUP(J$1,VesselTimes!$A$2:$E$9,4)&lt;=StnA!$E95),$A95,"")</f>
        <v/>
      </c>
      <c r="K95" s="11" t="str">
        <f>IF(AND(VLOOKUP(K$1,VesselTimes!$A$2:$E$9,5)&gt;StnA!$D95,VLOOKUP(K$1,VesselTimes!$A$2:$E$9,4)&lt;=StnA!$E95),$A95,"")</f>
        <v/>
      </c>
      <c r="L95" s="11" t="str">
        <f>IF(AND(VLOOKUP(L$1,VesselTimes!$A$2:$E$9,5)&gt;StnA!$D95,VLOOKUP(L$1,VesselTimes!$A$2:$E$9,4)&lt;=StnA!$E95),$A95,"")</f>
        <v/>
      </c>
      <c r="M95" s="11" t="str">
        <f>IF(AND(VLOOKUP(M$1,VesselTimes!$A$2:$E$9,5)&gt;StnA!$D95,VLOOKUP(M$1,VesselTimes!$A$2:$E$9,4)&lt;=StnA!$E95),$A95,"")</f>
        <v/>
      </c>
    </row>
    <row r="96" spans="1:13" x14ac:dyDescent="0.25">
      <c r="A96" t="s">
        <v>97</v>
      </c>
      <c r="B96" s="4">
        <v>1792.723</v>
      </c>
      <c r="C96" s="2">
        <f t="shared" si="3"/>
        <v>228942.99999992363</v>
      </c>
      <c r="D96" s="1">
        <f t="shared" si="4"/>
        <v>41182.64980324074</v>
      </c>
      <c r="E96" s="1">
        <f t="shared" si="5"/>
        <v>41182.670552349533</v>
      </c>
      <c r="F96" s="11" t="str">
        <f>IF(AND(VLOOKUP(F$1,VesselTimes!$A$2:$E$9,5)&gt;StnA!$D96,VLOOKUP(F$1,VesselTimes!$A$2:$E$9,4)&lt;=StnA!$E96),$A96,"")</f>
        <v/>
      </c>
      <c r="G96" s="11" t="str">
        <f>IF(AND(VLOOKUP(G$1,VesselTimes!$A$2:$E$9,5)&gt;StnA!$D96,VLOOKUP(G$1,VesselTimes!$A$2:$E$9,4)&lt;=StnA!$E96),$A96,"")</f>
        <v/>
      </c>
      <c r="H96" s="11" t="str">
        <f>IF(AND(VLOOKUP(H$1,VesselTimes!$A$2:$E$9,5)&gt;StnA!$D96,VLOOKUP(H$1,VesselTimes!$A$2:$E$9,4)&lt;=StnA!$E96),$A96,"")</f>
        <v/>
      </c>
      <c r="I96" s="11" t="str">
        <f>IF(AND(VLOOKUP(I$1,VesselTimes!$A$2:$E$9,5)&gt;StnA!$D96,VLOOKUP(I$1,VesselTimes!$A$2:$E$9,4)&lt;=StnA!$E96),$A96,"")</f>
        <v/>
      </c>
      <c r="J96" s="11" t="str">
        <f>IF(AND(VLOOKUP(J$1,VesselTimes!$A$2:$E$9,5)&gt;StnA!$D96,VLOOKUP(J$1,VesselTimes!$A$2:$E$9,4)&lt;=StnA!$E96),$A96,"")</f>
        <v/>
      </c>
      <c r="K96" s="11" t="str">
        <f>IF(AND(VLOOKUP(K$1,VesselTimes!$A$2:$E$9,5)&gt;StnA!$D96,VLOOKUP(K$1,VesselTimes!$A$2:$E$9,4)&lt;=StnA!$E96),$A96,"")</f>
        <v/>
      </c>
      <c r="L96" s="11" t="str">
        <f>IF(AND(VLOOKUP(L$1,VesselTimes!$A$2:$E$9,5)&gt;StnA!$D96,VLOOKUP(L$1,VesselTimes!$A$2:$E$9,4)&lt;=StnA!$E96),$A96,"")</f>
        <v/>
      </c>
      <c r="M96" s="11" t="str">
        <f>IF(AND(VLOOKUP(M$1,VesselTimes!$A$2:$E$9,5)&gt;StnA!$D96,VLOOKUP(M$1,VesselTimes!$A$2:$E$9,4)&lt;=StnA!$E96),$A96,"")</f>
        <v/>
      </c>
    </row>
    <row r="97" spans="1:13" x14ac:dyDescent="0.25">
      <c r="A97" t="s">
        <v>98</v>
      </c>
      <c r="B97" s="4">
        <v>1800</v>
      </c>
      <c r="C97" s="2">
        <f t="shared" si="3"/>
        <v>230743.9999997383</v>
      </c>
      <c r="D97" s="1">
        <f t="shared" si="4"/>
        <v>41182.670648148145</v>
      </c>
      <c r="E97" s="1">
        <f t="shared" si="5"/>
        <v>41182.691481481481</v>
      </c>
      <c r="F97" s="11" t="str">
        <f>IF(AND(VLOOKUP(F$1,VesselTimes!$A$2:$E$9,5)&gt;StnA!$D97,VLOOKUP(F$1,VesselTimes!$A$2:$E$9,4)&lt;=StnA!$E97),$A97,"")</f>
        <v/>
      </c>
      <c r="G97" s="11" t="str">
        <f>IF(AND(VLOOKUP(G$1,VesselTimes!$A$2:$E$9,5)&gt;StnA!$D97,VLOOKUP(G$1,VesselTimes!$A$2:$E$9,4)&lt;=StnA!$E97),$A97,"")</f>
        <v/>
      </c>
      <c r="H97" s="11" t="str">
        <f>IF(AND(VLOOKUP(H$1,VesselTimes!$A$2:$E$9,5)&gt;StnA!$D97,VLOOKUP(H$1,VesselTimes!$A$2:$E$9,4)&lt;=StnA!$E97),$A97,"")</f>
        <v/>
      </c>
      <c r="I97" s="11" t="str">
        <f>IF(AND(VLOOKUP(I$1,VesselTimes!$A$2:$E$9,5)&gt;StnA!$D97,VLOOKUP(I$1,VesselTimes!$A$2:$E$9,4)&lt;=StnA!$E97),$A97,"")</f>
        <v/>
      </c>
      <c r="J97" s="11" t="str">
        <f>IF(AND(VLOOKUP(J$1,VesselTimes!$A$2:$E$9,5)&gt;StnA!$D97,VLOOKUP(J$1,VesselTimes!$A$2:$E$9,4)&lt;=StnA!$E97),$A97,"")</f>
        <v/>
      </c>
      <c r="K97" s="11" t="str">
        <f>IF(AND(VLOOKUP(K$1,VesselTimes!$A$2:$E$9,5)&gt;StnA!$D97,VLOOKUP(K$1,VesselTimes!$A$2:$E$9,4)&lt;=StnA!$E97),$A97,"")</f>
        <v/>
      </c>
      <c r="L97" s="11" t="str">
        <f>IF(AND(VLOOKUP(L$1,VesselTimes!$A$2:$E$9,5)&gt;StnA!$D97,VLOOKUP(L$1,VesselTimes!$A$2:$E$9,4)&lt;=StnA!$E97),$A97,"")</f>
        <v/>
      </c>
      <c r="M97" s="11" t="str">
        <f>IF(AND(VLOOKUP(M$1,VesselTimes!$A$2:$E$9,5)&gt;StnA!$D97,VLOOKUP(M$1,VesselTimes!$A$2:$E$9,4)&lt;=StnA!$E97),$A97,"")</f>
        <v/>
      </c>
    </row>
    <row r="98" spans="1:13" x14ac:dyDescent="0.25">
      <c r="A98" t="s">
        <v>99</v>
      </c>
      <c r="B98" s="4">
        <v>1792.723</v>
      </c>
      <c r="C98" s="2">
        <f t="shared" si="3"/>
        <v>232543.99999994785</v>
      </c>
      <c r="D98" s="1">
        <f t="shared" si="4"/>
        <v>41182.691481481481</v>
      </c>
      <c r="E98" s="1">
        <f t="shared" si="5"/>
        <v>41182.712230590274</v>
      </c>
      <c r="F98" s="11" t="str">
        <f>IF(AND(VLOOKUP(F$1,VesselTimes!$A$2:$E$9,5)&gt;StnA!$D98,VLOOKUP(F$1,VesselTimes!$A$2:$E$9,4)&lt;=StnA!$E98),$A98,"")</f>
        <v/>
      </c>
      <c r="G98" s="11" t="str">
        <f>IF(AND(VLOOKUP(G$1,VesselTimes!$A$2:$E$9,5)&gt;StnA!$D98,VLOOKUP(G$1,VesselTimes!$A$2:$E$9,4)&lt;=StnA!$E98),$A98,"")</f>
        <v/>
      </c>
      <c r="H98" s="11" t="str">
        <f>IF(AND(VLOOKUP(H$1,VesselTimes!$A$2:$E$9,5)&gt;StnA!$D98,VLOOKUP(H$1,VesselTimes!$A$2:$E$9,4)&lt;=StnA!$E98),$A98,"")</f>
        <v/>
      </c>
      <c r="I98" s="11" t="str">
        <f>IF(AND(VLOOKUP(I$1,VesselTimes!$A$2:$E$9,5)&gt;StnA!$D98,VLOOKUP(I$1,VesselTimes!$A$2:$E$9,4)&lt;=StnA!$E98),$A98,"")</f>
        <v/>
      </c>
      <c r="J98" s="11" t="str">
        <f>IF(AND(VLOOKUP(J$1,VesselTimes!$A$2:$E$9,5)&gt;StnA!$D98,VLOOKUP(J$1,VesselTimes!$A$2:$E$9,4)&lt;=StnA!$E98),$A98,"")</f>
        <v/>
      </c>
      <c r="K98" s="11" t="str">
        <f>IF(AND(VLOOKUP(K$1,VesselTimes!$A$2:$E$9,5)&gt;StnA!$D98,VLOOKUP(K$1,VesselTimes!$A$2:$E$9,4)&lt;=StnA!$E98),$A98,"")</f>
        <v/>
      </c>
      <c r="L98" s="11" t="str">
        <f>IF(AND(VLOOKUP(L$1,VesselTimes!$A$2:$E$9,5)&gt;StnA!$D98,VLOOKUP(L$1,VesselTimes!$A$2:$E$9,4)&lt;=StnA!$E98),$A98,"")</f>
        <v/>
      </c>
      <c r="M98" s="11" t="str">
        <f>IF(AND(VLOOKUP(M$1,VesselTimes!$A$2:$E$9,5)&gt;StnA!$D98,VLOOKUP(M$1,VesselTimes!$A$2:$E$9,4)&lt;=StnA!$E98),$A98,"")</f>
        <v/>
      </c>
    </row>
    <row r="99" spans="1:13" x14ac:dyDescent="0.25">
      <c r="A99" t="s">
        <v>100</v>
      </c>
      <c r="B99" s="4">
        <v>1800</v>
      </c>
      <c r="C99" s="2">
        <f t="shared" si="3"/>
        <v>234344.99999976251</v>
      </c>
      <c r="D99" s="1">
        <f t="shared" si="4"/>
        <v>41182.712326388886</v>
      </c>
      <c r="E99" s="1">
        <f t="shared" si="5"/>
        <v>41182.733159722222</v>
      </c>
      <c r="F99" s="11" t="str">
        <f>IF(AND(VLOOKUP(F$1,VesselTimes!$A$2:$E$9,5)&gt;StnA!$D99,VLOOKUP(F$1,VesselTimes!$A$2:$E$9,4)&lt;=StnA!$E99),$A99,"")</f>
        <v/>
      </c>
      <c r="G99" s="11" t="str">
        <f>IF(AND(VLOOKUP(G$1,VesselTimes!$A$2:$E$9,5)&gt;StnA!$D99,VLOOKUP(G$1,VesselTimes!$A$2:$E$9,4)&lt;=StnA!$E99),$A99,"")</f>
        <v/>
      </c>
      <c r="H99" s="11" t="str">
        <f>IF(AND(VLOOKUP(H$1,VesselTimes!$A$2:$E$9,5)&gt;StnA!$D99,VLOOKUP(H$1,VesselTimes!$A$2:$E$9,4)&lt;=StnA!$E99),$A99,"")</f>
        <v/>
      </c>
      <c r="I99" s="11" t="str">
        <f>IF(AND(VLOOKUP(I$1,VesselTimes!$A$2:$E$9,5)&gt;StnA!$D99,VLOOKUP(I$1,VesselTimes!$A$2:$E$9,4)&lt;=StnA!$E99),$A99,"")</f>
        <v/>
      </c>
      <c r="J99" s="11" t="str">
        <f>IF(AND(VLOOKUP(J$1,VesselTimes!$A$2:$E$9,5)&gt;StnA!$D99,VLOOKUP(J$1,VesselTimes!$A$2:$E$9,4)&lt;=StnA!$E99),$A99,"")</f>
        <v/>
      </c>
      <c r="K99" s="11" t="str">
        <f>IF(AND(VLOOKUP(K$1,VesselTimes!$A$2:$E$9,5)&gt;StnA!$D99,VLOOKUP(K$1,VesselTimes!$A$2:$E$9,4)&lt;=StnA!$E99),$A99,"")</f>
        <v/>
      </c>
      <c r="L99" s="11" t="str">
        <f>IF(AND(VLOOKUP(L$1,VesselTimes!$A$2:$E$9,5)&gt;StnA!$D99,VLOOKUP(L$1,VesselTimes!$A$2:$E$9,4)&lt;=StnA!$E99),$A99,"")</f>
        <v/>
      </c>
      <c r="M99" s="11" t="str">
        <f>IF(AND(VLOOKUP(M$1,VesselTimes!$A$2:$E$9,5)&gt;StnA!$D99,VLOOKUP(M$1,VesselTimes!$A$2:$E$9,4)&lt;=StnA!$E99),$A99,"")</f>
        <v/>
      </c>
    </row>
    <row r="100" spans="1:13" x14ac:dyDescent="0.25">
      <c r="A100" t="s">
        <v>101</v>
      </c>
      <c r="B100" s="4">
        <v>1792.723</v>
      </c>
      <c r="C100" s="2">
        <f t="shared" si="3"/>
        <v>236144.99999997206</v>
      </c>
      <c r="D100" s="1">
        <f t="shared" si="4"/>
        <v>41182.733159722222</v>
      </c>
      <c r="E100" s="1">
        <f t="shared" si="5"/>
        <v>41182.753908831015</v>
      </c>
      <c r="F100" s="11" t="str">
        <f>IF(AND(VLOOKUP(F$1,VesselTimes!$A$2:$E$9,5)&gt;StnA!$D100,VLOOKUP(F$1,VesselTimes!$A$2:$E$9,4)&lt;=StnA!$E100),$A100,"")</f>
        <v/>
      </c>
      <c r="G100" s="11" t="str">
        <f>IF(AND(VLOOKUP(G$1,VesselTimes!$A$2:$E$9,5)&gt;StnA!$D100,VLOOKUP(G$1,VesselTimes!$A$2:$E$9,4)&lt;=StnA!$E100),$A100,"")</f>
        <v/>
      </c>
      <c r="H100" s="11" t="str">
        <f>IF(AND(VLOOKUP(H$1,VesselTimes!$A$2:$E$9,5)&gt;StnA!$D100,VLOOKUP(H$1,VesselTimes!$A$2:$E$9,4)&lt;=StnA!$E100),$A100,"")</f>
        <v/>
      </c>
      <c r="I100" s="11" t="str">
        <f>IF(AND(VLOOKUP(I$1,VesselTimes!$A$2:$E$9,5)&gt;StnA!$D100,VLOOKUP(I$1,VesselTimes!$A$2:$E$9,4)&lt;=StnA!$E100),$A100,"")</f>
        <v/>
      </c>
      <c r="J100" s="11" t="str">
        <f>IF(AND(VLOOKUP(J$1,VesselTimes!$A$2:$E$9,5)&gt;StnA!$D100,VLOOKUP(J$1,VesselTimes!$A$2:$E$9,4)&lt;=StnA!$E100),$A100,"")</f>
        <v/>
      </c>
      <c r="K100" s="11" t="str">
        <f>IF(AND(VLOOKUP(K$1,VesselTimes!$A$2:$E$9,5)&gt;StnA!$D100,VLOOKUP(K$1,VesselTimes!$A$2:$E$9,4)&lt;=StnA!$E100),$A100,"")</f>
        <v/>
      </c>
      <c r="L100" s="11" t="str">
        <f>IF(AND(VLOOKUP(L$1,VesselTimes!$A$2:$E$9,5)&gt;StnA!$D100,VLOOKUP(L$1,VesselTimes!$A$2:$E$9,4)&lt;=StnA!$E100),$A100,"")</f>
        <v/>
      </c>
      <c r="M100" s="11" t="str">
        <f>IF(AND(VLOOKUP(M$1,VesselTimes!$A$2:$E$9,5)&gt;StnA!$D100,VLOOKUP(M$1,VesselTimes!$A$2:$E$9,4)&lt;=StnA!$E100),$A100,"")</f>
        <v/>
      </c>
    </row>
    <row r="101" spans="1:13" x14ac:dyDescent="0.25">
      <c r="A101" t="s">
        <v>102</v>
      </c>
      <c r="B101" s="4">
        <v>1800</v>
      </c>
      <c r="C101" s="2">
        <f t="shared" si="3"/>
        <v>237945.99999978673</v>
      </c>
      <c r="D101" s="1">
        <f t="shared" si="4"/>
        <v>41182.754004629627</v>
      </c>
      <c r="E101" s="1">
        <f t="shared" si="5"/>
        <v>41182.774837962963</v>
      </c>
      <c r="F101" s="11" t="str">
        <f>IF(AND(VLOOKUP(F$1,VesselTimes!$A$2:$E$9,5)&gt;StnA!$D101,VLOOKUP(F$1,VesselTimes!$A$2:$E$9,4)&lt;=StnA!$E101),$A101,"")</f>
        <v/>
      </c>
      <c r="G101" s="11" t="str">
        <f>IF(AND(VLOOKUP(G$1,VesselTimes!$A$2:$E$9,5)&gt;StnA!$D101,VLOOKUP(G$1,VesselTimes!$A$2:$E$9,4)&lt;=StnA!$E101),$A101,"")</f>
        <v/>
      </c>
      <c r="H101" s="11" t="str">
        <f>IF(AND(VLOOKUP(H$1,VesselTimes!$A$2:$E$9,5)&gt;StnA!$D101,VLOOKUP(H$1,VesselTimes!$A$2:$E$9,4)&lt;=StnA!$E101),$A101,"")</f>
        <v/>
      </c>
      <c r="I101" s="11" t="str">
        <f>IF(AND(VLOOKUP(I$1,VesselTimes!$A$2:$E$9,5)&gt;StnA!$D101,VLOOKUP(I$1,VesselTimes!$A$2:$E$9,4)&lt;=StnA!$E101),$A101,"")</f>
        <v/>
      </c>
      <c r="J101" s="11" t="str">
        <f>IF(AND(VLOOKUP(J$1,VesselTimes!$A$2:$E$9,5)&gt;StnA!$D101,VLOOKUP(J$1,VesselTimes!$A$2:$E$9,4)&lt;=StnA!$E101),$A101,"")</f>
        <v/>
      </c>
      <c r="K101" s="11" t="str">
        <f>IF(AND(VLOOKUP(K$1,VesselTimes!$A$2:$E$9,5)&gt;StnA!$D101,VLOOKUP(K$1,VesselTimes!$A$2:$E$9,4)&lt;=StnA!$E101),$A101,"")</f>
        <v/>
      </c>
      <c r="L101" s="11" t="str">
        <f>IF(AND(VLOOKUP(L$1,VesselTimes!$A$2:$E$9,5)&gt;StnA!$D101,VLOOKUP(L$1,VesselTimes!$A$2:$E$9,4)&lt;=StnA!$E101),$A101,"")</f>
        <v/>
      </c>
      <c r="M101" s="11" t="str">
        <f>IF(AND(VLOOKUP(M$1,VesselTimes!$A$2:$E$9,5)&gt;StnA!$D101,VLOOKUP(M$1,VesselTimes!$A$2:$E$9,4)&lt;=StnA!$E101),$A101,"")</f>
        <v/>
      </c>
    </row>
    <row r="102" spans="1:13" x14ac:dyDescent="0.25">
      <c r="A102" t="s">
        <v>103</v>
      </c>
      <c r="B102" s="4">
        <v>1792.723</v>
      </c>
      <c r="C102" s="2">
        <f t="shared" si="3"/>
        <v>239745.99999999627</v>
      </c>
      <c r="D102" s="1">
        <f t="shared" si="4"/>
        <v>41182.774837962963</v>
      </c>
      <c r="E102" s="1">
        <f t="shared" si="5"/>
        <v>41182.795587071756</v>
      </c>
      <c r="F102" s="11" t="str">
        <f>IF(AND(VLOOKUP(F$1,VesselTimes!$A$2:$E$9,5)&gt;StnA!$D102,VLOOKUP(F$1,VesselTimes!$A$2:$E$9,4)&lt;=StnA!$E102),$A102,"")</f>
        <v/>
      </c>
      <c r="G102" s="11" t="str">
        <f>IF(AND(VLOOKUP(G$1,VesselTimes!$A$2:$E$9,5)&gt;StnA!$D102,VLOOKUP(G$1,VesselTimes!$A$2:$E$9,4)&lt;=StnA!$E102),$A102,"")</f>
        <v/>
      </c>
      <c r="H102" s="11" t="str">
        <f>IF(AND(VLOOKUP(H$1,VesselTimes!$A$2:$E$9,5)&gt;StnA!$D102,VLOOKUP(H$1,VesselTimes!$A$2:$E$9,4)&lt;=StnA!$E102),$A102,"")</f>
        <v/>
      </c>
      <c r="I102" s="11" t="str">
        <f>IF(AND(VLOOKUP(I$1,VesselTimes!$A$2:$E$9,5)&gt;StnA!$D102,VLOOKUP(I$1,VesselTimes!$A$2:$E$9,4)&lt;=StnA!$E102),$A102,"")</f>
        <v/>
      </c>
      <c r="J102" s="11" t="str">
        <f>IF(AND(VLOOKUP(J$1,VesselTimes!$A$2:$E$9,5)&gt;StnA!$D102,VLOOKUP(J$1,VesselTimes!$A$2:$E$9,4)&lt;=StnA!$E102),$A102,"")</f>
        <v/>
      </c>
      <c r="K102" s="11" t="str">
        <f>IF(AND(VLOOKUP(K$1,VesselTimes!$A$2:$E$9,5)&gt;StnA!$D102,VLOOKUP(K$1,VesselTimes!$A$2:$E$9,4)&lt;=StnA!$E102),$A102,"")</f>
        <v/>
      </c>
      <c r="L102" s="11" t="str">
        <f>IF(AND(VLOOKUP(L$1,VesselTimes!$A$2:$E$9,5)&gt;StnA!$D102,VLOOKUP(L$1,VesselTimes!$A$2:$E$9,4)&lt;=StnA!$E102),$A102,"")</f>
        <v/>
      </c>
      <c r="M102" s="11" t="str">
        <f>IF(AND(VLOOKUP(M$1,VesselTimes!$A$2:$E$9,5)&gt;StnA!$D102,VLOOKUP(M$1,VesselTimes!$A$2:$E$9,4)&lt;=StnA!$E102),$A102,"")</f>
        <v/>
      </c>
    </row>
    <row r="103" spans="1:13" x14ac:dyDescent="0.25">
      <c r="A103" t="s">
        <v>104</v>
      </c>
      <c r="B103" s="4">
        <v>1800</v>
      </c>
      <c r="C103" s="2">
        <f t="shared" si="3"/>
        <v>241546.99999981094</v>
      </c>
      <c r="D103" s="1">
        <f t="shared" si="4"/>
        <v>41182.795682870368</v>
      </c>
      <c r="E103" s="1">
        <f t="shared" si="5"/>
        <v>41182.816516203704</v>
      </c>
      <c r="F103" s="11" t="str">
        <f>IF(AND(VLOOKUP(F$1,VesselTimes!$A$2:$E$9,5)&gt;StnA!$D103,VLOOKUP(F$1,VesselTimes!$A$2:$E$9,4)&lt;=StnA!$E103),$A103,"")</f>
        <v/>
      </c>
      <c r="G103" s="11" t="str">
        <f>IF(AND(VLOOKUP(G$1,VesselTimes!$A$2:$E$9,5)&gt;StnA!$D103,VLOOKUP(G$1,VesselTimes!$A$2:$E$9,4)&lt;=StnA!$E103),$A103,"")</f>
        <v/>
      </c>
      <c r="H103" s="11" t="str">
        <f>IF(AND(VLOOKUP(H$1,VesselTimes!$A$2:$E$9,5)&gt;StnA!$D103,VLOOKUP(H$1,VesselTimes!$A$2:$E$9,4)&lt;=StnA!$E103),$A103,"")</f>
        <v/>
      </c>
      <c r="I103" s="11" t="str">
        <f>IF(AND(VLOOKUP(I$1,VesselTimes!$A$2:$E$9,5)&gt;StnA!$D103,VLOOKUP(I$1,VesselTimes!$A$2:$E$9,4)&lt;=StnA!$E103),$A103,"")</f>
        <v/>
      </c>
      <c r="J103" s="11" t="str">
        <f>IF(AND(VLOOKUP(J$1,VesselTimes!$A$2:$E$9,5)&gt;StnA!$D103,VLOOKUP(J$1,VesselTimes!$A$2:$E$9,4)&lt;=StnA!$E103),$A103,"")</f>
        <v/>
      </c>
      <c r="K103" s="11" t="str">
        <f>IF(AND(VLOOKUP(K$1,VesselTimes!$A$2:$E$9,5)&gt;StnA!$D103,VLOOKUP(K$1,VesselTimes!$A$2:$E$9,4)&lt;=StnA!$E103),$A103,"")</f>
        <v/>
      </c>
      <c r="L103" s="11" t="str">
        <f>IF(AND(VLOOKUP(L$1,VesselTimes!$A$2:$E$9,5)&gt;StnA!$D103,VLOOKUP(L$1,VesselTimes!$A$2:$E$9,4)&lt;=StnA!$E103),$A103,"")</f>
        <v/>
      </c>
      <c r="M103" s="11" t="str">
        <f>IF(AND(VLOOKUP(M$1,VesselTimes!$A$2:$E$9,5)&gt;StnA!$D103,VLOOKUP(M$1,VesselTimes!$A$2:$E$9,4)&lt;=StnA!$E103),$A103,"")</f>
        <v/>
      </c>
    </row>
    <row r="104" spans="1:13" x14ac:dyDescent="0.25">
      <c r="A104" t="s">
        <v>105</v>
      </c>
      <c r="B104" s="4">
        <v>1794.6849999999999</v>
      </c>
      <c r="C104" s="2">
        <f t="shared" si="3"/>
        <v>243347.00000002049</v>
      </c>
      <c r="D104" s="1">
        <f t="shared" si="4"/>
        <v>41182.816516203704</v>
      </c>
      <c r="E104" s="1">
        <f t="shared" si="5"/>
        <v>41182.837288020834</v>
      </c>
      <c r="F104" s="11" t="str">
        <f>IF(AND(VLOOKUP(F$1,VesselTimes!$A$2:$E$9,5)&gt;StnA!$D104,VLOOKUP(F$1,VesselTimes!$A$2:$E$9,4)&lt;=StnA!$E104),$A104,"")</f>
        <v/>
      </c>
      <c r="G104" s="11" t="str">
        <f>IF(AND(VLOOKUP(G$1,VesselTimes!$A$2:$E$9,5)&gt;StnA!$D104,VLOOKUP(G$1,VesselTimes!$A$2:$E$9,4)&lt;=StnA!$E104),$A104,"")</f>
        <v/>
      </c>
      <c r="H104" s="11" t="str">
        <f>IF(AND(VLOOKUP(H$1,VesselTimes!$A$2:$E$9,5)&gt;StnA!$D104,VLOOKUP(H$1,VesselTimes!$A$2:$E$9,4)&lt;=StnA!$E104),$A104,"")</f>
        <v/>
      </c>
      <c r="I104" s="11" t="str">
        <f>IF(AND(VLOOKUP(I$1,VesselTimes!$A$2:$E$9,5)&gt;StnA!$D104,VLOOKUP(I$1,VesselTimes!$A$2:$E$9,4)&lt;=StnA!$E104),$A104,"")</f>
        <v/>
      </c>
      <c r="J104" s="11" t="str">
        <f>IF(AND(VLOOKUP(J$1,VesselTimes!$A$2:$E$9,5)&gt;StnA!$D104,VLOOKUP(J$1,VesselTimes!$A$2:$E$9,4)&lt;=StnA!$E104),$A104,"")</f>
        <v/>
      </c>
      <c r="K104" s="11" t="str">
        <f>IF(AND(VLOOKUP(K$1,VesselTimes!$A$2:$E$9,5)&gt;StnA!$D104,VLOOKUP(K$1,VesselTimes!$A$2:$E$9,4)&lt;=StnA!$E104),$A104,"")</f>
        <v/>
      </c>
      <c r="L104" s="11" t="str">
        <f>IF(AND(VLOOKUP(L$1,VesselTimes!$A$2:$E$9,5)&gt;StnA!$D104,VLOOKUP(L$1,VesselTimes!$A$2:$E$9,4)&lt;=StnA!$E104),$A104,"")</f>
        <v/>
      </c>
      <c r="M104" s="11" t="str">
        <f>IF(AND(VLOOKUP(M$1,VesselTimes!$A$2:$E$9,5)&gt;StnA!$D104,VLOOKUP(M$1,VesselTimes!$A$2:$E$9,4)&lt;=StnA!$E104),$A104,"")</f>
        <v/>
      </c>
    </row>
    <row r="105" spans="1:13" x14ac:dyDescent="0.25">
      <c r="A105" t="s">
        <v>106</v>
      </c>
      <c r="B105" s="4">
        <v>1800</v>
      </c>
      <c r="C105" s="2">
        <f t="shared" si="3"/>
        <v>245149.00000006892</v>
      </c>
      <c r="D105" s="1">
        <f t="shared" si="4"/>
        <v>41182.837372685186</v>
      </c>
      <c r="E105" s="1">
        <f t="shared" si="5"/>
        <v>41182.858206018522</v>
      </c>
      <c r="F105" s="11" t="str">
        <f>IF(AND(VLOOKUP(F$1,VesselTimes!$A$2:$E$9,5)&gt;StnA!$D105,VLOOKUP(F$1,VesselTimes!$A$2:$E$9,4)&lt;=StnA!$E105),$A105,"")</f>
        <v/>
      </c>
      <c r="G105" s="11" t="str">
        <f>IF(AND(VLOOKUP(G$1,VesselTimes!$A$2:$E$9,5)&gt;StnA!$D105,VLOOKUP(G$1,VesselTimes!$A$2:$E$9,4)&lt;=StnA!$E105),$A105,"")</f>
        <v/>
      </c>
      <c r="H105" s="11" t="str">
        <f>IF(AND(VLOOKUP(H$1,VesselTimes!$A$2:$E$9,5)&gt;StnA!$D105,VLOOKUP(H$1,VesselTimes!$A$2:$E$9,4)&lt;=StnA!$E105),$A105,"")</f>
        <v/>
      </c>
      <c r="I105" s="11" t="str">
        <f>IF(AND(VLOOKUP(I$1,VesselTimes!$A$2:$E$9,5)&gt;StnA!$D105,VLOOKUP(I$1,VesselTimes!$A$2:$E$9,4)&lt;=StnA!$E105),$A105,"")</f>
        <v/>
      </c>
      <c r="J105" s="11" t="str">
        <f>IF(AND(VLOOKUP(J$1,VesselTimes!$A$2:$E$9,5)&gt;StnA!$D105,VLOOKUP(J$1,VesselTimes!$A$2:$E$9,4)&lt;=StnA!$E105),$A105,"")</f>
        <v/>
      </c>
      <c r="K105" s="11" t="str">
        <f>IF(AND(VLOOKUP(K$1,VesselTimes!$A$2:$E$9,5)&gt;StnA!$D105,VLOOKUP(K$1,VesselTimes!$A$2:$E$9,4)&lt;=StnA!$E105),$A105,"")</f>
        <v/>
      </c>
      <c r="L105" s="11" t="str">
        <f>IF(AND(VLOOKUP(L$1,VesselTimes!$A$2:$E$9,5)&gt;StnA!$D105,VLOOKUP(L$1,VesselTimes!$A$2:$E$9,4)&lt;=StnA!$E105),$A105,"")</f>
        <v/>
      </c>
      <c r="M105" s="11" t="str">
        <f>IF(AND(VLOOKUP(M$1,VesselTimes!$A$2:$E$9,5)&gt;StnA!$D105,VLOOKUP(M$1,VesselTimes!$A$2:$E$9,4)&lt;=StnA!$E105),$A105,"")</f>
        <v/>
      </c>
    </row>
    <row r="106" spans="1:13" x14ac:dyDescent="0.25">
      <c r="A106" t="s">
        <v>107</v>
      </c>
      <c r="B106" s="4">
        <v>1793.7460000000001</v>
      </c>
      <c r="C106" s="2">
        <f t="shared" si="3"/>
        <v>246949.00000027847</v>
      </c>
      <c r="D106" s="1">
        <f t="shared" si="4"/>
        <v>41182.858206018522</v>
      </c>
      <c r="E106" s="1">
        <f t="shared" si="5"/>
        <v>41182.878966967597</v>
      </c>
      <c r="F106" s="11" t="str">
        <f>IF(AND(VLOOKUP(F$1,VesselTimes!$A$2:$E$9,5)&gt;StnA!$D106,VLOOKUP(F$1,VesselTimes!$A$2:$E$9,4)&lt;=StnA!$E106),$A106,"")</f>
        <v/>
      </c>
      <c r="G106" s="11" t="str">
        <f>IF(AND(VLOOKUP(G$1,VesselTimes!$A$2:$E$9,5)&gt;StnA!$D106,VLOOKUP(G$1,VesselTimes!$A$2:$E$9,4)&lt;=StnA!$E106),$A106,"")</f>
        <v/>
      </c>
      <c r="H106" s="11" t="str">
        <f>IF(AND(VLOOKUP(H$1,VesselTimes!$A$2:$E$9,5)&gt;StnA!$D106,VLOOKUP(H$1,VesselTimes!$A$2:$E$9,4)&lt;=StnA!$E106),$A106,"")</f>
        <v/>
      </c>
      <c r="I106" s="11" t="str">
        <f>IF(AND(VLOOKUP(I$1,VesselTimes!$A$2:$E$9,5)&gt;StnA!$D106,VLOOKUP(I$1,VesselTimes!$A$2:$E$9,4)&lt;=StnA!$E106),$A106,"")</f>
        <v/>
      </c>
      <c r="J106" s="11" t="str">
        <f>IF(AND(VLOOKUP(J$1,VesselTimes!$A$2:$E$9,5)&gt;StnA!$D106,VLOOKUP(J$1,VesselTimes!$A$2:$E$9,4)&lt;=StnA!$E106),$A106,"")</f>
        <v/>
      </c>
      <c r="K106" s="11" t="str">
        <f>IF(AND(VLOOKUP(K$1,VesselTimes!$A$2:$E$9,5)&gt;StnA!$D106,VLOOKUP(K$1,VesselTimes!$A$2:$E$9,4)&lt;=StnA!$E106),$A106,"")</f>
        <v/>
      </c>
      <c r="L106" s="11" t="str">
        <f>IF(AND(VLOOKUP(L$1,VesselTimes!$A$2:$E$9,5)&gt;StnA!$D106,VLOOKUP(L$1,VesselTimes!$A$2:$E$9,4)&lt;=StnA!$E106),$A106,"")</f>
        <v/>
      </c>
      <c r="M106" s="11" t="str">
        <f>IF(AND(VLOOKUP(M$1,VesselTimes!$A$2:$E$9,5)&gt;StnA!$D106,VLOOKUP(M$1,VesselTimes!$A$2:$E$9,4)&lt;=StnA!$E106),$A106,"")</f>
        <v/>
      </c>
    </row>
    <row r="107" spans="1:13" x14ac:dyDescent="0.25">
      <c r="A107" t="s">
        <v>108</v>
      </c>
      <c r="B107" s="4">
        <v>1800</v>
      </c>
      <c r="C107" s="2">
        <f t="shared" si="3"/>
        <v>248750.99999969825</v>
      </c>
      <c r="D107" s="1">
        <f t="shared" si="4"/>
        <v>41182.879062499997</v>
      </c>
      <c r="E107" s="1">
        <f t="shared" si="5"/>
        <v>41182.899895833332</v>
      </c>
      <c r="F107" s="11" t="str">
        <f>IF(AND(VLOOKUP(F$1,VesselTimes!$A$2:$E$9,5)&gt;StnA!$D107,VLOOKUP(F$1,VesselTimes!$A$2:$E$9,4)&lt;=StnA!$E107),$A107,"")</f>
        <v/>
      </c>
      <c r="G107" s="11" t="str">
        <f>IF(AND(VLOOKUP(G$1,VesselTimes!$A$2:$E$9,5)&gt;StnA!$D107,VLOOKUP(G$1,VesselTimes!$A$2:$E$9,4)&lt;=StnA!$E107),$A107,"")</f>
        <v/>
      </c>
      <c r="H107" s="11" t="str">
        <f>IF(AND(VLOOKUP(H$1,VesselTimes!$A$2:$E$9,5)&gt;StnA!$D107,VLOOKUP(H$1,VesselTimes!$A$2:$E$9,4)&lt;=StnA!$E107),$A107,"")</f>
        <v/>
      </c>
      <c r="I107" s="11" t="str">
        <f>IF(AND(VLOOKUP(I$1,VesselTimes!$A$2:$E$9,5)&gt;StnA!$D107,VLOOKUP(I$1,VesselTimes!$A$2:$E$9,4)&lt;=StnA!$E107),$A107,"")</f>
        <v/>
      </c>
      <c r="J107" s="11" t="str">
        <f>IF(AND(VLOOKUP(J$1,VesselTimes!$A$2:$E$9,5)&gt;StnA!$D107,VLOOKUP(J$1,VesselTimes!$A$2:$E$9,4)&lt;=StnA!$E107),$A107,"")</f>
        <v/>
      </c>
      <c r="K107" s="11" t="str">
        <f>IF(AND(VLOOKUP(K$1,VesselTimes!$A$2:$E$9,5)&gt;StnA!$D107,VLOOKUP(K$1,VesselTimes!$A$2:$E$9,4)&lt;=StnA!$E107),$A107,"")</f>
        <v/>
      </c>
      <c r="L107" s="11" t="str">
        <f>IF(AND(VLOOKUP(L$1,VesselTimes!$A$2:$E$9,5)&gt;StnA!$D107,VLOOKUP(L$1,VesselTimes!$A$2:$E$9,4)&lt;=StnA!$E107),$A107,"")</f>
        <v/>
      </c>
      <c r="M107" s="11" t="str">
        <f>IF(AND(VLOOKUP(M$1,VesselTimes!$A$2:$E$9,5)&gt;StnA!$D107,VLOOKUP(M$1,VesselTimes!$A$2:$E$9,4)&lt;=StnA!$E107),$A107,"")</f>
        <v/>
      </c>
    </row>
    <row r="108" spans="1:13" x14ac:dyDescent="0.25">
      <c r="A108" t="s">
        <v>109</v>
      </c>
      <c r="B108" s="4">
        <v>1793.7460000000001</v>
      </c>
      <c r="C108" s="2">
        <f t="shared" si="3"/>
        <v>250550.9999999078</v>
      </c>
      <c r="D108" s="1">
        <f t="shared" si="4"/>
        <v>41182.899895833332</v>
      </c>
      <c r="E108" s="1">
        <f t="shared" si="5"/>
        <v>41182.920656782408</v>
      </c>
      <c r="F108" s="11" t="str">
        <f>IF(AND(VLOOKUP(F$1,VesselTimes!$A$2:$E$9,5)&gt;StnA!$D108,VLOOKUP(F$1,VesselTimes!$A$2:$E$9,4)&lt;=StnA!$E108),$A108,"")</f>
        <v/>
      </c>
      <c r="G108" s="11" t="str">
        <f>IF(AND(VLOOKUP(G$1,VesselTimes!$A$2:$E$9,5)&gt;StnA!$D108,VLOOKUP(G$1,VesselTimes!$A$2:$E$9,4)&lt;=StnA!$E108),$A108,"")</f>
        <v/>
      </c>
      <c r="H108" s="11" t="str">
        <f>IF(AND(VLOOKUP(H$1,VesselTimes!$A$2:$E$9,5)&gt;StnA!$D108,VLOOKUP(H$1,VesselTimes!$A$2:$E$9,4)&lt;=StnA!$E108),$A108,"")</f>
        <v/>
      </c>
      <c r="I108" s="11" t="str">
        <f>IF(AND(VLOOKUP(I$1,VesselTimes!$A$2:$E$9,5)&gt;StnA!$D108,VLOOKUP(I$1,VesselTimes!$A$2:$E$9,4)&lt;=StnA!$E108),$A108,"")</f>
        <v/>
      </c>
      <c r="J108" s="11" t="str">
        <f>IF(AND(VLOOKUP(J$1,VesselTimes!$A$2:$E$9,5)&gt;StnA!$D108,VLOOKUP(J$1,VesselTimes!$A$2:$E$9,4)&lt;=StnA!$E108),$A108,"")</f>
        <v/>
      </c>
      <c r="K108" s="11" t="str">
        <f>IF(AND(VLOOKUP(K$1,VesselTimes!$A$2:$E$9,5)&gt;StnA!$D108,VLOOKUP(K$1,VesselTimes!$A$2:$E$9,4)&lt;=StnA!$E108),$A108,"")</f>
        <v/>
      </c>
      <c r="L108" s="11" t="str">
        <f>IF(AND(VLOOKUP(L$1,VesselTimes!$A$2:$E$9,5)&gt;StnA!$D108,VLOOKUP(L$1,VesselTimes!$A$2:$E$9,4)&lt;=StnA!$E108),$A108,"")</f>
        <v/>
      </c>
      <c r="M108" s="11" t="str">
        <f>IF(AND(VLOOKUP(M$1,VesselTimes!$A$2:$E$9,5)&gt;StnA!$D108,VLOOKUP(M$1,VesselTimes!$A$2:$E$9,4)&lt;=StnA!$E108),$A108,"")</f>
        <v/>
      </c>
    </row>
    <row r="109" spans="1:13" x14ac:dyDescent="0.25">
      <c r="A109" t="s">
        <v>110</v>
      </c>
      <c r="B109" s="4">
        <v>1800</v>
      </c>
      <c r="C109" s="2">
        <f t="shared" si="3"/>
        <v>252352.99999995623</v>
      </c>
      <c r="D109" s="1">
        <f t="shared" si="4"/>
        <v>41182.920752314814</v>
      </c>
      <c r="E109" s="1">
        <f t="shared" si="5"/>
        <v>41182.94158564815</v>
      </c>
      <c r="F109" s="11" t="str">
        <f>IF(AND(VLOOKUP(F$1,VesselTimes!$A$2:$E$9,5)&gt;StnA!$D109,VLOOKUP(F$1,VesselTimes!$A$2:$E$9,4)&lt;=StnA!$E109),$A109,"")</f>
        <v/>
      </c>
      <c r="G109" s="11" t="str">
        <f>IF(AND(VLOOKUP(G$1,VesselTimes!$A$2:$E$9,5)&gt;StnA!$D109,VLOOKUP(G$1,VesselTimes!$A$2:$E$9,4)&lt;=StnA!$E109),$A109,"")</f>
        <v/>
      </c>
      <c r="H109" s="11" t="str">
        <f>IF(AND(VLOOKUP(H$1,VesselTimes!$A$2:$E$9,5)&gt;StnA!$D109,VLOOKUP(H$1,VesselTimes!$A$2:$E$9,4)&lt;=StnA!$E109),$A109,"")</f>
        <v/>
      </c>
      <c r="I109" s="11" t="str">
        <f>IF(AND(VLOOKUP(I$1,VesselTimes!$A$2:$E$9,5)&gt;StnA!$D109,VLOOKUP(I$1,VesselTimes!$A$2:$E$9,4)&lt;=StnA!$E109),$A109,"")</f>
        <v/>
      </c>
      <c r="J109" s="11" t="str">
        <f>IF(AND(VLOOKUP(J$1,VesselTimes!$A$2:$E$9,5)&gt;StnA!$D109,VLOOKUP(J$1,VesselTimes!$A$2:$E$9,4)&lt;=StnA!$E109),$A109,"")</f>
        <v/>
      </c>
      <c r="K109" s="11" t="str">
        <f>IF(AND(VLOOKUP(K$1,VesselTimes!$A$2:$E$9,5)&gt;StnA!$D109,VLOOKUP(K$1,VesselTimes!$A$2:$E$9,4)&lt;=StnA!$E109),$A109,"")</f>
        <v/>
      </c>
      <c r="L109" s="11" t="str">
        <f>IF(AND(VLOOKUP(L$1,VesselTimes!$A$2:$E$9,5)&gt;StnA!$D109,VLOOKUP(L$1,VesselTimes!$A$2:$E$9,4)&lt;=StnA!$E109),$A109,"")</f>
        <v/>
      </c>
      <c r="M109" s="11" t="str">
        <f>IF(AND(VLOOKUP(M$1,VesselTimes!$A$2:$E$9,5)&gt;StnA!$D109,VLOOKUP(M$1,VesselTimes!$A$2:$E$9,4)&lt;=StnA!$E109),$A109,"")</f>
        <v/>
      </c>
    </row>
    <row r="110" spans="1:13" x14ac:dyDescent="0.25">
      <c r="A110" t="s">
        <v>111</v>
      </c>
      <c r="B110" s="4">
        <v>1793.7460000000001</v>
      </c>
      <c r="C110" s="2">
        <f t="shared" si="3"/>
        <v>254153.00000016578</v>
      </c>
      <c r="D110" s="1">
        <f t="shared" si="4"/>
        <v>41182.94158564815</v>
      </c>
      <c r="E110" s="1">
        <f t="shared" si="5"/>
        <v>41182.962346597225</v>
      </c>
      <c r="F110" s="11" t="str">
        <f>IF(AND(VLOOKUP(F$1,VesselTimes!$A$2:$E$9,5)&gt;StnA!$D110,VLOOKUP(F$1,VesselTimes!$A$2:$E$9,4)&lt;=StnA!$E110),$A110,"")</f>
        <v/>
      </c>
      <c r="G110" s="11" t="str">
        <f>IF(AND(VLOOKUP(G$1,VesselTimes!$A$2:$E$9,5)&gt;StnA!$D110,VLOOKUP(G$1,VesselTimes!$A$2:$E$9,4)&lt;=StnA!$E110),$A110,"")</f>
        <v/>
      </c>
      <c r="H110" s="11" t="str">
        <f>IF(AND(VLOOKUP(H$1,VesselTimes!$A$2:$E$9,5)&gt;StnA!$D110,VLOOKUP(H$1,VesselTimes!$A$2:$E$9,4)&lt;=StnA!$E110),$A110,"")</f>
        <v/>
      </c>
      <c r="I110" s="11" t="str">
        <f>IF(AND(VLOOKUP(I$1,VesselTimes!$A$2:$E$9,5)&gt;StnA!$D110,VLOOKUP(I$1,VesselTimes!$A$2:$E$9,4)&lt;=StnA!$E110),$A110,"")</f>
        <v/>
      </c>
      <c r="J110" s="11" t="str">
        <f>IF(AND(VLOOKUP(J$1,VesselTimes!$A$2:$E$9,5)&gt;StnA!$D110,VLOOKUP(J$1,VesselTimes!$A$2:$E$9,4)&lt;=StnA!$E110),$A110,"")</f>
        <v/>
      </c>
      <c r="K110" s="11" t="str">
        <f>IF(AND(VLOOKUP(K$1,VesselTimes!$A$2:$E$9,5)&gt;StnA!$D110,VLOOKUP(K$1,VesselTimes!$A$2:$E$9,4)&lt;=StnA!$E110),$A110,"")</f>
        <v/>
      </c>
      <c r="L110" s="11" t="str">
        <f>IF(AND(VLOOKUP(L$1,VesselTimes!$A$2:$E$9,5)&gt;StnA!$D110,VLOOKUP(L$1,VesselTimes!$A$2:$E$9,4)&lt;=StnA!$E110),$A110,"")</f>
        <v/>
      </c>
      <c r="M110" s="11" t="str">
        <f>IF(AND(VLOOKUP(M$1,VesselTimes!$A$2:$E$9,5)&gt;StnA!$D110,VLOOKUP(M$1,VesselTimes!$A$2:$E$9,4)&lt;=StnA!$E110),$A110,"")</f>
        <v/>
      </c>
    </row>
    <row r="111" spans="1:13" x14ac:dyDescent="0.25">
      <c r="A111" t="s">
        <v>112</v>
      </c>
      <c r="B111" s="4">
        <v>1800</v>
      </c>
      <c r="C111" s="2">
        <f t="shared" si="3"/>
        <v>255955.0000002142</v>
      </c>
      <c r="D111" s="1">
        <f t="shared" si="4"/>
        <v>41182.962442129632</v>
      </c>
      <c r="E111" s="1">
        <f t="shared" si="5"/>
        <v>41182.983275462968</v>
      </c>
      <c r="F111" s="11" t="str">
        <f>IF(AND(VLOOKUP(F$1,VesselTimes!$A$2:$E$9,5)&gt;StnA!$D111,VLOOKUP(F$1,VesselTimes!$A$2:$E$9,4)&lt;=StnA!$E111),$A111,"")</f>
        <v/>
      </c>
      <c r="G111" s="11" t="str">
        <f>IF(AND(VLOOKUP(G$1,VesselTimes!$A$2:$E$9,5)&gt;StnA!$D111,VLOOKUP(G$1,VesselTimes!$A$2:$E$9,4)&lt;=StnA!$E111),$A111,"")</f>
        <v/>
      </c>
      <c r="H111" s="11" t="str">
        <f>IF(AND(VLOOKUP(H$1,VesselTimes!$A$2:$E$9,5)&gt;StnA!$D111,VLOOKUP(H$1,VesselTimes!$A$2:$E$9,4)&lt;=StnA!$E111),$A111,"")</f>
        <v/>
      </c>
      <c r="I111" s="11" t="str">
        <f>IF(AND(VLOOKUP(I$1,VesselTimes!$A$2:$E$9,5)&gt;StnA!$D111,VLOOKUP(I$1,VesselTimes!$A$2:$E$9,4)&lt;=StnA!$E111),$A111,"")</f>
        <v/>
      </c>
      <c r="J111" s="11" t="str">
        <f>IF(AND(VLOOKUP(J$1,VesselTimes!$A$2:$E$9,5)&gt;StnA!$D111,VLOOKUP(J$1,VesselTimes!$A$2:$E$9,4)&lt;=StnA!$E111),$A111,"")</f>
        <v/>
      </c>
      <c r="K111" s="11" t="str">
        <f>IF(AND(VLOOKUP(K$1,VesselTimes!$A$2:$E$9,5)&gt;StnA!$D111,VLOOKUP(K$1,VesselTimes!$A$2:$E$9,4)&lt;=StnA!$E111),$A111,"")</f>
        <v/>
      </c>
      <c r="L111" s="11" t="str">
        <f>IF(AND(VLOOKUP(L$1,VesselTimes!$A$2:$E$9,5)&gt;StnA!$D111,VLOOKUP(L$1,VesselTimes!$A$2:$E$9,4)&lt;=StnA!$E111),$A111,"")</f>
        <v/>
      </c>
      <c r="M111" s="11" t="str">
        <f>IF(AND(VLOOKUP(M$1,VesselTimes!$A$2:$E$9,5)&gt;StnA!$D111,VLOOKUP(M$1,VesselTimes!$A$2:$E$9,4)&lt;=StnA!$E111),$A111,"")</f>
        <v/>
      </c>
    </row>
    <row r="112" spans="1:13" x14ac:dyDescent="0.25">
      <c r="A112" t="s">
        <v>113</v>
      </c>
      <c r="B112" s="4">
        <v>1793.7460000000001</v>
      </c>
      <c r="C112" s="2">
        <f t="shared" si="3"/>
        <v>257754.99999979511</v>
      </c>
      <c r="D112" s="1">
        <f t="shared" si="4"/>
        <v>41182.983275462961</v>
      </c>
      <c r="E112" s="1">
        <f t="shared" si="5"/>
        <v>41183.004036412036</v>
      </c>
      <c r="F112" s="11" t="str">
        <f>IF(AND(VLOOKUP(F$1,VesselTimes!$A$2:$E$9,5)&gt;StnA!$D112,VLOOKUP(F$1,VesselTimes!$A$2:$E$9,4)&lt;=StnA!$E112),$A112,"")</f>
        <v/>
      </c>
      <c r="G112" s="11" t="str">
        <f>IF(AND(VLOOKUP(G$1,VesselTimes!$A$2:$E$9,5)&gt;StnA!$D112,VLOOKUP(G$1,VesselTimes!$A$2:$E$9,4)&lt;=StnA!$E112),$A112,"")</f>
        <v/>
      </c>
      <c r="H112" s="11" t="str">
        <f>IF(AND(VLOOKUP(H$1,VesselTimes!$A$2:$E$9,5)&gt;StnA!$D112,VLOOKUP(H$1,VesselTimes!$A$2:$E$9,4)&lt;=StnA!$E112),$A112,"")</f>
        <v/>
      </c>
      <c r="I112" s="11" t="str">
        <f>IF(AND(VLOOKUP(I$1,VesselTimes!$A$2:$E$9,5)&gt;StnA!$D112,VLOOKUP(I$1,VesselTimes!$A$2:$E$9,4)&lt;=StnA!$E112),$A112,"")</f>
        <v/>
      </c>
      <c r="J112" s="11" t="str">
        <f>IF(AND(VLOOKUP(J$1,VesselTimes!$A$2:$E$9,5)&gt;StnA!$D112,VLOOKUP(J$1,VesselTimes!$A$2:$E$9,4)&lt;=StnA!$E112),$A112,"")</f>
        <v/>
      </c>
      <c r="K112" s="11" t="str">
        <f>IF(AND(VLOOKUP(K$1,VesselTimes!$A$2:$E$9,5)&gt;StnA!$D112,VLOOKUP(K$1,VesselTimes!$A$2:$E$9,4)&lt;=StnA!$E112),$A112,"")</f>
        <v/>
      </c>
      <c r="L112" s="11" t="str">
        <f>IF(AND(VLOOKUP(L$1,VesselTimes!$A$2:$E$9,5)&gt;StnA!$D112,VLOOKUP(L$1,VesselTimes!$A$2:$E$9,4)&lt;=StnA!$E112),$A112,"")</f>
        <v/>
      </c>
      <c r="M112" s="11" t="str">
        <f>IF(AND(VLOOKUP(M$1,VesselTimes!$A$2:$E$9,5)&gt;StnA!$D112,VLOOKUP(M$1,VesselTimes!$A$2:$E$9,4)&lt;=StnA!$E112),$A112,"")</f>
        <v/>
      </c>
    </row>
    <row r="113" spans="1:13" x14ac:dyDescent="0.25">
      <c r="A113" t="s">
        <v>114</v>
      </c>
      <c r="B113" s="4">
        <v>1800</v>
      </c>
      <c r="C113" s="2">
        <f t="shared" si="3"/>
        <v>259556.99999984354</v>
      </c>
      <c r="D113" s="1">
        <f t="shared" si="4"/>
        <v>41183.004131944443</v>
      </c>
      <c r="E113" s="1">
        <f t="shared" si="5"/>
        <v>41183.024965277778</v>
      </c>
      <c r="F113" s="11" t="str">
        <f>IF(AND(VLOOKUP(F$1,VesselTimes!$A$2:$E$9,5)&gt;StnA!$D113,VLOOKUP(F$1,VesselTimes!$A$2:$E$9,4)&lt;=StnA!$E113),$A113,"")</f>
        <v/>
      </c>
      <c r="G113" s="11" t="str">
        <f>IF(AND(VLOOKUP(G$1,VesselTimes!$A$2:$E$9,5)&gt;StnA!$D113,VLOOKUP(G$1,VesselTimes!$A$2:$E$9,4)&lt;=StnA!$E113),$A113,"")</f>
        <v/>
      </c>
      <c r="H113" s="11" t="str">
        <f>IF(AND(VLOOKUP(H$1,VesselTimes!$A$2:$E$9,5)&gt;StnA!$D113,VLOOKUP(H$1,VesselTimes!$A$2:$E$9,4)&lt;=StnA!$E113),$A113,"")</f>
        <v/>
      </c>
      <c r="I113" s="11" t="str">
        <f>IF(AND(VLOOKUP(I$1,VesselTimes!$A$2:$E$9,5)&gt;StnA!$D113,VLOOKUP(I$1,VesselTimes!$A$2:$E$9,4)&lt;=StnA!$E113),$A113,"")</f>
        <v/>
      </c>
      <c r="J113" s="11" t="str">
        <f>IF(AND(VLOOKUP(J$1,VesselTimes!$A$2:$E$9,5)&gt;StnA!$D113,VLOOKUP(J$1,VesselTimes!$A$2:$E$9,4)&lt;=StnA!$E113),$A113,"")</f>
        <v/>
      </c>
      <c r="K113" s="11" t="str">
        <f>IF(AND(VLOOKUP(K$1,VesselTimes!$A$2:$E$9,5)&gt;StnA!$D113,VLOOKUP(K$1,VesselTimes!$A$2:$E$9,4)&lt;=StnA!$E113),$A113,"")</f>
        <v/>
      </c>
      <c r="L113" s="11" t="str">
        <f>IF(AND(VLOOKUP(L$1,VesselTimes!$A$2:$E$9,5)&gt;StnA!$D113,VLOOKUP(L$1,VesselTimes!$A$2:$E$9,4)&lt;=StnA!$E113),$A113,"")</f>
        <v/>
      </c>
      <c r="M113" s="11" t="str">
        <f>IF(AND(VLOOKUP(M$1,VesselTimes!$A$2:$E$9,5)&gt;StnA!$D113,VLOOKUP(M$1,VesselTimes!$A$2:$E$9,4)&lt;=StnA!$E113),$A113,"")</f>
        <v/>
      </c>
    </row>
    <row r="114" spans="1:13" x14ac:dyDescent="0.25">
      <c r="A114" t="s">
        <v>115</v>
      </c>
      <c r="B114" s="4">
        <v>1791.7840000000001</v>
      </c>
      <c r="C114" s="2">
        <f t="shared" si="3"/>
        <v>261357.00000005309</v>
      </c>
      <c r="D114" s="1">
        <f t="shared" si="4"/>
        <v>41183.024965277778</v>
      </c>
      <c r="E114" s="1">
        <f t="shared" si="5"/>
        <v>41183.045703518517</v>
      </c>
      <c r="F114" s="11" t="str">
        <f>IF(AND(VLOOKUP(F$1,VesselTimes!$A$2:$E$9,5)&gt;StnA!$D114,VLOOKUP(F$1,VesselTimes!$A$2:$E$9,4)&lt;=StnA!$E114),$A114,"")</f>
        <v/>
      </c>
      <c r="G114" s="11" t="str">
        <f>IF(AND(VLOOKUP(G$1,VesselTimes!$A$2:$E$9,5)&gt;StnA!$D114,VLOOKUP(G$1,VesselTimes!$A$2:$E$9,4)&lt;=StnA!$E114),$A114,"")</f>
        <v/>
      </c>
      <c r="H114" s="11" t="str">
        <f>IF(AND(VLOOKUP(H$1,VesselTimes!$A$2:$E$9,5)&gt;StnA!$D114,VLOOKUP(H$1,VesselTimes!$A$2:$E$9,4)&lt;=StnA!$E114),$A114,"")</f>
        <v/>
      </c>
      <c r="I114" s="11" t="str">
        <f>IF(AND(VLOOKUP(I$1,VesselTimes!$A$2:$E$9,5)&gt;StnA!$D114,VLOOKUP(I$1,VesselTimes!$A$2:$E$9,4)&lt;=StnA!$E114),$A114,"")</f>
        <v/>
      </c>
      <c r="J114" s="11" t="str">
        <f>IF(AND(VLOOKUP(J$1,VesselTimes!$A$2:$E$9,5)&gt;StnA!$D114,VLOOKUP(J$1,VesselTimes!$A$2:$E$9,4)&lt;=StnA!$E114),$A114,"")</f>
        <v/>
      </c>
      <c r="K114" s="11" t="str">
        <f>IF(AND(VLOOKUP(K$1,VesselTimes!$A$2:$E$9,5)&gt;StnA!$D114,VLOOKUP(K$1,VesselTimes!$A$2:$E$9,4)&lt;=StnA!$E114),$A114,"")</f>
        <v/>
      </c>
      <c r="L114" s="11" t="str">
        <f>IF(AND(VLOOKUP(L$1,VesselTimes!$A$2:$E$9,5)&gt;StnA!$D114,VLOOKUP(L$1,VesselTimes!$A$2:$E$9,4)&lt;=StnA!$E114),$A114,"")</f>
        <v/>
      </c>
      <c r="M114" s="11" t="str">
        <f>IF(AND(VLOOKUP(M$1,VesselTimes!$A$2:$E$9,5)&gt;StnA!$D114,VLOOKUP(M$1,VesselTimes!$A$2:$E$9,4)&lt;=StnA!$E114),$A114,"")</f>
        <v/>
      </c>
    </row>
    <row r="115" spans="1:13" x14ac:dyDescent="0.25">
      <c r="A115" t="s">
        <v>116</v>
      </c>
      <c r="B115" s="4">
        <v>1800</v>
      </c>
      <c r="C115" s="2">
        <f t="shared" si="3"/>
        <v>263157.99999986775</v>
      </c>
      <c r="D115" s="1">
        <f t="shared" si="4"/>
        <v>41183.045810185184</v>
      </c>
      <c r="E115" s="1">
        <f t="shared" si="5"/>
        <v>41183.066643518519</v>
      </c>
      <c r="F115" s="11" t="str">
        <f>IF(AND(VLOOKUP(F$1,VesselTimes!$A$2:$E$9,5)&gt;StnA!$D115,VLOOKUP(F$1,VesselTimes!$A$2:$E$9,4)&lt;=StnA!$E115),$A115,"")</f>
        <v/>
      </c>
      <c r="G115" s="11" t="str">
        <f>IF(AND(VLOOKUP(G$1,VesselTimes!$A$2:$E$9,5)&gt;StnA!$D115,VLOOKUP(G$1,VesselTimes!$A$2:$E$9,4)&lt;=StnA!$E115),$A115,"")</f>
        <v/>
      </c>
      <c r="H115" s="11" t="str">
        <f>IF(AND(VLOOKUP(H$1,VesselTimes!$A$2:$E$9,5)&gt;StnA!$D115,VLOOKUP(H$1,VesselTimes!$A$2:$E$9,4)&lt;=StnA!$E115),$A115,"")</f>
        <v/>
      </c>
      <c r="I115" s="11" t="str">
        <f>IF(AND(VLOOKUP(I$1,VesselTimes!$A$2:$E$9,5)&gt;StnA!$D115,VLOOKUP(I$1,VesselTimes!$A$2:$E$9,4)&lt;=StnA!$E115),$A115,"")</f>
        <v/>
      </c>
      <c r="J115" s="11" t="str">
        <f>IF(AND(VLOOKUP(J$1,VesselTimes!$A$2:$E$9,5)&gt;StnA!$D115,VLOOKUP(J$1,VesselTimes!$A$2:$E$9,4)&lt;=StnA!$E115),$A115,"")</f>
        <v/>
      </c>
      <c r="K115" s="11" t="str">
        <f>IF(AND(VLOOKUP(K$1,VesselTimes!$A$2:$E$9,5)&gt;StnA!$D115,VLOOKUP(K$1,VesselTimes!$A$2:$E$9,4)&lt;=StnA!$E115),$A115,"")</f>
        <v/>
      </c>
      <c r="L115" s="11" t="str">
        <f>IF(AND(VLOOKUP(L$1,VesselTimes!$A$2:$E$9,5)&gt;StnA!$D115,VLOOKUP(L$1,VesselTimes!$A$2:$E$9,4)&lt;=StnA!$E115),$A115,"")</f>
        <v/>
      </c>
      <c r="M115" s="11" t="str">
        <f>IF(AND(VLOOKUP(M$1,VesselTimes!$A$2:$E$9,5)&gt;StnA!$D115,VLOOKUP(M$1,VesselTimes!$A$2:$E$9,4)&lt;=StnA!$E115),$A115,"")</f>
        <v/>
      </c>
    </row>
    <row r="116" spans="1:13" x14ac:dyDescent="0.25">
      <c r="A116" t="s">
        <v>117</v>
      </c>
      <c r="B116" s="4">
        <v>1792.723</v>
      </c>
      <c r="C116" s="2">
        <f t="shared" si="3"/>
        <v>264958.0000000773</v>
      </c>
      <c r="D116" s="1">
        <f t="shared" si="4"/>
        <v>41183.066643518519</v>
      </c>
      <c r="E116" s="1">
        <f t="shared" si="5"/>
        <v>41183.087392627313</v>
      </c>
      <c r="F116" s="11" t="str">
        <f>IF(AND(VLOOKUP(F$1,VesselTimes!$A$2:$E$9,5)&gt;StnA!$D116,VLOOKUP(F$1,VesselTimes!$A$2:$E$9,4)&lt;=StnA!$E116),$A116,"")</f>
        <v/>
      </c>
      <c r="G116" s="11" t="str">
        <f>IF(AND(VLOOKUP(G$1,VesselTimes!$A$2:$E$9,5)&gt;StnA!$D116,VLOOKUP(G$1,VesselTimes!$A$2:$E$9,4)&lt;=StnA!$E116),$A116,"")</f>
        <v/>
      </c>
      <c r="H116" s="11" t="str">
        <f>IF(AND(VLOOKUP(H$1,VesselTimes!$A$2:$E$9,5)&gt;StnA!$D116,VLOOKUP(H$1,VesselTimes!$A$2:$E$9,4)&lt;=StnA!$E116),$A116,"")</f>
        <v/>
      </c>
      <c r="I116" s="11" t="str">
        <f>IF(AND(VLOOKUP(I$1,VesselTimes!$A$2:$E$9,5)&gt;StnA!$D116,VLOOKUP(I$1,VesselTimes!$A$2:$E$9,4)&lt;=StnA!$E116),$A116,"")</f>
        <v/>
      </c>
      <c r="J116" s="11" t="str">
        <f>IF(AND(VLOOKUP(J$1,VesselTimes!$A$2:$E$9,5)&gt;StnA!$D116,VLOOKUP(J$1,VesselTimes!$A$2:$E$9,4)&lt;=StnA!$E116),$A116,"")</f>
        <v/>
      </c>
      <c r="K116" s="11" t="str">
        <f>IF(AND(VLOOKUP(K$1,VesselTimes!$A$2:$E$9,5)&gt;StnA!$D116,VLOOKUP(K$1,VesselTimes!$A$2:$E$9,4)&lt;=StnA!$E116),$A116,"")</f>
        <v/>
      </c>
      <c r="L116" s="11" t="str">
        <f>IF(AND(VLOOKUP(L$1,VesselTimes!$A$2:$E$9,5)&gt;StnA!$D116,VLOOKUP(L$1,VesselTimes!$A$2:$E$9,4)&lt;=StnA!$E116),$A116,"")</f>
        <v/>
      </c>
      <c r="M116" s="11" t="str">
        <f>IF(AND(VLOOKUP(M$1,VesselTimes!$A$2:$E$9,5)&gt;StnA!$D116,VLOOKUP(M$1,VesselTimes!$A$2:$E$9,4)&lt;=StnA!$E116),$A116,"")</f>
        <v/>
      </c>
    </row>
    <row r="117" spans="1:13" x14ac:dyDescent="0.25">
      <c r="A117" t="s">
        <v>118</v>
      </c>
      <c r="B117" s="4">
        <v>1800</v>
      </c>
      <c r="C117" s="2">
        <f t="shared" si="3"/>
        <v>266758.99999989197</v>
      </c>
      <c r="D117" s="1">
        <f t="shared" si="4"/>
        <v>41183.087488425925</v>
      </c>
      <c r="E117" s="1">
        <f t="shared" si="5"/>
        <v>41183.10832175926</v>
      </c>
      <c r="F117" s="11" t="str">
        <f>IF(AND(VLOOKUP(F$1,VesselTimes!$A$2:$E$9,5)&gt;StnA!$D117,VLOOKUP(F$1,VesselTimes!$A$2:$E$9,4)&lt;=StnA!$E117),$A117,"")</f>
        <v/>
      </c>
      <c r="G117" s="11" t="str">
        <f>IF(AND(VLOOKUP(G$1,VesselTimes!$A$2:$E$9,5)&gt;StnA!$D117,VLOOKUP(G$1,VesselTimes!$A$2:$E$9,4)&lt;=StnA!$E117),$A117,"")</f>
        <v/>
      </c>
      <c r="H117" s="11" t="str">
        <f>IF(AND(VLOOKUP(H$1,VesselTimes!$A$2:$E$9,5)&gt;StnA!$D117,VLOOKUP(H$1,VesselTimes!$A$2:$E$9,4)&lt;=StnA!$E117),$A117,"")</f>
        <v/>
      </c>
      <c r="I117" s="11" t="str">
        <f>IF(AND(VLOOKUP(I$1,VesselTimes!$A$2:$E$9,5)&gt;StnA!$D117,VLOOKUP(I$1,VesselTimes!$A$2:$E$9,4)&lt;=StnA!$E117),$A117,"")</f>
        <v/>
      </c>
      <c r="J117" s="11" t="str">
        <f>IF(AND(VLOOKUP(J$1,VesselTimes!$A$2:$E$9,5)&gt;StnA!$D117,VLOOKUP(J$1,VesselTimes!$A$2:$E$9,4)&lt;=StnA!$E117),$A117,"")</f>
        <v/>
      </c>
      <c r="K117" s="11" t="str">
        <f>IF(AND(VLOOKUP(K$1,VesselTimes!$A$2:$E$9,5)&gt;StnA!$D117,VLOOKUP(K$1,VesselTimes!$A$2:$E$9,4)&lt;=StnA!$E117),$A117,"")</f>
        <v/>
      </c>
      <c r="L117" s="11" t="str">
        <f>IF(AND(VLOOKUP(L$1,VesselTimes!$A$2:$E$9,5)&gt;StnA!$D117,VLOOKUP(L$1,VesselTimes!$A$2:$E$9,4)&lt;=StnA!$E117),$A117,"")</f>
        <v/>
      </c>
      <c r="M117" s="11" t="str">
        <f>IF(AND(VLOOKUP(M$1,VesselTimes!$A$2:$E$9,5)&gt;StnA!$D117,VLOOKUP(M$1,VesselTimes!$A$2:$E$9,4)&lt;=StnA!$E117),$A117,"")</f>
        <v/>
      </c>
    </row>
    <row r="118" spans="1:13" x14ac:dyDescent="0.25">
      <c r="A118" t="s">
        <v>119</v>
      </c>
      <c r="B118" s="4">
        <v>1794.6849999999999</v>
      </c>
      <c r="C118" s="2">
        <f t="shared" si="3"/>
        <v>268559.00000010151</v>
      </c>
      <c r="D118" s="1">
        <f t="shared" si="4"/>
        <v>41183.10832175926</v>
      </c>
      <c r="E118" s="1">
        <f t="shared" si="5"/>
        <v>41183.12909357639</v>
      </c>
      <c r="F118" s="11" t="str">
        <f>IF(AND(VLOOKUP(F$1,VesselTimes!$A$2:$E$9,5)&gt;StnA!$D118,VLOOKUP(F$1,VesselTimes!$A$2:$E$9,4)&lt;=StnA!$E118),$A118,"")</f>
        <v/>
      </c>
      <c r="G118" s="11" t="str">
        <f>IF(AND(VLOOKUP(G$1,VesselTimes!$A$2:$E$9,5)&gt;StnA!$D118,VLOOKUP(G$1,VesselTimes!$A$2:$E$9,4)&lt;=StnA!$E118),$A118,"")</f>
        <v/>
      </c>
      <c r="H118" s="11" t="str">
        <f>IF(AND(VLOOKUP(H$1,VesselTimes!$A$2:$E$9,5)&gt;StnA!$D118,VLOOKUP(H$1,VesselTimes!$A$2:$E$9,4)&lt;=StnA!$E118),$A118,"")</f>
        <v/>
      </c>
      <c r="I118" s="11" t="str">
        <f>IF(AND(VLOOKUP(I$1,VesselTimes!$A$2:$E$9,5)&gt;StnA!$D118,VLOOKUP(I$1,VesselTimes!$A$2:$E$9,4)&lt;=StnA!$E118),$A118,"")</f>
        <v/>
      </c>
      <c r="J118" s="11" t="str">
        <f>IF(AND(VLOOKUP(J$1,VesselTimes!$A$2:$E$9,5)&gt;StnA!$D118,VLOOKUP(J$1,VesselTimes!$A$2:$E$9,4)&lt;=StnA!$E118),$A118,"")</f>
        <v/>
      </c>
      <c r="K118" s="11" t="str">
        <f>IF(AND(VLOOKUP(K$1,VesselTimes!$A$2:$E$9,5)&gt;StnA!$D118,VLOOKUP(K$1,VesselTimes!$A$2:$E$9,4)&lt;=StnA!$E118),$A118,"")</f>
        <v/>
      </c>
      <c r="L118" s="11" t="str">
        <f>IF(AND(VLOOKUP(L$1,VesselTimes!$A$2:$E$9,5)&gt;StnA!$D118,VLOOKUP(L$1,VesselTimes!$A$2:$E$9,4)&lt;=StnA!$E118),$A118,"")</f>
        <v/>
      </c>
      <c r="M118" s="11" t="str">
        <f>IF(AND(VLOOKUP(M$1,VesselTimes!$A$2:$E$9,5)&gt;StnA!$D118,VLOOKUP(M$1,VesselTimes!$A$2:$E$9,4)&lt;=StnA!$E118),$A118,"")</f>
        <v/>
      </c>
    </row>
    <row r="119" spans="1:13" x14ac:dyDescent="0.25">
      <c r="A119" t="s">
        <v>120</v>
      </c>
      <c r="B119" s="4">
        <v>1800</v>
      </c>
      <c r="C119" s="2">
        <f t="shared" si="3"/>
        <v>270361.00000014994</v>
      </c>
      <c r="D119" s="1">
        <f t="shared" si="4"/>
        <v>41183.129178240742</v>
      </c>
      <c r="E119" s="1">
        <f t="shared" si="5"/>
        <v>41183.150011574078</v>
      </c>
      <c r="F119" s="11" t="str">
        <f>IF(AND(VLOOKUP(F$1,VesselTimes!$A$2:$E$9,5)&gt;StnA!$D119,VLOOKUP(F$1,VesselTimes!$A$2:$E$9,4)&lt;=StnA!$E119),$A119,"")</f>
        <v/>
      </c>
      <c r="G119" s="11" t="str">
        <f>IF(AND(VLOOKUP(G$1,VesselTimes!$A$2:$E$9,5)&gt;StnA!$D119,VLOOKUP(G$1,VesselTimes!$A$2:$E$9,4)&lt;=StnA!$E119),$A119,"")</f>
        <v/>
      </c>
      <c r="H119" s="11" t="str">
        <f>IF(AND(VLOOKUP(H$1,VesselTimes!$A$2:$E$9,5)&gt;StnA!$D119,VLOOKUP(H$1,VesselTimes!$A$2:$E$9,4)&lt;=StnA!$E119),$A119,"")</f>
        <v/>
      </c>
      <c r="I119" s="11" t="str">
        <f>IF(AND(VLOOKUP(I$1,VesselTimes!$A$2:$E$9,5)&gt;StnA!$D119,VLOOKUP(I$1,VesselTimes!$A$2:$E$9,4)&lt;=StnA!$E119),$A119,"")</f>
        <v/>
      </c>
      <c r="J119" s="11" t="str">
        <f>IF(AND(VLOOKUP(J$1,VesselTimes!$A$2:$E$9,5)&gt;StnA!$D119,VLOOKUP(J$1,VesselTimes!$A$2:$E$9,4)&lt;=StnA!$E119),$A119,"")</f>
        <v/>
      </c>
      <c r="K119" s="11" t="str">
        <f>IF(AND(VLOOKUP(K$1,VesselTimes!$A$2:$E$9,5)&gt;StnA!$D119,VLOOKUP(K$1,VesselTimes!$A$2:$E$9,4)&lt;=StnA!$E119),$A119,"")</f>
        <v/>
      </c>
      <c r="L119" s="11" t="str">
        <f>IF(AND(VLOOKUP(L$1,VesselTimes!$A$2:$E$9,5)&gt;StnA!$D119,VLOOKUP(L$1,VesselTimes!$A$2:$E$9,4)&lt;=StnA!$E119),$A119,"")</f>
        <v/>
      </c>
      <c r="M119" s="11" t="str">
        <f>IF(AND(VLOOKUP(M$1,VesselTimes!$A$2:$E$9,5)&gt;StnA!$D119,VLOOKUP(M$1,VesselTimes!$A$2:$E$9,4)&lt;=StnA!$E119),$A119,"")</f>
        <v/>
      </c>
    </row>
    <row r="120" spans="1:13" x14ac:dyDescent="0.25">
      <c r="A120" t="s">
        <v>121</v>
      </c>
      <c r="B120" s="4">
        <v>1791.7840000000001</v>
      </c>
      <c r="C120" s="2">
        <f t="shared" si="3"/>
        <v>272160.99999973085</v>
      </c>
      <c r="D120" s="1">
        <f t="shared" si="4"/>
        <v>41183.150011574071</v>
      </c>
      <c r="E120" s="1">
        <f t="shared" si="5"/>
        <v>41183.17074981481</v>
      </c>
      <c r="F120" s="11" t="str">
        <f>IF(AND(VLOOKUP(F$1,VesselTimes!$A$2:$E$9,5)&gt;StnA!$D120,VLOOKUP(F$1,VesselTimes!$A$2:$E$9,4)&lt;=StnA!$E120),$A120,"")</f>
        <v/>
      </c>
      <c r="G120" s="11" t="str">
        <f>IF(AND(VLOOKUP(G$1,VesselTimes!$A$2:$E$9,5)&gt;StnA!$D120,VLOOKUP(G$1,VesselTimes!$A$2:$E$9,4)&lt;=StnA!$E120),$A120,"")</f>
        <v/>
      </c>
      <c r="H120" s="11" t="str">
        <f>IF(AND(VLOOKUP(H$1,VesselTimes!$A$2:$E$9,5)&gt;StnA!$D120,VLOOKUP(H$1,VesselTimes!$A$2:$E$9,4)&lt;=StnA!$E120),$A120,"")</f>
        <v/>
      </c>
      <c r="I120" s="11" t="str">
        <f>IF(AND(VLOOKUP(I$1,VesselTimes!$A$2:$E$9,5)&gt;StnA!$D120,VLOOKUP(I$1,VesselTimes!$A$2:$E$9,4)&lt;=StnA!$E120),$A120,"")</f>
        <v/>
      </c>
      <c r="J120" s="11" t="str">
        <f>IF(AND(VLOOKUP(J$1,VesselTimes!$A$2:$E$9,5)&gt;StnA!$D120,VLOOKUP(J$1,VesselTimes!$A$2:$E$9,4)&lt;=StnA!$E120),$A120,"")</f>
        <v/>
      </c>
      <c r="K120" s="11" t="str">
        <f>IF(AND(VLOOKUP(K$1,VesselTimes!$A$2:$E$9,5)&gt;StnA!$D120,VLOOKUP(K$1,VesselTimes!$A$2:$E$9,4)&lt;=StnA!$E120),$A120,"")</f>
        <v/>
      </c>
      <c r="L120" s="11" t="str">
        <f>IF(AND(VLOOKUP(L$1,VesselTimes!$A$2:$E$9,5)&gt;StnA!$D120,VLOOKUP(L$1,VesselTimes!$A$2:$E$9,4)&lt;=StnA!$E120),$A120,"")</f>
        <v/>
      </c>
      <c r="M120" s="11" t="str">
        <f>IF(AND(VLOOKUP(M$1,VesselTimes!$A$2:$E$9,5)&gt;StnA!$D120,VLOOKUP(M$1,VesselTimes!$A$2:$E$9,4)&lt;=StnA!$E120),$A120,"")</f>
        <v/>
      </c>
    </row>
    <row r="121" spans="1:13" x14ac:dyDescent="0.25">
      <c r="A121" t="s">
        <v>122</v>
      </c>
      <c r="B121" s="4">
        <v>1800</v>
      </c>
      <c r="C121" s="2">
        <f t="shared" si="3"/>
        <v>273962.00000017416</v>
      </c>
      <c r="D121" s="1">
        <f t="shared" si="4"/>
        <v>41183.170856481483</v>
      </c>
      <c r="E121" s="1">
        <f t="shared" si="5"/>
        <v>41183.191689814819</v>
      </c>
      <c r="F121" s="11" t="str">
        <f>IF(AND(VLOOKUP(F$1,VesselTimes!$A$2:$E$9,5)&gt;StnA!$D121,VLOOKUP(F$1,VesselTimes!$A$2:$E$9,4)&lt;=StnA!$E121),$A121,"")</f>
        <v/>
      </c>
      <c r="G121" s="11" t="str">
        <f>IF(AND(VLOOKUP(G$1,VesselTimes!$A$2:$E$9,5)&gt;StnA!$D121,VLOOKUP(G$1,VesselTimes!$A$2:$E$9,4)&lt;=StnA!$E121),$A121,"")</f>
        <v/>
      </c>
      <c r="H121" s="11" t="str">
        <f>IF(AND(VLOOKUP(H$1,VesselTimes!$A$2:$E$9,5)&gt;StnA!$D121,VLOOKUP(H$1,VesselTimes!$A$2:$E$9,4)&lt;=StnA!$E121),$A121,"")</f>
        <v/>
      </c>
      <c r="I121" s="11" t="str">
        <f>IF(AND(VLOOKUP(I$1,VesselTimes!$A$2:$E$9,5)&gt;StnA!$D121,VLOOKUP(I$1,VesselTimes!$A$2:$E$9,4)&lt;=StnA!$E121),$A121,"")</f>
        <v/>
      </c>
      <c r="J121" s="11" t="str">
        <f>IF(AND(VLOOKUP(J$1,VesselTimes!$A$2:$E$9,5)&gt;StnA!$D121,VLOOKUP(J$1,VesselTimes!$A$2:$E$9,4)&lt;=StnA!$E121),$A121,"")</f>
        <v/>
      </c>
      <c r="K121" s="11" t="str">
        <f>IF(AND(VLOOKUP(K$1,VesselTimes!$A$2:$E$9,5)&gt;StnA!$D121,VLOOKUP(K$1,VesselTimes!$A$2:$E$9,4)&lt;=StnA!$E121),$A121,"")</f>
        <v/>
      </c>
      <c r="L121" s="11" t="str">
        <f>IF(AND(VLOOKUP(L$1,VesselTimes!$A$2:$E$9,5)&gt;StnA!$D121,VLOOKUP(L$1,VesselTimes!$A$2:$E$9,4)&lt;=StnA!$E121),$A121,"")</f>
        <v/>
      </c>
      <c r="M121" s="11" t="str">
        <f>IF(AND(VLOOKUP(M$1,VesselTimes!$A$2:$E$9,5)&gt;StnA!$D121,VLOOKUP(M$1,VesselTimes!$A$2:$E$9,4)&lt;=StnA!$E121),$A121,"")</f>
        <v/>
      </c>
    </row>
    <row r="122" spans="1:13" x14ac:dyDescent="0.25">
      <c r="A122" t="s">
        <v>123</v>
      </c>
      <c r="B122" s="4">
        <v>1794.6849999999999</v>
      </c>
      <c r="C122" s="2">
        <f t="shared" si="3"/>
        <v>275761.99999975506</v>
      </c>
      <c r="D122" s="1">
        <f t="shared" si="4"/>
        <v>41183.191689814812</v>
      </c>
      <c r="E122" s="1">
        <f t="shared" si="5"/>
        <v>41183.212461631942</v>
      </c>
      <c r="F122" s="11" t="str">
        <f>IF(AND(VLOOKUP(F$1,VesselTimes!$A$2:$E$9,5)&gt;StnA!$D122,VLOOKUP(F$1,VesselTimes!$A$2:$E$9,4)&lt;=StnA!$E122),$A122,"")</f>
        <v/>
      </c>
      <c r="G122" s="11" t="str">
        <f>IF(AND(VLOOKUP(G$1,VesselTimes!$A$2:$E$9,5)&gt;StnA!$D122,VLOOKUP(G$1,VesselTimes!$A$2:$E$9,4)&lt;=StnA!$E122),$A122,"")</f>
        <v/>
      </c>
      <c r="H122" s="11" t="str">
        <f>IF(AND(VLOOKUP(H$1,VesselTimes!$A$2:$E$9,5)&gt;StnA!$D122,VLOOKUP(H$1,VesselTimes!$A$2:$E$9,4)&lt;=StnA!$E122),$A122,"")</f>
        <v/>
      </c>
      <c r="I122" s="11" t="str">
        <f>IF(AND(VLOOKUP(I$1,VesselTimes!$A$2:$E$9,5)&gt;StnA!$D122,VLOOKUP(I$1,VesselTimes!$A$2:$E$9,4)&lt;=StnA!$E122),$A122,"")</f>
        <v/>
      </c>
      <c r="J122" s="11" t="str">
        <f>IF(AND(VLOOKUP(J$1,VesselTimes!$A$2:$E$9,5)&gt;StnA!$D122,VLOOKUP(J$1,VesselTimes!$A$2:$E$9,4)&lt;=StnA!$E122),$A122,"")</f>
        <v/>
      </c>
      <c r="K122" s="11" t="str">
        <f>IF(AND(VLOOKUP(K$1,VesselTimes!$A$2:$E$9,5)&gt;StnA!$D122,VLOOKUP(K$1,VesselTimes!$A$2:$E$9,4)&lt;=StnA!$E122),$A122,"")</f>
        <v/>
      </c>
      <c r="L122" s="11" t="str">
        <f>IF(AND(VLOOKUP(L$1,VesselTimes!$A$2:$E$9,5)&gt;StnA!$D122,VLOOKUP(L$1,VesselTimes!$A$2:$E$9,4)&lt;=StnA!$E122),$A122,"")</f>
        <v/>
      </c>
      <c r="M122" s="11" t="str">
        <f>IF(AND(VLOOKUP(M$1,VesselTimes!$A$2:$E$9,5)&gt;StnA!$D122,VLOOKUP(M$1,VesselTimes!$A$2:$E$9,4)&lt;=StnA!$E122),$A122,"")</f>
        <v/>
      </c>
    </row>
    <row r="123" spans="1:13" x14ac:dyDescent="0.25">
      <c r="A123" t="s">
        <v>124</v>
      </c>
      <c r="B123" s="4">
        <v>1800</v>
      </c>
      <c r="C123" s="2">
        <f t="shared" si="3"/>
        <v>277563.99999980349</v>
      </c>
      <c r="D123" s="1">
        <f t="shared" si="4"/>
        <v>41183.212546296294</v>
      </c>
      <c r="E123" s="1">
        <f t="shared" si="5"/>
        <v>41183.23337962963</v>
      </c>
      <c r="F123" s="11" t="str">
        <f>IF(AND(VLOOKUP(F$1,VesselTimes!$A$2:$E$9,5)&gt;StnA!$D123,VLOOKUP(F$1,VesselTimes!$A$2:$E$9,4)&lt;=StnA!$E123),$A123,"")</f>
        <v/>
      </c>
      <c r="G123" s="11" t="str">
        <f>IF(AND(VLOOKUP(G$1,VesselTimes!$A$2:$E$9,5)&gt;StnA!$D123,VLOOKUP(G$1,VesselTimes!$A$2:$E$9,4)&lt;=StnA!$E123),$A123,"")</f>
        <v/>
      </c>
      <c r="H123" s="11" t="str">
        <f>IF(AND(VLOOKUP(H$1,VesselTimes!$A$2:$E$9,5)&gt;StnA!$D123,VLOOKUP(H$1,VesselTimes!$A$2:$E$9,4)&lt;=StnA!$E123),$A123,"")</f>
        <v/>
      </c>
      <c r="I123" s="11" t="str">
        <f>IF(AND(VLOOKUP(I$1,VesselTimes!$A$2:$E$9,5)&gt;StnA!$D123,VLOOKUP(I$1,VesselTimes!$A$2:$E$9,4)&lt;=StnA!$E123),$A123,"")</f>
        <v/>
      </c>
      <c r="J123" s="11" t="str">
        <f>IF(AND(VLOOKUP(J$1,VesselTimes!$A$2:$E$9,5)&gt;StnA!$D123,VLOOKUP(J$1,VesselTimes!$A$2:$E$9,4)&lt;=StnA!$E123),$A123,"")</f>
        <v/>
      </c>
      <c r="K123" s="11" t="str">
        <f>IF(AND(VLOOKUP(K$1,VesselTimes!$A$2:$E$9,5)&gt;StnA!$D123,VLOOKUP(K$1,VesselTimes!$A$2:$E$9,4)&lt;=StnA!$E123),$A123,"")</f>
        <v/>
      </c>
      <c r="L123" s="11" t="str">
        <f>IF(AND(VLOOKUP(L$1,VesselTimes!$A$2:$E$9,5)&gt;StnA!$D123,VLOOKUP(L$1,VesselTimes!$A$2:$E$9,4)&lt;=StnA!$E123),$A123,"")</f>
        <v/>
      </c>
      <c r="M123" s="11" t="str">
        <f>IF(AND(VLOOKUP(M$1,VesselTimes!$A$2:$E$9,5)&gt;StnA!$D123,VLOOKUP(M$1,VesselTimes!$A$2:$E$9,4)&lt;=StnA!$E123),$A123,"")</f>
        <v/>
      </c>
    </row>
    <row r="124" spans="1:13" x14ac:dyDescent="0.25">
      <c r="A124" t="s">
        <v>125</v>
      </c>
      <c r="B124" s="4">
        <v>1791.7840000000001</v>
      </c>
      <c r="C124" s="2">
        <f t="shared" si="3"/>
        <v>279364.00000001304</v>
      </c>
      <c r="D124" s="1">
        <f t="shared" si="4"/>
        <v>41183.23337962963</v>
      </c>
      <c r="E124" s="1">
        <f t="shared" si="5"/>
        <v>41183.254117870369</v>
      </c>
      <c r="F124" s="11" t="str">
        <f>IF(AND(VLOOKUP(F$1,VesselTimes!$A$2:$E$9,5)&gt;StnA!$D124,VLOOKUP(F$1,VesselTimes!$A$2:$E$9,4)&lt;=StnA!$E124),$A124,"")</f>
        <v/>
      </c>
      <c r="G124" s="11" t="str">
        <f>IF(AND(VLOOKUP(G$1,VesselTimes!$A$2:$E$9,5)&gt;StnA!$D124,VLOOKUP(G$1,VesselTimes!$A$2:$E$9,4)&lt;=StnA!$E124),$A124,"")</f>
        <v/>
      </c>
      <c r="H124" s="11" t="str">
        <f>IF(AND(VLOOKUP(H$1,VesselTimes!$A$2:$E$9,5)&gt;StnA!$D124,VLOOKUP(H$1,VesselTimes!$A$2:$E$9,4)&lt;=StnA!$E124),$A124,"")</f>
        <v/>
      </c>
      <c r="I124" s="11" t="str">
        <f>IF(AND(VLOOKUP(I$1,VesselTimes!$A$2:$E$9,5)&gt;StnA!$D124,VLOOKUP(I$1,VesselTimes!$A$2:$E$9,4)&lt;=StnA!$E124),$A124,"")</f>
        <v/>
      </c>
      <c r="J124" s="11" t="str">
        <f>IF(AND(VLOOKUP(J$1,VesselTimes!$A$2:$E$9,5)&gt;StnA!$D124,VLOOKUP(J$1,VesselTimes!$A$2:$E$9,4)&lt;=StnA!$E124),$A124,"")</f>
        <v/>
      </c>
      <c r="K124" s="11" t="str">
        <f>IF(AND(VLOOKUP(K$1,VesselTimes!$A$2:$E$9,5)&gt;StnA!$D124,VLOOKUP(K$1,VesselTimes!$A$2:$E$9,4)&lt;=StnA!$E124),$A124,"")</f>
        <v/>
      </c>
      <c r="L124" s="11" t="str">
        <f>IF(AND(VLOOKUP(L$1,VesselTimes!$A$2:$E$9,5)&gt;StnA!$D124,VLOOKUP(L$1,VesselTimes!$A$2:$E$9,4)&lt;=StnA!$E124),$A124,"")</f>
        <v/>
      </c>
      <c r="M124" s="11" t="str">
        <f>IF(AND(VLOOKUP(M$1,VesselTimes!$A$2:$E$9,5)&gt;StnA!$D124,VLOOKUP(M$1,VesselTimes!$A$2:$E$9,4)&lt;=StnA!$E124),$A124,"")</f>
        <v/>
      </c>
    </row>
    <row r="125" spans="1:13" x14ac:dyDescent="0.25">
      <c r="A125" t="s">
        <v>126</v>
      </c>
      <c r="B125" s="4">
        <v>1800</v>
      </c>
      <c r="C125" s="2">
        <f t="shared" si="3"/>
        <v>281164.99999982771</v>
      </c>
      <c r="D125" s="1">
        <f t="shared" si="4"/>
        <v>41183.254224537035</v>
      </c>
      <c r="E125" s="1">
        <f t="shared" si="5"/>
        <v>41183.275057870371</v>
      </c>
      <c r="F125" s="11" t="str">
        <f>IF(AND(VLOOKUP(F$1,VesselTimes!$A$2:$E$9,5)&gt;StnA!$D125,VLOOKUP(F$1,VesselTimes!$A$2:$E$9,4)&lt;=StnA!$E125),$A125,"")</f>
        <v/>
      </c>
      <c r="G125" s="11" t="str">
        <f>IF(AND(VLOOKUP(G$1,VesselTimes!$A$2:$E$9,5)&gt;StnA!$D125,VLOOKUP(G$1,VesselTimes!$A$2:$E$9,4)&lt;=StnA!$E125),$A125,"")</f>
        <v/>
      </c>
      <c r="H125" s="11" t="str">
        <f>IF(AND(VLOOKUP(H$1,VesselTimes!$A$2:$E$9,5)&gt;StnA!$D125,VLOOKUP(H$1,VesselTimes!$A$2:$E$9,4)&lt;=StnA!$E125),$A125,"")</f>
        <v/>
      </c>
      <c r="I125" s="11" t="str">
        <f>IF(AND(VLOOKUP(I$1,VesselTimes!$A$2:$E$9,5)&gt;StnA!$D125,VLOOKUP(I$1,VesselTimes!$A$2:$E$9,4)&lt;=StnA!$E125),$A125,"")</f>
        <v/>
      </c>
      <c r="J125" s="11" t="str">
        <f>IF(AND(VLOOKUP(J$1,VesselTimes!$A$2:$E$9,5)&gt;StnA!$D125,VLOOKUP(J$1,VesselTimes!$A$2:$E$9,4)&lt;=StnA!$E125),$A125,"")</f>
        <v/>
      </c>
      <c r="K125" s="11" t="str">
        <f>IF(AND(VLOOKUP(K$1,VesselTimes!$A$2:$E$9,5)&gt;StnA!$D125,VLOOKUP(K$1,VesselTimes!$A$2:$E$9,4)&lt;=StnA!$E125),$A125,"")</f>
        <v/>
      </c>
      <c r="L125" s="11" t="str">
        <f>IF(AND(VLOOKUP(L$1,VesselTimes!$A$2:$E$9,5)&gt;StnA!$D125,VLOOKUP(L$1,VesselTimes!$A$2:$E$9,4)&lt;=StnA!$E125),$A125,"")</f>
        <v/>
      </c>
      <c r="M125" s="11" t="str">
        <f>IF(AND(VLOOKUP(M$1,VesselTimes!$A$2:$E$9,5)&gt;StnA!$D125,VLOOKUP(M$1,VesselTimes!$A$2:$E$9,4)&lt;=StnA!$E125),$A125,"")</f>
        <v/>
      </c>
    </row>
    <row r="126" spans="1:13" x14ac:dyDescent="0.25">
      <c r="A126" t="s">
        <v>127</v>
      </c>
      <c r="B126" s="4">
        <v>1794.6849999999999</v>
      </c>
      <c r="C126" s="2">
        <f t="shared" si="3"/>
        <v>282965.00000003725</v>
      </c>
      <c r="D126" s="1">
        <f t="shared" si="4"/>
        <v>41183.275057870371</v>
      </c>
      <c r="E126" s="1">
        <f t="shared" si="5"/>
        <v>41183.2958296875</v>
      </c>
      <c r="F126" s="11" t="str">
        <f>IF(AND(VLOOKUP(F$1,VesselTimes!$A$2:$E$9,5)&gt;StnA!$D126,VLOOKUP(F$1,VesselTimes!$A$2:$E$9,4)&lt;=StnA!$E126),$A126,"")</f>
        <v/>
      </c>
      <c r="G126" s="11" t="str">
        <f>IF(AND(VLOOKUP(G$1,VesselTimes!$A$2:$E$9,5)&gt;StnA!$D126,VLOOKUP(G$1,VesselTimes!$A$2:$E$9,4)&lt;=StnA!$E126),$A126,"")</f>
        <v/>
      </c>
      <c r="H126" s="11" t="str">
        <f>IF(AND(VLOOKUP(H$1,VesselTimes!$A$2:$E$9,5)&gt;StnA!$D126,VLOOKUP(H$1,VesselTimes!$A$2:$E$9,4)&lt;=StnA!$E126),$A126,"")</f>
        <v/>
      </c>
      <c r="I126" s="11" t="str">
        <f>IF(AND(VLOOKUP(I$1,VesselTimes!$A$2:$E$9,5)&gt;StnA!$D126,VLOOKUP(I$1,VesselTimes!$A$2:$E$9,4)&lt;=StnA!$E126),$A126,"")</f>
        <v/>
      </c>
      <c r="J126" s="11" t="str">
        <f>IF(AND(VLOOKUP(J$1,VesselTimes!$A$2:$E$9,5)&gt;StnA!$D126,VLOOKUP(J$1,VesselTimes!$A$2:$E$9,4)&lt;=StnA!$E126),$A126,"")</f>
        <v/>
      </c>
      <c r="K126" s="11" t="str">
        <f>IF(AND(VLOOKUP(K$1,VesselTimes!$A$2:$E$9,5)&gt;StnA!$D126,VLOOKUP(K$1,VesselTimes!$A$2:$E$9,4)&lt;=StnA!$E126),$A126,"")</f>
        <v/>
      </c>
      <c r="L126" s="11" t="str">
        <f>IF(AND(VLOOKUP(L$1,VesselTimes!$A$2:$E$9,5)&gt;StnA!$D126,VLOOKUP(L$1,VesselTimes!$A$2:$E$9,4)&lt;=StnA!$E126),$A126,"")</f>
        <v/>
      </c>
      <c r="M126" s="11" t="str">
        <f>IF(AND(VLOOKUP(M$1,VesselTimes!$A$2:$E$9,5)&gt;StnA!$D126,VLOOKUP(M$1,VesselTimes!$A$2:$E$9,4)&lt;=StnA!$E126),$A126,"")</f>
        <v/>
      </c>
    </row>
    <row r="127" spans="1:13" x14ac:dyDescent="0.25">
      <c r="A127" t="s">
        <v>128</v>
      </c>
      <c r="B127" s="4">
        <v>1800</v>
      </c>
      <c r="C127" s="2">
        <f t="shared" si="3"/>
        <v>284767.00000008568</v>
      </c>
      <c r="D127" s="1">
        <f t="shared" si="4"/>
        <v>41183.295914351853</v>
      </c>
      <c r="E127" s="1">
        <f t="shared" si="5"/>
        <v>41183.316747685189</v>
      </c>
      <c r="F127" s="11" t="str">
        <f>IF(AND(VLOOKUP(F$1,VesselTimes!$A$2:$E$9,5)&gt;StnA!$D127,VLOOKUP(F$1,VesselTimes!$A$2:$E$9,4)&lt;=StnA!$E127),$A127,"")</f>
        <v/>
      </c>
      <c r="G127" s="11" t="str">
        <f>IF(AND(VLOOKUP(G$1,VesselTimes!$A$2:$E$9,5)&gt;StnA!$D127,VLOOKUP(G$1,VesselTimes!$A$2:$E$9,4)&lt;=StnA!$E127),$A127,"")</f>
        <v/>
      </c>
      <c r="H127" s="11" t="str">
        <f>IF(AND(VLOOKUP(H$1,VesselTimes!$A$2:$E$9,5)&gt;StnA!$D127,VLOOKUP(H$1,VesselTimes!$A$2:$E$9,4)&lt;=StnA!$E127),$A127,"")</f>
        <v/>
      </c>
      <c r="I127" s="11" t="str">
        <f>IF(AND(VLOOKUP(I$1,VesselTimes!$A$2:$E$9,5)&gt;StnA!$D127,VLOOKUP(I$1,VesselTimes!$A$2:$E$9,4)&lt;=StnA!$E127),$A127,"")</f>
        <v/>
      </c>
      <c r="J127" s="11" t="str">
        <f>IF(AND(VLOOKUP(J$1,VesselTimes!$A$2:$E$9,5)&gt;StnA!$D127,VLOOKUP(J$1,VesselTimes!$A$2:$E$9,4)&lt;=StnA!$E127),$A127,"")</f>
        <v/>
      </c>
      <c r="K127" s="11" t="str">
        <f>IF(AND(VLOOKUP(K$1,VesselTimes!$A$2:$E$9,5)&gt;StnA!$D127,VLOOKUP(K$1,VesselTimes!$A$2:$E$9,4)&lt;=StnA!$E127),$A127,"")</f>
        <v/>
      </c>
      <c r="L127" s="11" t="str">
        <f>IF(AND(VLOOKUP(L$1,VesselTimes!$A$2:$E$9,5)&gt;StnA!$D127,VLOOKUP(L$1,VesselTimes!$A$2:$E$9,4)&lt;=StnA!$E127),$A127,"")</f>
        <v/>
      </c>
      <c r="M127" s="11" t="str">
        <f>IF(AND(VLOOKUP(M$1,VesselTimes!$A$2:$E$9,5)&gt;StnA!$D127,VLOOKUP(M$1,VesselTimes!$A$2:$E$9,4)&lt;=StnA!$E127),$A127,"")</f>
        <v/>
      </c>
    </row>
    <row r="128" spans="1:13" x14ac:dyDescent="0.25">
      <c r="A128" t="s">
        <v>129</v>
      </c>
      <c r="B128" s="4">
        <v>1793.7460000000001</v>
      </c>
      <c r="C128" s="2">
        <f t="shared" si="3"/>
        <v>286567.00000029523</v>
      </c>
      <c r="D128" s="1">
        <f t="shared" si="4"/>
        <v>41183.316747685189</v>
      </c>
      <c r="E128" s="1">
        <f t="shared" si="5"/>
        <v>41183.337508634264</v>
      </c>
      <c r="F128" s="11" t="str">
        <f>IF(AND(VLOOKUP(F$1,VesselTimes!$A$2:$E$9,5)&gt;StnA!$D128,VLOOKUP(F$1,VesselTimes!$A$2:$E$9,4)&lt;=StnA!$E128),$A128,"")</f>
        <v/>
      </c>
      <c r="G128" s="11" t="str">
        <f>IF(AND(VLOOKUP(G$1,VesselTimes!$A$2:$E$9,5)&gt;StnA!$D128,VLOOKUP(G$1,VesselTimes!$A$2:$E$9,4)&lt;=StnA!$E128),$A128,"")</f>
        <v/>
      </c>
      <c r="H128" s="11" t="str">
        <f>IF(AND(VLOOKUP(H$1,VesselTimes!$A$2:$E$9,5)&gt;StnA!$D128,VLOOKUP(H$1,VesselTimes!$A$2:$E$9,4)&lt;=StnA!$E128),$A128,"")</f>
        <v/>
      </c>
      <c r="I128" s="11" t="str">
        <f>IF(AND(VLOOKUP(I$1,VesselTimes!$A$2:$E$9,5)&gt;StnA!$D128,VLOOKUP(I$1,VesselTimes!$A$2:$E$9,4)&lt;=StnA!$E128),$A128,"")</f>
        <v/>
      </c>
      <c r="J128" s="11" t="str">
        <f>IF(AND(VLOOKUP(J$1,VesselTimes!$A$2:$E$9,5)&gt;StnA!$D128,VLOOKUP(J$1,VesselTimes!$A$2:$E$9,4)&lt;=StnA!$E128),$A128,"")</f>
        <v/>
      </c>
      <c r="K128" s="11" t="str">
        <f>IF(AND(VLOOKUP(K$1,VesselTimes!$A$2:$E$9,5)&gt;StnA!$D128,VLOOKUP(K$1,VesselTimes!$A$2:$E$9,4)&lt;=StnA!$E128),$A128,"")</f>
        <v/>
      </c>
      <c r="L128" s="11" t="str">
        <f>IF(AND(VLOOKUP(L$1,VesselTimes!$A$2:$E$9,5)&gt;StnA!$D128,VLOOKUP(L$1,VesselTimes!$A$2:$E$9,4)&lt;=StnA!$E128),$A128,"")</f>
        <v/>
      </c>
      <c r="M128" s="11" t="str">
        <f>IF(AND(VLOOKUP(M$1,VesselTimes!$A$2:$E$9,5)&gt;StnA!$D128,VLOOKUP(M$1,VesselTimes!$A$2:$E$9,4)&lt;=StnA!$E128),$A128,"")</f>
        <v/>
      </c>
    </row>
    <row r="129" spans="1:13" x14ac:dyDescent="0.25">
      <c r="A129" t="s">
        <v>130</v>
      </c>
      <c r="B129" s="4">
        <v>1800</v>
      </c>
      <c r="C129" s="2">
        <f t="shared" si="3"/>
        <v>288368.99999971502</v>
      </c>
      <c r="D129" s="1">
        <f t="shared" si="4"/>
        <v>41183.337604166663</v>
      </c>
      <c r="E129" s="1">
        <f t="shared" si="5"/>
        <v>41183.358437499999</v>
      </c>
      <c r="F129" s="11" t="str">
        <f>IF(AND(VLOOKUP(F$1,VesselTimes!$A$2:$E$9,5)&gt;StnA!$D129,VLOOKUP(F$1,VesselTimes!$A$2:$E$9,4)&lt;=StnA!$E129),$A129,"")</f>
        <v/>
      </c>
      <c r="G129" s="11" t="str">
        <f>IF(AND(VLOOKUP(G$1,VesselTimes!$A$2:$E$9,5)&gt;StnA!$D129,VLOOKUP(G$1,VesselTimes!$A$2:$E$9,4)&lt;=StnA!$E129),$A129,"")</f>
        <v/>
      </c>
      <c r="H129" s="11" t="str">
        <f>IF(AND(VLOOKUP(H$1,VesselTimes!$A$2:$E$9,5)&gt;StnA!$D129,VLOOKUP(H$1,VesselTimes!$A$2:$E$9,4)&lt;=StnA!$E129),$A129,"")</f>
        <v/>
      </c>
      <c r="I129" s="11" t="str">
        <f>IF(AND(VLOOKUP(I$1,VesselTimes!$A$2:$E$9,5)&gt;StnA!$D129,VLOOKUP(I$1,VesselTimes!$A$2:$E$9,4)&lt;=StnA!$E129),$A129,"")</f>
        <v/>
      </c>
      <c r="J129" s="11" t="str">
        <f>IF(AND(VLOOKUP(J$1,VesselTimes!$A$2:$E$9,5)&gt;StnA!$D129,VLOOKUP(J$1,VesselTimes!$A$2:$E$9,4)&lt;=StnA!$E129),$A129,"")</f>
        <v/>
      </c>
      <c r="K129" s="11" t="str">
        <f>IF(AND(VLOOKUP(K$1,VesselTimes!$A$2:$E$9,5)&gt;StnA!$D129,VLOOKUP(K$1,VesselTimes!$A$2:$E$9,4)&lt;=StnA!$E129),$A129,"")</f>
        <v/>
      </c>
      <c r="L129" s="11" t="str">
        <f>IF(AND(VLOOKUP(L$1,VesselTimes!$A$2:$E$9,5)&gt;StnA!$D129,VLOOKUP(L$1,VesselTimes!$A$2:$E$9,4)&lt;=StnA!$E129),$A129,"")</f>
        <v/>
      </c>
      <c r="M129" s="11" t="str">
        <f>IF(AND(VLOOKUP(M$1,VesselTimes!$A$2:$E$9,5)&gt;StnA!$D129,VLOOKUP(M$1,VesselTimes!$A$2:$E$9,4)&lt;=StnA!$E129),$A129,"")</f>
        <v/>
      </c>
    </row>
    <row r="130" spans="1:13" x14ac:dyDescent="0.25">
      <c r="A130" t="s">
        <v>131</v>
      </c>
      <c r="B130" s="4">
        <v>1793.7460000000001</v>
      </c>
      <c r="C130" s="2">
        <f t="shared" ref="C130:C193" si="6">24*3600*(D130-zerotime)</f>
        <v>290168.99999992456</v>
      </c>
      <c r="D130" s="1">
        <f t="shared" si="4"/>
        <v>41183.358437499999</v>
      </c>
      <c r="E130" s="1">
        <f t="shared" si="5"/>
        <v>41183.379198449074</v>
      </c>
      <c r="F130" s="11" t="str">
        <f>IF(AND(VLOOKUP(F$1,VesselTimes!$A$2:$E$9,5)&gt;StnA!$D130,VLOOKUP(F$1,VesselTimes!$A$2:$E$9,4)&lt;=StnA!$E130),$A130,"")</f>
        <v/>
      </c>
      <c r="G130" s="11" t="str">
        <f>IF(AND(VLOOKUP(G$1,VesselTimes!$A$2:$E$9,5)&gt;StnA!$D130,VLOOKUP(G$1,VesselTimes!$A$2:$E$9,4)&lt;=StnA!$E130),$A130,"")</f>
        <v/>
      </c>
      <c r="H130" s="11" t="str">
        <f>IF(AND(VLOOKUP(H$1,VesselTimes!$A$2:$E$9,5)&gt;StnA!$D130,VLOOKUP(H$1,VesselTimes!$A$2:$E$9,4)&lt;=StnA!$E130),$A130,"")</f>
        <v/>
      </c>
      <c r="I130" s="11" t="str">
        <f>IF(AND(VLOOKUP(I$1,VesselTimes!$A$2:$E$9,5)&gt;StnA!$D130,VLOOKUP(I$1,VesselTimes!$A$2:$E$9,4)&lt;=StnA!$E130),$A130,"")</f>
        <v/>
      </c>
      <c r="J130" s="11" t="str">
        <f>IF(AND(VLOOKUP(J$1,VesselTimes!$A$2:$E$9,5)&gt;StnA!$D130,VLOOKUP(J$1,VesselTimes!$A$2:$E$9,4)&lt;=StnA!$E130),$A130,"")</f>
        <v/>
      </c>
      <c r="K130" s="11" t="str">
        <f>IF(AND(VLOOKUP(K$1,VesselTimes!$A$2:$E$9,5)&gt;StnA!$D130,VLOOKUP(K$1,VesselTimes!$A$2:$E$9,4)&lt;=StnA!$E130),$A130,"")</f>
        <v/>
      </c>
      <c r="L130" s="11" t="str">
        <f>IF(AND(VLOOKUP(L$1,VesselTimes!$A$2:$E$9,5)&gt;StnA!$D130,VLOOKUP(L$1,VesselTimes!$A$2:$E$9,4)&lt;=StnA!$E130),$A130,"")</f>
        <v/>
      </c>
      <c r="M130" s="11" t="str">
        <f>IF(AND(VLOOKUP(M$1,VesselTimes!$A$2:$E$9,5)&gt;StnA!$D130,VLOOKUP(M$1,VesselTimes!$A$2:$E$9,4)&lt;=StnA!$E130),$A130,"")</f>
        <v/>
      </c>
    </row>
    <row r="131" spans="1:13" x14ac:dyDescent="0.25">
      <c r="A131" t="s">
        <v>132</v>
      </c>
      <c r="B131" s="4">
        <v>1800</v>
      </c>
      <c r="C131" s="2">
        <f t="shared" si="6"/>
        <v>291970.99999997299</v>
      </c>
      <c r="D131" s="1">
        <f t="shared" ref="D131:D194" si="7">DATE(MID(A131,54,4),MID(A131,59,2),MID(A131,62,2))+TIME(MID(A131,65,2),MID(A131,68,2),MID(A131,71,2))</f>
        <v>41183.379293981481</v>
      </c>
      <c r="E131" s="1">
        <f t="shared" ref="E131:E194" si="8">D131+B131/24/3600</f>
        <v>41183.400127314817</v>
      </c>
      <c r="F131" s="11" t="str">
        <f>IF(AND(VLOOKUP(F$1,VesselTimes!$A$2:$E$9,5)&gt;StnA!$D131,VLOOKUP(F$1,VesselTimes!$A$2:$E$9,4)&lt;=StnA!$E131),$A131,"")</f>
        <v/>
      </c>
      <c r="G131" s="11" t="str">
        <f>IF(AND(VLOOKUP(G$1,VesselTimes!$A$2:$E$9,5)&gt;StnA!$D131,VLOOKUP(G$1,VesselTimes!$A$2:$E$9,4)&lt;=StnA!$E131),$A131,"")</f>
        <v/>
      </c>
      <c r="H131" s="11" t="str">
        <f>IF(AND(VLOOKUP(H$1,VesselTimes!$A$2:$E$9,5)&gt;StnA!$D131,VLOOKUP(H$1,VesselTimes!$A$2:$E$9,4)&lt;=StnA!$E131),$A131,"")</f>
        <v/>
      </c>
      <c r="I131" s="11" t="str">
        <f>IF(AND(VLOOKUP(I$1,VesselTimes!$A$2:$E$9,5)&gt;StnA!$D131,VLOOKUP(I$1,VesselTimes!$A$2:$E$9,4)&lt;=StnA!$E131),$A131,"")</f>
        <v/>
      </c>
      <c r="J131" s="11" t="str">
        <f>IF(AND(VLOOKUP(J$1,VesselTimes!$A$2:$E$9,5)&gt;StnA!$D131,VLOOKUP(J$1,VesselTimes!$A$2:$E$9,4)&lt;=StnA!$E131),$A131,"")</f>
        <v/>
      </c>
      <c r="K131" s="11" t="str">
        <f>IF(AND(VLOOKUP(K$1,VesselTimes!$A$2:$E$9,5)&gt;StnA!$D131,VLOOKUP(K$1,VesselTimes!$A$2:$E$9,4)&lt;=StnA!$E131),$A131,"")</f>
        <v/>
      </c>
      <c r="L131" s="11" t="str">
        <f>IF(AND(VLOOKUP(L$1,VesselTimes!$A$2:$E$9,5)&gt;StnA!$D131,VLOOKUP(L$1,VesselTimes!$A$2:$E$9,4)&lt;=StnA!$E131),$A131,"")</f>
        <v/>
      </c>
      <c r="M131" s="11" t="str">
        <f>IF(AND(VLOOKUP(M$1,VesselTimes!$A$2:$E$9,5)&gt;StnA!$D131,VLOOKUP(M$1,VesselTimes!$A$2:$E$9,4)&lt;=StnA!$E131),$A131,"")</f>
        <v/>
      </c>
    </row>
    <row r="132" spans="1:13" x14ac:dyDescent="0.25">
      <c r="A132" t="s">
        <v>133</v>
      </c>
      <c r="B132" s="4">
        <v>1791.7840000000001</v>
      </c>
      <c r="C132" s="2">
        <f t="shared" si="6"/>
        <v>293771.00000018254</v>
      </c>
      <c r="D132" s="1">
        <f t="shared" si="7"/>
        <v>41183.400127314817</v>
      </c>
      <c r="E132" s="1">
        <f t="shared" si="8"/>
        <v>41183.420865555556</v>
      </c>
      <c r="F132" s="11" t="str">
        <f>IF(AND(VLOOKUP(F$1,VesselTimes!$A$2:$E$9,5)&gt;StnA!$D132,VLOOKUP(F$1,VesselTimes!$A$2:$E$9,4)&lt;=StnA!$E132),$A132,"")</f>
        <v/>
      </c>
      <c r="G132" s="11" t="str">
        <f>IF(AND(VLOOKUP(G$1,VesselTimes!$A$2:$E$9,5)&gt;StnA!$D132,VLOOKUP(G$1,VesselTimes!$A$2:$E$9,4)&lt;=StnA!$E132),$A132,"")</f>
        <v/>
      </c>
      <c r="H132" s="11" t="str">
        <f>IF(AND(VLOOKUP(H$1,VesselTimes!$A$2:$E$9,5)&gt;StnA!$D132,VLOOKUP(H$1,VesselTimes!$A$2:$E$9,4)&lt;=StnA!$E132),$A132,"")</f>
        <v/>
      </c>
      <c r="I132" s="11" t="str">
        <f>IF(AND(VLOOKUP(I$1,VesselTimes!$A$2:$E$9,5)&gt;StnA!$D132,VLOOKUP(I$1,VesselTimes!$A$2:$E$9,4)&lt;=StnA!$E132),$A132,"")</f>
        <v/>
      </c>
      <c r="J132" s="11" t="str">
        <f>IF(AND(VLOOKUP(J$1,VesselTimes!$A$2:$E$9,5)&gt;StnA!$D132,VLOOKUP(J$1,VesselTimes!$A$2:$E$9,4)&lt;=StnA!$E132),$A132,"")</f>
        <v/>
      </c>
      <c r="K132" s="11" t="str">
        <f>IF(AND(VLOOKUP(K$1,VesselTimes!$A$2:$E$9,5)&gt;StnA!$D132,VLOOKUP(K$1,VesselTimes!$A$2:$E$9,4)&lt;=StnA!$E132),$A132,"")</f>
        <v/>
      </c>
      <c r="L132" s="11" t="str">
        <f>IF(AND(VLOOKUP(L$1,VesselTimes!$A$2:$E$9,5)&gt;StnA!$D132,VLOOKUP(L$1,VesselTimes!$A$2:$E$9,4)&lt;=StnA!$E132),$A132,"")</f>
        <v/>
      </c>
      <c r="M132" s="11" t="str">
        <f>IF(AND(VLOOKUP(M$1,VesselTimes!$A$2:$E$9,5)&gt;StnA!$D132,VLOOKUP(M$1,VesselTimes!$A$2:$E$9,4)&lt;=StnA!$E132),$A132,"")</f>
        <v/>
      </c>
    </row>
    <row r="133" spans="1:13" x14ac:dyDescent="0.25">
      <c r="A133" t="s">
        <v>134</v>
      </c>
      <c r="B133" s="4">
        <v>1800</v>
      </c>
      <c r="C133" s="2">
        <f t="shared" si="6"/>
        <v>295571.99999999721</v>
      </c>
      <c r="D133" s="1">
        <f t="shared" si="7"/>
        <v>41183.420972222222</v>
      </c>
      <c r="E133" s="1">
        <f t="shared" si="8"/>
        <v>41183.441805555558</v>
      </c>
      <c r="F133" s="11" t="str">
        <f>IF(AND(VLOOKUP(F$1,VesselTimes!$A$2:$E$9,5)&gt;StnA!$D133,VLOOKUP(F$1,VesselTimes!$A$2:$E$9,4)&lt;=StnA!$E133),$A133,"")</f>
        <v/>
      </c>
      <c r="G133" s="11" t="str">
        <f>IF(AND(VLOOKUP(G$1,VesselTimes!$A$2:$E$9,5)&gt;StnA!$D133,VLOOKUP(G$1,VesselTimes!$A$2:$E$9,4)&lt;=StnA!$E133),$A133,"")</f>
        <v/>
      </c>
      <c r="H133" s="11" t="str">
        <f>IF(AND(VLOOKUP(H$1,VesselTimes!$A$2:$E$9,5)&gt;StnA!$D133,VLOOKUP(H$1,VesselTimes!$A$2:$E$9,4)&lt;=StnA!$E133),$A133,"")</f>
        <v/>
      </c>
      <c r="I133" s="11" t="str">
        <f>IF(AND(VLOOKUP(I$1,VesselTimes!$A$2:$E$9,5)&gt;StnA!$D133,VLOOKUP(I$1,VesselTimes!$A$2:$E$9,4)&lt;=StnA!$E133),$A133,"")</f>
        <v/>
      </c>
      <c r="J133" s="11" t="str">
        <f>IF(AND(VLOOKUP(J$1,VesselTimes!$A$2:$E$9,5)&gt;StnA!$D133,VLOOKUP(J$1,VesselTimes!$A$2:$E$9,4)&lt;=StnA!$E133),$A133,"")</f>
        <v/>
      </c>
      <c r="K133" s="11" t="str">
        <f>IF(AND(VLOOKUP(K$1,VesselTimes!$A$2:$E$9,5)&gt;StnA!$D133,VLOOKUP(K$1,VesselTimes!$A$2:$E$9,4)&lt;=StnA!$E133),$A133,"")</f>
        <v/>
      </c>
      <c r="L133" s="11" t="str">
        <f>IF(AND(VLOOKUP(L$1,VesselTimes!$A$2:$E$9,5)&gt;StnA!$D133,VLOOKUP(L$1,VesselTimes!$A$2:$E$9,4)&lt;=StnA!$E133),$A133,"")</f>
        <v/>
      </c>
      <c r="M133" s="11" t="str">
        <f>IF(AND(VLOOKUP(M$1,VesselTimes!$A$2:$E$9,5)&gt;StnA!$D133,VLOOKUP(M$1,VesselTimes!$A$2:$E$9,4)&lt;=StnA!$E133),$A133,"")</f>
        <v/>
      </c>
    </row>
    <row r="134" spans="1:13" x14ac:dyDescent="0.25">
      <c r="A134" t="s">
        <v>135</v>
      </c>
      <c r="B134" s="4">
        <v>1794.6849999999999</v>
      </c>
      <c r="C134" s="2">
        <f t="shared" si="6"/>
        <v>297372.00000020675</v>
      </c>
      <c r="D134" s="1">
        <f t="shared" si="7"/>
        <v>41183.441805555558</v>
      </c>
      <c r="E134" s="1">
        <f t="shared" si="8"/>
        <v>41183.462577372688</v>
      </c>
      <c r="F134" s="11" t="str">
        <f>IF(AND(VLOOKUP(F$1,VesselTimes!$A$2:$E$9,5)&gt;StnA!$D134,VLOOKUP(F$1,VesselTimes!$A$2:$E$9,4)&lt;=StnA!$E134),$A134,"")</f>
        <v/>
      </c>
      <c r="G134" s="11" t="str">
        <f>IF(AND(VLOOKUP(G$1,VesselTimes!$A$2:$E$9,5)&gt;StnA!$D134,VLOOKUP(G$1,VesselTimes!$A$2:$E$9,4)&lt;=StnA!$E134),$A134,"")</f>
        <v/>
      </c>
      <c r="H134" s="11" t="str">
        <f>IF(AND(VLOOKUP(H$1,VesselTimes!$A$2:$E$9,5)&gt;StnA!$D134,VLOOKUP(H$1,VesselTimes!$A$2:$E$9,4)&lt;=StnA!$E134),$A134,"")</f>
        <v/>
      </c>
      <c r="I134" s="11" t="str">
        <f>IF(AND(VLOOKUP(I$1,VesselTimes!$A$2:$E$9,5)&gt;StnA!$D134,VLOOKUP(I$1,VesselTimes!$A$2:$E$9,4)&lt;=StnA!$E134),$A134,"")</f>
        <v/>
      </c>
      <c r="J134" s="11" t="str">
        <f>IF(AND(VLOOKUP(J$1,VesselTimes!$A$2:$E$9,5)&gt;StnA!$D134,VLOOKUP(J$1,VesselTimes!$A$2:$E$9,4)&lt;=StnA!$E134),$A134,"")</f>
        <v/>
      </c>
      <c r="K134" s="11" t="str">
        <f>IF(AND(VLOOKUP(K$1,VesselTimes!$A$2:$E$9,5)&gt;StnA!$D134,VLOOKUP(K$1,VesselTimes!$A$2:$E$9,4)&lt;=StnA!$E134),$A134,"")</f>
        <v/>
      </c>
      <c r="L134" s="11" t="str">
        <f>IF(AND(VLOOKUP(L$1,VesselTimes!$A$2:$E$9,5)&gt;StnA!$D134,VLOOKUP(L$1,VesselTimes!$A$2:$E$9,4)&lt;=StnA!$E134),$A134,"")</f>
        <v/>
      </c>
      <c r="M134" s="11" t="str">
        <f>IF(AND(VLOOKUP(M$1,VesselTimes!$A$2:$E$9,5)&gt;StnA!$D134,VLOOKUP(M$1,VesselTimes!$A$2:$E$9,4)&lt;=StnA!$E134),$A134,"")</f>
        <v/>
      </c>
    </row>
    <row r="135" spans="1:13" x14ac:dyDescent="0.25">
      <c r="A135" t="s">
        <v>136</v>
      </c>
      <c r="B135" s="4">
        <v>1800</v>
      </c>
      <c r="C135" s="2">
        <f t="shared" si="6"/>
        <v>299174.00000025518</v>
      </c>
      <c r="D135" s="1">
        <f t="shared" si="7"/>
        <v>41183.46266203704</v>
      </c>
      <c r="E135" s="1">
        <f t="shared" si="8"/>
        <v>41183.483495370376</v>
      </c>
      <c r="F135" s="11" t="str">
        <f>IF(AND(VLOOKUP(F$1,VesselTimes!$A$2:$E$9,5)&gt;StnA!$D135,VLOOKUP(F$1,VesselTimes!$A$2:$E$9,4)&lt;=StnA!$E135),$A135,"")</f>
        <v/>
      </c>
      <c r="G135" s="11" t="str">
        <f>IF(AND(VLOOKUP(G$1,VesselTimes!$A$2:$E$9,5)&gt;StnA!$D135,VLOOKUP(G$1,VesselTimes!$A$2:$E$9,4)&lt;=StnA!$E135),$A135,"")</f>
        <v/>
      </c>
      <c r="H135" s="11" t="str">
        <f>IF(AND(VLOOKUP(H$1,VesselTimes!$A$2:$E$9,5)&gt;StnA!$D135,VLOOKUP(H$1,VesselTimes!$A$2:$E$9,4)&lt;=StnA!$E135),$A135,"")</f>
        <v/>
      </c>
      <c r="I135" s="11" t="str">
        <f>IF(AND(VLOOKUP(I$1,VesselTimes!$A$2:$E$9,5)&gt;StnA!$D135,VLOOKUP(I$1,VesselTimes!$A$2:$E$9,4)&lt;=StnA!$E135),$A135,"")</f>
        <v/>
      </c>
      <c r="J135" s="11" t="str">
        <f>IF(AND(VLOOKUP(J$1,VesselTimes!$A$2:$E$9,5)&gt;StnA!$D135,VLOOKUP(J$1,VesselTimes!$A$2:$E$9,4)&lt;=StnA!$E135),$A135,"")</f>
        <v/>
      </c>
      <c r="K135" s="11" t="str">
        <f>IF(AND(VLOOKUP(K$1,VesselTimes!$A$2:$E$9,5)&gt;StnA!$D135,VLOOKUP(K$1,VesselTimes!$A$2:$E$9,4)&lt;=StnA!$E135),$A135,"")</f>
        <v/>
      </c>
      <c r="L135" s="11" t="str">
        <f>IF(AND(VLOOKUP(L$1,VesselTimes!$A$2:$E$9,5)&gt;StnA!$D135,VLOOKUP(L$1,VesselTimes!$A$2:$E$9,4)&lt;=StnA!$E135),$A135,"")</f>
        <v/>
      </c>
      <c r="M135" s="11" t="str">
        <f>IF(AND(VLOOKUP(M$1,VesselTimes!$A$2:$E$9,5)&gt;StnA!$D135,VLOOKUP(M$1,VesselTimes!$A$2:$E$9,4)&lt;=StnA!$E135),$A135,"")</f>
        <v/>
      </c>
    </row>
    <row r="136" spans="1:13" x14ac:dyDescent="0.25">
      <c r="A136" t="s">
        <v>137</v>
      </c>
      <c r="B136" s="4">
        <v>1791.7840000000001</v>
      </c>
      <c r="C136" s="2">
        <f t="shared" si="6"/>
        <v>300973.99999983609</v>
      </c>
      <c r="D136" s="1">
        <f t="shared" si="7"/>
        <v>41183.483495370368</v>
      </c>
      <c r="E136" s="1">
        <f t="shared" si="8"/>
        <v>41183.504233611107</v>
      </c>
      <c r="F136" s="11" t="str">
        <f>IF(AND(VLOOKUP(F$1,VesselTimes!$A$2:$E$9,5)&gt;StnA!$D136,VLOOKUP(F$1,VesselTimes!$A$2:$E$9,4)&lt;=StnA!$E136),$A136,"")</f>
        <v/>
      </c>
      <c r="G136" s="11" t="str">
        <f>IF(AND(VLOOKUP(G$1,VesselTimes!$A$2:$E$9,5)&gt;StnA!$D136,VLOOKUP(G$1,VesselTimes!$A$2:$E$9,4)&lt;=StnA!$E136),$A136,"")</f>
        <v/>
      </c>
      <c r="H136" s="11" t="str">
        <f>IF(AND(VLOOKUP(H$1,VesselTimes!$A$2:$E$9,5)&gt;StnA!$D136,VLOOKUP(H$1,VesselTimes!$A$2:$E$9,4)&lt;=StnA!$E136),$A136,"")</f>
        <v/>
      </c>
      <c r="I136" s="11" t="str">
        <f>IF(AND(VLOOKUP(I$1,VesselTimes!$A$2:$E$9,5)&gt;StnA!$D136,VLOOKUP(I$1,VesselTimes!$A$2:$E$9,4)&lt;=StnA!$E136),$A136,"")</f>
        <v/>
      </c>
      <c r="J136" s="11" t="str">
        <f>IF(AND(VLOOKUP(J$1,VesselTimes!$A$2:$E$9,5)&gt;StnA!$D136,VLOOKUP(J$1,VesselTimes!$A$2:$E$9,4)&lt;=StnA!$E136),$A136,"")</f>
        <v/>
      </c>
      <c r="K136" s="11" t="str">
        <f>IF(AND(VLOOKUP(K$1,VesselTimes!$A$2:$E$9,5)&gt;StnA!$D136,VLOOKUP(K$1,VesselTimes!$A$2:$E$9,4)&lt;=StnA!$E136),$A136,"")</f>
        <v/>
      </c>
      <c r="L136" s="11" t="str">
        <f>IF(AND(VLOOKUP(L$1,VesselTimes!$A$2:$E$9,5)&gt;StnA!$D136,VLOOKUP(L$1,VesselTimes!$A$2:$E$9,4)&lt;=StnA!$E136),$A136,"")</f>
        <v/>
      </c>
      <c r="M136" s="11" t="str">
        <f>IF(AND(VLOOKUP(M$1,VesselTimes!$A$2:$E$9,5)&gt;StnA!$D136,VLOOKUP(M$1,VesselTimes!$A$2:$E$9,4)&lt;=StnA!$E136),$A136,"")</f>
        <v/>
      </c>
    </row>
    <row r="137" spans="1:13" x14ac:dyDescent="0.25">
      <c r="A137" t="s">
        <v>138</v>
      </c>
      <c r="B137" s="4">
        <v>1800</v>
      </c>
      <c r="C137" s="2">
        <f t="shared" si="6"/>
        <v>302775.0000002794</v>
      </c>
      <c r="D137" s="1">
        <f t="shared" si="7"/>
        <v>41183.504340277781</v>
      </c>
      <c r="E137" s="1">
        <f t="shared" si="8"/>
        <v>41183.525173611117</v>
      </c>
      <c r="F137" s="11" t="str">
        <f>IF(AND(VLOOKUP(F$1,VesselTimes!$A$2:$E$9,5)&gt;StnA!$D137,VLOOKUP(F$1,VesselTimes!$A$2:$E$9,4)&lt;=StnA!$E137),$A137,"")</f>
        <v/>
      </c>
      <c r="G137" s="11" t="str">
        <f>IF(AND(VLOOKUP(G$1,VesselTimes!$A$2:$E$9,5)&gt;StnA!$D137,VLOOKUP(G$1,VesselTimes!$A$2:$E$9,4)&lt;=StnA!$E137),$A137,"")</f>
        <v/>
      </c>
      <c r="H137" s="11" t="str">
        <f>IF(AND(VLOOKUP(H$1,VesselTimes!$A$2:$E$9,5)&gt;StnA!$D137,VLOOKUP(H$1,VesselTimes!$A$2:$E$9,4)&lt;=StnA!$E137),$A137,"")</f>
        <v/>
      </c>
      <c r="I137" s="11" t="str">
        <f>IF(AND(VLOOKUP(I$1,VesselTimes!$A$2:$E$9,5)&gt;StnA!$D137,VLOOKUP(I$1,VesselTimes!$A$2:$E$9,4)&lt;=StnA!$E137),$A137,"")</f>
        <v/>
      </c>
      <c r="J137" s="11" t="str">
        <f>IF(AND(VLOOKUP(J$1,VesselTimes!$A$2:$E$9,5)&gt;StnA!$D137,VLOOKUP(J$1,VesselTimes!$A$2:$E$9,4)&lt;=StnA!$E137),$A137,"")</f>
        <v/>
      </c>
      <c r="K137" s="11" t="str">
        <f>IF(AND(VLOOKUP(K$1,VesselTimes!$A$2:$E$9,5)&gt;StnA!$D137,VLOOKUP(K$1,VesselTimes!$A$2:$E$9,4)&lt;=StnA!$E137),$A137,"")</f>
        <v/>
      </c>
      <c r="L137" s="11" t="str">
        <f>IF(AND(VLOOKUP(L$1,VesselTimes!$A$2:$E$9,5)&gt;StnA!$D137,VLOOKUP(L$1,VesselTimes!$A$2:$E$9,4)&lt;=StnA!$E137),$A137,"")</f>
        <v/>
      </c>
      <c r="M137" s="11" t="str">
        <f>IF(AND(VLOOKUP(M$1,VesselTimes!$A$2:$E$9,5)&gt;StnA!$D137,VLOOKUP(M$1,VesselTimes!$A$2:$E$9,4)&lt;=StnA!$E137),$A137,"")</f>
        <v/>
      </c>
    </row>
    <row r="138" spans="1:13" x14ac:dyDescent="0.25">
      <c r="A138" t="s">
        <v>139</v>
      </c>
      <c r="B138" s="4">
        <v>1792.723</v>
      </c>
      <c r="C138" s="2">
        <f t="shared" si="6"/>
        <v>304574.9999998603</v>
      </c>
      <c r="D138" s="1">
        <f t="shared" si="7"/>
        <v>41183.525173611109</v>
      </c>
      <c r="E138" s="1">
        <f t="shared" si="8"/>
        <v>41183.545922719903</v>
      </c>
      <c r="F138" s="11" t="str">
        <f>IF(AND(VLOOKUP(F$1,VesselTimes!$A$2:$E$9,5)&gt;StnA!$D138,VLOOKUP(F$1,VesselTimes!$A$2:$E$9,4)&lt;=StnA!$E138),$A138,"")</f>
        <v/>
      </c>
      <c r="G138" s="11" t="str">
        <f>IF(AND(VLOOKUP(G$1,VesselTimes!$A$2:$E$9,5)&gt;StnA!$D138,VLOOKUP(G$1,VesselTimes!$A$2:$E$9,4)&lt;=StnA!$E138),$A138,"")</f>
        <v/>
      </c>
      <c r="H138" s="11" t="str">
        <f>IF(AND(VLOOKUP(H$1,VesselTimes!$A$2:$E$9,5)&gt;StnA!$D138,VLOOKUP(H$1,VesselTimes!$A$2:$E$9,4)&lt;=StnA!$E138),$A138,"")</f>
        <v/>
      </c>
      <c r="I138" s="11" t="str">
        <f>IF(AND(VLOOKUP(I$1,VesselTimes!$A$2:$E$9,5)&gt;StnA!$D138,VLOOKUP(I$1,VesselTimes!$A$2:$E$9,4)&lt;=StnA!$E138),$A138,"")</f>
        <v/>
      </c>
      <c r="J138" s="11" t="str">
        <f>IF(AND(VLOOKUP(J$1,VesselTimes!$A$2:$E$9,5)&gt;StnA!$D138,VLOOKUP(J$1,VesselTimes!$A$2:$E$9,4)&lt;=StnA!$E138),$A138,"")</f>
        <v/>
      </c>
      <c r="K138" s="11" t="str">
        <f>IF(AND(VLOOKUP(K$1,VesselTimes!$A$2:$E$9,5)&gt;StnA!$D138,VLOOKUP(K$1,VesselTimes!$A$2:$E$9,4)&lt;=StnA!$E138),$A138,"")</f>
        <v/>
      </c>
      <c r="L138" s="11" t="str">
        <f>IF(AND(VLOOKUP(L$1,VesselTimes!$A$2:$E$9,5)&gt;StnA!$D138,VLOOKUP(L$1,VesselTimes!$A$2:$E$9,4)&lt;=StnA!$E138),$A138,"")</f>
        <v/>
      </c>
      <c r="M138" s="11" t="str">
        <f>IF(AND(VLOOKUP(M$1,VesselTimes!$A$2:$E$9,5)&gt;StnA!$D138,VLOOKUP(M$1,VesselTimes!$A$2:$E$9,4)&lt;=StnA!$E138),$A138,"")</f>
        <v/>
      </c>
    </row>
    <row r="139" spans="1:13" x14ac:dyDescent="0.25">
      <c r="A139" t="s">
        <v>140</v>
      </c>
      <c r="B139" s="4">
        <v>1800</v>
      </c>
      <c r="C139" s="2">
        <f t="shared" si="6"/>
        <v>306376.00000030361</v>
      </c>
      <c r="D139" s="1">
        <f t="shared" si="7"/>
        <v>41183.546018518522</v>
      </c>
      <c r="E139" s="1">
        <f t="shared" si="8"/>
        <v>41183.566851851858</v>
      </c>
      <c r="F139" s="11" t="str">
        <f>IF(AND(VLOOKUP(F$1,VesselTimes!$A$2:$E$9,5)&gt;StnA!$D139,VLOOKUP(F$1,VesselTimes!$A$2:$E$9,4)&lt;=StnA!$E139),$A139,"")</f>
        <v/>
      </c>
      <c r="G139" s="11" t="str">
        <f>IF(AND(VLOOKUP(G$1,VesselTimes!$A$2:$E$9,5)&gt;StnA!$D139,VLOOKUP(G$1,VesselTimes!$A$2:$E$9,4)&lt;=StnA!$E139),$A139,"")</f>
        <v/>
      </c>
      <c r="H139" s="11" t="str">
        <f>IF(AND(VLOOKUP(H$1,VesselTimes!$A$2:$E$9,5)&gt;StnA!$D139,VLOOKUP(H$1,VesselTimes!$A$2:$E$9,4)&lt;=StnA!$E139),$A139,"")</f>
        <v/>
      </c>
      <c r="I139" s="11" t="str">
        <f>IF(AND(VLOOKUP(I$1,VesselTimes!$A$2:$E$9,5)&gt;StnA!$D139,VLOOKUP(I$1,VesselTimes!$A$2:$E$9,4)&lt;=StnA!$E139),$A139,"")</f>
        <v/>
      </c>
      <c r="J139" s="11" t="str">
        <f>IF(AND(VLOOKUP(J$1,VesselTimes!$A$2:$E$9,5)&gt;StnA!$D139,VLOOKUP(J$1,VesselTimes!$A$2:$E$9,4)&lt;=StnA!$E139),$A139,"")</f>
        <v/>
      </c>
      <c r="K139" s="11" t="str">
        <f>IF(AND(VLOOKUP(K$1,VesselTimes!$A$2:$E$9,5)&gt;StnA!$D139,VLOOKUP(K$1,VesselTimes!$A$2:$E$9,4)&lt;=StnA!$E139),$A139,"")</f>
        <v/>
      </c>
      <c r="L139" s="11" t="str">
        <f>IF(AND(VLOOKUP(L$1,VesselTimes!$A$2:$E$9,5)&gt;StnA!$D139,VLOOKUP(L$1,VesselTimes!$A$2:$E$9,4)&lt;=StnA!$E139),$A139,"")</f>
        <v/>
      </c>
      <c r="M139" s="11" t="str">
        <f>IF(AND(VLOOKUP(M$1,VesselTimes!$A$2:$E$9,5)&gt;StnA!$D139,VLOOKUP(M$1,VesselTimes!$A$2:$E$9,4)&lt;=StnA!$E139),$A139,"")</f>
        <v/>
      </c>
    </row>
    <row r="140" spans="1:13" x14ac:dyDescent="0.25">
      <c r="A140" t="s">
        <v>141</v>
      </c>
      <c r="B140" s="4">
        <v>1792.723</v>
      </c>
      <c r="C140" s="2">
        <f t="shared" si="6"/>
        <v>308175.99999988452</v>
      </c>
      <c r="D140" s="1">
        <f t="shared" si="7"/>
        <v>41183.566851851851</v>
      </c>
      <c r="E140" s="1">
        <f t="shared" si="8"/>
        <v>41183.587600960644</v>
      </c>
      <c r="F140" s="11" t="str">
        <f>IF(AND(VLOOKUP(F$1,VesselTimes!$A$2:$E$9,5)&gt;StnA!$D140,VLOOKUP(F$1,VesselTimes!$A$2:$E$9,4)&lt;=StnA!$E140),$A140,"")</f>
        <v/>
      </c>
      <c r="G140" s="11" t="str">
        <f>IF(AND(VLOOKUP(G$1,VesselTimes!$A$2:$E$9,5)&gt;StnA!$D140,VLOOKUP(G$1,VesselTimes!$A$2:$E$9,4)&lt;=StnA!$E140),$A140,"")</f>
        <v/>
      </c>
      <c r="H140" s="11" t="str">
        <f>IF(AND(VLOOKUP(H$1,VesselTimes!$A$2:$E$9,5)&gt;StnA!$D140,VLOOKUP(H$1,VesselTimes!$A$2:$E$9,4)&lt;=StnA!$E140),$A140,"")</f>
        <v/>
      </c>
      <c r="I140" s="11" t="str">
        <f>IF(AND(VLOOKUP(I$1,VesselTimes!$A$2:$E$9,5)&gt;StnA!$D140,VLOOKUP(I$1,VesselTimes!$A$2:$E$9,4)&lt;=StnA!$E140),$A140,"")</f>
        <v/>
      </c>
      <c r="J140" s="11" t="str">
        <f>IF(AND(VLOOKUP(J$1,VesselTimes!$A$2:$E$9,5)&gt;StnA!$D140,VLOOKUP(J$1,VesselTimes!$A$2:$E$9,4)&lt;=StnA!$E140),$A140,"")</f>
        <v/>
      </c>
      <c r="K140" s="11" t="str">
        <f>IF(AND(VLOOKUP(K$1,VesselTimes!$A$2:$E$9,5)&gt;StnA!$D140,VLOOKUP(K$1,VesselTimes!$A$2:$E$9,4)&lt;=StnA!$E140),$A140,"")</f>
        <v/>
      </c>
      <c r="L140" s="11" t="str">
        <f>IF(AND(VLOOKUP(L$1,VesselTimes!$A$2:$E$9,5)&gt;StnA!$D140,VLOOKUP(L$1,VesselTimes!$A$2:$E$9,4)&lt;=StnA!$E140),$A140,"")</f>
        <v/>
      </c>
      <c r="M140" s="11" t="str">
        <f>IF(AND(VLOOKUP(M$1,VesselTimes!$A$2:$E$9,5)&gt;StnA!$D140,VLOOKUP(M$1,VesselTimes!$A$2:$E$9,4)&lt;=StnA!$E140),$A140,"")</f>
        <v/>
      </c>
    </row>
    <row r="141" spans="1:13" x14ac:dyDescent="0.25">
      <c r="A141" t="s">
        <v>142</v>
      </c>
      <c r="B141" s="4">
        <v>1800</v>
      </c>
      <c r="C141" s="2">
        <f t="shared" si="6"/>
        <v>309976.99999969918</v>
      </c>
      <c r="D141" s="1">
        <f t="shared" si="7"/>
        <v>41183.587696759256</v>
      </c>
      <c r="E141" s="1">
        <f t="shared" si="8"/>
        <v>41183.608530092592</v>
      </c>
      <c r="F141" s="11" t="str">
        <f>IF(AND(VLOOKUP(F$1,VesselTimes!$A$2:$E$9,5)&gt;StnA!$D141,VLOOKUP(F$1,VesselTimes!$A$2:$E$9,4)&lt;=StnA!$E141),$A141,"")</f>
        <v/>
      </c>
      <c r="G141" s="11" t="str">
        <f>IF(AND(VLOOKUP(G$1,VesselTimes!$A$2:$E$9,5)&gt;StnA!$D141,VLOOKUP(G$1,VesselTimes!$A$2:$E$9,4)&lt;=StnA!$E141),$A141,"")</f>
        <v/>
      </c>
      <c r="H141" s="11" t="str">
        <f>IF(AND(VLOOKUP(H$1,VesselTimes!$A$2:$E$9,5)&gt;StnA!$D141,VLOOKUP(H$1,VesselTimes!$A$2:$E$9,4)&lt;=StnA!$E141),$A141,"")</f>
        <v/>
      </c>
      <c r="I141" s="11" t="str">
        <f>IF(AND(VLOOKUP(I$1,VesselTimes!$A$2:$E$9,5)&gt;StnA!$D141,VLOOKUP(I$1,VesselTimes!$A$2:$E$9,4)&lt;=StnA!$E141),$A141,"")</f>
        <v/>
      </c>
      <c r="J141" s="11" t="str">
        <f>IF(AND(VLOOKUP(J$1,VesselTimes!$A$2:$E$9,5)&gt;StnA!$D141,VLOOKUP(J$1,VesselTimes!$A$2:$E$9,4)&lt;=StnA!$E141),$A141,"")</f>
        <v/>
      </c>
      <c r="K141" s="11" t="str">
        <f>IF(AND(VLOOKUP(K$1,VesselTimes!$A$2:$E$9,5)&gt;StnA!$D141,VLOOKUP(K$1,VesselTimes!$A$2:$E$9,4)&lt;=StnA!$E141),$A141,"")</f>
        <v/>
      </c>
      <c r="L141" s="11" t="str">
        <f>IF(AND(VLOOKUP(L$1,VesselTimes!$A$2:$E$9,5)&gt;StnA!$D141,VLOOKUP(L$1,VesselTimes!$A$2:$E$9,4)&lt;=StnA!$E141),$A141,"")</f>
        <v/>
      </c>
      <c r="M141" s="11" t="str">
        <f>IF(AND(VLOOKUP(M$1,VesselTimes!$A$2:$E$9,5)&gt;StnA!$D141,VLOOKUP(M$1,VesselTimes!$A$2:$E$9,4)&lt;=StnA!$E141),$A141,"")</f>
        <v/>
      </c>
    </row>
    <row r="142" spans="1:13" x14ac:dyDescent="0.25">
      <c r="A142" t="s">
        <v>143</v>
      </c>
      <c r="B142" s="4">
        <v>1794.6849999999999</v>
      </c>
      <c r="C142" s="2">
        <f t="shared" si="6"/>
        <v>311776.99999990873</v>
      </c>
      <c r="D142" s="1">
        <f t="shared" si="7"/>
        <v>41183.608530092592</v>
      </c>
      <c r="E142" s="1">
        <f t="shared" si="8"/>
        <v>41183.629301909721</v>
      </c>
      <c r="F142" s="11" t="str">
        <f>IF(AND(VLOOKUP(F$1,VesselTimes!$A$2:$E$9,5)&gt;StnA!$D142,VLOOKUP(F$1,VesselTimes!$A$2:$E$9,4)&lt;=StnA!$E142),$A142,"")</f>
        <v/>
      </c>
      <c r="G142" s="11" t="str">
        <f>IF(AND(VLOOKUP(G$1,VesselTimes!$A$2:$E$9,5)&gt;StnA!$D142,VLOOKUP(G$1,VesselTimes!$A$2:$E$9,4)&lt;=StnA!$E142),$A142,"")</f>
        <v/>
      </c>
      <c r="H142" s="11" t="str">
        <f>IF(AND(VLOOKUP(H$1,VesselTimes!$A$2:$E$9,5)&gt;StnA!$D142,VLOOKUP(H$1,VesselTimes!$A$2:$E$9,4)&lt;=StnA!$E142),$A142,"")</f>
        <v/>
      </c>
      <c r="I142" s="11" t="str">
        <f>IF(AND(VLOOKUP(I$1,VesselTimes!$A$2:$E$9,5)&gt;StnA!$D142,VLOOKUP(I$1,VesselTimes!$A$2:$E$9,4)&lt;=StnA!$E142),$A142,"")</f>
        <v/>
      </c>
      <c r="J142" s="11" t="str">
        <f>IF(AND(VLOOKUP(J$1,VesselTimes!$A$2:$E$9,5)&gt;StnA!$D142,VLOOKUP(J$1,VesselTimes!$A$2:$E$9,4)&lt;=StnA!$E142),$A142,"")</f>
        <v/>
      </c>
      <c r="K142" s="11" t="str">
        <f>IF(AND(VLOOKUP(K$1,VesselTimes!$A$2:$E$9,5)&gt;StnA!$D142,VLOOKUP(K$1,VesselTimes!$A$2:$E$9,4)&lt;=StnA!$E142),$A142,"")</f>
        <v/>
      </c>
      <c r="L142" s="11" t="str">
        <f>IF(AND(VLOOKUP(L$1,VesselTimes!$A$2:$E$9,5)&gt;StnA!$D142,VLOOKUP(L$1,VesselTimes!$A$2:$E$9,4)&lt;=StnA!$E142),$A142,"")</f>
        <v/>
      </c>
      <c r="M142" s="11" t="str">
        <f>IF(AND(VLOOKUP(M$1,VesselTimes!$A$2:$E$9,5)&gt;StnA!$D142,VLOOKUP(M$1,VesselTimes!$A$2:$E$9,4)&lt;=StnA!$E142),$A142,"")</f>
        <v/>
      </c>
    </row>
    <row r="143" spans="1:13" x14ac:dyDescent="0.25">
      <c r="A143" t="s">
        <v>144</v>
      </c>
      <c r="B143" s="4">
        <v>1800</v>
      </c>
      <c r="C143" s="2">
        <f t="shared" si="6"/>
        <v>313578.99999995716</v>
      </c>
      <c r="D143" s="1">
        <f t="shared" si="7"/>
        <v>41183.629386574074</v>
      </c>
      <c r="E143" s="1">
        <f t="shared" si="8"/>
        <v>41183.650219907409</v>
      </c>
      <c r="F143" s="11" t="str">
        <f>IF(AND(VLOOKUP(F$1,VesselTimes!$A$2:$E$9,5)&gt;StnA!$D143,VLOOKUP(F$1,VesselTimes!$A$2:$E$9,4)&lt;=StnA!$E143),$A143,"")</f>
        <v/>
      </c>
      <c r="G143" s="11" t="str">
        <f>IF(AND(VLOOKUP(G$1,VesselTimes!$A$2:$E$9,5)&gt;StnA!$D143,VLOOKUP(G$1,VesselTimes!$A$2:$E$9,4)&lt;=StnA!$E143),$A143,"")</f>
        <v/>
      </c>
      <c r="H143" s="11" t="str">
        <f>IF(AND(VLOOKUP(H$1,VesselTimes!$A$2:$E$9,5)&gt;StnA!$D143,VLOOKUP(H$1,VesselTimes!$A$2:$E$9,4)&lt;=StnA!$E143),$A143,"")</f>
        <v/>
      </c>
      <c r="I143" s="11" t="str">
        <f>IF(AND(VLOOKUP(I$1,VesselTimes!$A$2:$E$9,5)&gt;StnA!$D143,VLOOKUP(I$1,VesselTimes!$A$2:$E$9,4)&lt;=StnA!$E143),$A143,"")</f>
        <v/>
      </c>
      <c r="J143" s="11" t="str">
        <f>IF(AND(VLOOKUP(J$1,VesselTimes!$A$2:$E$9,5)&gt;StnA!$D143,VLOOKUP(J$1,VesselTimes!$A$2:$E$9,4)&lt;=StnA!$E143),$A143,"")</f>
        <v/>
      </c>
      <c r="K143" s="11" t="str">
        <f>IF(AND(VLOOKUP(K$1,VesselTimes!$A$2:$E$9,5)&gt;StnA!$D143,VLOOKUP(K$1,VesselTimes!$A$2:$E$9,4)&lt;=StnA!$E143),$A143,"")</f>
        <v/>
      </c>
      <c r="L143" s="11" t="str">
        <f>IF(AND(VLOOKUP(L$1,VesselTimes!$A$2:$E$9,5)&gt;StnA!$D143,VLOOKUP(L$1,VesselTimes!$A$2:$E$9,4)&lt;=StnA!$E143),$A143,"")</f>
        <v/>
      </c>
      <c r="M143" s="11" t="str">
        <f>IF(AND(VLOOKUP(M$1,VesselTimes!$A$2:$E$9,5)&gt;StnA!$D143,VLOOKUP(M$1,VesselTimes!$A$2:$E$9,4)&lt;=StnA!$E143),$A143,"")</f>
        <v/>
      </c>
    </row>
    <row r="144" spans="1:13" x14ac:dyDescent="0.25">
      <c r="A144" t="s">
        <v>145</v>
      </c>
      <c r="B144" s="4">
        <v>1791.7840000000001</v>
      </c>
      <c r="C144" s="2">
        <f t="shared" si="6"/>
        <v>315379.00000016671</v>
      </c>
      <c r="D144" s="1">
        <f t="shared" si="7"/>
        <v>41183.650219907409</v>
      </c>
      <c r="E144" s="1">
        <f t="shared" si="8"/>
        <v>41183.670958148148</v>
      </c>
      <c r="F144" s="11" t="str">
        <f>IF(AND(VLOOKUP(F$1,VesselTimes!$A$2:$E$9,5)&gt;StnA!$D144,VLOOKUP(F$1,VesselTimes!$A$2:$E$9,4)&lt;=StnA!$E144),$A144,"")</f>
        <v/>
      </c>
      <c r="G144" s="11" t="str">
        <f>IF(AND(VLOOKUP(G$1,VesselTimes!$A$2:$E$9,5)&gt;StnA!$D144,VLOOKUP(G$1,VesselTimes!$A$2:$E$9,4)&lt;=StnA!$E144),$A144,"")</f>
        <v/>
      </c>
      <c r="H144" s="11" t="str">
        <f>IF(AND(VLOOKUP(H$1,VesselTimes!$A$2:$E$9,5)&gt;StnA!$D144,VLOOKUP(H$1,VesselTimes!$A$2:$E$9,4)&lt;=StnA!$E144),$A144,"")</f>
        <v/>
      </c>
      <c r="I144" s="11" t="str">
        <f>IF(AND(VLOOKUP(I$1,VesselTimes!$A$2:$E$9,5)&gt;StnA!$D144,VLOOKUP(I$1,VesselTimes!$A$2:$E$9,4)&lt;=StnA!$E144),$A144,"")</f>
        <v/>
      </c>
      <c r="J144" s="11" t="str">
        <f>IF(AND(VLOOKUP(J$1,VesselTimes!$A$2:$E$9,5)&gt;StnA!$D144,VLOOKUP(J$1,VesselTimes!$A$2:$E$9,4)&lt;=StnA!$E144),$A144,"")</f>
        <v/>
      </c>
      <c r="K144" s="11" t="str">
        <f>IF(AND(VLOOKUP(K$1,VesselTimes!$A$2:$E$9,5)&gt;StnA!$D144,VLOOKUP(K$1,VesselTimes!$A$2:$E$9,4)&lt;=StnA!$E144),$A144,"")</f>
        <v/>
      </c>
      <c r="L144" s="11" t="str">
        <f>IF(AND(VLOOKUP(L$1,VesselTimes!$A$2:$E$9,5)&gt;StnA!$D144,VLOOKUP(L$1,VesselTimes!$A$2:$E$9,4)&lt;=StnA!$E144),$A144,"")</f>
        <v/>
      </c>
      <c r="M144" s="11" t="str">
        <f>IF(AND(VLOOKUP(M$1,VesselTimes!$A$2:$E$9,5)&gt;StnA!$D144,VLOOKUP(M$1,VesselTimes!$A$2:$E$9,4)&lt;=StnA!$E144),$A144,"")</f>
        <v/>
      </c>
    </row>
    <row r="145" spans="1:13" x14ac:dyDescent="0.25">
      <c r="A145" t="s">
        <v>146</v>
      </c>
      <c r="B145" s="4">
        <v>1800</v>
      </c>
      <c r="C145" s="2">
        <f t="shared" si="6"/>
        <v>317179.99999998137</v>
      </c>
      <c r="D145" s="1">
        <f t="shared" si="7"/>
        <v>41183.671064814815</v>
      </c>
      <c r="E145" s="1">
        <f t="shared" si="8"/>
        <v>41183.69189814815</v>
      </c>
      <c r="F145" s="11" t="str">
        <f>IF(AND(VLOOKUP(F$1,VesselTimes!$A$2:$E$9,5)&gt;StnA!$D145,VLOOKUP(F$1,VesselTimes!$A$2:$E$9,4)&lt;=StnA!$E145),$A145,"")</f>
        <v/>
      </c>
      <c r="G145" s="11" t="str">
        <f>IF(AND(VLOOKUP(G$1,VesselTimes!$A$2:$E$9,5)&gt;StnA!$D145,VLOOKUP(G$1,VesselTimes!$A$2:$E$9,4)&lt;=StnA!$E145),$A145,"")</f>
        <v/>
      </c>
      <c r="H145" s="11" t="str">
        <f>IF(AND(VLOOKUP(H$1,VesselTimes!$A$2:$E$9,5)&gt;StnA!$D145,VLOOKUP(H$1,VesselTimes!$A$2:$E$9,4)&lt;=StnA!$E145),$A145,"")</f>
        <v/>
      </c>
      <c r="I145" s="11" t="str">
        <f>IF(AND(VLOOKUP(I$1,VesselTimes!$A$2:$E$9,5)&gt;StnA!$D145,VLOOKUP(I$1,VesselTimes!$A$2:$E$9,4)&lt;=StnA!$E145),$A145,"")</f>
        <v/>
      </c>
      <c r="J145" s="11" t="str">
        <f>IF(AND(VLOOKUP(J$1,VesselTimes!$A$2:$E$9,5)&gt;StnA!$D145,VLOOKUP(J$1,VesselTimes!$A$2:$E$9,4)&lt;=StnA!$E145),$A145,"")</f>
        <v/>
      </c>
      <c r="K145" s="11" t="str">
        <f>IF(AND(VLOOKUP(K$1,VesselTimes!$A$2:$E$9,5)&gt;StnA!$D145,VLOOKUP(K$1,VesselTimes!$A$2:$E$9,4)&lt;=StnA!$E145),$A145,"")</f>
        <v/>
      </c>
      <c r="L145" s="11" t="str">
        <f>IF(AND(VLOOKUP(L$1,VesselTimes!$A$2:$E$9,5)&gt;StnA!$D145,VLOOKUP(L$1,VesselTimes!$A$2:$E$9,4)&lt;=StnA!$E145),$A145,"")</f>
        <v/>
      </c>
      <c r="M145" s="11" t="str">
        <f>IF(AND(VLOOKUP(M$1,VesselTimes!$A$2:$E$9,5)&gt;StnA!$D145,VLOOKUP(M$1,VesselTimes!$A$2:$E$9,4)&lt;=StnA!$E145),$A145,"")</f>
        <v/>
      </c>
    </row>
    <row r="146" spans="1:13" x14ac:dyDescent="0.25">
      <c r="A146" t="s">
        <v>147</v>
      </c>
      <c r="B146" s="4">
        <v>1792.723</v>
      </c>
      <c r="C146" s="2">
        <f t="shared" si="6"/>
        <v>318980.00000019092</v>
      </c>
      <c r="D146" s="1">
        <f t="shared" si="7"/>
        <v>41183.69189814815</v>
      </c>
      <c r="E146" s="1">
        <f t="shared" si="8"/>
        <v>41183.712647256943</v>
      </c>
      <c r="F146" s="11" t="str">
        <f>IF(AND(VLOOKUP(F$1,VesselTimes!$A$2:$E$9,5)&gt;StnA!$D146,VLOOKUP(F$1,VesselTimes!$A$2:$E$9,4)&lt;=StnA!$E146),$A146,"")</f>
        <v/>
      </c>
      <c r="G146" s="11" t="str">
        <f>IF(AND(VLOOKUP(G$1,VesselTimes!$A$2:$E$9,5)&gt;StnA!$D146,VLOOKUP(G$1,VesselTimes!$A$2:$E$9,4)&lt;=StnA!$E146),$A146,"")</f>
        <v/>
      </c>
      <c r="H146" s="11" t="str">
        <f>IF(AND(VLOOKUP(H$1,VesselTimes!$A$2:$E$9,5)&gt;StnA!$D146,VLOOKUP(H$1,VesselTimes!$A$2:$E$9,4)&lt;=StnA!$E146),$A146,"")</f>
        <v/>
      </c>
      <c r="I146" s="11" t="str">
        <f>IF(AND(VLOOKUP(I$1,VesselTimes!$A$2:$E$9,5)&gt;StnA!$D146,VLOOKUP(I$1,VesselTimes!$A$2:$E$9,4)&lt;=StnA!$E146),$A146,"")</f>
        <v/>
      </c>
      <c r="J146" s="11" t="str">
        <f>IF(AND(VLOOKUP(J$1,VesselTimes!$A$2:$E$9,5)&gt;StnA!$D146,VLOOKUP(J$1,VesselTimes!$A$2:$E$9,4)&lt;=StnA!$E146),$A146,"")</f>
        <v/>
      </c>
      <c r="K146" s="11" t="str">
        <f>IF(AND(VLOOKUP(K$1,VesselTimes!$A$2:$E$9,5)&gt;StnA!$D146,VLOOKUP(K$1,VesselTimes!$A$2:$E$9,4)&lt;=StnA!$E146),$A146,"")</f>
        <v/>
      </c>
      <c r="L146" s="11" t="str">
        <f>IF(AND(VLOOKUP(L$1,VesselTimes!$A$2:$E$9,5)&gt;StnA!$D146,VLOOKUP(L$1,VesselTimes!$A$2:$E$9,4)&lt;=StnA!$E146),$A146,"")</f>
        <v/>
      </c>
      <c r="M146" s="11" t="str">
        <f>IF(AND(VLOOKUP(M$1,VesselTimes!$A$2:$E$9,5)&gt;StnA!$D146,VLOOKUP(M$1,VesselTimes!$A$2:$E$9,4)&lt;=StnA!$E146),$A146,"")</f>
        <v/>
      </c>
    </row>
    <row r="147" spans="1:13" x14ac:dyDescent="0.25">
      <c r="A147" t="s">
        <v>148</v>
      </c>
      <c r="B147" s="4">
        <v>1800</v>
      </c>
      <c r="C147" s="2">
        <f t="shared" si="6"/>
        <v>320781.00000000559</v>
      </c>
      <c r="D147" s="1">
        <f t="shared" si="7"/>
        <v>41183.712743055556</v>
      </c>
      <c r="E147" s="1">
        <f t="shared" si="8"/>
        <v>41183.733576388891</v>
      </c>
      <c r="F147" s="11" t="str">
        <f>IF(AND(VLOOKUP(F$1,VesselTimes!$A$2:$E$9,5)&gt;StnA!$D147,VLOOKUP(F$1,VesselTimes!$A$2:$E$9,4)&lt;=StnA!$E147),$A147,"")</f>
        <v/>
      </c>
      <c r="G147" s="11" t="str">
        <f>IF(AND(VLOOKUP(G$1,VesselTimes!$A$2:$E$9,5)&gt;StnA!$D147,VLOOKUP(G$1,VesselTimes!$A$2:$E$9,4)&lt;=StnA!$E147),$A147,"")</f>
        <v/>
      </c>
      <c r="H147" s="11" t="str">
        <f>IF(AND(VLOOKUP(H$1,VesselTimes!$A$2:$E$9,5)&gt;StnA!$D147,VLOOKUP(H$1,VesselTimes!$A$2:$E$9,4)&lt;=StnA!$E147),$A147,"")</f>
        <v/>
      </c>
      <c r="I147" s="11" t="str">
        <f>IF(AND(VLOOKUP(I$1,VesselTimes!$A$2:$E$9,5)&gt;StnA!$D147,VLOOKUP(I$1,VesselTimes!$A$2:$E$9,4)&lt;=StnA!$E147),$A147,"")</f>
        <v/>
      </c>
      <c r="J147" s="11" t="str">
        <f>IF(AND(VLOOKUP(J$1,VesselTimes!$A$2:$E$9,5)&gt;StnA!$D147,VLOOKUP(J$1,VesselTimes!$A$2:$E$9,4)&lt;=StnA!$E147),$A147,"")</f>
        <v/>
      </c>
      <c r="K147" s="11" t="str">
        <f>IF(AND(VLOOKUP(K$1,VesselTimes!$A$2:$E$9,5)&gt;StnA!$D147,VLOOKUP(K$1,VesselTimes!$A$2:$E$9,4)&lt;=StnA!$E147),$A147,"")</f>
        <v/>
      </c>
      <c r="L147" s="11" t="str">
        <f>IF(AND(VLOOKUP(L$1,VesselTimes!$A$2:$E$9,5)&gt;StnA!$D147,VLOOKUP(L$1,VesselTimes!$A$2:$E$9,4)&lt;=StnA!$E147),$A147,"")</f>
        <v/>
      </c>
      <c r="M147" s="11" t="str">
        <f>IF(AND(VLOOKUP(M$1,VesselTimes!$A$2:$E$9,5)&gt;StnA!$D147,VLOOKUP(M$1,VesselTimes!$A$2:$E$9,4)&lt;=StnA!$E147),$A147,"")</f>
        <v/>
      </c>
    </row>
    <row r="148" spans="1:13" x14ac:dyDescent="0.25">
      <c r="A148" t="s">
        <v>149</v>
      </c>
      <c r="B148" s="4">
        <v>1794.6849999999999</v>
      </c>
      <c r="C148" s="2">
        <f t="shared" si="6"/>
        <v>322581.00000021514</v>
      </c>
      <c r="D148" s="1">
        <f t="shared" si="7"/>
        <v>41183.733576388891</v>
      </c>
      <c r="E148" s="1">
        <f t="shared" si="8"/>
        <v>41183.754348206021</v>
      </c>
      <c r="F148" s="11" t="str">
        <f>IF(AND(VLOOKUP(F$1,VesselTimes!$A$2:$E$9,5)&gt;StnA!$D148,VLOOKUP(F$1,VesselTimes!$A$2:$E$9,4)&lt;=StnA!$E148),$A148,"")</f>
        <v/>
      </c>
      <c r="G148" s="11" t="str">
        <f>IF(AND(VLOOKUP(G$1,VesselTimes!$A$2:$E$9,5)&gt;StnA!$D148,VLOOKUP(G$1,VesselTimes!$A$2:$E$9,4)&lt;=StnA!$E148),$A148,"")</f>
        <v/>
      </c>
      <c r="H148" s="11" t="str">
        <f>IF(AND(VLOOKUP(H$1,VesselTimes!$A$2:$E$9,5)&gt;StnA!$D148,VLOOKUP(H$1,VesselTimes!$A$2:$E$9,4)&lt;=StnA!$E148),$A148,"")</f>
        <v/>
      </c>
      <c r="I148" s="11" t="str">
        <f>IF(AND(VLOOKUP(I$1,VesselTimes!$A$2:$E$9,5)&gt;StnA!$D148,VLOOKUP(I$1,VesselTimes!$A$2:$E$9,4)&lt;=StnA!$E148),$A148,"")</f>
        <v/>
      </c>
      <c r="J148" s="11" t="str">
        <f>IF(AND(VLOOKUP(J$1,VesselTimes!$A$2:$E$9,5)&gt;StnA!$D148,VLOOKUP(J$1,VesselTimes!$A$2:$E$9,4)&lt;=StnA!$E148),$A148,"")</f>
        <v/>
      </c>
      <c r="K148" s="11" t="str">
        <f>IF(AND(VLOOKUP(K$1,VesselTimes!$A$2:$E$9,5)&gt;StnA!$D148,VLOOKUP(K$1,VesselTimes!$A$2:$E$9,4)&lt;=StnA!$E148),$A148,"")</f>
        <v/>
      </c>
      <c r="L148" s="11" t="str">
        <f>IF(AND(VLOOKUP(L$1,VesselTimes!$A$2:$E$9,5)&gt;StnA!$D148,VLOOKUP(L$1,VesselTimes!$A$2:$E$9,4)&lt;=StnA!$E148),$A148,"")</f>
        <v/>
      </c>
      <c r="M148" s="11" t="str">
        <f>IF(AND(VLOOKUP(M$1,VesselTimes!$A$2:$E$9,5)&gt;StnA!$D148,VLOOKUP(M$1,VesselTimes!$A$2:$E$9,4)&lt;=StnA!$E148),$A148,"")</f>
        <v/>
      </c>
    </row>
    <row r="149" spans="1:13" x14ac:dyDescent="0.25">
      <c r="A149" t="s">
        <v>150</v>
      </c>
      <c r="B149" s="4">
        <v>1800</v>
      </c>
      <c r="C149" s="2">
        <f t="shared" si="6"/>
        <v>324383.00000026356</v>
      </c>
      <c r="D149" s="1">
        <f t="shared" si="7"/>
        <v>41183.754432870373</v>
      </c>
      <c r="E149" s="1">
        <f t="shared" si="8"/>
        <v>41183.775266203709</v>
      </c>
      <c r="F149" s="11" t="str">
        <f>IF(AND(VLOOKUP(F$1,VesselTimes!$A$2:$E$9,5)&gt;StnA!$D149,VLOOKUP(F$1,VesselTimes!$A$2:$E$9,4)&lt;=StnA!$E149),$A149,"")</f>
        <v/>
      </c>
      <c r="G149" s="11" t="str">
        <f>IF(AND(VLOOKUP(G$1,VesselTimes!$A$2:$E$9,5)&gt;StnA!$D149,VLOOKUP(G$1,VesselTimes!$A$2:$E$9,4)&lt;=StnA!$E149),$A149,"")</f>
        <v/>
      </c>
      <c r="H149" s="11" t="str">
        <f>IF(AND(VLOOKUP(H$1,VesselTimes!$A$2:$E$9,5)&gt;StnA!$D149,VLOOKUP(H$1,VesselTimes!$A$2:$E$9,4)&lt;=StnA!$E149),$A149,"")</f>
        <v/>
      </c>
      <c r="I149" s="11" t="str">
        <f>IF(AND(VLOOKUP(I$1,VesselTimes!$A$2:$E$9,5)&gt;StnA!$D149,VLOOKUP(I$1,VesselTimes!$A$2:$E$9,4)&lt;=StnA!$E149),$A149,"")</f>
        <v/>
      </c>
      <c r="J149" s="11" t="str">
        <f>IF(AND(VLOOKUP(J$1,VesselTimes!$A$2:$E$9,5)&gt;StnA!$D149,VLOOKUP(J$1,VesselTimes!$A$2:$E$9,4)&lt;=StnA!$E149),$A149,"")</f>
        <v/>
      </c>
      <c r="K149" s="11" t="str">
        <f>IF(AND(VLOOKUP(K$1,VesselTimes!$A$2:$E$9,5)&gt;StnA!$D149,VLOOKUP(K$1,VesselTimes!$A$2:$E$9,4)&lt;=StnA!$E149),$A149,"")</f>
        <v/>
      </c>
      <c r="L149" s="11" t="str">
        <f>IF(AND(VLOOKUP(L$1,VesselTimes!$A$2:$E$9,5)&gt;StnA!$D149,VLOOKUP(L$1,VesselTimes!$A$2:$E$9,4)&lt;=StnA!$E149),$A149,"")</f>
        <v/>
      </c>
      <c r="M149" s="11" t="str">
        <f>IF(AND(VLOOKUP(M$1,VesselTimes!$A$2:$E$9,5)&gt;StnA!$D149,VLOOKUP(M$1,VesselTimes!$A$2:$E$9,4)&lt;=StnA!$E149),$A149,"")</f>
        <v/>
      </c>
    </row>
    <row r="150" spans="1:13" x14ac:dyDescent="0.25">
      <c r="A150" t="s">
        <v>151</v>
      </c>
      <c r="B150" s="4">
        <v>1793.7460000000001</v>
      </c>
      <c r="C150" s="2">
        <f t="shared" si="6"/>
        <v>326182.99999984447</v>
      </c>
      <c r="D150" s="1">
        <f t="shared" si="7"/>
        <v>41183.775266203702</v>
      </c>
      <c r="E150" s="1">
        <f t="shared" si="8"/>
        <v>41183.796027152777</v>
      </c>
      <c r="F150" s="11" t="str">
        <f>IF(AND(VLOOKUP(F$1,VesselTimes!$A$2:$E$9,5)&gt;StnA!$D150,VLOOKUP(F$1,VesselTimes!$A$2:$E$9,4)&lt;=StnA!$E150),$A150,"")</f>
        <v/>
      </c>
      <c r="G150" s="11" t="str">
        <f>IF(AND(VLOOKUP(G$1,VesselTimes!$A$2:$E$9,5)&gt;StnA!$D150,VLOOKUP(G$1,VesselTimes!$A$2:$E$9,4)&lt;=StnA!$E150),$A150,"")</f>
        <v/>
      </c>
      <c r="H150" s="11" t="str">
        <f>IF(AND(VLOOKUP(H$1,VesselTimes!$A$2:$E$9,5)&gt;StnA!$D150,VLOOKUP(H$1,VesselTimes!$A$2:$E$9,4)&lt;=StnA!$E150),$A150,"")</f>
        <v/>
      </c>
      <c r="I150" s="11" t="str">
        <f>IF(AND(VLOOKUP(I$1,VesselTimes!$A$2:$E$9,5)&gt;StnA!$D150,VLOOKUP(I$1,VesselTimes!$A$2:$E$9,4)&lt;=StnA!$E150),$A150,"")</f>
        <v/>
      </c>
      <c r="J150" s="11" t="str">
        <f>IF(AND(VLOOKUP(J$1,VesselTimes!$A$2:$E$9,5)&gt;StnA!$D150,VLOOKUP(J$1,VesselTimes!$A$2:$E$9,4)&lt;=StnA!$E150),$A150,"")</f>
        <v/>
      </c>
      <c r="K150" s="11" t="str">
        <f>IF(AND(VLOOKUP(K$1,VesselTimes!$A$2:$E$9,5)&gt;StnA!$D150,VLOOKUP(K$1,VesselTimes!$A$2:$E$9,4)&lt;=StnA!$E150),$A150,"")</f>
        <v/>
      </c>
      <c r="L150" s="11" t="str">
        <f>IF(AND(VLOOKUP(L$1,VesselTimes!$A$2:$E$9,5)&gt;StnA!$D150,VLOOKUP(L$1,VesselTimes!$A$2:$E$9,4)&lt;=StnA!$E150),$A150,"")</f>
        <v/>
      </c>
      <c r="M150" s="11" t="str">
        <f>IF(AND(VLOOKUP(M$1,VesselTimes!$A$2:$E$9,5)&gt;StnA!$D150,VLOOKUP(M$1,VesselTimes!$A$2:$E$9,4)&lt;=StnA!$E150),$A150,"")</f>
        <v/>
      </c>
    </row>
    <row r="151" spans="1:13" x14ac:dyDescent="0.25">
      <c r="A151" t="s">
        <v>152</v>
      </c>
      <c r="B151" s="4">
        <v>1800</v>
      </c>
      <c r="C151" s="2">
        <f t="shared" si="6"/>
        <v>327984.9999998929</v>
      </c>
      <c r="D151" s="1">
        <f t="shared" si="7"/>
        <v>41183.796122685184</v>
      </c>
      <c r="E151" s="1">
        <f t="shared" si="8"/>
        <v>41183.81695601852</v>
      </c>
      <c r="F151" s="11" t="str">
        <f>IF(AND(VLOOKUP(F$1,VesselTimes!$A$2:$E$9,5)&gt;StnA!$D151,VLOOKUP(F$1,VesselTimes!$A$2:$E$9,4)&lt;=StnA!$E151),$A151,"")</f>
        <v/>
      </c>
      <c r="G151" s="11" t="str">
        <f>IF(AND(VLOOKUP(G$1,VesselTimes!$A$2:$E$9,5)&gt;StnA!$D151,VLOOKUP(G$1,VesselTimes!$A$2:$E$9,4)&lt;=StnA!$E151),$A151,"")</f>
        <v/>
      </c>
      <c r="H151" s="11" t="str">
        <f>IF(AND(VLOOKUP(H$1,VesselTimes!$A$2:$E$9,5)&gt;StnA!$D151,VLOOKUP(H$1,VesselTimes!$A$2:$E$9,4)&lt;=StnA!$E151),$A151,"")</f>
        <v/>
      </c>
      <c r="I151" s="11" t="str">
        <f>IF(AND(VLOOKUP(I$1,VesselTimes!$A$2:$E$9,5)&gt;StnA!$D151,VLOOKUP(I$1,VesselTimes!$A$2:$E$9,4)&lt;=StnA!$E151),$A151,"")</f>
        <v/>
      </c>
      <c r="J151" s="11" t="str">
        <f>IF(AND(VLOOKUP(J$1,VesselTimes!$A$2:$E$9,5)&gt;StnA!$D151,VLOOKUP(J$1,VesselTimes!$A$2:$E$9,4)&lt;=StnA!$E151),$A151,"")</f>
        <v/>
      </c>
      <c r="K151" s="11" t="str">
        <f>IF(AND(VLOOKUP(K$1,VesselTimes!$A$2:$E$9,5)&gt;StnA!$D151,VLOOKUP(K$1,VesselTimes!$A$2:$E$9,4)&lt;=StnA!$E151),$A151,"")</f>
        <v/>
      </c>
      <c r="L151" s="11" t="str">
        <f>IF(AND(VLOOKUP(L$1,VesselTimes!$A$2:$E$9,5)&gt;StnA!$D151,VLOOKUP(L$1,VesselTimes!$A$2:$E$9,4)&lt;=StnA!$E151),$A151,"")</f>
        <v/>
      </c>
      <c r="M151" s="11" t="str">
        <f>IF(AND(VLOOKUP(M$1,VesselTimes!$A$2:$E$9,5)&gt;StnA!$D151,VLOOKUP(M$1,VesselTimes!$A$2:$E$9,4)&lt;=StnA!$E151),$A151,"")</f>
        <v/>
      </c>
    </row>
    <row r="152" spans="1:13" x14ac:dyDescent="0.25">
      <c r="A152" t="s">
        <v>153</v>
      </c>
      <c r="B152" s="4">
        <v>1791.7840000000001</v>
      </c>
      <c r="C152" s="2">
        <f t="shared" si="6"/>
        <v>329785.00000010245</v>
      </c>
      <c r="D152" s="1">
        <f t="shared" si="7"/>
        <v>41183.81695601852</v>
      </c>
      <c r="E152" s="1">
        <f t="shared" si="8"/>
        <v>41183.837694259259</v>
      </c>
      <c r="F152" s="11" t="str">
        <f>IF(AND(VLOOKUP(F$1,VesselTimes!$A$2:$E$9,5)&gt;StnA!$D152,VLOOKUP(F$1,VesselTimes!$A$2:$E$9,4)&lt;=StnA!$E152),$A152,"")</f>
        <v/>
      </c>
      <c r="G152" s="11" t="str">
        <f>IF(AND(VLOOKUP(G$1,VesselTimes!$A$2:$E$9,5)&gt;StnA!$D152,VLOOKUP(G$1,VesselTimes!$A$2:$E$9,4)&lt;=StnA!$E152),$A152,"")</f>
        <v/>
      </c>
      <c r="H152" s="11" t="str">
        <f>IF(AND(VLOOKUP(H$1,VesselTimes!$A$2:$E$9,5)&gt;StnA!$D152,VLOOKUP(H$1,VesselTimes!$A$2:$E$9,4)&lt;=StnA!$E152),$A152,"")</f>
        <v/>
      </c>
      <c r="I152" s="11" t="str">
        <f>IF(AND(VLOOKUP(I$1,VesselTimes!$A$2:$E$9,5)&gt;StnA!$D152,VLOOKUP(I$1,VesselTimes!$A$2:$E$9,4)&lt;=StnA!$E152),$A152,"")</f>
        <v/>
      </c>
      <c r="J152" s="11" t="str">
        <f>IF(AND(VLOOKUP(J$1,VesselTimes!$A$2:$E$9,5)&gt;StnA!$D152,VLOOKUP(J$1,VesselTimes!$A$2:$E$9,4)&lt;=StnA!$E152),$A152,"")</f>
        <v/>
      </c>
      <c r="K152" s="11" t="str">
        <f>IF(AND(VLOOKUP(K$1,VesselTimes!$A$2:$E$9,5)&gt;StnA!$D152,VLOOKUP(K$1,VesselTimes!$A$2:$E$9,4)&lt;=StnA!$E152),$A152,"")</f>
        <v/>
      </c>
      <c r="L152" s="11" t="str">
        <f>IF(AND(VLOOKUP(L$1,VesselTimes!$A$2:$E$9,5)&gt;StnA!$D152,VLOOKUP(L$1,VesselTimes!$A$2:$E$9,4)&lt;=StnA!$E152),$A152,"")</f>
        <v/>
      </c>
      <c r="M152" s="11" t="str">
        <f>IF(AND(VLOOKUP(M$1,VesselTimes!$A$2:$E$9,5)&gt;StnA!$D152,VLOOKUP(M$1,VesselTimes!$A$2:$E$9,4)&lt;=StnA!$E152),$A152,"")</f>
        <v/>
      </c>
    </row>
    <row r="153" spans="1:13" x14ac:dyDescent="0.25">
      <c r="A153" t="s">
        <v>154</v>
      </c>
      <c r="B153" s="4">
        <v>1800</v>
      </c>
      <c r="C153" s="2">
        <f t="shared" si="6"/>
        <v>331585.99999991711</v>
      </c>
      <c r="D153" s="1">
        <f t="shared" si="7"/>
        <v>41183.837800925925</v>
      </c>
      <c r="E153" s="1">
        <f t="shared" si="8"/>
        <v>41183.858634259261</v>
      </c>
      <c r="F153" s="11" t="str">
        <f>IF(AND(VLOOKUP(F$1,VesselTimes!$A$2:$E$9,5)&gt;StnA!$D153,VLOOKUP(F$1,VesselTimes!$A$2:$E$9,4)&lt;=StnA!$E153),$A153,"")</f>
        <v/>
      </c>
      <c r="G153" s="11" t="str">
        <f>IF(AND(VLOOKUP(G$1,VesselTimes!$A$2:$E$9,5)&gt;StnA!$D153,VLOOKUP(G$1,VesselTimes!$A$2:$E$9,4)&lt;=StnA!$E153),$A153,"")</f>
        <v/>
      </c>
      <c r="H153" s="11" t="str">
        <f>IF(AND(VLOOKUP(H$1,VesselTimes!$A$2:$E$9,5)&gt;StnA!$D153,VLOOKUP(H$1,VesselTimes!$A$2:$E$9,4)&lt;=StnA!$E153),$A153,"")</f>
        <v/>
      </c>
      <c r="I153" s="11" t="str">
        <f>IF(AND(VLOOKUP(I$1,VesselTimes!$A$2:$E$9,5)&gt;StnA!$D153,VLOOKUP(I$1,VesselTimes!$A$2:$E$9,4)&lt;=StnA!$E153),$A153,"")</f>
        <v/>
      </c>
      <c r="J153" s="11" t="str">
        <f>IF(AND(VLOOKUP(J$1,VesselTimes!$A$2:$E$9,5)&gt;StnA!$D153,VLOOKUP(J$1,VesselTimes!$A$2:$E$9,4)&lt;=StnA!$E153),$A153,"")</f>
        <v/>
      </c>
      <c r="K153" s="11" t="str">
        <f>IF(AND(VLOOKUP(K$1,VesselTimes!$A$2:$E$9,5)&gt;StnA!$D153,VLOOKUP(K$1,VesselTimes!$A$2:$E$9,4)&lt;=StnA!$E153),$A153,"")</f>
        <v/>
      </c>
      <c r="L153" s="11" t="str">
        <f>IF(AND(VLOOKUP(L$1,VesselTimes!$A$2:$E$9,5)&gt;StnA!$D153,VLOOKUP(L$1,VesselTimes!$A$2:$E$9,4)&lt;=StnA!$E153),$A153,"")</f>
        <v/>
      </c>
      <c r="M153" s="11" t="str">
        <f>IF(AND(VLOOKUP(M$1,VesselTimes!$A$2:$E$9,5)&gt;StnA!$D153,VLOOKUP(M$1,VesselTimes!$A$2:$E$9,4)&lt;=StnA!$E153),$A153,"")</f>
        <v/>
      </c>
    </row>
    <row r="154" spans="1:13" x14ac:dyDescent="0.25">
      <c r="A154" t="s">
        <v>155</v>
      </c>
      <c r="B154" s="4">
        <v>1794.6849999999999</v>
      </c>
      <c r="C154" s="2">
        <f t="shared" si="6"/>
        <v>333386.00000012666</v>
      </c>
      <c r="D154" s="1">
        <f t="shared" si="7"/>
        <v>41183.858634259261</v>
      </c>
      <c r="E154" s="1">
        <f t="shared" si="8"/>
        <v>41183.87940607639</v>
      </c>
      <c r="F154" s="11" t="str">
        <f>IF(AND(VLOOKUP(F$1,VesselTimes!$A$2:$E$9,5)&gt;StnA!$D154,VLOOKUP(F$1,VesselTimes!$A$2:$E$9,4)&lt;=StnA!$E154),$A154,"")</f>
        <v/>
      </c>
      <c r="G154" s="11" t="str">
        <f>IF(AND(VLOOKUP(G$1,VesselTimes!$A$2:$E$9,5)&gt;StnA!$D154,VLOOKUP(G$1,VesselTimes!$A$2:$E$9,4)&lt;=StnA!$E154),$A154,"")</f>
        <v/>
      </c>
      <c r="H154" s="11" t="str">
        <f>IF(AND(VLOOKUP(H$1,VesselTimes!$A$2:$E$9,5)&gt;StnA!$D154,VLOOKUP(H$1,VesselTimes!$A$2:$E$9,4)&lt;=StnA!$E154),$A154,"")</f>
        <v/>
      </c>
      <c r="I154" s="11" t="str">
        <f>IF(AND(VLOOKUP(I$1,VesselTimes!$A$2:$E$9,5)&gt;StnA!$D154,VLOOKUP(I$1,VesselTimes!$A$2:$E$9,4)&lt;=StnA!$E154),$A154,"")</f>
        <v/>
      </c>
      <c r="J154" s="11" t="str">
        <f>IF(AND(VLOOKUP(J$1,VesselTimes!$A$2:$E$9,5)&gt;StnA!$D154,VLOOKUP(J$1,VesselTimes!$A$2:$E$9,4)&lt;=StnA!$E154),$A154,"")</f>
        <v/>
      </c>
      <c r="K154" s="11" t="str">
        <f>IF(AND(VLOOKUP(K$1,VesselTimes!$A$2:$E$9,5)&gt;StnA!$D154,VLOOKUP(K$1,VesselTimes!$A$2:$E$9,4)&lt;=StnA!$E154),$A154,"")</f>
        <v/>
      </c>
      <c r="L154" s="11" t="str">
        <f>IF(AND(VLOOKUP(L$1,VesselTimes!$A$2:$E$9,5)&gt;StnA!$D154,VLOOKUP(L$1,VesselTimes!$A$2:$E$9,4)&lt;=StnA!$E154),$A154,"")</f>
        <v/>
      </c>
      <c r="M154" s="11" t="str">
        <f>IF(AND(VLOOKUP(M$1,VesselTimes!$A$2:$E$9,5)&gt;StnA!$D154,VLOOKUP(M$1,VesselTimes!$A$2:$E$9,4)&lt;=StnA!$E154),$A154,"")</f>
        <v/>
      </c>
    </row>
    <row r="155" spans="1:13" x14ac:dyDescent="0.25">
      <c r="A155" t="s">
        <v>156</v>
      </c>
      <c r="B155" s="4">
        <v>1800</v>
      </c>
      <c r="C155" s="2">
        <f t="shared" si="6"/>
        <v>335188.00000017509</v>
      </c>
      <c r="D155" s="1">
        <f t="shared" si="7"/>
        <v>41183.879490740743</v>
      </c>
      <c r="E155" s="1">
        <f t="shared" si="8"/>
        <v>41183.900324074079</v>
      </c>
      <c r="F155" s="11" t="str">
        <f>IF(AND(VLOOKUP(F$1,VesselTimes!$A$2:$E$9,5)&gt;StnA!$D155,VLOOKUP(F$1,VesselTimes!$A$2:$E$9,4)&lt;=StnA!$E155),$A155,"")</f>
        <v/>
      </c>
      <c r="G155" s="11" t="str">
        <f>IF(AND(VLOOKUP(G$1,VesselTimes!$A$2:$E$9,5)&gt;StnA!$D155,VLOOKUP(G$1,VesselTimes!$A$2:$E$9,4)&lt;=StnA!$E155),$A155,"")</f>
        <v/>
      </c>
      <c r="H155" s="11" t="str">
        <f>IF(AND(VLOOKUP(H$1,VesselTimes!$A$2:$E$9,5)&gt;StnA!$D155,VLOOKUP(H$1,VesselTimes!$A$2:$E$9,4)&lt;=StnA!$E155),$A155,"")</f>
        <v/>
      </c>
      <c r="I155" s="11" t="str">
        <f>IF(AND(VLOOKUP(I$1,VesselTimes!$A$2:$E$9,5)&gt;StnA!$D155,VLOOKUP(I$1,VesselTimes!$A$2:$E$9,4)&lt;=StnA!$E155),$A155,"")</f>
        <v/>
      </c>
      <c r="J155" s="11" t="str">
        <f>IF(AND(VLOOKUP(J$1,VesselTimes!$A$2:$E$9,5)&gt;StnA!$D155,VLOOKUP(J$1,VesselTimes!$A$2:$E$9,4)&lt;=StnA!$E155),$A155,"")</f>
        <v/>
      </c>
      <c r="K155" s="11" t="str">
        <f>IF(AND(VLOOKUP(K$1,VesselTimes!$A$2:$E$9,5)&gt;StnA!$D155,VLOOKUP(K$1,VesselTimes!$A$2:$E$9,4)&lt;=StnA!$E155),$A155,"")</f>
        <v/>
      </c>
      <c r="L155" s="11" t="str">
        <f>IF(AND(VLOOKUP(L$1,VesselTimes!$A$2:$E$9,5)&gt;StnA!$D155,VLOOKUP(L$1,VesselTimes!$A$2:$E$9,4)&lt;=StnA!$E155),$A155,"")</f>
        <v/>
      </c>
      <c r="M155" s="11" t="str">
        <f>IF(AND(VLOOKUP(M$1,VesselTimes!$A$2:$E$9,5)&gt;StnA!$D155,VLOOKUP(M$1,VesselTimes!$A$2:$E$9,4)&lt;=StnA!$E155),$A155,"")</f>
        <v/>
      </c>
    </row>
    <row r="156" spans="1:13" x14ac:dyDescent="0.25">
      <c r="A156" t="s">
        <v>157</v>
      </c>
      <c r="B156" s="4">
        <v>1793.7460000000001</v>
      </c>
      <c r="C156" s="2">
        <f t="shared" si="6"/>
        <v>336987.99999975599</v>
      </c>
      <c r="D156" s="1">
        <f t="shared" si="7"/>
        <v>41183.900324074071</v>
      </c>
      <c r="E156" s="1">
        <f t="shared" si="8"/>
        <v>41183.921085023147</v>
      </c>
      <c r="F156" s="11" t="str">
        <f>IF(AND(VLOOKUP(F$1,VesselTimes!$A$2:$E$9,5)&gt;StnA!$D156,VLOOKUP(F$1,VesselTimes!$A$2:$E$9,4)&lt;=StnA!$E156),$A156,"")</f>
        <v/>
      </c>
      <c r="G156" s="11" t="str">
        <f>IF(AND(VLOOKUP(G$1,VesselTimes!$A$2:$E$9,5)&gt;StnA!$D156,VLOOKUP(G$1,VesselTimes!$A$2:$E$9,4)&lt;=StnA!$E156),$A156,"")</f>
        <v/>
      </c>
      <c r="H156" s="11" t="str">
        <f>IF(AND(VLOOKUP(H$1,VesselTimes!$A$2:$E$9,5)&gt;StnA!$D156,VLOOKUP(H$1,VesselTimes!$A$2:$E$9,4)&lt;=StnA!$E156),$A156,"")</f>
        <v/>
      </c>
      <c r="I156" s="11" t="str">
        <f>IF(AND(VLOOKUP(I$1,VesselTimes!$A$2:$E$9,5)&gt;StnA!$D156,VLOOKUP(I$1,VesselTimes!$A$2:$E$9,4)&lt;=StnA!$E156),$A156,"")</f>
        <v/>
      </c>
      <c r="J156" s="11" t="str">
        <f>IF(AND(VLOOKUP(J$1,VesselTimes!$A$2:$E$9,5)&gt;StnA!$D156,VLOOKUP(J$1,VesselTimes!$A$2:$E$9,4)&lt;=StnA!$E156),$A156,"")</f>
        <v/>
      </c>
      <c r="K156" s="11" t="str">
        <f>IF(AND(VLOOKUP(K$1,VesselTimes!$A$2:$E$9,5)&gt;StnA!$D156,VLOOKUP(K$1,VesselTimes!$A$2:$E$9,4)&lt;=StnA!$E156),$A156,"")</f>
        <v/>
      </c>
      <c r="L156" s="11" t="str">
        <f>IF(AND(VLOOKUP(L$1,VesselTimes!$A$2:$E$9,5)&gt;StnA!$D156,VLOOKUP(L$1,VesselTimes!$A$2:$E$9,4)&lt;=StnA!$E156),$A156,"")</f>
        <v/>
      </c>
      <c r="M156" s="11" t="str">
        <f>IF(AND(VLOOKUP(M$1,VesselTimes!$A$2:$E$9,5)&gt;StnA!$D156,VLOOKUP(M$1,VesselTimes!$A$2:$E$9,4)&lt;=StnA!$E156),$A156,"")</f>
        <v/>
      </c>
    </row>
    <row r="157" spans="1:13" x14ac:dyDescent="0.25">
      <c r="A157" t="s">
        <v>158</v>
      </c>
      <c r="B157" s="4">
        <v>1800</v>
      </c>
      <c r="C157" s="2">
        <f t="shared" si="6"/>
        <v>338789.99999980442</v>
      </c>
      <c r="D157" s="1">
        <f t="shared" si="7"/>
        <v>41183.921180555553</v>
      </c>
      <c r="E157" s="1">
        <f t="shared" si="8"/>
        <v>41183.942013888889</v>
      </c>
      <c r="F157" s="11" t="str">
        <f>IF(AND(VLOOKUP(F$1,VesselTimes!$A$2:$E$9,5)&gt;StnA!$D157,VLOOKUP(F$1,VesselTimes!$A$2:$E$9,4)&lt;=StnA!$E157),$A157,"")</f>
        <v/>
      </c>
      <c r="G157" s="11" t="str">
        <f>IF(AND(VLOOKUP(G$1,VesselTimes!$A$2:$E$9,5)&gt;StnA!$D157,VLOOKUP(G$1,VesselTimes!$A$2:$E$9,4)&lt;=StnA!$E157),$A157,"")</f>
        <v/>
      </c>
      <c r="H157" s="11" t="str">
        <f>IF(AND(VLOOKUP(H$1,VesselTimes!$A$2:$E$9,5)&gt;StnA!$D157,VLOOKUP(H$1,VesselTimes!$A$2:$E$9,4)&lt;=StnA!$E157),$A157,"")</f>
        <v/>
      </c>
      <c r="I157" s="11" t="str">
        <f>IF(AND(VLOOKUP(I$1,VesselTimes!$A$2:$E$9,5)&gt;StnA!$D157,VLOOKUP(I$1,VesselTimes!$A$2:$E$9,4)&lt;=StnA!$E157),$A157,"")</f>
        <v/>
      </c>
      <c r="J157" s="11" t="str">
        <f>IF(AND(VLOOKUP(J$1,VesselTimes!$A$2:$E$9,5)&gt;StnA!$D157,VLOOKUP(J$1,VesselTimes!$A$2:$E$9,4)&lt;=StnA!$E157),$A157,"")</f>
        <v/>
      </c>
      <c r="K157" s="11" t="str">
        <f>IF(AND(VLOOKUP(K$1,VesselTimes!$A$2:$E$9,5)&gt;StnA!$D157,VLOOKUP(K$1,VesselTimes!$A$2:$E$9,4)&lt;=StnA!$E157),$A157,"")</f>
        <v/>
      </c>
      <c r="L157" s="11" t="str">
        <f>IF(AND(VLOOKUP(L$1,VesselTimes!$A$2:$E$9,5)&gt;StnA!$D157,VLOOKUP(L$1,VesselTimes!$A$2:$E$9,4)&lt;=StnA!$E157),$A157,"")</f>
        <v/>
      </c>
      <c r="M157" s="11" t="str">
        <f>IF(AND(VLOOKUP(M$1,VesselTimes!$A$2:$E$9,5)&gt;StnA!$D157,VLOOKUP(M$1,VesselTimes!$A$2:$E$9,4)&lt;=StnA!$E157),$A157,"")</f>
        <v/>
      </c>
    </row>
    <row r="158" spans="1:13" x14ac:dyDescent="0.25">
      <c r="A158" t="s">
        <v>159</v>
      </c>
      <c r="B158" s="4">
        <v>1791.7840000000001</v>
      </c>
      <c r="C158" s="2">
        <f t="shared" si="6"/>
        <v>340590.00000001397</v>
      </c>
      <c r="D158" s="1">
        <f t="shared" si="7"/>
        <v>41183.942013888889</v>
      </c>
      <c r="E158" s="1">
        <f t="shared" si="8"/>
        <v>41183.962752129628</v>
      </c>
      <c r="F158" s="11" t="str">
        <f>IF(AND(VLOOKUP(F$1,VesselTimes!$A$2:$E$9,5)&gt;StnA!$D158,VLOOKUP(F$1,VesselTimes!$A$2:$E$9,4)&lt;=StnA!$E158),$A158,"")</f>
        <v/>
      </c>
      <c r="G158" s="11" t="str">
        <f>IF(AND(VLOOKUP(G$1,VesselTimes!$A$2:$E$9,5)&gt;StnA!$D158,VLOOKUP(G$1,VesselTimes!$A$2:$E$9,4)&lt;=StnA!$E158),$A158,"")</f>
        <v/>
      </c>
      <c r="H158" s="11" t="str">
        <f>IF(AND(VLOOKUP(H$1,VesselTimes!$A$2:$E$9,5)&gt;StnA!$D158,VLOOKUP(H$1,VesselTimes!$A$2:$E$9,4)&lt;=StnA!$E158),$A158,"")</f>
        <v/>
      </c>
      <c r="I158" s="11" t="str">
        <f>IF(AND(VLOOKUP(I$1,VesselTimes!$A$2:$E$9,5)&gt;StnA!$D158,VLOOKUP(I$1,VesselTimes!$A$2:$E$9,4)&lt;=StnA!$E158),$A158,"")</f>
        <v/>
      </c>
      <c r="J158" s="11" t="str">
        <f>IF(AND(VLOOKUP(J$1,VesselTimes!$A$2:$E$9,5)&gt;StnA!$D158,VLOOKUP(J$1,VesselTimes!$A$2:$E$9,4)&lt;=StnA!$E158),$A158,"")</f>
        <v/>
      </c>
      <c r="K158" s="11" t="str">
        <f>IF(AND(VLOOKUP(K$1,VesselTimes!$A$2:$E$9,5)&gt;StnA!$D158,VLOOKUP(K$1,VesselTimes!$A$2:$E$9,4)&lt;=StnA!$E158),$A158,"")</f>
        <v/>
      </c>
      <c r="L158" s="11" t="str">
        <f>IF(AND(VLOOKUP(L$1,VesselTimes!$A$2:$E$9,5)&gt;StnA!$D158,VLOOKUP(L$1,VesselTimes!$A$2:$E$9,4)&lt;=StnA!$E158),$A158,"")</f>
        <v/>
      </c>
      <c r="M158" s="11" t="str">
        <f>IF(AND(VLOOKUP(M$1,VesselTimes!$A$2:$E$9,5)&gt;StnA!$D158,VLOOKUP(M$1,VesselTimes!$A$2:$E$9,4)&lt;=StnA!$E158),$A158,"")</f>
        <v/>
      </c>
    </row>
    <row r="159" spans="1:13" x14ac:dyDescent="0.25">
      <c r="A159" t="s">
        <v>160</v>
      </c>
      <c r="B159" s="4">
        <v>1800</v>
      </c>
      <c r="C159" s="2">
        <f t="shared" si="6"/>
        <v>342390.99999982864</v>
      </c>
      <c r="D159" s="1">
        <f t="shared" si="7"/>
        <v>41183.962858796294</v>
      </c>
      <c r="E159" s="1">
        <f t="shared" si="8"/>
        <v>41183.98369212963</v>
      </c>
      <c r="F159" s="11" t="str">
        <f>IF(AND(VLOOKUP(F$1,VesselTimes!$A$2:$E$9,5)&gt;StnA!$D159,VLOOKUP(F$1,VesselTimes!$A$2:$E$9,4)&lt;=StnA!$E159),$A159,"")</f>
        <v/>
      </c>
      <c r="G159" s="11" t="str">
        <f>IF(AND(VLOOKUP(G$1,VesselTimes!$A$2:$E$9,5)&gt;StnA!$D159,VLOOKUP(G$1,VesselTimes!$A$2:$E$9,4)&lt;=StnA!$E159),$A159,"")</f>
        <v/>
      </c>
      <c r="H159" s="11" t="str">
        <f>IF(AND(VLOOKUP(H$1,VesselTimes!$A$2:$E$9,5)&gt;StnA!$D159,VLOOKUP(H$1,VesselTimes!$A$2:$E$9,4)&lt;=StnA!$E159),$A159,"")</f>
        <v/>
      </c>
      <c r="I159" s="11" t="str">
        <f>IF(AND(VLOOKUP(I$1,VesselTimes!$A$2:$E$9,5)&gt;StnA!$D159,VLOOKUP(I$1,VesselTimes!$A$2:$E$9,4)&lt;=StnA!$E159),$A159,"")</f>
        <v/>
      </c>
      <c r="J159" s="11" t="str">
        <f>IF(AND(VLOOKUP(J$1,VesselTimes!$A$2:$E$9,5)&gt;StnA!$D159,VLOOKUP(J$1,VesselTimes!$A$2:$E$9,4)&lt;=StnA!$E159),$A159,"")</f>
        <v/>
      </c>
      <c r="K159" s="11" t="str">
        <f>IF(AND(VLOOKUP(K$1,VesselTimes!$A$2:$E$9,5)&gt;StnA!$D159,VLOOKUP(K$1,VesselTimes!$A$2:$E$9,4)&lt;=StnA!$E159),$A159,"")</f>
        <v/>
      </c>
      <c r="L159" s="11" t="str">
        <f>IF(AND(VLOOKUP(L$1,VesselTimes!$A$2:$E$9,5)&gt;StnA!$D159,VLOOKUP(L$1,VesselTimes!$A$2:$E$9,4)&lt;=StnA!$E159),$A159,"")</f>
        <v/>
      </c>
      <c r="M159" s="11" t="str">
        <f>IF(AND(VLOOKUP(M$1,VesselTimes!$A$2:$E$9,5)&gt;StnA!$D159,VLOOKUP(M$1,VesselTimes!$A$2:$E$9,4)&lt;=StnA!$E159),$A159,"")</f>
        <v/>
      </c>
    </row>
    <row r="160" spans="1:13" x14ac:dyDescent="0.25">
      <c r="A160" t="s">
        <v>161</v>
      </c>
      <c r="B160" s="4">
        <v>1794.6849999999999</v>
      </c>
      <c r="C160" s="2">
        <f t="shared" si="6"/>
        <v>344191.00000003818</v>
      </c>
      <c r="D160" s="1">
        <f t="shared" si="7"/>
        <v>41183.98369212963</v>
      </c>
      <c r="E160" s="1">
        <f t="shared" si="8"/>
        <v>41184.00446394676</v>
      </c>
      <c r="F160" s="11" t="str">
        <f>IF(AND(VLOOKUP(F$1,VesselTimes!$A$2:$E$9,5)&gt;StnA!$D160,VLOOKUP(F$1,VesselTimes!$A$2:$E$9,4)&lt;=StnA!$E160),$A160,"")</f>
        <v/>
      </c>
      <c r="G160" s="11" t="str">
        <f>IF(AND(VLOOKUP(G$1,VesselTimes!$A$2:$E$9,5)&gt;StnA!$D160,VLOOKUP(G$1,VesselTimes!$A$2:$E$9,4)&lt;=StnA!$E160),$A160,"")</f>
        <v/>
      </c>
      <c r="H160" s="11" t="str">
        <f>IF(AND(VLOOKUP(H$1,VesselTimes!$A$2:$E$9,5)&gt;StnA!$D160,VLOOKUP(H$1,VesselTimes!$A$2:$E$9,4)&lt;=StnA!$E160),$A160,"")</f>
        <v/>
      </c>
      <c r="I160" s="11" t="str">
        <f>IF(AND(VLOOKUP(I$1,VesselTimes!$A$2:$E$9,5)&gt;StnA!$D160,VLOOKUP(I$1,VesselTimes!$A$2:$E$9,4)&lt;=StnA!$E160),$A160,"")</f>
        <v/>
      </c>
      <c r="J160" s="11" t="str">
        <f>IF(AND(VLOOKUP(J$1,VesselTimes!$A$2:$E$9,5)&gt;StnA!$D160,VLOOKUP(J$1,VesselTimes!$A$2:$E$9,4)&lt;=StnA!$E160),$A160,"")</f>
        <v/>
      </c>
      <c r="K160" s="11" t="str">
        <f>IF(AND(VLOOKUP(K$1,VesselTimes!$A$2:$E$9,5)&gt;StnA!$D160,VLOOKUP(K$1,VesselTimes!$A$2:$E$9,4)&lt;=StnA!$E160),$A160,"")</f>
        <v/>
      </c>
      <c r="L160" s="11" t="str">
        <f>IF(AND(VLOOKUP(L$1,VesselTimes!$A$2:$E$9,5)&gt;StnA!$D160,VLOOKUP(L$1,VesselTimes!$A$2:$E$9,4)&lt;=StnA!$E160),$A160,"")</f>
        <v/>
      </c>
      <c r="M160" s="11" t="str">
        <f>IF(AND(VLOOKUP(M$1,VesselTimes!$A$2:$E$9,5)&gt;StnA!$D160,VLOOKUP(M$1,VesselTimes!$A$2:$E$9,4)&lt;=StnA!$E160),$A160,"")</f>
        <v/>
      </c>
    </row>
    <row r="161" spans="1:13" x14ac:dyDescent="0.25">
      <c r="A161" t="s">
        <v>162</v>
      </c>
      <c r="B161" s="4">
        <v>1800</v>
      </c>
      <c r="C161" s="2">
        <f t="shared" si="6"/>
        <v>345993.00000008661</v>
      </c>
      <c r="D161" s="1">
        <f t="shared" si="7"/>
        <v>41184.004548611112</v>
      </c>
      <c r="E161" s="1">
        <f t="shared" si="8"/>
        <v>41184.025381944448</v>
      </c>
      <c r="F161" s="11" t="str">
        <f>IF(AND(VLOOKUP(F$1,VesselTimes!$A$2:$E$9,5)&gt;StnA!$D161,VLOOKUP(F$1,VesselTimes!$A$2:$E$9,4)&lt;=StnA!$E161),$A161,"")</f>
        <v/>
      </c>
      <c r="G161" s="11" t="str">
        <f>IF(AND(VLOOKUP(G$1,VesselTimes!$A$2:$E$9,5)&gt;StnA!$D161,VLOOKUP(G$1,VesselTimes!$A$2:$E$9,4)&lt;=StnA!$E161),$A161,"")</f>
        <v/>
      </c>
      <c r="H161" s="11" t="str">
        <f>IF(AND(VLOOKUP(H$1,VesselTimes!$A$2:$E$9,5)&gt;StnA!$D161,VLOOKUP(H$1,VesselTimes!$A$2:$E$9,4)&lt;=StnA!$E161),$A161,"")</f>
        <v/>
      </c>
      <c r="I161" s="11" t="str">
        <f>IF(AND(VLOOKUP(I$1,VesselTimes!$A$2:$E$9,5)&gt;StnA!$D161,VLOOKUP(I$1,VesselTimes!$A$2:$E$9,4)&lt;=StnA!$E161),$A161,"")</f>
        <v/>
      </c>
      <c r="J161" s="11" t="str">
        <f>IF(AND(VLOOKUP(J$1,VesselTimes!$A$2:$E$9,5)&gt;StnA!$D161,VLOOKUP(J$1,VesselTimes!$A$2:$E$9,4)&lt;=StnA!$E161),$A161,"")</f>
        <v/>
      </c>
      <c r="K161" s="11" t="str">
        <f>IF(AND(VLOOKUP(K$1,VesselTimes!$A$2:$E$9,5)&gt;StnA!$D161,VLOOKUP(K$1,VesselTimes!$A$2:$E$9,4)&lt;=StnA!$E161),$A161,"")</f>
        <v/>
      </c>
      <c r="L161" s="11" t="str">
        <f>IF(AND(VLOOKUP(L$1,VesselTimes!$A$2:$E$9,5)&gt;StnA!$D161,VLOOKUP(L$1,VesselTimes!$A$2:$E$9,4)&lt;=StnA!$E161),$A161,"")</f>
        <v/>
      </c>
      <c r="M161" s="11" t="str">
        <f>IF(AND(VLOOKUP(M$1,VesselTimes!$A$2:$E$9,5)&gt;StnA!$D161,VLOOKUP(M$1,VesselTimes!$A$2:$E$9,4)&lt;=StnA!$E161),$A161,"")</f>
        <v/>
      </c>
    </row>
    <row r="162" spans="1:13" x14ac:dyDescent="0.25">
      <c r="A162" t="s">
        <v>163</v>
      </c>
      <c r="B162" s="4">
        <v>1791.7840000000001</v>
      </c>
      <c r="C162" s="2">
        <f t="shared" si="6"/>
        <v>347793.00000029616</v>
      </c>
      <c r="D162" s="1">
        <f t="shared" si="7"/>
        <v>41184.025381944448</v>
      </c>
      <c r="E162" s="1">
        <f t="shared" si="8"/>
        <v>41184.046120185187</v>
      </c>
      <c r="F162" s="11" t="str">
        <f>IF(AND(VLOOKUP(F$1,VesselTimes!$A$2:$E$9,5)&gt;StnA!$D162,VLOOKUP(F$1,VesselTimes!$A$2:$E$9,4)&lt;=StnA!$E162),$A162,"")</f>
        <v/>
      </c>
      <c r="G162" s="11" t="str">
        <f>IF(AND(VLOOKUP(G$1,VesselTimes!$A$2:$E$9,5)&gt;StnA!$D162,VLOOKUP(G$1,VesselTimes!$A$2:$E$9,4)&lt;=StnA!$E162),$A162,"")</f>
        <v/>
      </c>
      <c r="H162" s="11" t="str">
        <f>IF(AND(VLOOKUP(H$1,VesselTimes!$A$2:$E$9,5)&gt;StnA!$D162,VLOOKUP(H$1,VesselTimes!$A$2:$E$9,4)&lt;=StnA!$E162),$A162,"")</f>
        <v/>
      </c>
      <c r="I162" s="11" t="str">
        <f>IF(AND(VLOOKUP(I$1,VesselTimes!$A$2:$E$9,5)&gt;StnA!$D162,VLOOKUP(I$1,VesselTimes!$A$2:$E$9,4)&lt;=StnA!$E162),$A162,"")</f>
        <v/>
      </c>
      <c r="J162" s="11" t="str">
        <f>IF(AND(VLOOKUP(J$1,VesselTimes!$A$2:$E$9,5)&gt;StnA!$D162,VLOOKUP(J$1,VesselTimes!$A$2:$E$9,4)&lt;=StnA!$E162),$A162,"")</f>
        <v/>
      </c>
      <c r="K162" s="11" t="str">
        <f>IF(AND(VLOOKUP(K$1,VesselTimes!$A$2:$E$9,5)&gt;StnA!$D162,VLOOKUP(K$1,VesselTimes!$A$2:$E$9,4)&lt;=StnA!$E162),$A162,"")</f>
        <v/>
      </c>
      <c r="L162" s="11" t="str">
        <f>IF(AND(VLOOKUP(L$1,VesselTimes!$A$2:$E$9,5)&gt;StnA!$D162,VLOOKUP(L$1,VesselTimes!$A$2:$E$9,4)&lt;=StnA!$E162),$A162,"")</f>
        <v/>
      </c>
      <c r="M162" s="11" t="str">
        <f>IF(AND(VLOOKUP(M$1,VesselTimes!$A$2:$E$9,5)&gt;StnA!$D162,VLOOKUP(M$1,VesselTimes!$A$2:$E$9,4)&lt;=StnA!$E162),$A162,"")</f>
        <v/>
      </c>
    </row>
    <row r="163" spans="1:13" x14ac:dyDescent="0.25">
      <c r="A163" t="s">
        <v>164</v>
      </c>
      <c r="B163" s="4">
        <v>1800</v>
      </c>
      <c r="C163" s="2">
        <f t="shared" si="6"/>
        <v>349594.00000011083</v>
      </c>
      <c r="D163" s="1">
        <f t="shared" si="7"/>
        <v>41184.046226851853</v>
      </c>
      <c r="E163" s="1">
        <f t="shared" si="8"/>
        <v>41184.067060185189</v>
      </c>
      <c r="F163" s="11" t="str">
        <f>IF(AND(VLOOKUP(F$1,VesselTimes!$A$2:$E$9,5)&gt;StnA!$D163,VLOOKUP(F$1,VesselTimes!$A$2:$E$9,4)&lt;=StnA!$E163),$A163,"")</f>
        <v/>
      </c>
      <c r="G163" s="11" t="str">
        <f>IF(AND(VLOOKUP(G$1,VesselTimes!$A$2:$E$9,5)&gt;StnA!$D163,VLOOKUP(G$1,VesselTimes!$A$2:$E$9,4)&lt;=StnA!$E163),$A163,"")</f>
        <v/>
      </c>
      <c r="H163" s="11" t="str">
        <f>IF(AND(VLOOKUP(H$1,VesselTimes!$A$2:$E$9,5)&gt;StnA!$D163,VLOOKUP(H$1,VesselTimes!$A$2:$E$9,4)&lt;=StnA!$E163),$A163,"")</f>
        <v/>
      </c>
      <c r="I163" s="11" t="str">
        <f>IF(AND(VLOOKUP(I$1,VesselTimes!$A$2:$E$9,5)&gt;StnA!$D163,VLOOKUP(I$1,VesselTimes!$A$2:$E$9,4)&lt;=StnA!$E163),$A163,"")</f>
        <v/>
      </c>
      <c r="J163" s="11" t="str">
        <f>IF(AND(VLOOKUP(J$1,VesselTimes!$A$2:$E$9,5)&gt;StnA!$D163,VLOOKUP(J$1,VesselTimes!$A$2:$E$9,4)&lt;=StnA!$E163),$A163,"")</f>
        <v/>
      </c>
      <c r="K163" s="11" t="str">
        <f>IF(AND(VLOOKUP(K$1,VesselTimes!$A$2:$E$9,5)&gt;StnA!$D163,VLOOKUP(K$1,VesselTimes!$A$2:$E$9,4)&lt;=StnA!$E163),$A163,"")</f>
        <v/>
      </c>
      <c r="L163" s="11" t="str">
        <f>IF(AND(VLOOKUP(L$1,VesselTimes!$A$2:$E$9,5)&gt;StnA!$D163,VLOOKUP(L$1,VesselTimes!$A$2:$E$9,4)&lt;=StnA!$E163),$A163,"")</f>
        <v/>
      </c>
      <c r="M163" s="11" t="str">
        <f>IF(AND(VLOOKUP(M$1,VesselTimes!$A$2:$E$9,5)&gt;StnA!$D163,VLOOKUP(M$1,VesselTimes!$A$2:$E$9,4)&lt;=StnA!$E163),$A163,"")</f>
        <v/>
      </c>
    </row>
    <row r="164" spans="1:13" x14ac:dyDescent="0.25">
      <c r="A164" t="s">
        <v>165</v>
      </c>
      <c r="B164" s="4">
        <v>1792.723</v>
      </c>
      <c r="C164" s="2">
        <f t="shared" si="6"/>
        <v>351393.99999969173</v>
      </c>
      <c r="D164" s="1">
        <f t="shared" si="7"/>
        <v>41184.067060185182</v>
      </c>
      <c r="E164" s="1">
        <f t="shared" si="8"/>
        <v>41184.087809293975</v>
      </c>
      <c r="F164" s="11" t="str">
        <f>IF(AND(VLOOKUP(F$1,VesselTimes!$A$2:$E$9,5)&gt;StnA!$D164,VLOOKUP(F$1,VesselTimes!$A$2:$E$9,4)&lt;=StnA!$E164),$A164,"")</f>
        <v>AMARS_data-a60aeada.A60AEADA.Chan_1-24bps.1349141794.2012-10-02-01-36-34.wav</v>
      </c>
      <c r="G164" s="11" t="str">
        <f>IF(AND(VLOOKUP(G$1,VesselTimes!$A$2:$E$9,5)&gt;StnA!$D164,VLOOKUP(G$1,VesselTimes!$A$2:$E$9,4)&lt;=StnA!$E164),$A164,"")</f>
        <v/>
      </c>
      <c r="H164" s="11" t="str">
        <f>IF(AND(VLOOKUP(H$1,VesselTimes!$A$2:$E$9,5)&gt;StnA!$D164,VLOOKUP(H$1,VesselTimes!$A$2:$E$9,4)&lt;=StnA!$E164),$A164,"")</f>
        <v/>
      </c>
      <c r="I164" s="11" t="str">
        <f>IF(AND(VLOOKUP(I$1,VesselTimes!$A$2:$E$9,5)&gt;StnA!$D164,VLOOKUP(I$1,VesselTimes!$A$2:$E$9,4)&lt;=StnA!$E164),$A164,"")</f>
        <v/>
      </c>
      <c r="J164" s="11" t="str">
        <f>IF(AND(VLOOKUP(J$1,VesselTimes!$A$2:$E$9,5)&gt;StnA!$D164,VLOOKUP(J$1,VesselTimes!$A$2:$E$9,4)&lt;=StnA!$E164),$A164,"")</f>
        <v/>
      </c>
      <c r="K164" s="11" t="str">
        <f>IF(AND(VLOOKUP(K$1,VesselTimes!$A$2:$E$9,5)&gt;StnA!$D164,VLOOKUP(K$1,VesselTimes!$A$2:$E$9,4)&lt;=StnA!$E164),$A164,"")</f>
        <v/>
      </c>
      <c r="L164" s="11" t="str">
        <f>IF(AND(VLOOKUP(L$1,VesselTimes!$A$2:$E$9,5)&gt;StnA!$D164,VLOOKUP(L$1,VesselTimes!$A$2:$E$9,4)&lt;=StnA!$E164),$A164,"")</f>
        <v/>
      </c>
      <c r="M164" s="11" t="str">
        <f>IF(AND(VLOOKUP(M$1,VesselTimes!$A$2:$E$9,5)&gt;StnA!$D164,VLOOKUP(M$1,VesselTimes!$A$2:$E$9,4)&lt;=StnA!$E164),$A164,"")</f>
        <v/>
      </c>
    </row>
    <row r="165" spans="1:13" x14ac:dyDescent="0.25">
      <c r="A165" t="s">
        <v>166</v>
      </c>
      <c r="B165" s="4">
        <v>1800</v>
      </c>
      <c r="C165" s="2">
        <f t="shared" si="6"/>
        <v>353195.00000013504</v>
      </c>
      <c r="D165" s="1">
        <f t="shared" si="7"/>
        <v>41184.087905092594</v>
      </c>
      <c r="E165" s="1">
        <f t="shared" si="8"/>
        <v>41184.10873842593</v>
      </c>
      <c r="F165" s="11" t="str">
        <f>IF(AND(VLOOKUP(F$1,VesselTimes!$A$2:$E$9,5)&gt;StnA!$D165,VLOOKUP(F$1,VesselTimes!$A$2:$E$9,4)&lt;=StnA!$E165),$A165,"")</f>
        <v>AMARS_data-a60aeada.A60AEADA.Chan_1-24bps.1349143595.2012-10-02-02-06-35.wav</v>
      </c>
      <c r="G165" s="11" t="str">
        <f>IF(AND(VLOOKUP(G$1,VesselTimes!$A$2:$E$9,5)&gt;StnA!$D165,VLOOKUP(G$1,VesselTimes!$A$2:$E$9,4)&lt;=StnA!$E165),$A165,"")</f>
        <v/>
      </c>
      <c r="H165" s="11" t="str">
        <f>IF(AND(VLOOKUP(H$1,VesselTimes!$A$2:$E$9,5)&gt;StnA!$D165,VLOOKUP(H$1,VesselTimes!$A$2:$E$9,4)&lt;=StnA!$E165),$A165,"")</f>
        <v/>
      </c>
      <c r="I165" s="11" t="str">
        <f>IF(AND(VLOOKUP(I$1,VesselTimes!$A$2:$E$9,5)&gt;StnA!$D165,VLOOKUP(I$1,VesselTimes!$A$2:$E$9,4)&lt;=StnA!$E165),$A165,"")</f>
        <v/>
      </c>
      <c r="J165" s="11" t="str">
        <f>IF(AND(VLOOKUP(J$1,VesselTimes!$A$2:$E$9,5)&gt;StnA!$D165,VLOOKUP(J$1,VesselTimes!$A$2:$E$9,4)&lt;=StnA!$E165),$A165,"")</f>
        <v/>
      </c>
      <c r="K165" s="11" t="str">
        <f>IF(AND(VLOOKUP(K$1,VesselTimes!$A$2:$E$9,5)&gt;StnA!$D165,VLOOKUP(K$1,VesselTimes!$A$2:$E$9,4)&lt;=StnA!$E165),$A165,"")</f>
        <v/>
      </c>
      <c r="L165" s="11" t="str">
        <f>IF(AND(VLOOKUP(L$1,VesselTimes!$A$2:$E$9,5)&gt;StnA!$D165,VLOOKUP(L$1,VesselTimes!$A$2:$E$9,4)&lt;=StnA!$E165),$A165,"")</f>
        <v/>
      </c>
      <c r="M165" s="11" t="str">
        <f>IF(AND(VLOOKUP(M$1,VesselTimes!$A$2:$E$9,5)&gt;StnA!$D165,VLOOKUP(M$1,VesselTimes!$A$2:$E$9,4)&lt;=StnA!$E165),$A165,"")</f>
        <v/>
      </c>
    </row>
    <row r="166" spans="1:13" x14ac:dyDescent="0.25">
      <c r="A166" t="s">
        <v>167</v>
      </c>
      <c r="B166" s="4">
        <v>1794.6849999999999</v>
      </c>
      <c r="C166" s="2">
        <f t="shared" si="6"/>
        <v>354994.99999971595</v>
      </c>
      <c r="D166" s="1">
        <f t="shared" si="7"/>
        <v>41184.108738425923</v>
      </c>
      <c r="E166" s="1">
        <f t="shared" si="8"/>
        <v>41184.129510243052</v>
      </c>
      <c r="F166" s="11" t="str">
        <f>IF(AND(VLOOKUP(F$1,VesselTimes!$A$2:$E$9,5)&gt;StnA!$D166,VLOOKUP(F$1,VesselTimes!$A$2:$E$9,4)&lt;=StnA!$E166),$A166,"")</f>
        <v>AMARS_data-a60aeada.A60AEADA.Chan_1-24bps.1349145395.2012-10-02-02-36-35.wav</v>
      </c>
      <c r="G166" s="11" t="str">
        <f>IF(AND(VLOOKUP(G$1,VesselTimes!$A$2:$E$9,5)&gt;StnA!$D166,VLOOKUP(G$1,VesselTimes!$A$2:$E$9,4)&lt;=StnA!$E166),$A166,"")</f>
        <v/>
      </c>
      <c r="H166" s="11" t="str">
        <f>IF(AND(VLOOKUP(H$1,VesselTimes!$A$2:$E$9,5)&gt;StnA!$D166,VLOOKUP(H$1,VesselTimes!$A$2:$E$9,4)&lt;=StnA!$E166),$A166,"")</f>
        <v/>
      </c>
      <c r="I166" s="11" t="str">
        <f>IF(AND(VLOOKUP(I$1,VesselTimes!$A$2:$E$9,5)&gt;StnA!$D166,VLOOKUP(I$1,VesselTimes!$A$2:$E$9,4)&lt;=StnA!$E166),$A166,"")</f>
        <v/>
      </c>
      <c r="J166" s="11" t="str">
        <f>IF(AND(VLOOKUP(J$1,VesselTimes!$A$2:$E$9,5)&gt;StnA!$D166,VLOOKUP(J$1,VesselTimes!$A$2:$E$9,4)&lt;=StnA!$E166),$A166,"")</f>
        <v/>
      </c>
      <c r="K166" s="11" t="str">
        <f>IF(AND(VLOOKUP(K$1,VesselTimes!$A$2:$E$9,5)&gt;StnA!$D166,VLOOKUP(K$1,VesselTimes!$A$2:$E$9,4)&lt;=StnA!$E166),$A166,"")</f>
        <v/>
      </c>
      <c r="L166" s="11" t="str">
        <f>IF(AND(VLOOKUP(L$1,VesselTimes!$A$2:$E$9,5)&gt;StnA!$D166,VLOOKUP(L$1,VesselTimes!$A$2:$E$9,4)&lt;=StnA!$E166),$A166,"")</f>
        <v/>
      </c>
      <c r="M166" s="11" t="str">
        <f>IF(AND(VLOOKUP(M$1,VesselTimes!$A$2:$E$9,5)&gt;StnA!$D166,VLOOKUP(M$1,VesselTimes!$A$2:$E$9,4)&lt;=StnA!$E166),$A166,"")</f>
        <v/>
      </c>
    </row>
    <row r="167" spans="1:13" x14ac:dyDescent="0.25">
      <c r="A167" t="s">
        <v>168</v>
      </c>
      <c r="B167" s="4">
        <v>1800</v>
      </c>
      <c r="C167" s="2">
        <f t="shared" si="6"/>
        <v>356796.99999976438</v>
      </c>
      <c r="D167" s="1">
        <f t="shared" si="7"/>
        <v>41184.129594907405</v>
      </c>
      <c r="E167" s="1">
        <f t="shared" si="8"/>
        <v>41184.15042824074</v>
      </c>
      <c r="F167" s="11" t="str">
        <f>IF(AND(VLOOKUP(F$1,VesselTimes!$A$2:$E$9,5)&gt;StnA!$D167,VLOOKUP(F$1,VesselTimes!$A$2:$E$9,4)&lt;=StnA!$E167),$A167,"")</f>
        <v/>
      </c>
      <c r="G167" s="11" t="str">
        <f>IF(AND(VLOOKUP(G$1,VesselTimes!$A$2:$E$9,5)&gt;StnA!$D167,VLOOKUP(G$1,VesselTimes!$A$2:$E$9,4)&lt;=StnA!$E167),$A167,"")</f>
        <v/>
      </c>
      <c r="H167" s="11" t="str">
        <f>IF(AND(VLOOKUP(H$1,VesselTimes!$A$2:$E$9,5)&gt;StnA!$D167,VLOOKUP(H$1,VesselTimes!$A$2:$E$9,4)&lt;=StnA!$E167),$A167,"")</f>
        <v/>
      </c>
      <c r="I167" s="11" t="str">
        <f>IF(AND(VLOOKUP(I$1,VesselTimes!$A$2:$E$9,5)&gt;StnA!$D167,VLOOKUP(I$1,VesselTimes!$A$2:$E$9,4)&lt;=StnA!$E167),$A167,"")</f>
        <v/>
      </c>
      <c r="J167" s="11" t="str">
        <f>IF(AND(VLOOKUP(J$1,VesselTimes!$A$2:$E$9,5)&gt;StnA!$D167,VLOOKUP(J$1,VesselTimes!$A$2:$E$9,4)&lt;=StnA!$E167),$A167,"")</f>
        <v/>
      </c>
      <c r="K167" s="11" t="str">
        <f>IF(AND(VLOOKUP(K$1,VesselTimes!$A$2:$E$9,5)&gt;StnA!$D167,VLOOKUP(K$1,VesselTimes!$A$2:$E$9,4)&lt;=StnA!$E167),$A167,"")</f>
        <v/>
      </c>
      <c r="L167" s="11" t="str">
        <f>IF(AND(VLOOKUP(L$1,VesselTimes!$A$2:$E$9,5)&gt;StnA!$D167,VLOOKUP(L$1,VesselTimes!$A$2:$E$9,4)&lt;=StnA!$E167),$A167,"")</f>
        <v/>
      </c>
      <c r="M167" s="11" t="str">
        <f>IF(AND(VLOOKUP(M$1,VesselTimes!$A$2:$E$9,5)&gt;StnA!$D167,VLOOKUP(M$1,VesselTimes!$A$2:$E$9,4)&lt;=StnA!$E167),$A167,"")</f>
        <v/>
      </c>
    </row>
    <row r="168" spans="1:13" x14ac:dyDescent="0.25">
      <c r="A168" t="s">
        <v>169</v>
      </c>
      <c r="B168" s="4">
        <v>1791.7840000000001</v>
      </c>
      <c r="C168" s="2">
        <f t="shared" si="6"/>
        <v>358596.99999997392</v>
      </c>
      <c r="D168" s="1">
        <f t="shared" si="7"/>
        <v>41184.15042824074</v>
      </c>
      <c r="E168" s="1">
        <f t="shared" si="8"/>
        <v>41184.171166481479</v>
      </c>
      <c r="F168" s="11" t="str">
        <f>IF(AND(VLOOKUP(F$1,VesselTimes!$A$2:$E$9,5)&gt;StnA!$D168,VLOOKUP(F$1,VesselTimes!$A$2:$E$9,4)&lt;=StnA!$E168),$A168,"")</f>
        <v/>
      </c>
      <c r="G168" s="11" t="str">
        <f>IF(AND(VLOOKUP(G$1,VesselTimes!$A$2:$E$9,5)&gt;StnA!$D168,VLOOKUP(G$1,VesselTimes!$A$2:$E$9,4)&lt;=StnA!$E168),$A168,"")</f>
        <v/>
      </c>
      <c r="H168" s="11" t="str">
        <f>IF(AND(VLOOKUP(H$1,VesselTimes!$A$2:$E$9,5)&gt;StnA!$D168,VLOOKUP(H$1,VesselTimes!$A$2:$E$9,4)&lt;=StnA!$E168),$A168,"")</f>
        <v/>
      </c>
      <c r="I168" s="11" t="str">
        <f>IF(AND(VLOOKUP(I$1,VesselTimes!$A$2:$E$9,5)&gt;StnA!$D168,VLOOKUP(I$1,VesselTimes!$A$2:$E$9,4)&lt;=StnA!$E168),$A168,"")</f>
        <v/>
      </c>
      <c r="J168" s="11" t="str">
        <f>IF(AND(VLOOKUP(J$1,VesselTimes!$A$2:$E$9,5)&gt;StnA!$D168,VLOOKUP(J$1,VesselTimes!$A$2:$E$9,4)&lt;=StnA!$E168),$A168,"")</f>
        <v/>
      </c>
      <c r="K168" s="11" t="str">
        <f>IF(AND(VLOOKUP(K$1,VesselTimes!$A$2:$E$9,5)&gt;StnA!$D168,VLOOKUP(K$1,VesselTimes!$A$2:$E$9,4)&lt;=StnA!$E168),$A168,"")</f>
        <v/>
      </c>
      <c r="L168" s="11" t="str">
        <f>IF(AND(VLOOKUP(L$1,VesselTimes!$A$2:$E$9,5)&gt;StnA!$D168,VLOOKUP(L$1,VesselTimes!$A$2:$E$9,4)&lt;=StnA!$E168),$A168,"")</f>
        <v/>
      </c>
      <c r="M168" s="11" t="str">
        <f>IF(AND(VLOOKUP(M$1,VesselTimes!$A$2:$E$9,5)&gt;StnA!$D168,VLOOKUP(M$1,VesselTimes!$A$2:$E$9,4)&lt;=StnA!$E168),$A168,"")</f>
        <v/>
      </c>
    </row>
    <row r="169" spans="1:13" x14ac:dyDescent="0.25">
      <c r="A169" t="s">
        <v>170</v>
      </c>
      <c r="B169" s="4">
        <v>1800</v>
      </c>
      <c r="C169" s="2">
        <f t="shared" si="6"/>
        <v>360397.99999978859</v>
      </c>
      <c r="D169" s="1">
        <f t="shared" si="7"/>
        <v>41184.171273148146</v>
      </c>
      <c r="E169" s="1">
        <f t="shared" si="8"/>
        <v>41184.192106481481</v>
      </c>
      <c r="F169" s="11" t="str">
        <f>IF(AND(VLOOKUP(F$1,VesselTimes!$A$2:$E$9,5)&gt;StnA!$D169,VLOOKUP(F$1,VesselTimes!$A$2:$E$9,4)&lt;=StnA!$E169),$A169,"")</f>
        <v/>
      </c>
      <c r="G169" s="11" t="str">
        <f>IF(AND(VLOOKUP(G$1,VesselTimes!$A$2:$E$9,5)&gt;StnA!$D169,VLOOKUP(G$1,VesselTimes!$A$2:$E$9,4)&lt;=StnA!$E169),$A169,"")</f>
        <v/>
      </c>
      <c r="H169" s="11" t="str">
        <f>IF(AND(VLOOKUP(H$1,VesselTimes!$A$2:$E$9,5)&gt;StnA!$D169,VLOOKUP(H$1,VesselTimes!$A$2:$E$9,4)&lt;=StnA!$E169),$A169,"")</f>
        <v/>
      </c>
      <c r="I169" s="11" t="str">
        <f>IF(AND(VLOOKUP(I$1,VesselTimes!$A$2:$E$9,5)&gt;StnA!$D169,VLOOKUP(I$1,VesselTimes!$A$2:$E$9,4)&lt;=StnA!$E169),$A169,"")</f>
        <v/>
      </c>
      <c r="J169" s="11" t="str">
        <f>IF(AND(VLOOKUP(J$1,VesselTimes!$A$2:$E$9,5)&gt;StnA!$D169,VLOOKUP(J$1,VesselTimes!$A$2:$E$9,4)&lt;=StnA!$E169),$A169,"")</f>
        <v/>
      </c>
      <c r="K169" s="11" t="str">
        <f>IF(AND(VLOOKUP(K$1,VesselTimes!$A$2:$E$9,5)&gt;StnA!$D169,VLOOKUP(K$1,VesselTimes!$A$2:$E$9,4)&lt;=StnA!$E169),$A169,"")</f>
        <v/>
      </c>
      <c r="L169" s="11" t="str">
        <f>IF(AND(VLOOKUP(L$1,VesselTimes!$A$2:$E$9,5)&gt;StnA!$D169,VLOOKUP(L$1,VesselTimes!$A$2:$E$9,4)&lt;=StnA!$E169),$A169,"")</f>
        <v/>
      </c>
      <c r="M169" s="11" t="str">
        <f>IF(AND(VLOOKUP(M$1,VesselTimes!$A$2:$E$9,5)&gt;StnA!$D169,VLOOKUP(M$1,VesselTimes!$A$2:$E$9,4)&lt;=StnA!$E169),$A169,"")</f>
        <v/>
      </c>
    </row>
    <row r="170" spans="1:13" x14ac:dyDescent="0.25">
      <c r="A170" t="s">
        <v>171</v>
      </c>
      <c r="B170" s="4">
        <v>1794.6849999999999</v>
      </c>
      <c r="C170" s="2">
        <f t="shared" si="6"/>
        <v>362197.99999999814</v>
      </c>
      <c r="D170" s="1">
        <f t="shared" si="7"/>
        <v>41184.192106481481</v>
      </c>
      <c r="E170" s="1">
        <f t="shared" si="8"/>
        <v>41184.212878298611</v>
      </c>
      <c r="F170" s="11" t="str">
        <f>IF(AND(VLOOKUP(F$1,VesselTimes!$A$2:$E$9,5)&gt;StnA!$D170,VLOOKUP(F$1,VesselTimes!$A$2:$E$9,4)&lt;=StnA!$E170),$A170,"")</f>
        <v/>
      </c>
      <c r="G170" s="11" t="str">
        <f>IF(AND(VLOOKUP(G$1,VesselTimes!$A$2:$E$9,5)&gt;StnA!$D170,VLOOKUP(G$1,VesselTimes!$A$2:$E$9,4)&lt;=StnA!$E170),$A170,"")</f>
        <v/>
      </c>
      <c r="H170" s="11" t="str">
        <f>IF(AND(VLOOKUP(H$1,VesselTimes!$A$2:$E$9,5)&gt;StnA!$D170,VLOOKUP(H$1,VesselTimes!$A$2:$E$9,4)&lt;=StnA!$E170),$A170,"")</f>
        <v/>
      </c>
      <c r="I170" s="11" t="str">
        <f>IF(AND(VLOOKUP(I$1,VesselTimes!$A$2:$E$9,5)&gt;StnA!$D170,VLOOKUP(I$1,VesselTimes!$A$2:$E$9,4)&lt;=StnA!$E170),$A170,"")</f>
        <v/>
      </c>
      <c r="J170" s="11" t="str">
        <f>IF(AND(VLOOKUP(J$1,VesselTimes!$A$2:$E$9,5)&gt;StnA!$D170,VLOOKUP(J$1,VesselTimes!$A$2:$E$9,4)&lt;=StnA!$E170),$A170,"")</f>
        <v/>
      </c>
      <c r="K170" s="11" t="str">
        <f>IF(AND(VLOOKUP(K$1,VesselTimes!$A$2:$E$9,5)&gt;StnA!$D170,VLOOKUP(K$1,VesselTimes!$A$2:$E$9,4)&lt;=StnA!$E170),$A170,"")</f>
        <v/>
      </c>
      <c r="L170" s="11" t="str">
        <f>IF(AND(VLOOKUP(L$1,VesselTimes!$A$2:$E$9,5)&gt;StnA!$D170,VLOOKUP(L$1,VesselTimes!$A$2:$E$9,4)&lt;=StnA!$E170),$A170,"")</f>
        <v/>
      </c>
      <c r="M170" s="11" t="str">
        <f>IF(AND(VLOOKUP(M$1,VesselTimes!$A$2:$E$9,5)&gt;StnA!$D170,VLOOKUP(M$1,VesselTimes!$A$2:$E$9,4)&lt;=StnA!$E170),$A170,"")</f>
        <v/>
      </c>
    </row>
    <row r="171" spans="1:13" x14ac:dyDescent="0.25">
      <c r="A171" t="s">
        <v>172</v>
      </c>
      <c r="B171" s="4">
        <v>1800</v>
      </c>
      <c r="C171" s="2">
        <f t="shared" si="6"/>
        <v>364000.00000004657</v>
      </c>
      <c r="D171" s="1">
        <f t="shared" si="7"/>
        <v>41184.212962962964</v>
      </c>
      <c r="E171" s="1">
        <f t="shared" si="8"/>
        <v>41184.233796296299</v>
      </c>
      <c r="F171" s="11" t="str">
        <f>IF(AND(VLOOKUP(F$1,VesselTimes!$A$2:$E$9,5)&gt;StnA!$D171,VLOOKUP(F$1,VesselTimes!$A$2:$E$9,4)&lt;=StnA!$E171),$A171,"")</f>
        <v/>
      </c>
      <c r="G171" s="11" t="str">
        <f>IF(AND(VLOOKUP(G$1,VesselTimes!$A$2:$E$9,5)&gt;StnA!$D171,VLOOKUP(G$1,VesselTimes!$A$2:$E$9,4)&lt;=StnA!$E171),$A171,"")</f>
        <v/>
      </c>
      <c r="H171" s="11" t="str">
        <f>IF(AND(VLOOKUP(H$1,VesselTimes!$A$2:$E$9,5)&gt;StnA!$D171,VLOOKUP(H$1,VesselTimes!$A$2:$E$9,4)&lt;=StnA!$E171),$A171,"")</f>
        <v/>
      </c>
      <c r="I171" s="11" t="str">
        <f>IF(AND(VLOOKUP(I$1,VesselTimes!$A$2:$E$9,5)&gt;StnA!$D171,VLOOKUP(I$1,VesselTimes!$A$2:$E$9,4)&lt;=StnA!$E171),$A171,"")</f>
        <v/>
      </c>
      <c r="J171" s="11" t="str">
        <f>IF(AND(VLOOKUP(J$1,VesselTimes!$A$2:$E$9,5)&gt;StnA!$D171,VLOOKUP(J$1,VesselTimes!$A$2:$E$9,4)&lt;=StnA!$E171),$A171,"")</f>
        <v/>
      </c>
      <c r="K171" s="11" t="str">
        <f>IF(AND(VLOOKUP(K$1,VesselTimes!$A$2:$E$9,5)&gt;StnA!$D171,VLOOKUP(K$1,VesselTimes!$A$2:$E$9,4)&lt;=StnA!$E171),$A171,"")</f>
        <v/>
      </c>
      <c r="L171" s="11" t="str">
        <f>IF(AND(VLOOKUP(L$1,VesselTimes!$A$2:$E$9,5)&gt;StnA!$D171,VLOOKUP(L$1,VesselTimes!$A$2:$E$9,4)&lt;=StnA!$E171),$A171,"")</f>
        <v/>
      </c>
      <c r="M171" s="11" t="str">
        <f>IF(AND(VLOOKUP(M$1,VesselTimes!$A$2:$E$9,5)&gt;StnA!$D171,VLOOKUP(M$1,VesselTimes!$A$2:$E$9,4)&lt;=StnA!$E171),$A171,"")</f>
        <v/>
      </c>
    </row>
    <row r="172" spans="1:13" x14ac:dyDescent="0.25">
      <c r="A172" t="s">
        <v>173</v>
      </c>
      <c r="B172" s="4">
        <v>1791.7840000000001</v>
      </c>
      <c r="C172" s="2">
        <f t="shared" si="6"/>
        <v>365800.00000025611</v>
      </c>
      <c r="D172" s="1">
        <f t="shared" si="7"/>
        <v>41184.233796296299</v>
      </c>
      <c r="E172" s="1">
        <f t="shared" si="8"/>
        <v>41184.254534537038</v>
      </c>
      <c r="F172" s="11" t="str">
        <f>IF(AND(VLOOKUP(F$1,VesselTimes!$A$2:$E$9,5)&gt;StnA!$D172,VLOOKUP(F$1,VesselTimes!$A$2:$E$9,4)&lt;=StnA!$E172),$A172,"")</f>
        <v/>
      </c>
      <c r="G172" s="11" t="str">
        <f>IF(AND(VLOOKUP(G$1,VesselTimes!$A$2:$E$9,5)&gt;StnA!$D172,VLOOKUP(G$1,VesselTimes!$A$2:$E$9,4)&lt;=StnA!$E172),$A172,"")</f>
        <v/>
      </c>
      <c r="H172" s="11" t="str">
        <f>IF(AND(VLOOKUP(H$1,VesselTimes!$A$2:$E$9,5)&gt;StnA!$D172,VLOOKUP(H$1,VesselTimes!$A$2:$E$9,4)&lt;=StnA!$E172),$A172,"")</f>
        <v/>
      </c>
      <c r="I172" s="11" t="str">
        <f>IF(AND(VLOOKUP(I$1,VesselTimes!$A$2:$E$9,5)&gt;StnA!$D172,VLOOKUP(I$1,VesselTimes!$A$2:$E$9,4)&lt;=StnA!$E172),$A172,"")</f>
        <v/>
      </c>
      <c r="J172" s="11" t="str">
        <f>IF(AND(VLOOKUP(J$1,VesselTimes!$A$2:$E$9,5)&gt;StnA!$D172,VLOOKUP(J$1,VesselTimes!$A$2:$E$9,4)&lt;=StnA!$E172),$A172,"")</f>
        <v/>
      </c>
      <c r="K172" s="11" t="str">
        <f>IF(AND(VLOOKUP(K$1,VesselTimes!$A$2:$E$9,5)&gt;StnA!$D172,VLOOKUP(K$1,VesselTimes!$A$2:$E$9,4)&lt;=StnA!$E172),$A172,"")</f>
        <v/>
      </c>
      <c r="L172" s="11" t="str">
        <f>IF(AND(VLOOKUP(L$1,VesselTimes!$A$2:$E$9,5)&gt;StnA!$D172,VLOOKUP(L$1,VesselTimes!$A$2:$E$9,4)&lt;=StnA!$E172),$A172,"")</f>
        <v/>
      </c>
      <c r="M172" s="11" t="str">
        <f>IF(AND(VLOOKUP(M$1,VesselTimes!$A$2:$E$9,5)&gt;StnA!$D172,VLOOKUP(M$1,VesselTimes!$A$2:$E$9,4)&lt;=StnA!$E172),$A172,"")</f>
        <v/>
      </c>
    </row>
    <row r="173" spans="1:13" x14ac:dyDescent="0.25">
      <c r="A173" t="s">
        <v>174</v>
      </c>
      <c r="B173" s="4">
        <v>1800</v>
      </c>
      <c r="C173" s="2">
        <f t="shared" si="6"/>
        <v>367601.00000007078</v>
      </c>
      <c r="D173" s="1">
        <f t="shared" si="7"/>
        <v>41184.254641203705</v>
      </c>
      <c r="E173" s="1">
        <f t="shared" si="8"/>
        <v>41184.27547453704</v>
      </c>
      <c r="F173" s="11" t="str">
        <f>IF(AND(VLOOKUP(F$1,VesselTimes!$A$2:$E$9,5)&gt;StnA!$D173,VLOOKUP(F$1,VesselTimes!$A$2:$E$9,4)&lt;=StnA!$E173),$A173,"")</f>
        <v/>
      </c>
      <c r="G173" s="11" t="str">
        <f>IF(AND(VLOOKUP(G$1,VesselTimes!$A$2:$E$9,5)&gt;StnA!$D173,VLOOKUP(G$1,VesselTimes!$A$2:$E$9,4)&lt;=StnA!$E173),$A173,"")</f>
        <v/>
      </c>
      <c r="H173" s="11" t="str">
        <f>IF(AND(VLOOKUP(H$1,VesselTimes!$A$2:$E$9,5)&gt;StnA!$D173,VLOOKUP(H$1,VesselTimes!$A$2:$E$9,4)&lt;=StnA!$E173),$A173,"")</f>
        <v/>
      </c>
      <c r="I173" s="11" t="str">
        <f>IF(AND(VLOOKUP(I$1,VesselTimes!$A$2:$E$9,5)&gt;StnA!$D173,VLOOKUP(I$1,VesselTimes!$A$2:$E$9,4)&lt;=StnA!$E173),$A173,"")</f>
        <v/>
      </c>
      <c r="J173" s="11" t="str">
        <f>IF(AND(VLOOKUP(J$1,VesselTimes!$A$2:$E$9,5)&gt;StnA!$D173,VLOOKUP(J$1,VesselTimes!$A$2:$E$9,4)&lt;=StnA!$E173),$A173,"")</f>
        <v/>
      </c>
      <c r="K173" s="11" t="str">
        <f>IF(AND(VLOOKUP(K$1,VesselTimes!$A$2:$E$9,5)&gt;StnA!$D173,VLOOKUP(K$1,VesselTimes!$A$2:$E$9,4)&lt;=StnA!$E173),$A173,"")</f>
        <v/>
      </c>
      <c r="L173" s="11" t="str">
        <f>IF(AND(VLOOKUP(L$1,VesselTimes!$A$2:$E$9,5)&gt;StnA!$D173,VLOOKUP(L$1,VesselTimes!$A$2:$E$9,4)&lt;=StnA!$E173),$A173,"")</f>
        <v/>
      </c>
      <c r="M173" s="11" t="str">
        <f>IF(AND(VLOOKUP(M$1,VesselTimes!$A$2:$E$9,5)&gt;StnA!$D173,VLOOKUP(M$1,VesselTimes!$A$2:$E$9,4)&lt;=StnA!$E173),$A173,"")</f>
        <v/>
      </c>
    </row>
    <row r="174" spans="1:13" x14ac:dyDescent="0.25">
      <c r="A174" t="s">
        <v>175</v>
      </c>
      <c r="B174" s="4">
        <v>1794.6849999999999</v>
      </c>
      <c r="C174" s="2">
        <f t="shared" si="6"/>
        <v>369401.00000028033</v>
      </c>
      <c r="D174" s="1">
        <f t="shared" si="7"/>
        <v>41184.27547453704</v>
      </c>
      <c r="E174" s="1">
        <f t="shared" si="8"/>
        <v>41184.29624635417</v>
      </c>
      <c r="F174" s="11" t="str">
        <f>IF(AND(VLOOKUP(F$1,VesselTimes!$A$2:$E$9,5)&gt;StnA!$D174,VLOOKUP(F$1,VesselTimes!$A$2:$E$9,4)&lt;=StnA!$E174),$A174,"")</f>
        <v/>
      </c>
      <c r="G174" s="11" t="str">
        <f>IF(AND(VLOOKUP(G$1,VesselTimes!$A$2:$E$9,5)&gt;StnA!$D174,VLOOKUP(G$1,VesselTimes!$A$2:$E$9,4)&lt;=StnA!$E174),$A174,"")</f>
        <v/>
      </c>
      <c r="H174" s="11" t="str">
        <f>IF(AND(VLOOKUP(H$1,VesselTimes!$A$2:$E$9,5)&gt;StnA!$D174,VLOOKUP(H$1,VesselTimes!$A$2:$E$9,4)&lt;=StnA!$E174),$A174,"")</f>
        <v/>
      </c>
      <c r="I174" s="11" t="str">
        <f>IF(AND(VLOOKUP(I$1,VesselTimes!$A$2:$E$9,5)&gt;StnA!$D174,VLOOKUP(I$1,VesselTimes!$A$2:$E$9,4)&lt;=StnA!$E174),$A174,"")</f>
        <v/>
      </c>
      <c r="J174" s="11" t="str">
        <f>IF(AND(VLOOKUP(J$1,VesselTimes!$A$2:$E$9,5)&gt;StnA!$D174,VLOOKUP(J$1,VesselTimes!$A$2:$E$9,4)&lt;=StnA!$E174),$A174,"")</f>
        <v/>
      </c>
      <c r="K174" s="11" t="str">
        <f>IF(AND(VLOOKUP(K$1,VesselTimes!$A$2:$E$9,5)&gt;StnA!$D174,VLOOKUP(K$1,VesselTimes!$A$2:$E$9,4)&lt;=StnA!$E174),$A174,"")</f>
        <v/>
      </c>
      <c r="L174" s="11" t="str">
        <f>IF(AND(VLOOKUP(L$1,VesselTimes!$A$2:$E$9,5)&gt;StnA!$D174,VLOOKUP(L$1,VesselTimes!$A$2:$E$9,4)&lt;=StnA!$E174),$A174,"")</f>
        <v/>
      </c>
      <c r="M174" s="11" t="str">
        <f>IF(AND(VLOOKUP(M$1,VesselTimes!$A$2:$E$9,5)&gt;StnA!$D174,VLOOKUP(M$1,VesselTimes!$A$2:$E$9,4)&lt;=StnA!$E174),$A174,"")</f>
        <v/>
      </c>
    </row>
    <row r="175" spans="1:13" x14ac:dyDescent="0.25">
      <c r="A175" t="s">
        <v>176</v>
      </c>
      <c r="B175" s="4">
        <v>1800</v>
      </c>
      <c r="C175" s="2">
        <f t="shared" si="6"/>
        <v>371202.99999970011</v>
      </c>
      <c r="D175" s="1">
        <f t="shared" si="7"/>
        <v>41184.296331018515</v>
      </c>
      <c r="E175" s="1">
        <f t="shared" si="8"/>
        <v>41184.317164351851</v>
      </c>
      <c r="F175" s="11" t="str">
        <f>IF(AND(VLOOKUP(F$1,VesselTimes!$A$2:$E$9,5)&gt;StnA!$D175,VLOOKUP(F$1,VesselTimes!$A$2:$E$9,4)&lt;=StnA!$E175),$A175,"")</f>
        <v/>
      </c>
      <c r="G175" s="11" t="str">
        <f>IF(AND(VLOOKUP(G$1,VesselTimes!$A$2:$E$9,5)&gt;StnA!$D175,VLOOKUP(G$1,VesselTimes!$A$2:$E$9,4)&lt;=StnA!$E175),$A175,"")</f>
        <v/>
      </c>
      <c r="H175" s="11" t="str">
        <f>IF(AND(VLOOKUP(H$1,VesselTimes!$A$2:$E$9,5)&gt;StnA!$D175,VLOOKUP(H$1,VesselTimes!$A$2:$E$9,4)&lt;=StnA!$E175),$A175,"")</f>
        <v/>
      </c>
      <c r="I175" s="11" t="str">
        <f>IF(AND(VLOOKUP(I$1,VesselTimes!$A$2:$E$9,5)&gt;StnA!$D175,VLOOKUP(I$1,VesselTimes!$A$2:$E$9,4)&lt;=StnA!$E175),$A175,"")</f>
        <v/>
      </c>
      <c r="J175" s="11" t="str">
        <f>IF(AND(VLOOKUP(J$1,VesselTimes!$A$2:$E$9,5)&gt;StnA!$D175,VLOOKUP(J$1,VesselTimes!$A$2:$E$9,4)&lt;=StnA!$E175),$A175,"")</f>
        <v/>
      </c>
      <c r="K175" s="11" t="str">
        <f>IF(AND(VLOOKUP(K$1,VesselTimes!$A$2:$E$9,5)&gt;StnA!$D175,VLOOKUP(K$1,VesselTimes!$A$2:$E$9,4)&lt;=StnA!$E175),$A175,"")</f>
        <v/>
      </c>
      <c r="L175" s="11" t="str">
        <f>IF(AND(VLOOKUP(L$1,VesselTimes!$A$2:$E$9,5)&gt;StnA!$D175,VLOOKUP(L$1,VesselTimes!$A$2:$E$9,4)&lt;=StnA!$E175),$A175,"")</f>
        <v/>
      </c>
      <c r="M175" s="11" t="str">
        <f>IF(AND(VLOOKUP(M$1,VesselTimes!$A$2:$E$9,5)&gt;StnA!$D175,VLOOKUP(M$1,VesselTimes!$A$2:$E$9,4)&lt;=StnA!$E175),$A175,"")</f>
        <v/>
      </c>
    </row>
    <row r="176" spans="1:13" x14ac:dyDescent="0.25">
      <c r="A176" t="s">
        <v>177</v>
      </c>
      <c r="B176" s="4">
        <v>1793.7460000000001</v>
      </c>
      <c r="C176" s="2">
        <f t="shared" si="6"/>
        <v>373002.99999990966</v>
      </c>
      <c r="D176" s="1">
        <f t="shared" si="7"/>
        <v>41184.317164351851</v>
      </c>
      <c r="E176" s="1">
        <f t="shared" si="8"/>
        <v>41184.337925300926</v>
      </c>
      <c r="F176" s="11" t="str">
        <f>IF(AND(VLOOKUP(F$1,VesselTimes!$A$2:$E$9,5)&gt;StnA!$D176,VLOOKUP(F$1,VesselTimes!$A$2:$E$9,4)&lt;=StnA!$E176),$A176,"")</f>
        <v/>
      </c>
      <c r="G176" s="11" t="str">
        <f>IF(AND(VLOOKUP(G$1,VesselTimes!$A$2:$E$9,5)&gt;StnA!$D176,VLOOKUP(G$1,VesselTimes!$A$2:$E$9,4)&lt;=StnA!$E176),$A176,"")</f>
        <v/>
      </c>
      <c r="H176" s="11" t="str">
        <f>IF(AND(VLOOKUP(H$1,VesselTimes!$A$2:$E$9,5)&gt;StnA!$D176,VLOOKUP(H$1,VesselTimes!$A$2:$E$9,4)&lt;=StnA!$E176),$A176,"")</f>
        <v/>
      </c>
      <c r="I176" s="11" t="str">
        <f>IF(AND(VLOOKUP(I$1,VesselTimes!$A$2:$E$9,5)&gt;StnA!$D176,VLOOKUP(I$1,VesselTimes!$A$2:$E$9,4)&lt;=StnA!$E176),$A176,"")</f>
        <v/>
      </c>
      <c r="J176" s="11" t="str">
        <f>IF(AND(VLOOKUP(J$1,VesselTimes!$A$2:$E$9,5)&gt;StnA!$D176,VLOOKUP(J$1,VesselTimes!$A$2:$E$9,4)&lt;=StnA!$E176),$A176,"")</f>
        <v/>
      </c>
      <c r="K176" s="11" t="str">
        <f>IF(AND(VLOOKUP(K$1,VesselTimes!$A$2:$E$9,5)&gt;StnA!$D176,VLOOKUP(K$1,VesselTimes!$A$2:$E$9,4)&lt;=StnA!$E176),$A176,"")</f>
        <v/>
      </c>
      <c r="L176" s="11" t="str">
        <f>IF(AND(VLOOKUP(L$1,VesselTimes!$A$2:$E$9,5)&gt;StnA!$D176,VLOOKUP(L$1,VesselTimes!$A$2:$E$9,4)&lt;=StnA!$E176),$A176,"")</f>
        <v/>
      </c>
      <c r="M176" s="11" t="str">
        <f>IF(AND(VLOOKUP(M$1,VesselTimes!$A$2:$E$9,5)&gt;StnA!$D176,VLOOKUP(M$1,VesselTimes!$A$2:$E$9,4)&lt;=StnA!$E176),$A176,"")</f>
        <v/>
      </c>
    </row>
    <row r="177" spans="1:13" x14ac:dyDescent="0.25">
      <c r="A177" t="s">
        <v>178</v>
      </c>
      <c r="B177" s="4">
        <v>1800</v>
      </c>
      <c r="C177" s="2">
        <f t="shared" si="6"/>
        <v>374804.99999995809</v>
      </c>
      <c r="D177" s="1">
        <f t="shared" si="7"/>
        <v>41184.338020833333</v>
      </c>
      <c r="E177" s="1">
        <f t="shared" si="8"/>
        <v>41184.358854166669</v>
      </c>
      <c r="F177" s="11" t="str">
        <f>IF(AND(VLOOKUP(F$1,VesselTimes!$A$2:$E$9,5)&gt;StnA!$D177,VLOOKUP(F$1,VesselTimes!$A$2:$E$9,4)&lt;=StnA!$E177),$A177,"")</f>
        <v/>
      </c>
      <c r="G177" s="11" t="str">
        <f>IF(AND(VLOOKUP(G$1,VesselTimes!$A$2:$E$9,5)&gt;StnA!$D177,VLOOKUP(G$1,VesselTimes!$A$2:$E$9,4)&lt;=StnA!$E177),$A177,"")</f>
        <v/>
      </c>
      <c r="H177" s="11" t="str">
        <f>IF(AND(VLOOKUP(H$1,VesselTimes!$A$2:$E$9,5)&gt;StnA!$D177,VLOOKUP(H$1,VesselTimes!$A$2:$E$9,4)&lt;=StnA!$E177),$A177,"")</f>
        <v/>
      </c>
      <c r="I177" s="11" t="str">
        <f>IF(AND(VLOOKUP(I$1,VesselTimes!$A$2:$E$9,5)&gt;StnA!$D177,VLOOKUP(I$1,VesselTimes!$A$2:$E$9,4)&lt;=StnA!$E177),$A177,"")</f>
        <v/>
      </c>
      <c r="J177" s="11" t="str">
        <f>IF(AND(VLOOKUP(J$1,VesselTimes!$A$2:$E$9,5)&gt;StnA!$D177,VLOOKUP(J$1,VesselTimes!$A$2:$E$9,4)&lt;=StnA!$E177),$A177,"")</f>
        <v/>
      </c>
      <c r="K177" s="11" t="str">
        <f>IF(AND(VLOOKUP(K$1,VesselTimes!$A$2:$E$9,5)&gt;StnA!$D177,VLOOKUP(K$1,VesselTimes!$A$2:$E$9,4)&lt;=StnA!$E177),$A177,"")</f>
        <v/>
      </c>
      <c r="L177" s="11" t="str">
        <f>IF(AND(VLOOKUP(L$1,VesselTimes!$A$2:$E$9,5)&gt;StnA!$D177,VLOOKUP(L$1,VesselTimes!$A$2:$E$9,4)&lt;=StnA!$E177),$A177,"")</f>
        <v/>
      </c>
      <c r="M177" s="11" t="str">
        <f>IF(AND(VLOOKUP(M$1,VesselTimes!$A$2:$E$9,5)&gt;StnA!$D177,VLOOKUP(M$1,VesselTimes!$A$2:$E$9,4)&lt;=StnA!$E177),$A177,"")</f>
        <v/>
      </c>
    </row>
    <row r="178" spans="1:13" x14ac:dyDescent="0.25">
      <c r="A178" t="s">
        <v>179</v>
      </c>
      <c r="B178" s="4">
        <v>1793.7460000000001</v>
      </c>
      <c r="C178" s="2">
        <f t="shared" si="6"/>
        <v>376605.00000016764</v>
      </c>
      <c r="D178" s="1">
        <f t="shared" si="7"/>
        <v>41184.358854166669</v>
      </c>
      <c r="E178" s="1">
        <f t="shared" si="8"/>
        <v>41184.379615115744</v>
      </c>
      <c r="F178" s="11" t="str">
        <f>IF(AND(VLOOKUP(F$1,VesselTimes!$A$2:$E$9,5)&gt;StnA!$D178,VLOOKUP(F$1,VesselTimes!$A$2:$E$9,4)&lt;=StnA!$E178),$A178,"")</f>
        <v/>
      </c>
      <c r="G178" s="11" t="str">
        <f>IF(AND(VLOOKUP(G$1,VesselTimes!$A$2:$E$9,5)&gt;StnA!$D178,VLOOKUP(G$1,VesselTimes!$A$2:$E$9,4)&lt;=StnA!$E178),$A178,"")</f>
        <v/>
      </c>
      <c r="H178" s="11" t="str">
        <f>IF(AND(VLOOKUP(H$1,VesselTimes!$A$2:$E$9,5)&gt;StnA!$D178,VLOOKUP(H$1,VesselTimes!$A$2:$E$9,4)&lt;=StnA!$E178),$A178,"")</f>
        <v/>
      </c>
      <c r="I178" s="11" t="str">
        <f>IF(AND(VLOOKUP(I$1,VesselTimes!$A$2:$E$9,5)&gt;StnA!$D178,VLOOKUP(I$1,VesselTimes!$A$2:$E$9,4)&lt;=StnA!$E178),$A178,"")</f>
        <v/>
      </c>
      <c r="J178" s="11" t="str">
        <f>IF(AND(VLOOKUP(J$1,VesselTimes!$A$2:$E$9,5)&gt;StnA!$D178,VLOOKUP(J$1,VesselTimes!$A$2:$E$9,4)&lt;=StnA!$E178),$A178,"")</f>
        <v/>
      </c>
      <c r="K178" s="11" t="str">
        <f>IF(AND(VLOOKUP(K$1,VesselTimes!$A$2:$E$9,5)&gt;StnA!$D178,VLOOKUP(K$1,VesselTimes!$A$2:$E$9,4)&lt;=StnA!$E178),$A178,"")</f>
        <v/>
      </c>
      <c r="L178" s="11" t="str">
        <f>IF(AND(VLOOKUP(L$1,VesselTimes!$A$2:$E$9,5)&gt;StnA!$D178,VLOOKUP(L$1,VesselTimes!$A$2:$E$9,4)&lt;=StnA!$E178),$A178,"")</f>
        <v/>
      </c>
      <c r="M178" s="11" t="str">
        <f>IF(AND(VLOOKUP(M$1,VesselTimes!$A$2:$E$9,5)&gt;StnA!$D178,VLOOKUP(M$1,VesselTimes!$A$2:$E$9,4)&lt;=StnA!$E178),$A178,"")</f>
        <v/>
      </c>
    </row>
    <row r="179" spans="1:13" x14ac:dyDescent="0.25">
      <c r="A179" t="s">
        <v>180</v>
      </c>
      <c r="B179" s="4">
        <v>1800</v>
      </c>
      <c r="C179" s="2">
        <f t="shared" si="6"/>
        <v>378407.00000021607</v>
      </c>
      <c r="D179" s="1">
        <f t="shared" si="7"/>
        <v>41184.379710648151</v>
      </c>
      <c r="E179" s="1">
        <f t="shared" si="8"/>
        <v>41184.400543981486</v>
      </c>
      <c r="F179" s="11" t="str">
        <f>IF(AND(VLOOKUP(F$1,VesselTimes!$A$2:$E$9,5)&gt;StnA!$D179,VLOOKUP(F$1,VesselTimes!$A$2:$E$9,4)&lt;=StnA!$E179),$A179,"")</f>
        <v/>
      </c>
      <c r="G179" s="11" t="str">
        <f>IF(AND(VLOOKUP(G$1,VesselTimes!$A$2:$E$9,5)&gt;StnA!$D179,VLOOKUP(G$1,VesselTimes!$A$2:$E$9,4)&lt;=StnA!$E179),$A179,"")</f>
        <v/>
      </c>
      <c r="H179" s="11" t="str">
        <f>IF(AND(VLOOKUP(H$1,VesselTimes!$A$2:$E$9,5)&gt;StnA!$D179,VLOOKUP(H$1,VesselTimes!$A$2:$E$9,4)&lt;=StnA!$E179),$A179,"")</f>
        <v/>
      </c>
      <c r="I179" s="11" t="str">
        <f>IF(AND(VLOOKUP(I$1,VesselTimes!$A$2:$E$9,5)&gt;StnA!$D179,VLOOKUP(I$1,VesselTimes!$A$2:$E$9,4)&lt;=StnA!$E179),$A179,"")</f>
        <v/>
      </c>
      <c r="J179" s="11" t="str">
        <f>IF(AND(VLOOKUP(J$1,VesselTimes!$A$2:$E$9,5)&gt;StnA!$D179,VLOOKUP(J$1,VesselTimes!$A$2:$E$9,4)&lt;=StnA!$E179),$A179,"")</f>
        <v/>
      </c>
      <c r="K179" s="11" t="str">
        <f>IF(AND(VLOOKUP(K$1,VesselTimes!$A$2:$E$9,5)&gt;StnA!$D179,VLOOKUP(K$1,VesselTimes!$A$2:$E$9,4)&lt;=StnA!$E179),$A179,"")</f>
        <v/>
      </c>
      <c r="L179" s="11" t="str">
        <f>IF(AND(VLOOKUP(L$1,VesselTimes!$A$2:$E$9,5)&gt;StnA!$D179,VLOOKUP(L$1,VesselTimes!$A$2:$E$9,4)&lt;=StnA!$E179),$A179,"")</f>
        <v/>
      </c>
      <c r="M179" s="11" t="str">
        <f>IF(AND(VLOOKUP(M$1,VesselTimes!$A$2:$E$9,5)&gt;StnA!$D179,VLOOKUP(M$1,VesselTimes!$A$2:$E$9,4)&lt;=StnA!$E179),$A179,"")</f>
        <v/>
      </c>
    </row>
    <row r="180" spans="1:13" x14ac:dyDescent="0.25">
      <c r="A180" t="s">
        <v>181</v>
      </c>
      <c r="B180" s="4">
        <v>1793.7460000000001</v>
      </c>
      <c r="C180" s="2">
        <f t="shared" si="6"/>
        <v>380206.99999979697</v>
      </c>
      <c r="D180" s="1">
        <f t="shared" si="7"/>
        <v>41184.400543981479</v>
      </c>
      <c r="E180" s="1">
        <f t="shared" si="8"/>
        <v>41184.421304930554</v>
      </c>
      <c r="F180" s="11" t="str">
        <f>IF(AND(VLOOKUP(F$1,VesselTimes!$A$2:$E$9,5)&gt;StnA!$D180,VLOOKUP(F$1,VesselTimes!$A$2:$E$9,4)&lt;=StnA!$E180),$A180,"")</f>
        <v/>
      </c>
      <c r="G180" s="11" t="str">
        <f>IF(AND(VLOOKUP(G$1,VesselTimes!$A$2:$E$9,5)&gt;StnA!$D180,VLOOKUP(G$1,VesselTimes!$A$2:$E$9,4)&lt;=StnA!$E180),$A180,"")</f>
        <v/>
      </c>
      <c r="H180" s="11" t="str">
        <f>IF(AND(VLOOKUP(H$1,VesselTimes!$A$2:$E$9,5)&gt;StnA!$D180,VLOOKUP(H$1,VesselTimes!$A$2:$E$9,4)&lt;=StnA!$E180),$A180,"")</f>
        <v/>
      </c>
      <c r="I180" s="11" t="str">
        <f>IF(AND(VLOOKUP(I$1,VesselTimes!$A$2:$E$9,5)&gt;StnA!$D180,VLOOKUP(I$1,VesselTimes!$A$2:$E$9,4)&lt;=StnA!$E180),$A180,"")</f>
        <v/>
      </c>
      <c r="J180" s="11" t="str">
        <f>IF(AND(VLOOKUP(J$1,VesselTimes!$A$2:$E$9,5)&gt;StnA!$D180,VLOOKUP(J$1,VesselTimes!$A$2:$E$9,4)&lt;=StnA!$E180),$A180,"")</f>
        <v/>
      </c>
      <c r="K180" s="11" t="str">
        <f>IF(AND(VLOOKUP(K$1,VesselTimes!$A$2:$E$9,5)&gt;StnA!$D180,VLOOKUP(K$1,VesselTimes!$A$2:$E$9,4)&lt;=StnA!$E180),$A180,"")</f>
        <v/>
      </c>
      <c r="L180" s="11" t="str">
        <f>IF(AND(VLOOKUP(L$1,VesselTimes!$A$2:$E$9,5)&gt;StnA!$D180,VLOOKUP(L$1,VesselTimes!$A$2:$E$9,4)&lt;=StnA!$E180),$A180,"")</f>
        <v/>
      </c>
      <c r="M180" s="11" t="str">
        <f>IF(AND(VLOOKUP(M$1,VesselTimes!$A$2:$E$9,5)&gt;StnA!$D180,VLOOKUP(M$1,VesselTimes!$A$2:$E$9,4)&lt;=StnA!$E180),$A180,"")</f>
        <v/>
      </c>
    </row>
    <row r="181" spans="1:13" x14ac:dyDescent="0.25">
      <c r="A181" t="s">
        <v>182</v>
      </c>
      <c r="B181" s="4">
        <v>1800</v>
      </c>
      <c r="C181" s="2">
        <f t="shared" si="6"/>
        <v>382008.9999998454</v>
      </c>
      <c r="D181" s="1">
        <f t="shared" si="7"/>
        <v>41184.421400462961</v>
      </c>
      <c r="E181" s="1">
        <f t="shared" si="8"/>
        <v>41184.442233796297</v>
      </c>
      <c r="F181" s="11" t="str">
        <f>IF(AND(VLOOKUP(F$1,VesselTimes!$A$2:$E$9,5)&gt;StnA!$D181,VLOOKUP(F$1,VesselTimes!$A$2:$E$9,4)&lt;=StnA!$E181),$A181,"")</f>
        <v/>
      </c>
      <c r="G181" s="11" t="str">
        <f>IF(AND(VLOOKUP(G$1,VesselTimes!$A$2:$E$9,5)&gt;StnA!$D181,VLOOKUP(G$1,VesselTimes!$A$2:$E$9,4)&lt;=StnA!$E181),$A181,"")</f>
        <v/>
      </c>
      <c r="H181" s="11" t="str">
        <f>IF(AND(VLOOKUP(H$1,VesselTimes!$A$2:$E$9,5)&gt;StnA!$D181,VLOOKUP(H$1,VesselTimes!$A$2:$E$9,4)&lt;=StnA!$E181),$A181,"")</f>
        <v/>
      </c>
      <c r="I181" s="11" t="str">
        <f>IF(AND(VLOOKUP(I$1,VesselTimes!$A$2:$E$9,5)&gt;StnA!$D181,VLOOKUP(I$1,VesselTimes!$A$2:$E$9,4)&lt;=StnA!$E181),$A181,"")</f>
        <v/>
      </c>
      <c r="J181" s="11" t="str">
        <f>IF(AND(VLOOKUP(J$1,VesselTimes!$A$2:$E$9,5)&gt;StnA!$D181,VLOOKUP(J$1,VesselTimes!$A$2:$E$9,4)&lt;=StnA!$E181),$A181,"")</f>
        <v/>
      </c>
      <c r="K181" s="11" t="str">
        <f>IF(AND(VLOOKUP(K$1,VesselTimes!$A$2:$E$9,5)&gt;StnA!$D181,VLOOKUP(K$1,VesselTimes!$A$2:$E$9,4)&lt;=StnA!$E181),$A181,"")</f>
        <v/>
      </c>
      <c r="L181" s="11" t="str">
        <f>IF(AND(VLOOKUP(L$1,VesselTimes!$A$2:$E$9,5)&gt;StnA!$D181,VLOOKUP(L$1,VesselTimes!$A$2:$E$9,4)&lt;=StnA!$E181),$A181,"")</f>
        <v/>
      </c>
      <c r="M181" s="11" t="str">
        <f>IF(AND(VLOOKUP(M$1,VesselTimes!$A$2:$E$9,5)&gt;StnA!$D181,VLOOKUP(M$1,VesselTimes!$A$2:$E$9,4)&lt;=StnA!$E181),$A181,"")</f>
        <v/>
      </c>
    </row>
    <row r="182" spans="1:13" x14ac:dyDescent="0.25">
      <c r="A182" t="s">
        <v>183</v>
      </c>
      <c r="B182" s="4">
        <v>1791.7840000000001</v>
      </c>
      <c r="C182" s="2">
        <f t="shared" si="6"/>
        <v>383809.00000005495</v>
      </c>
      <c r="D182" s="1">
        <f t="shared" si="7"/>
        <v>41184.442233796297</v>
      </c>
      <c r="E182" s="1">
        <f t="shared" si="8"/>
        <v>41184.462972037036</v>
      </c>
      <c r="F182" s="11" t="str">
        <f>IF(AND(VLOOKUP(F$1,VesselTimes!$A$2:$E$9,5)&gt;StnA!$D182,VLOOKUP(F$1,VesselTimes!$A$2:$E$9,4)&lt;=StnA!$E182),$A182,"")</f>
        <v/>
      </c>
      <c r="G182" s="11" t="str">
        <f>IF(AND(VLOOKUP(G$1,VesselTimes!$A$2:$E$9,5)&gt;StnA!$D182,VLOOKUP(G$1,VesselTimes!$A$2:$E$9,4)&lt;=StnA!$E182),$A182,"")</f>
        <v/>
      </c>
      <c r="H182" s="11" t="str">
        <f>IF(AND(VLOOKUP(H$1,VesselTimes!$A$2:$E$9,5)&gt;StnA!$D182,VLOOKUP(H$1,VesselTimes!$A$2:$E$9,4)&lt;=StnA!$E182),$A182,"")</f>
        <v/>
      </c>
      <c r="I182" s="11" t="str">
        <f>IF(AND(VLOOKUP(I$1,VesselTimes!$A$2:$E$9,5)&gt;StnA!$D182,VLOOKUP(I$1,VesselTimes!$A$2:$E$9,4)&lt;=StnA!$E182),$A182,"")</f>
        <v/>
      </c>
      <c r="J182" s="11" t="str">
        <f>IF(AND(VLOOKUP(J$1,VesselTimes!$A$2:$E$9,5)&gt;StnA!$D182,VLOOKUP(J$1,VesselTimes!$A$2:$E$9,4)&lt;=StnA!$E182),$A182,"")</f>
        <v/>
      </c>
      <c r="K182" s="11" t="str">
        <f>IF(AND(VLOOKUP(K$1,VesselTimes!$A$2:$E$9,5)&gt;StnA!$D182,VLOOKUP(K$1,VesselTimes!$A$2:$E$9,4)&lt;=StnA!$E182),$A182,"")</f>
        <v/>
      </c>
      <c r="L182" s="11" t="str">
        <f>IF(AND(VLOOKUP(L$1,VesselTimes!$A$2:$E$9,5)&gt;StnA!$D182,VLOOKUP(L$1,VesselTimes!$A$2:$E$9,4)&lt;=StnA!$E182),$A182,"")</f>
        <v/>
      </c>
      <c r="M182" s="11" t="str">
        <f>IF(AND(VLOOKUP(M$1,VesselTimes!$A$2:$E$9,5)&gt;StnA!$D182,VLOOKUP(M$1,VesselTimes!$A$2:$E$9,4)&lt;=StnA!$E182),$A182,"")</f>
        <v/>
      </c>
    </row>
    <row r="183" spans="1:13" x14ac:dyDescent="0.25">
      <c r="A183" t="s">
        <v>184</v>
      </c>
      <c r="B183" s="4">
        <v>1800</v>
      </c>
      <c r="C183" s="2">
        <f t="shared" si="6"/>
        <v>385609.99999986961</v>
      </c>
      <c r="D183" s="1">
        <f t="shared" si="7"/>
        <v>41184.463078703702</v>
      </c>
      <c r="E183" s="1">
        <f t="shared" si="8"/>
        <v>41184.483912037038</v>
      </c>
      <c r="F183" s="11" t="str">
        <f>IF(AND(VLOOKUP(F$1,VesselTimes!$A$2:$E$9,5)&gt;StnA!$D183,VLOOKUP(F$1,VesselTimes!$A$2:$E$9,4)&lt;=StnA!$E183),$A183,"")</f>
        <v/>
      </c>
      <c r="G183" s="11" t="str">
        <f>IF(AND(VLOOKUP(G$1,VesselTimes!$A$2:$E$9,5)&gt;StnA!$D183,VLOOKUP(G$1,VesselTimes!$A$2:$E$9,4)&lt;=StnA!$E183),$A183,"")</f>
        <v/>
      </c>
      <c r="H183" s="11" t="str">
        <f>IF(AND(VLOOKUP(H$1,VesselTimes!$A$2:$E$9,5)&gt;StnA!$D183,VLOOKUP(H$1,VesselTimes!$A$2:$E$9,4)&lt;=StnA!$E183),$A183,"")</f>
        <v/>
      </c>
      <c r="I183" s="11" t="str">
        <f>IF(AND(VLOOKUP(I$1,VesselTimes!$A$2:$E$9,5)&gt;StnA!$D183,VLOOKUP(I$1,VesselTimes!$A$2:$E$9,4)&lt;=StnA!$E183),$A183,"")</f>
        <v/>
      </c>
      <c r="J183" s="11" t="str">
        <f>IF(AND(VLOOKUP(J$1,VesselTimes!$A$2:$E$9,5)&gt;StnA!$D183,VLOOKUP(J$1,VesselTimes!$A$2:$E$9,4)&lt;=StnA!$E183),$A183,"")</f>
        <v/>
      </c>
      <c r="K183" s="11" t="str">
        <f>IF(AND(VLOOKUP(K$1,VesselTimes!$A$2:$E$9,5)&gt;StnA!$D183,VLOOKUP(K$1,VesselTimes!$A$2:$E$9,4)&lt;=StnA!$E183),$A183,"")</f>
        <v/>
      </c>
      <c r="L183" s="11" t="str">
        <f>IF(AND(VLOOKUP(L$1,VesselTimes!$A$2:$E$9,5)&gt;StnA!$D183,VLOOKUP(L$1,VesselTimes!$A$2:$E$9,4)&lt;=StnA!$E183),$A183,"")</f>
        <v/>
      </c>
      <c r="M183" s="11" t="str">
        <f>IF(AND(VLOOKUP(M$1,VesselTimes!$A$2:$E$9,5)&gt;StnA!$D183,VLOOKUP(M$1,VesselTimes!$A$2:$E$9,4)&lt;=StnA!$E183),$A183,"")</f>
        <v/>
      </c>
    </row>
    <row r="184" spans="1:13" x14ac:dyDescent="0.25">
      <c r="A184" t="s">
        <v>185</v>
      </c>
      <c r="B184" s="4">
        <v>1794.6849999999999</v>
      </c>
      <c r="C184" s="2">
        <f t="shared" si="6"/>
        <v>387410.00000007916</v>
      </c>
      <c r="D184" s="1">
        <f t="shared" si="7"/>
        <v>41184.483912037038</v>
      </c>
      <c r="E184" s="1">
        <f t="shared" si="8"/>
        <v>41184.504683854168</v>
      </c>
      <c r="F184" s="11" t="str">
        <f>IF(AND(VLOOKUP(F$1,VesselTimes!$A$2:$E$9,5)&gt;StnA!$D184,VLOOKUP(F$1,VesselTimes!$A$2:$E$9,4)&lt;=StnA!$E184),$A184,"")</f>
        <v/>
      </c>
      <c r="G184" s="11" t="str">
        <f>IF(AND(VLOOKUP(G$1,VesselTimes!$A$2:$E$9,5)&gt;StnA!$D184,VLOOKUP(G$1,VesselTimes!$A$2:$E$9,4)&lt;=StnA!$E184),$A184,"")</f>
        <v/>
      </c>
      <c r="H184" s="11" t="str">
        <f>IF(AND(VLOOKUP(H$1,VesselTimes!$A$2:$E$9,5)&gt;StnA!$D184,VLOOKUP(H$1,VesselTimes!$A$2:$E$9,4)&lt;=StnA!$E184),$A184,"")</f>
        <v/>
      </c>
      <c r="I184" s="11" t="str">
        <f>IF(AND(VLOOKUP(I$1,VesselTimes!$A$2:$E$9,5)&gt;StnA!$D184,VLOOKUP(I$1,VesselTimes!$A$2:$E$9,4)&lt;=StnA!$E184),$A184,"")</f>
        <v/>
      </c>
      <c r="J184" s="11" t="str">
        <f>IF(AND(VLOOKUP(J$1,VesselTimes!$A$2:$E$9,5)&gt;StnA!$D184,VLOOKUP(J$1,VesselTimes!$A$2:$E$9,4)&lt;=StnA!$E184),$A184,"")</f>
        <v/>
      </c>
      <c r="K184" s="11" t="str">
        <f>IF(AND(VLOOKUP(K$1,VesselTimes!$A$2:$E$9,5)&gt;StnA!$D184,VLOOKUP(K$1,VesselTimes!$A$2:$E$9,4)&lt;=StnA!$E184),$A184,"")</f>
        <v/>
      </c>
      <c r="L184" s="11" t="str">
        <f>IF(AND(VLOOKUP(L$1,VesselTimes!$A$2:$E$9,5)&gt;StnA!$D184,VLOOKUP(L$1,VesselTimes!$A$2:$E$9,4)&lt;=StnA!$E184),$A184,"")</f>
        <v/>
      </c>
      <c r="M184" s="11" t="str">
        <f>IF(AND(VLOOKUP(M$1,VesselTimes!$A$2:$E$9,5)&gt;StnA!$D184,VLOOKUP(M$1,VesselTimes!$A$2:$E$9,4)&lt;=StnA!$E184),$A184,"")</f>
        <v/>
      </c>
    </row>
    <row r="185" spans="1:13" x14ac:dyDescent="0.25">
      <c r="A185" t="s">
        <v>186</v>
      </c>
      <c r="B185" s="4">
        <v>1800</v>
      </c>
      <c r="C185" s="2">
        <f t="shared" si="6"/>
        <v>389212.00000012759</v>
      </c>
      <c r="D185" s="1">
        <f t="shared" si="7"/>
        <v>41184.50476851852</v>
      </c>
      <c r="E185" s="1">
        <f t="shared" si="8"/>
        <v>41184.525601851856</v>
      </c>
      <c r="F185" s="11" t="str">
        <f>IF(AND(VLOOKUP(F$1,VesselTimes!$A$2:$E$9,5)&gt;StnA!$D185,VLOOKUP(F$1,VesselTimes!$A$2:$E$9,4)&lt;=StnA!$E185),$A185,"")</f>
        <v/>
      </c>
      <c r="G185" s="11" t="str">
        <f>IF(AND(VLOOKUP(G$1,VesselTimes!$A$2:$E$9,5)&gt;StnA!$D185,VLOOKUP(G$1,VesselTimes!$A$2:$E$9,4)&lt;=StnA!$E185),$A185,"")</f>
        <v/>
      </c>
      <c r="H185" s="11" t="str">
        <f>IF(AND(VLOOKUP(H$1,VesselTimes!$A$2:$E$9,5)&gt;StnA!$D185,VLOOKUP(H$1,VesselTimes!$A$2:$E$9,4)&lt;=StnA!$E185),$A185,"")</f>
        <v/>
      </c>
      <c r="I185" s="11" t="str">
        <f>IF(AND(VLOOKUP(I$1,VesselTimes!$A$2:$E$9,5)&gt;StnA!$D185,VLOOKUP(I$1,VesselTimes!$A$2:$E$9,4)&lt;=StnA!$E185),$A185,"")</f>
        <v/>
      </c>
      <c r="J185" s="11" t="str">
        <f>IF(AND(VLOOKUP(J$1,VesselTimes!$A$2:$E$9,5)&gt;StnA!$D185,VLOOKUP(J$1,VesselTimes!$A$2:$E$9,4)&lt;=StnA!$E185),$A185,"")</f>
        <v/>
      </c>
      <c r="K185" s="11" t="str">
        <f>IF(AND(VLOOKUP(K$1,VesselTimes!$A$2:$E$9,5)&gt;StnA!$D185,VLOOKUP(K$1,VesselTimes!$A$2:$E$9,4)&lt;=StnA!$E185),$A185,"")</f>
        <v/>
      </c>
      <c r="L185" s="11" t="str">
        <f>IF(AND(VLOOKUP(L$1,VesselTimes!$A$2:$E$9,5)&gt;StnA!$D185,VLOOKUP(L$1,VesselTimes!$A$2:$E$9,4)&lt;=StnA!$E185),$A185,"")</f>
        <v/>
      </c>
      <c r="M185" s="11" t="str">
        <f>IF(AND(VLOOKUP(M$1,VesselTimes!$A$2:$E$9,5)&gt;StnA!$D185,VLOOKUP(M$1,VesselTimes!$A$2:$E$9,4)&lt;=StnA!$E185),$A185,"")</f>
        <v/>
      </c>
    </row>
    <row r="186" spans="1:13" x14ac:dyDescent="0.25">
      <c r="A186" t="s">
        <v>187</v>
      </c>
      <c r="B186" s="4">
        <v>1791.7840000000001</v>
      </c>
      <c r="C186" s="2">
        <f t="shared" si="6"/>
        <v>391011.9999997085</v>
      </c>
      <c r="D186" s="1">
        <f t="shared" si="7"/>
        <v>41184.525601851848</v>
      </c>
      <c r="E186" s="1">
        <f t="shared" si="8"/>
        <v>41184.546340092587</v>
      </c>
      <c r="F186" s="11" t="str">
        <f>IF(AND(VLOOKUP(F$1,VesselTimes!$A$2:$E$9,5)&gt;StnA!$D186,VLOOKUP(F$1,VesselTimes!$A$2:$E$9,4)&lt;=StnA!$E186),$A186,"")</f>
        <v/>
      </c>
      <c r="G186" s="11" t="str">
        <f>IF(AND(VLOOKUP(G$1,VesselTimes!$A$2:$E$9,5)&gt;StnA!$D186,VLOOKUP(G$1,VesselTimes!$A$2:$E$9,4)&lt;=StnA!$E186),$A186,"")</f>
        <v/>
      </c>
      <c r="H186" s="11" t="str">
        <f>IF(AND(VLOOKUP(H$1,VesselTimes!$A$2:$E$9,5)&gt;StnA!$D186,VLOOKUP(H$1,VesselTimes!$A$2:$E$9,4)&lt;=StnA!$E186),$A186,"")</f>
        <v/>
      </c>
      <c r="I186" s="11" t="str">
        <f>IF(AND(VLOOKUP(I$1,VesselTimes!$A$2:$E$9,5)&gt;StnA!$D186,VLOOKUP(I$1,VesselTimes!$A$2:$E$9,4)&lt;=StnA!$E186),$A186,"")</f>
        <v/>
      </c>
      <c r="J186" s="11" t="str">
        <f>IF(AND(VLOOKUP(J$1,VesselTimes!$A$2:$E$9,5)&gt;StnA!$D186,VLOOKUP(J$1,VesselTimes!$A$2:$E$9,4)&lt;=StnA!$E186),$A186,"")</f>
        <v/>
      </c>
      <c r="K186" s="11" t="str">
        <f>IF(AND(VLOOKUP(K$1,VesselTimes!$A$2:$E$9,5)&gt;StnA!$D186,VLOOKUP(K$1,VesselTimes!$A$2:$E$9,4)&lt;=StnA!$E186),$A186,"")</f>
        <v/>
      </c>
      <c r="L186" s="11" t="str">
        <f>IF(AND(VLOOKUP(L$1,VesselTimes!$A$2:$E$9,5)&gt;StnA!$D186,VLOOKUP(L$1,VesselTimes!$A$2:$E$9,4)&lt;=StnA!$E186),$A186,"")</f>
        <v/>
      </c>
      <c r="M186" s="11" t="str">
        <f>IF(AND(VLOOKUP(M$1,VesselTimes!$A$2:$E$9,5)&gt;StnA!$D186,VLOOKUP(M$1,VesselTimes!$A$2:$E$9,4)&lt;=StnA!$E186),$A186,"")</f>
        <v/>
      </c>
    </row>
    <row r="187" spans="1:13" x14ac:dyDescent="0.25">
      <c r="A187" t="s">
        <v>188</v>
      </c>
      <c r="B187" s="4">
        <v>1800</v>
      </c>
      <c r="C187" s="2">
        <f t="shared" si="6"/>
        <v>392813.00000015181</v>
      </c>
      <c r="D187" s="1">
        <f t="shared" si="7"/>
        <v>41184.546446759261</v>
      </c>
      <c r="E187" s="1">
        <f t="shared" si="8"/>
        <v>41184.567280092597</v>
      </c>
      <c r="F187" s="11" t="str">
        <f>IF(AND(VLOOKUP(F$1,VesselTimes!$A$2:$E$9,5)&gt;StnA!$D187,VLOOKUP(F$1,VesselTimes!$A$2:$E$9,4)&lt;=StnA!$E187),$A187,"")</f>
        <v/>
      </c>
      <c r="G187" s="11" t="str">
        <f>IF(AND(VLOOKUP(G$1,VesselTimes!$A$2:$E$9,5)&gt;StnA!$D187,VLOOKUP(G$1,VesselTimes!$A$2:$E$9,4)&lt;=StnA!$E187),$A187,"")</f>
        <v/>
      </c>
      <c r="H187" s="11" t="str">
        <f>IF(AND(VLOOKUP(H$1,VesselTimes!$A$2:$E$9,5)&gt;StnA!$D187,VLOOKUP(H$1,VesselTimes!$A$2:$E$9,4)&lt;=StnA!$E187),$A187,"")</f>
        <v/>
      </c>
      <c r="I187" s="11" t="str">
        <f>IF(AND(VLOOKUP(I$1,VesselTimes!$A$2:$E$9,5)&gt;StnA!$D187,VLOOKUP(I$1,VesselTimes!$A$2:$E$9,4)&lt;=StnA!$E187),$A187,"")</f>
        <v/>
      </c>
      <c r="J187" s="11" t="str">
        <f>IF(AND(VLOOKUP(J$1,VesselTimes!$A$2:$E$9,5)&gt;StnA!$D187,VLOOKUP(J$1,VesselTimes!$A$2:$E$9,4)&lt;=StnA!$E187),$A187,"")</f>
        <v/>
      </c>
      <c r="K187" s="11" t="str">
        <f>IF(AND(VLOOKUP(K$1,VesselTimes!$A$2:$E$9,5)&gt;StnA!$D187,VLOOKUP(K$1,VesselTimes!$A$2:$E$9,4)&lt;=StnA!$E187),$A187,"")</f>
        <v/>
      </c>
      <c r="L187" s="11" t="str">
        <f>IF(AND(VLOOKUP(L$1,VesselTimes!$A$2:$E$9,5)&gt;StnA!$D187,VLOOKUP(L$1,VesselTimes!$A$2:$E$9,4)&lt;=StnA!$E187),$A187,"")</f>
        <v/>
      </c>
      <c r="M187" s="11" t="str">
        <f>IF(AND(VLOOKUP(M$1,VesselTimes!$A$2:$E$9,5)&gt;StnA!$D187,VLOOKUP(M$1,VesselTimes!$A$2:$E$9,4)&lt;=StnA!$E187),$A187,"")</f>
        <v/>
      </c>
    </row>
    <row r="188" spans="1:13" x14ac:dyDescent="0.25">
      <c r="A188" t="s">
        <v>189</v>
      </c>
      <c r="B188" s="4">
        <v>1792.723</v>
      </c>
      <c r="C188" s="2">
        <f t="shared" si="6"/>
        <v>394612.99999973271</v>
      </c>
      <c r="D188" s="1">
        <f t="shared" si="7"/>
        <v>41184.567280092589</v>
      </c>
      <c r="E188" s="1">
        <f t="shared" si="8"/>
        <v>41184.588029201383</v>
      </c>
      <c r="F188" s="11" t="str">
        <f>IF(AND(VLOOKUP(F$1,VesselTimes!$A$2:$E$9,5)&gt;StnA!$D188,VLOOKUP(F$1,VesselTimes!$A$2:$E$9,4)&lt;=StnA!$E188),$A188,"")</f>
        <v/>
      </c>
      <c r="G188" s="11" t="str">
        <f>IF(AND(VLOOKUP(G$1,VesselTimes!$A$2:$E$9,5)&gt;StnA!$D188,VLOOKUP(G$1,VesselTimes!$A$2:$E$9,4)&lt;=StnA!$E188),$A188,"")</f>
        <v/>
      </c>
      <c r="H188" s="11" t="str">
        <f>IF(AND(VLOOKUP(H$1,VesselTimes!$A$2:$E$9,5)&gt;StnA!$D188,VLOOKUP(H$1,VesselTimes!$A$2:$E$9,4)&lt;=StnA!$E188),$A188,"")</f>
        <v/>
      </c>
      <c r="I188" s="11" t="str">
        <f>IF(AND(VLOOKUP(I$1,VesselTimes!$A$2:$E$9,5)&gt;StnA!$D188,VLOOKUP(I$1,VesselTimes!$A$2:$E$9,4)&lt;=StnA!$E188),$A188,"")</f>
        <v/>
      </c>
      <c r="J188" s="11" t="str">
        <f>IF(AND(VLOOKUP(J$1,VesselTimes!$A$2:$E$9,5)&gt;StnA!$D188,VLOOKUP(J$1,VesselTimes!$A$2:$E$9,4)&lt;=StnA!$E188),$A188,"")</f>
        <v/>
      </c>
      <c r="K188" s="11" t="str">
        <f>IF(AND(VLOOKUP(K$1,VesselTimes!$A$2:$E$9,5)&gt;StnA!$D188,VLOOKUP(K$1,VesselTimes!$A$2:$E$9,4)&lt;=StnA!$E188),$A188,"")</f>
        <v/>
      </c>
      <c r="L188" s="11" t="str">
        <f>IF(AND(VLOOKUP(L$1,VesselTimes!$A$2:$E$9,5)&gt;StnA!$D188,VLOOKUP(L$1,VesselTimes!$A$2:$E$9,4)&lt;=StnA!$E188),$A188,"")</f>
        <v/>
      </c>
      <c r="M188" s="11" t="str">
        <f>IF(AND(VLOOKUP(M$1,VesselTimes!$A$2:$E$9,5)&gt;StnA!$D188,VLOOKUP(M$1,VesselTimes!$A$2:$E$9,4)&lt;=StnA!$E188),$A188,"")</f>
        <v/>
      </c>
    </row>
    <row r="189" spans="1:13" x14ac:dyDescent="0.25">
      <c r="A189" t="s">
        <v>190</v>
      </c>
      <c r="B189" s="4">
        <v>1800</v>
      </c>
      <c r="C189" s="2">
        <f t="shared" si="6"/>
        <v>396414.00000017602</v>
      </c>
      <c r="D189" s="1">
        <f t="shared" si="7"/>
        <v>41184.588125000002</v>
      </c>
      <c r="E189" s="1">
        <f t="shared" si="8"/>
        <v>41184.608958333338</v>
      </c>
      <c r="F189" s="11" t="str">
        <f>IF(AND(VLOOKUP(F$1,VesselTimes!$A$2:$E$9,5)&gt;StnA!$D189,VLOOKUP(F$1,VesselTimes!$A$2:$E$9,4)&lt;=StnA!$E189),$A189,"")</f>
        <v/>
      </c>
      <c r="G189" s="11" t="str">
        <f>IF(AND(VLOOKUP(G$1,VesselTimes!$A$2:$E$9,5)&gt;StnA!$D189,VLOOKUP(G$1,VesselTimes!$A$2:$E$9,4)&lt;=StnA!$E189),$A189,"")</f>
        <v/>
      </c>
      <c r="H189" s="11" t="str">
        <f>IF(AND(VLOOKUP(H$1,VesselTimes!$A$2:$E$9,5)&gt;StnA!$D189,VLOOKUP(H$1,VesselTimes!$A$2:$E$9,4)&lt;=StnA!$E189),$A189,"")</f>
        <v/>
      </c>
      <c r="I189" s="11" t="str">
        <f>IF(AND(VLOOKUP(I$1,VesselTimes!$A$2:$E$9,5)&gt;StnA!$D189,VLOOKUP(I$1,VesselTimes!$A$2:$E$9,4)&lt;=StnA!$E189),$A189,"")</f>
        <v/>
      </c>
      <c r="J189" s="11" t="str">
        <f>IF(AND(VLOOKUP(J$1,VesselTimes!$A$2:$E$9,5)&gt;StnA!$D189,VLOOKUP(J$1,VesselTimes!$A$2:$E$9,4)&lt;=StnA!$E189),$A189,"")</f>
        <v/>
      </c>
      <c r="K189" s="11" t="str">
        <f>IF(AND(VLOOKUP(K$1,VesselTimes!$A$2:$E$9,5)&gt;StnA!$D189,VLOOKUP(K$1,VesselTimes!$A$2:$E$9,4)&lt;=StnA!$E189),$A189,"")</f>
        <v/>
      </c>
      <c r="L189" s="11" t="str">
        <f>IF(AND(VLOOKUP(L$1,VesselTimes!$A$2:$E$9,5)&gt;StnA!$D189,VLOOKUP(L$1,VesselTimes!$A$2:$E$9,4)&lt;=StnA!$E189),$A189,"")</f>
        <v/>
      </c>
      <c r="M189" s="11" t="str">
        <f>IF(AND(VLOOKUP(M$1,VesselTimes!$A$2:$E$9,5)&gt;StnA!$D189,VLOOKUP(M$1,VesselTimes!$A$2:$E$9,4)&lt;=StnA!$E189),$A189,"")</f>
        <v/>
      </c>
    </row>
    <row r="190" spans="1:13" x14ac:dyDescent="0.25">
      <c r="A190" t="s">
        <v>191</v>
      </c>
      <c r="B190" s="4">
        <v>1792.723</v>
      </c>
      <c r="C190" s="2">
        <f t="shared" si="6"/>
        <v>398213.99999975692</v>
      </c>
      <c r="D190" s="1">
        <f t="shared" si="7"/>
        <v>41184.608958333331</v>
      </c>
      <c r="E190" s="1">
        <f t="shared" si="8"/>
        <v>41184.629707442124</v>
      </c>
      <c r="F190" s="11" t="str">
        <f>IF(AND(VLOOKUP(F$1,VesselTimes!$A$2:$E$9,5)&gt;StnA!$D190,VLOOKUP(F$1,VesselTimes!$A$2:$E$9,4)&lt;=StnA!$E190),$A190,"")</f>
        <v/>
      </c>
      <c r="G190" s="11" t="str">
        <f>IF(AND(VLOOKUP(G$1,VesselTimes!$A$2:$E$9,5)&gt;StnA!$D190,VLOOKUP(G$1,VesselTimes!$A$2:$E$9,4)&lt;=StnA!$E190),$A190,"")</f>
        <v/>
      </c>
      <c r="H190" s="11" t="str">
        <f>IF(AND(VLOOKUP(H$1,VesselTimes!$A$2:$E$9,5)&gt;StnA!$D190,VLOOKUP(H$1,VesselTimes!$A$2:$E$9,4)&lt;=StnA!$E190),$A190,"")</f>
        <v/>
      </c>
      <c r="I190" s="11" t="str">
        <f>IF(AND(VLOOKUP(I$1,VesselTimes!$A$2:$E$9,5)&gt;StnA!$D190,VLOOKUP(I$1,VesselTimes!$A$2:$E$9,4)&lt;=StnA!$E190),$A190,"")</f>
        <v/>
      </c>
      <c r="J190" s="11" t="str">
        <f>IF(AND(VLOOKUP(J$1,VesselTimes!$A$2:$E$9,5)&gt;StnA!$D190,VLOOKUP(J$1,VesselTimes!$A$2:$E$9,4)&lt;=StnA!$E190),$A190,"")</f>
        <v/>
      </c>
      <c r="K190" s="11" t="str">
        <f>IF(AND(VLOOKUP(K$1,VesselTimes!$A$2:$E$9,5)&gt;StnA!$D190,VLOOKUP(K$1,VesselTimes!$A$2:$E$9,4)&lt;=StnA!$E190),$A190,"")</f>
        <v/>
      </c>
      <c r="L190" s="11" t="str">
        <f>IF(AND(VLOOKUP(L$1,VesselTimes!$A$2:$E$9,5)&gt;StnA!$D190,VLOOKUP(L$1,VesselTimes!$A$2:$E$9,4)&lt;=StnA!$E190),$A190,"")</f>
        <v/>
      </c>
      <c r="M190" s="11" t="str">
        <f>IF(AND(VLOOKUP(M$1,VesselTimes!$A$2:$E$9,5)&gt;StnA!$D190,VLOOKUP(M$1,VesselTimes!$A$2:$E$9,4)&lt;=StnA!$E190),$A190,"")</f>
        <v/>
      </c>
    </row>
    <row r="191" spans="1:13" x14ac:dyDescent="0.25">
      <c r="A191" t="s">
        <v>192</v>
      </c>
      <c r="B191" s="4">
        <v>1800</v>
      </c>
      <c r="C191" s="2">
        <f t="shared" si="6"/>
        <v>400015.00000020023</v>
      </c>
      <c r="D191" s="1">
        <f t="shared" si="7"/>
        <v>41184.629803240743</v>
      </c>
      <c r="E191" s="1">
        <f t="shared" si="8"/>
        <v>41184.650636574079</v>
      </c>
      <c r="F191" s="11" t="str">
        <f>IF(AND(VLOOKUP(F$1,VesselTimes!$A$2:$E$9,5)&gt;StnA!$D191,VLOOKUP(F$1,VesselTimes!$A$2:$E$9,4)&lt;=StnA!$E191),$A191,"")</f>
        <v/>
      </c>
      <c r="G191" s="11" t="str">
        <f>IF(AND(VLOOKUP(G$1,VesselTimes!$A$2:$E$9,5)&gt;StnA!$D191,VLOOKUP(G$1,VesselTimes!$A$2:$E$9,4)&lt;=StnA!$E191),$A191,"")</f>
        <v/>
      </c>
      <c r="H191" s="11" t="str">
        <f>IF(AND(VLOOKUP(H$1,VesselTimes!$A$2:$E$9,5)&gt;StnA!$D191,VLOOKUP(H$1,VesselTimes!$A$2:$E$9,4)&lt;=StnA!$E191),$A191,"")</f>
        <v/>
      </c>
      <c r="I191" s="11" t="str">
        <f>IF(AND(VLOOKUP(I$1,VesselTimes!$A$2:$E$9,5)&gt;StnA!$D191,VLOOKUP(I$1,VesselTimes!$A$2:$E$9,4)&lt;=StnA!$E191),$A191,"")</f>
        <v/>
      </c>
      <c r="J191" s="11" t="str">
        <f>IF(AND(VLOOKUP(J$1,VesselTimes!$A$2:$E$9,5)&gt;StnA!$D191,VLOOKUP(J$1,VesselTimes!$A$2:$E$9,4)&lt;=StnA!$E191),$A191,"")</f>
        <v/>
      </c>
      <c r="K191" s="11" t="str">
        <f>IF(AND(VLOOKUP(K$1,VesselTimes!$A$2:$E$9,5)&gt;StnA!$D191,VLOOKUP(K$1,VesselTimes!$A$2:$E$9,4)&lt;=StnA!$E191),$A191,"")</f>
        <v/>
      </c>
      <c r="L191" s="11" t="str">
        <f>IF(AND(VLOOKUP(L$1,VesselTimes!$A$2:$E$9,5)&gt;StnA!$D191,VLOOKUP(L$1,VesselTimes!$A$2:$E$9,4)&lt;=StnA!$E191),$A191,"")</f>
        <v/>
      </c>
      <c r="M191" s="11" t="str">
        <f>IF(AND(VLOOKUP(M$1,VesselTimes!$A$2:$E$9,5)&gt;StnA!$D191,VLOOKUP(M$1,VesselTimes!$A$2:$E$9,4)&lt;=StnA!$E191),$A191,"")</f>
        <v/>
      </c>
    </row>
    <row r="192" spans="1:13" x14ac:dyDescent="0.25">
      <c r="A192" t="s">
        <v>193</v>
      </c>
      <c r="B192" s="4">
        <v>1794.6849999999999</v>
      </c>
      <c r="C192" s="2">
        <f t="shared" si="6"/>
        <v>401814.99999978114</v>
      </c>
      <c r="D192" s="1">
        <f t="shared" si="7"/>
        <v>41184.650636574072</v>
      </c>
      <c r="E192" s="1">
        <f t="shared" si="8"/>
        <v>41184.671408391201</v>
      </c>
      <c r="F192" s="11" t="str">
        <f>IF(AND(VLOOKUP(F$1,VesselTimes!$A$2:$E$9,5)&gt;StnA!$D192,VLOOKUP(F$1,VesselTimes!$A$2:$E$9,4)&lt;=StnA!$E192),$A192,"")</f>
        <v/>
      </c>
      <c r="G192" s="11" t="str">
        <f>IF(AND(VLOOKUP(G$1,VesselTimes!$A$2:$E$9,5)&gt;StnA!$D192,VLOOKUP(G$1,VesselTimes!$A$2:$E$9,4)&lt;=StnA!$E192),$A192,"")</f>
        <v/>
      </c>
      <c r="H192" s="11" t="str">
        <f>IF(AND(VLOOKUP(H$1,VesselTimes!$A$2:$E$9,5)&gt;StnA!$D192,VLOOKUP(H$1,VesselTimes!$A$2:$E$9,4)&lt;=StnA!$E192),$A192,"")</f>
        <v/>
      </c>
      <c r="I192" s="11" t="str">
        <f>IF(AND(VLOOKUP(I$1,VesselTimes!$A$2:$E$9,5)&gt;StnA!$D192,VLOOKUP(I$1,VesselTimes!$A$2:$E$9,4)&lt;=StnA!$E192),$A192,"")</f>
        <v/>
      </c>
      <c r="J192" s="11" t="str">
        <f>IF(AND(VLOOKUP(J$1,VesselTimes!$A$2:$E$9,5)&gt;StnA!$D192,VLOOKUP(J$1,VesselTimes!$A$2:$E$9,4)&lt;=StnA!$E192),$A192,"")</f>
        <v/>
      </c>
      <c r="K192" s="11" t="str">
        <f>IF(AND(VLOOKUP(K$1,VesselTimes!$A$2:$E$9,5)&gt;StnA!$D192,VLOOKUP(K$1,VesselTimes!$A$2:$E$9,4)&lt;=StnA!$E192),$A192,"")</f>
        <v/>
      </c>
      <c r="L192" s="11" t="str">
        <f>IF(AND(VLOOKUP(L$1,VesselTimes!$A$2:$E$9,5)&gt;StnA!$D192,VLOOKUP(L$1,VesselTimes!$A$2:$E$9,4)&lt;=StnA!$E192),$A192,"")</f>
        <v/>
      </c>
      <c r="M192" s="11" t="str">
        <f>IF(AND(VLOOKUP(M$1,VesselTimes!$A$2:$E$9,5)&gt;StnA!$D192,VLOOKUP(M$1,VesselTimes!$A$2:$E$9,4)&lt;=StnA!$E192),$A192,"")</f>
        <v/>
      </c>
    </row>
    <row r="193" spans="1:13" x14ac:dyDescent="0.25">
      <c r="A193" t="s">
        <v>194</v>
      </c>
      <c r="B193" s="4">
        <v>1800</v>
      </c>
      <c r="C193" s="2">
        <f t="shared" si="6"/>
        <v>403616.99999982957</v>
      </c>
      <c r="D193" s="1">
        <f t="shared" si="7"/>
        <v>41184.671493055554</v>
      </c>
      <c r="E193" s="1">
        <f t="shared" si="8"/>
        <v>41184.692326388889</v>
      </c>
      <c r="F193" s="11" t="str">
        <f>IF(AND(VLOOKUP(F$1,VesselTimes!$A$2:$E$9,5)&gt;StnA!$D193,VLOOKUP(F$1,VesselTimes!$A$2:$E$9,4)&lt;=StnA!$E193),$A193,"")</f>
        <v/>
      </c>
      <c r="G193" s="11" t="str">
        <f>IF(AND(VLOOKUP(G$1,VesselTimes!$A$2:$E$9,5)&gt;StnA!$D193,VLOOKUP(G$1,VesselTimes!$A$2:$E$9,4)&lt;=StnA!$E193),$A193,"")</f>
        <v/>
      </c>
      <c r="H193" s="11" t="str">
        <f>IF(AND(VLOOKUP(H$1,VesselTimes!$A$2:$E$9,5)&gt;StnA!$D193,VLOOKUP(H$1,VesselTimes!$A$2:$E$9,4)&lt;=StnA!$E193),$A193,"")</f>
        <v/>
      </c>
      <c r="I193" s="11" t="str">
        <f>IF(AND(VLOOKUP(I$1,VesselTimes!$A$2:$E$9,5)&gt;StnA!$D193,VLOOKUP(I$1,VesselTimes!$A$2:$E$9,4)&lt;=StnA!$E193),$A193,"")</f>
        <v/>
      </c>
      <c r="J193" s="11" t="str">
        <f>IF(AND(VLOOKUP(J$1,VesselTimes!$A$2:$E$9,5)&gt;StnA!$D193,VLOOKUP(J$1,VesselTimes!$A$2:$E$9,4)&lt;=StnA!$E193),$A193,"")</f>
        <v/>
      </c>
      <c r="K193" s="11" t="str">
        <f>IF(AND(VLOOKUP(K$1,VesselTimes!$A$2:$E$9,5)&gt;StnA!$D193,VLOOKUP(K$1,VesselTimes!$A$2:$E$9,4)&lt;=StnA!$E193),$A193,"")</f>
        <v/>
      </c>
      <c r="L193" s="11" t="str">
        <f>IF(AND(VLOOKUP(L$1,VesselTimes!$A$2:$E$9,5)&gt;StnA!$D193,VLOOKUP(L$1,VesselTimes!$A$2:$E$9,4)&lt;=StnA!$E193),$A193,"")</f>
        <v/>
      </c>
      <c r="M193" s="11" t="str">
        <f>IF(AND(VLOOKUP(M$1,VesselTimes!$A$2:$E$9,5)&gt;StnA!$D193,VLOOKUP(M$1,VesselTimes!$A$2:$E$9,4)&lt;=StnA!$E193),$A193,"")</f>
        <v/>
      </c>
    </row>
    <row r="194" spans="1:13" x14ac:dyDescent="0.25">
      <c r="A194" t="s">
        <v>195</v>
      </c>
      <c r="B194" s="4">
        <v>1793.7460000000001</v>
      </c>
      <c r="C194" s="2">
        <f t="shared" ref="C194:C206" si="9">24*3600*(D194-zerotime)</f>
        <v>405417.00000003912</v>
      </c>
      <c r="D194" s="1">
        <f t="shared" si="7"/>
        <v>41184.692326388889</v>
      </c>
      <c r="E194" s="1">
        <f t="shared" si="8"/>
        <v>41184.713087337965</v>
      </c>
      <c r="F194" s="11" t="str">
        <f>IF(AND(VLOOKUP(F$1,VesselTimes!$A$2:$E$9,5)&gt;StnA!$D194,VLOOKUP(F$1,VesselTimes!$A$2:$E$9,4)&lt;=StnA!$E194),$A194,"")</f>
        <v/>
      </c>
      <c r="G194" s="11" t="str">
        <f>IF(AND(VLOOKUP(G$1,VesselTimes!$A$2:$E$9,5)&gt;StnA!$D194,VLOOKUP(G$1,VesselTimes!$A$2:$E$9,4)&lt;=StnA!$E194),$A194,"")</f>
        <v/>
      </c>
      <c r="H194" s="11" t="str">
        <f>IF(AND(VLOOKUP(H$1,VesselTimes!$A$2:$E$9,5)&gt;StnA!$D194,VLOOKUP(H$1,VesselTimes!$A$2:$E$9,4)&lt;=StnA!$E194),$A194,"")</f>
        <v/>
      </c>
      <c r="I194" s="11" t="str">
        <f>IF(AND(VLOOKUP(I$1,VesselTimes!$A$2:$E$9,5)&gt;StnA!$D194,VLOOKUP(I$1,VesselTimes!$A$2:$E$9,4)&lt;=StnA!$E194),$A194,"")</f>
        <v/>
      </c>
      <c r="J194" s="11" t="str">
        <f>IF(AND(VLOOKUP(J$1,VesselTimes!$A$2:$E$9,5)&gt;StnA!$D194,VLOOKUP(J$1,VesselTimes!$A$2:$E$9,4)&lt;=StnA!$E194),$A194,"")</f>
        <v/>
      </c>
      <c r="K194" s="11" t="str">
        <f>IF(AND(VLOOKUP(K$1,VesselTimes!$A$2:$E$9,5)&gt;StnA!$D194,VLOOKUP(K$1,VesselTimes!$A$2:$E$9,4)&lt;=StnA!$E194),$A194,"")</f>
        <v/>
      </c>
      <c r="L194" s="11" t="str">
        <f>IF(AND(VLOOKUP(L$1,VesselTimes!$A$2:$E$9,5)&gt;StnA!$D194,VLOOKUP(L$1,VesselTimes!$A$2:$E$9,4)&lt;=StnA!$E194),$A194,"")</f>
        <v/>
      </c>
      <c r="M194" s="11" t="str">
        <f>IF(AND(VLOOKUP(M$1,VesselTimes!$A$2:$E$9,5)&gt;StnA!$D194,VLOOKUP(M$1,VesselTimes!$A$2:$E$9,4)&lt;=StnA!$E194),$A194,"")</f>
        <v/>
      </c>
    </row>
    <row r="195" spans="1:13" x14ac:dyDescent="0.25">
      <c r="A195" t="s">
        <v>196</v>
      </c>
      <c r="B195" s="4">
        <v>1800</v>
      </c>
      <c r="C195" s="2">
        <f t="shared" si="9"/>
        <v>407219.00000008754</v>
      </c>
      <c r="D195" s="1">
        <f t="shared" ref="D195:D206" si="10">DATE(MID(A195,54,4),MID(A195,59,2),MID(A195,62,2))+TIME(MID(A195,65,2),MID(A195,68,2),MID(A195,71,2))</f>
        <v>41184.713182870371</v>
      </c>
      <c r="E195" s="1">
        <f t="shared" ref="E195:E206" si="11">D195+B195/24/3600</f>
        <v>41184.734016203707</v>
      </c>
      <c r="F195" s="11" t="str">
        <f>IF(AND(VLOOKUP(F$1,VesselTimes!$A$2:$E$9,5)&gt;StnA!$D195,VLOOKUP(F$1,VesselTimes!$A$2:$E$9,4)&lt;=StnA!$E195),$A195,"")</f>
        <v/>
      </c>
      <c r="G195" s="11" t="str">
        <f>IF(AND(VLOOKUP(G$1,VesselTimes!$A$2:$E$9,5)&gt;StnA!$D195,VLOOKUP(G$1,VesselTimes!$A$2:$E$9,4)&lt;=StnA!$E195),$A195,"")</f>
        <v/>
      </c>
      <c r="H195" s="11" t="str">
        <f>IF(AND(VLOOKUP(H$1,VesselTimes!$A$2:$E$9,5)&gt;StnA!$D195,VLOOKUP(H$1,VesselTimes!$A$2:$E$9,4)&lt;=StnA!$E195),$A195,"")</f>
        <v/>
      </c>
      <c r="I195" s="11" t="str">
        <f>IF(AND(VLOOKUP(I$1,VesselTimes!$A$2:$E$9,5)&gt;StnA!$D195,VLOOKUP(I$1,VesselTimes!$A$2:$E$9,4)&lt;=StnA!$E195),$A195,"")</f>
        <v/>
      </c>
      <c r="J195" s="11" t="str">
        <f>IF(AND(VLOOKUP(J$1,VesselTimes!$A$2:$E$9,5)&gt;StnA!$D195,VLOOKUP(J$1,VesselTimes!$A$2:$E$9,4)&lt;=StnA!$E195),$A195,"")</f>
        <v/>
      </c>
      <c r="K195" s="11" t="str">
        <f>IF(AND(VLOOKUP(K$1,VesselTimes!$A$2:$E$9,5)&gt;StnA!$D195,VLOOKUP(K$1,VesselTimes!$A$2:$E$9,4)&lt;=StnA!$E195),$A195,"")</f>
        <v/>
      </c>
      <c r="L195" s="11" t="str">
        <f>IF(AND(VLOOKUP(L$1,VesselTimes!$A$2:$E$9,5)&gt;StnA!$D195,VLOOKUP(L$1,VesselTimes!$A$2:$E$9,4)&lt;=StnA!$E195),$A195,"")</f>
        <v/>
      </c>
      <c r="M195" s="11" t="str">
        <f>IF(AND(VLOOKUP(M$1,VesselTimes!$A$2:$E$9,5)&gt;StnA!$D195,VLOOKUP(M$1,VesselTimes!$A$2:$E$9,4)&lt;=StnA!$E195),$A195,"")</f>
        <v/>
      </c>
    </row>
    <row r="196" spans="1:13" x14ac:dyDescent="0.25">
      <c r="A196" t="s">
        <v>197</v>
      </c>
      <c r="B196" s="4">
        <v>1791.7840000000001</v>
      </c>
      <c r="C196" s="2">
        <f t="shared" si="9"/>
        <v>409019.00000029709</v>
      </c>
      <c r="D196" s="1">
        <f t="shared" si="10"/>
        <v>41184.734016203707</v>
      </c>
      <c r="E196" s="1">
        <f t="shared" si="11"/>
        <v>41184.754754444446</v>
      </c>
      <c r="F196" s="11" t="str">
        <f>IF(AND(VLOOKUP(F$1,VesselTimes!$A$2:$E$9,5)&gt;StnA!$D196,VLOOKUP(F$1,VesselTimes!$A$2:$E$9,4)&lt;=StnA!$E196),$A196,"")</f>
        <v/>
      </c>
      <c r="G196" s="11" t="str">
        <f>IF(AND(VLOOKUP(G$1,VesselTimes!$A$2:$E$9,5)&gt;StnA!$D196,VLOOKUP(G$1,VesselTimes!$A$2:$E$9,4)&lt;=StnA!$E196),$A196,"")</f>
        <v/>
      </c>
      <c r="H196" s="11" t="str">
        <f>IF(AND(VLOOKUP(H$1,VesselTimes!$A$2:$E$9,5)&gt;StnA!$D196,VLOOKUP(H$1,VesselTimes!$A$2:$E$9,4)&lt;=StnA!$E196),$A196,"")</f>
        <v/>
      </c>
      <c r="I196" s="11" t="str">
        <f>IF(AND(VLOOKUP(I$1,VesselTimes!$A$2:$E$9,5)&gt;StnA!$D196,VLOOKUP(I$1,VesselTimes!$A$2:$E$9,4)&lt;=StnA!$E196),$A196,"")</f>
        <v/>
      </c>
      <c r="J196" s="11" t="str">
        <f>IF(AND(VLOOKUP(J$1,VesselTimes!$A$2:$E$9,5)&gt;StnA!$D196,VLOOKUP(J$1,VesselTimes!$A$2:$E$9,4)&lt;=StnA!$E196),$A196,"")</f>
        <v/>
      </c>
      <c r="K196" s="11" t="str">
        <f>IF(AND(VLOOKUP(K$1,VesselTimes!$A$2:$E$9,5)&gt;StnA!$D196,VLOOKUP(K$1,VesselTimes!$A$2:$E$9,4)&lt;=StnA!$E196),$A196,"")</f>
        <v/>
      </c>
      <c r="L196" s="11" t="str">
        <f>IF(AND(VLOOKUP(L$1,VesselTimes!$A$2:$E$9,5)&gt;StnA!$D196,VLOOKUP(L$1,VesselTimes!$A$2:$E$9,4)&lt;=StnA!$E196),$A196,"")</f>
        <v/>
      </c>
      <c r="M196" s="11" t="str">
        <f>IF(AND(VLOOKUP(M$1,VesselTimes!$A$2:$E$9,5)&gt;StnA!$D196,VLOOKUP(M$1,VesselTimes!$A$2:$E$9,4)&lt;=StnA!$E196),$A196,"")</f>
        <v/>
      </c>
    </row>
    <row r="197" spans="1:13" x14ac:dyDescent="0.25">
      <c r="A197" t="s">
        <v>198</v>
      </c>
      <c r="B197" s="4">
        <v>1800</v>
      </c>
      <c r="C197" s="2">
        <f t="shared" si="9"/>
        <v>410820.00000011176</v>
      </c>
      <c r="D197" s="1">
        <f t="shared" si="10"/>
        <v>41184.754861111112</v>
      </c>
      <c r="E197" s="1">
        <f t="shared" si="11"/>
        <v>41184.775694444448</v>
      </c>
      <c r="F197" s="11" t="str">
        <f>IF(AND(VLOOKUP(F$1,VesselTimes!$A$2:$E$9,5)&gt;StnA!$D197,VLOOKUP(F$1,VesselTimes!$A$2:$E$9,4)&lt;=StnA!$E197),$A197,"")</f>
        <v/>
      </c>
      <c r="G197" s="11" t="str">
        <f>IF(AND(VLOOKUP(G$1,VesselTimes!$A$2:$E$9,5)&gt;StnA!$D197,VLOOKUP(G$1,VesselTimes!$A$2:$E$9,4)&lt;=StnA!$E197),$A197,"")</f>
        <v/>
      </c>
      <c r="H197" s="11" t="str">
        <f>IF(AND(VLOOKUP(H$1,VesselTimes!$A$2:$E$9,5)&gt;StnA!$D197,VLOOKUP(H$1,VesselTimes!$A$2:$E$9,4)&lt;=StnA!$E197),$A197,"")</f>
        <v/>
      </c>
      <c r="I197" s="11" t="str">
        <f>IF(AND(VLOOKUP(I$1,VesselTimes!$A$2:$E$9,5)&gt;StnA!$D197,VLOOKUP(I$1,VesselTimes!$A$2:$E$9,4)&lt;=StnA!$E197),$A197,"")</f>
        <v/>
      </c>
      <c r="J197" s="11" t="str">
        <f>IF(AND(VLOOKUP(J$1,VesselTimes!$A$2:$E$9,5)&gt;StnA!$D197,VLOOKUP(J$1,VesselTimes!$A$2:$E$9,4)&lt;=StnA!$E197),$A197,"")</f>
        <v/>
      </c>
      <c r="K197" s="11" t="str">
        <f>IF(AND(VLOOKUP(K$1,VesselTimes!$A$2:$E$9,5)&gt;StnA!$D197,VLOOKUP(K$1,VesselTimes!$A$2:$E$9,4)&lt;=StnA!$E197),$A197,"")</f>
        <v/>
      </c>
      <c r="L197" s="11" t="str">
        <f>IF(AND(VLOOKUP(L$1,VesselTimes!$A$2:$E$9,5)&gt;StnA!$D197,VLOOKUP(L$1,VesselTimes!$A$2:$E$9,4)&lt;=StnA!$E197),$A197,"")</f>
        <v/>
      </c>
      <c r="M197" s="11" t="str">
        <f>IF(AND(VLOOKUP(M$1,VesselTimes!$A$2:$E$9,5)&gt;StnA!$D197,VLOOKUP(M$1,VesselTimes!$A$2:$E$9,4)&lt;=StnA!$E197),$A197,"")</f>
        <v/>
      </c>
    </row>
    <row r="198" spans="1:13" x14ac:dyDescent="0.25">
      <c r="A198" t="s">
        <v>199</v>
      </c>
      <c r="B198" s="4">
        <v>1792.723</v>
      </c>
      <c r="C198" s="2">
        <f t="shared" si="9"/>
        <v>412619.99999969266</v>
      </c>
      <c r="D198" s="1">
        <f t="shared" si="10"/>
        <v>41184.775694444441</v>
      </c>
      <c r="E198" s="1">
        <f t="shared" si="11"/>
        <v>41184.796443553234</v>
      </c>
      <c r="F198" s="11" t="str">
        <f>IF(AND(VLOOKUP(F$1,VesselTimes!$A$2:$E$9,5)&gt;StnA!$D198,VLOOKUP(F$1,VesselTimes!$A$2:$E$9,4)&lt;=StnA!$E198),$A198,"")</f>
        <v/>
      </c>
      <c r="G198" s="11" t="str">
        <f>IF(AND(VLOOKUP(G$1,VesselTimes!$A$2:$E$9,5)&gt;StnA!$D198,VLOOKUP(G$1,VesselTimes!$A$2:$E$9,4)&lt;=StnA!$E198),$A198,"")</f>
        <v/>
      </c>
      <c r="H198" s="11" t="str">
        <f>IF(AND(VLOOKUP(H$1,VesselTimes!$A$2:$E$9,5)&gt;StnA!$D198,VLOOKUP(H$1,VesselTimes!$A$2:$E$9,4)&lt;=StnA!$E198),$A198,"")</f>
        <v/>
      </c>
      <c r="I198" s="11" t="str">
        <f>IF(AND(VLOOKUP(I$1,VesselTimes!$A$2:$E$9,5)&gt;StnA!$D198,VLOOKUP(I$1,VesselTimes!$A$2:$E$9,4)&lt;=StnA!$E198),$A198,"")</f>
        <v/>
      </c>
      <c r="J198" s="11" t="str">
        <f>IF(AND(VLOOKUP(J$1,VesselTimes!$A$2:$E$9,5)&gt;StnA!$D198,VLOOKUP(J$1,VesselTimes!$A$2:$E$9,4)&lt;=StnA!$E198),$A198,"")</f>
        <v/>
      </c>
      <c r="K198" s="11" t="str">
        <f>IF(AND(VLOOKUP(K$1,VesselTimes!$A$2:$E$9,5)&gt;StnA!$D198,VLOOKUP(K$1,VesselTimes!$A$2:$E$9,4)&lt;=StnA!$E198),$A198,"")</f>
        <v/>
      </c>
      <c r="L198" s="11" t="str">
        <f>IF(AND(VLOOKUP(L$1,VesselTimes!$A$2:$E$9,5)&gt;StnA!$D198,VLOOKUP(L$1,VesselTimes!$A$2:$E$9,4)&lt;=StnA!$E198),$A198,"")</f>
        <v/>
      </c>
      <c r="M198" s="11" t="str">
        <f>IF(AND(VLOOKUP(M$1,VesselTimes!$A$2:$E$9,5)&gt;StnA!$D198,VLOOKUP(M$1,VesselTimes!$A$2:$E$9,4)&lt;=StnA!$E198),$A198,"")</f>
        <v/>
      </c>
    </row>
    <row r="199" spans="1:13" x14ac:dyDescent="0.25">
      <c r="A199" t="s">
        <v>200</v>
      </c>
      <c r="B199" s="4">
        <v>1800</v>
      </c>
      <c r="C199" s="2">
        <f t="shared" si="9"/>
        <v>414421.00000013597</v>
      </c>
      <c r="D199" s="1">
        <f t="shared" si="10"/>
        <v>41184.796539351853</v>
      </c>
      <c r="E199" s="1">
        <f t="shared" si="11"/>
        <v>41184.817372685189</v>
      </c>
      <c r="F199" s="11" t="str">
        <f>IF(AND(VLOOKUP(F$1,VesselTimes!$A$2:$E$9,5)&gt;StnA!$D199,VLOOKUP(F$1,VesselTimes!$A$2:$E$9,4)&lt;=StnA!$E199),$A199,"")</f>
        <v/>
      </c>
      <c r="G199" s="11" t="str">
        <f>IF(AND(VLOOKUP(G$1,VesselTimes!$A$2:$E$9,5)&gt;StnA!$D199,VLOOKUP(G$1,VesselTimes!$A$2:$E$9,4)&lt;=StnA!$E199),$A199,"")</f>
        <v/>
      </c>
      <c r="H199" s="11" t="str">
        <f>IF(AND(VLOOKUP(H$1,VesselTimes!$A$2:$E$9,5)&gt;StnA!$D199,VLOOKUP(H$1,VesselTimes!$A$2:$E$9,4)&lt;=StnA!$E199),$A199,"")</f>
        <v/>
      </c>
      <c r="I199" s="11" t="str">
        <f>IF(AND(VLOOKUP(I$1,VesselTimes!$A$2:$E$9,5)&gt;StnA!$D199,VLOOKUP(I$1,VesselTimes!$A$2:$E$9,4)&lt;=StnA!$E199),$A199,"")</f>
        <v/>
      </c>
      <c r="J199" s="11" t="str">
        <f>IF(AND(VLOOKUP(J$1,VesselTimes!$A$2:$E$9,5)&gt;StnA!$D199,VLOOKUP(J$1,VesselTimes!$A$2:$E$9,4)&lt;=StnA!$E199),$A199,"")</f>
        <v/>
      </c>
      <c r="K199" s="11" t="str">
        <f>IF(AND(VLOOKUP(K$1,VesselTimes!$A$2:$E$9,5)&gt;StnA!$D199,VLOOKUP(K$1,VesselTimes!$A$2:$E$9,4)&lt;=StnA!$E199),$A199,"")</f>
        <v/>
      </c>
      <c r="L199" s="11" t="str">
        <f>IF(AND(VLOOKUP(L$1,VesselTimes!$A$2:$E$9,5)&gt;StnA!$D199,VLOOKUP(L$1,VesselTimes!$A$2:$E$9,4)&lt;=StnA!$E199),$A199,"")</f>
        <v/>
      </c>
      <c r="M199" s="11" t="str">
        <f>IF(AND(VLOOKUP(M$1,VesselTimes!$A$2:$E$9,5)&gt;StnA!$D199,VLOOKUP(M$1,VesselTimes!$A$2:$E$9,4)&lt;=StnA!$E199),$A199,"")</f>
        <v/>
      </c>
    </row>
    <row r="200" spans="1:13" x14ac:dyDescent="0.25">
      <c r="A200" t="s">
        <v>201</v>
      </c>
      <c r="B200" s="4">
        <v>1794.6849999999999</v>
      </c>
      <c r="C200" s="2">
        <f t="shared" si="9"/>
        <v>416220.99999971688</v>
      </c>
      <c r="D200" s="1">
        <f t="shared" si="10"/>
        <v>41184.817372685182</v>
      </c>
      <c r="E200" s="1">
        <f t="shared" si="11"/>
        <v>41184.838144502311</v>
      </c>
      <c r="F200" s="11" t="str">
        <f>IF(AND(VLOOKUP(F$1,VesselTimes!$A$2:$E$9,5)&gt;StnA!$D200,VLOOKUP(F$1,VesselTimes!$A$2:$E$9,4)&lt;=StnA!$E200),$A200,"")</f>
        <v/>
      </c>
      <c r="G200" s="11" t="str">
        <f>IF(AND(VLOOKUP(G$1,VesselTimes!$A$2:$E$9,5)&gt;StnA!$D200,VLOOKUP(G$1,VesselTimes!$A$2:$E$9,4)&lt;=StnA!$E200),$A200,"")</f>
        <v/>
      </c>
      <c r="H200" s="11" t="str">
        <f>IF(AND(VLOOKUP(H$1,VesselTimes!$A$2:$E$9,5)&gt;StnA!$D200,VLOOKUP(H$1,VesselTimes!$A$2:$E$9,4)&lt;=StnA!$E200),$A200,"")</f>
        <v/>
      </c>
      <c r="I200" s="11" t="str">
        <f>IF(AND(VLOOKUP(I$1,VesselTimes!$A$2:$E$9,5)&gt;StnA!$D200,VLOOKUP(I$1,VesselTimes!$A$2:$E$9,4)&lt;=StnA!$E200),$A200,"")</f>
        <v/>
      </c>
      <c r="J200" s="11" t="str">
        <f>IF(AND(VLOOKUP(J$1,VesselTimes!$A$2:$E$9,5)&gt;StnA!$D200,VLOOKUP(J$1,VesselTimes!$A$2:$E$9,4)&lt;=StnA!$E200),$A200,"")</f>
        <v/>
      </c>
      <c r="K200" s="11" t="str">
        <f>IF(AND(VLOOKUP(K$1,VesselTimes!$A$2:$E$9,5)&gt;StnA!$D200,VLOOKUP(K$1,VesselTimes!$A$2:$E$9,4)&lt;=StnA!$E200),$A200,"")</f>
        <v/>
      </c>
      <c r="L200" s="11" t="str">
        <f>IF(AND(VLOOKUP(L$1,VesselTimes!$A$2:$E$9,5)&gt;StnA!$D200,VLOOKUP(L$1,VesselTimes!$A$2:$E$9,4)&lt;=StnA!$E200),$A200,"")</f>
        <v/>
      </c>
      <c r="M200" s="11" t="str">
        <f>IF(AND(VLOOKUP(M$1,VesselTimes!$A$2:$E$9,5)&gt;StnA!$D200,VLOOKUP(M$1,VesselTimes!$A$2:$E$9,4)&lt;=StnA!$E200),$A200,"")</f>
        <v/>
      </c>
    </row>
    <row r="201" spans="1:13" x14ac:dyDescent="0.25">
      <c r="A201" t="s">
        <v>202</v>
      </c>
      <c r="B201" s="4">
        <v>1800</v>
      </c>
      <c r="C201" s="2">
        <f t="shared" si="9"/>
        <v>418022.99999976531</v>
      </c>
      <c r="D201" s="1">
        <f t="shared" si="10"/>
        <v>41184.838229166664</v>
      </c>
      <c r="E201" s="1">
        <f t="shared" si="11"/>
        <v>41184.8590625</v>
      </c>
      <c r="F201" s="11" t="str">
        <f>IF(AND(VLOOKUP(F$1,VesselTimes!$A$2:$E$9,5)&gt;StnA!$D201,VLOOKUP(F$1,VesselTimes!$A$2:$E$9,4)&lt;=StnA!$E201),$A201,"")</f>
        <v/>
      </c>
      <c r="G201" s="11" t="str">
        <f>IF(AND(VLOOKUP(G$1,VesselTimes!$A$2:$E$9,5)&gt;StnA!$D201,VLOOKUP(G$1,VesselTimes!$A$2:$E$9,4)&lt;=StnA!$E201),$A201,"")</f>
        <v/>
      </c>
      <c r="H201" s="11" t="str">
        <f>IF(AND(VLOOKUP(H$1,VesselTimes!$A$2:$E$9,5)&gt;StnA!$D201,VLOOKUP(H$1,VesselTimes!$A$2:$E$9,4)&lt;=StnA!$E201),$A201,"")</f>
        <v/>
      </c>
      <c r="I201" s="11" t="str">
        <f>IF(AND(VLOOKUP(I$1,VesselTimes!$A$2:$E$9,5)&gt;StnA!$D201,VLOOKUP(I$1,VesselTimes!$A$2:$E$9,4)&lt;=StnA!$E201),$A201,"")</f>
        <v/>
      </c>
      <c r="J201" s="11" t="str">
        <f>IF(AND(VLOOKUP(J$1,VesselTimes!$A$2:$E$9,5)&gt;StnA!$D201,VLOOKUP(J$1,VesselTimes!$A$2:$E$9,4)&lt;=StnA!$E201),$A201,"")</f>
        <v/>
      </c>
      <c r="K201" s="11" t="str">
        <f>IF(AND(VLOOKUP(K$1,VesselTimes!$A$2:$E$9,5)&gt;StnA!$D201,VLOOKUP(K$1,VesselTimes!$A$2:$E$9,4)&lt;=StnA!$E201),$A201,"")</f>
        <v/>
      </c>
      <c r="L201" s="11" t="str">
        <f>IF(AND(VLOOKUP(L$1,VesselTimes!$A$2:$E$9,5)&gt;StnA!$D201,VLOOKUP(L$1,VesselTimes!$A$2:$E$9,4)&lt;=StnA!$E201),$A201,"")</f>
        <v/>
      </c>
      <c r="M201" s="11" t="str">
        <f>IF(AND(VLOOKUP(M$1,VesselTimes!$A$2:$E$9,5)&gt;StnA!$D201,VLOOKUP(M$1,VesselTimes!$A$2:$E$9,4)&lt;=StnA!$E201),$A201,"")</f>
        <v/>
      </c>
    </row>
    <row r="202" spans="1:13" x14ac:dyDescent="0.25">
      <c r="A202" t="s">
        <v>203</v>
      </c>
      <c r="B202" s="4">
        <v>1793.7460000000001</v>
      </c>
      <c r="C202" s="2">
        <f t="shared" si="9"/>
        <v>419822.99999997485</v>
      </c>
      <c r="D202" s="1">
        <f t="shared" si="10"/>
        <v>41184.8590625</v>
      </c>
      <c r="E202" s="1">
        <f t="shared" si="11"/>
        <v>41184.879823449075</v>
      </c>
      <c r="F202" s="11" t="str">
        <f>IF(AND(VLOOKUP(F$1,VesselTimes!$A$2:$E$9,5)&gt;StnA!$D202,VLOOKUP(F$1,VesselTimes!$A$2:$E$9,4)&lt;=StnA!$E202),$A202,"")</f>
        <v/>
      </c>
      <c r="G202" s="11" t="str">
        <f>IF(AND(VLOOKUP(G$1,VesselTimes!$A$2:$E$9,5)&gt;StnA!$D202,VLOOKUP(G$1,VesselTimes!$A$2:$E$9,4)&lt;=StnA!$E202),$A202,"")</f>
        <v/>
      </c>
      <c r="H202" s="11" t="str">
        <f>IF(AND(VLOOKUP(H$1,VesselTimes!$A$2:$E$9,5)&gt;StnA!$D202,VLOOKUP(H$1,VesselTimes!$A$2:$E$9,4)&lt;=StnA!$E202),$A202,"")</f>
        <v/>
      </c>
      <c r="I202" s="11" t="str">
        <f>IF(AND(VLOOKUP(I$1,VesselTimes!$A$2:$E$9,5)&gt;StnA!$D202,VLOOKUP(I$1,VesselTimes!$A$2:$E$9,4)&lt;=StnA!$E202),$A202,"")</f>
        <v/>
      </c>
      <c r="J202" s="11" t="str">
        <f>IF(AND(VLOOKUP(J$1,VesselTimes!$A$2:$E$9,5)&gt;StnA!$D202,VLOOKUP(J$1,VesselTimes!$A$2:$E$9,4)&lt;=StnA!$E202),$A202,"")</f>
        <v/>
      </c>
      <c r="K202" s="11" t="str">
        <f>IF(AND(VLOOKUP(K$1,VesselTimes!$A$2:$E$9,5)&gt;StnA!$D202,VLOOKUP(K$1,VesselTimes!$A$2:$E$9,4)&lt;=StnA!$E202),$A202,"")</f>
        <v/>
      </c>
      <c r="L202" s="11" t="str">
        <f>IF(AND(VLOOKUP(L$1,VesselTimes!$A$2:$E$9,5)&gt;StnA!$D202,VLOOKUP(L$1,VesselTimes!$A$2:$E$9,4)&lt;=StnA!$E202),$A202,"")</f>
        <v/>
      </c>
      <c r="M202" s="11" t="str">
        <f>IF(AND(VLOOKUP(M$1,VesselTimes!$A$2:$E$9,5)&gt;StnA!$D202,VLOOKUP(M$1,VesselTimes!$A$2:$E$9,4)&lt;=StnA!$E202),$A202,"")</f>
        <v/>
      </c>
    </row>
    <row r="203" spans="1:13" x14ac:dyDescent="0.25">
      <c r="A203" t="s">
        <v>204</v>
      </c>
      <c r="B203" s="4">
        <v>1800</v>
      </c>
      <c r="C203" s="2">
        <f t="shared" si="9"/>
        <v>421625.00000002328</v>
      </c>
      <c r="D203" s="1">
        <f t="shared" si="10"/>
        <v>41184.879918981482</v>
      </c>
      <c r="E203" s="1">
        <f t="shared" si="11"/>
        <v>41184.900752314818</v>
      </c>
      <c r="F203" s="11" t="str">
        <f>IF(AND(VLOOKUP(F$1,VesselTimes!$A$2:$E$9,5)&gt;StnA!$D203,VLOOKUP(F$1,VesselTimes!$A$2:$E$9,4)&lt;=StnA!$E203),$A203,"")</f>
        <v/>
      </c>
      <c r="G203" s="11" t="str">
        <f>IF(AND(VLOOKUP(G$1,VesselTimes!$A$2:$E$9,5)&gt;StnA!$D203,VLOOKUP(G$1,VesselTimes!$A$2:$E$9,4)&lt;=StnA!$E203),$A203,"")</f>
        <v/>
      </c>
      <c r="H203" s="11" t="str">
        <f>IF(AND(VLOOKUP(H$1,VesselTimes!$A$2:$E$9,5)&gt;StnA!$D203,VLOOKUP(H$1,VesselTimes!$A$2:$E$9,4)&lt;=StnA!$E203),$A203,"")</f>
        <v/>
      </c>
      <c r="I203" s="11" t="str">
        <f>IF(AND(VLOOKUP(I$1,VesselTimes!$A$2:$E$9,5)&gt;StnA!$D203,VLOOKUP(I$1,VesselTimes!$A$2:$E$9,4)&lt;=StnA!$E203),$A203,"")</f>
        <v/>
      </c>
      <c r="J203" s="11" t="str">
        <f>IF(AND(VLOOKUP(J$1,VesselTimes!$A$2:$E$9,5)&gt;StnA!$D203,VLOOKUP(J$1,VesselTimes!$A$2:$E$9,4)&lt;=StnA!$E203),$A203,"")</f>
        <v/>
      </c>
      <c r="K203" s="11" t="str">
        <f>IF(AND(VLOOKUP(K$1,VesselTimes!$A$2:$E$9,5)&gt;StnA!$D203,VLOOKUP(K$1,VesselTimes!$A$2:$E$9,4)&lt;=StnA!$E203),$A203,"")</f>
        <v/>
      </c>
      <c r="L203" s="11" t="str">
        <f>IF(AND(VLOOKUP(L$1,VesselTimes!$A$2:$E$9,5)&gt;StnA!$D203,VLOOKUP(L$1,VesselTimes!$A$2:$E$9,4)&lt;=StnA!$E203),$A203,"")</f>
        <v/>
      </c>
      <c r="M203" s="11" t="str">
        <f>IF(AND(VLOOKUP(M$1,VesselTimes!$A$2:$E$9,5)&gt;StnA!$D203,VLOOKUP(M$1,VesselTimes!$A$2:$E$9,4)&lt;=StnA!$E203),$A203,"")</f>
        <v/>
      </c>
    </row>
    <row r="204" spans="1:13" x14ac:dyDescent="0.25">
      <c r="A204" t="s">
        <v>205</v>
      </c>
      <c r="B204" s="4">
        <v>1791.7840000000001</v>
      </c>
      <c r="C204" s="2">
        <f t="shared" si="9"/>
        <v>423425.00000023283</v>
      </c>
      <c r="D204" s="1">
        <f t="shared" si="10"/>
        <v>41184.900752314818</v>
      </c>
      <c r="E204" s="1">
        <f t="shared" si="11"/>
        <v>41184.921490555556</v>
      </c>
      <c r="F204" s="11" t="str">
        <f>IF(AND(VLOOKUP(F$1,VesselTimes!$A$2:$E$9,5)&gt;StnA!$D204,VLOOKUP(F$1,VesselTimes!$A$2:$E$9,4)&lt;=StnA!$E204),$A204,"")</f>
        <v/>
      </c>
      <c r="G204" s="11" t="str">
        <f>IF(AND(VLOOKUP(G$1,VesselTimes!$A$2:$E$9,5)&gt;StnA!$D204,VLOOKUP(G$1,VesselTimes!$A$2:$E$9,4)&lt;=StnA!$E204),$A204,"")</f>
        <v/>
      </c>
      <c r="H204" s="11" t="str">
        <f>IF(AND(VLOOKUP(H$1,VesselTimes!$A$2:$E$9,5)&gt;StnA!$D204,VLOOKUP(H$1,VesselTimes!$A$2:$E$9,4)&lt;=StnA!$E204),$A204,"")</f>
        <v/>
      </c>
      <c r="I204" s="11" t="str">
        <f>IF(AND(VLOOKUP(I$1,VesselTimes!$A$2:$E$9,5)&gt;StnA!$D204,VLOOKUP(I$1,VesselTimes!$A$2:$E$9,4)&lt;=StnA!$E204),$A204,"")</f>
        <v/>
      </c>
      <c r="J204" s="11" t="str">
        <f>IF(AND(VLOOKUP(J$1,VesselTimes!$A$2:$E$9,5)&gt;StnA!$D204,VLOOKUP(J$1,VesselTimes!$A$2:$E$9,4)&lt;=StnA!$E204),$A204,"")</f>
        <v/>
      </c>
      <c r="K204" s="11" t="str">
        <f>IF(AND(VLOOKUP(K$1,VesselTimes!$A$2:$E$9,5)&gt;StnA!$D204,VLOOKUP(K$1,VesselTimes!$A$2:$E$9,4)&lt;=StnA!$E204),$A204,"")</f>
        <v>AMARS_data-a60aeada.A60AEADA.Chan_1-24bps.1349213825.2012-10-02-21-37-05.wav</v>
      </c>
      <c r="L204" s="11" t="str">
        <f>IF(AND(VLOOKUP(L$1,VesselTimes!$A$2:$E$9,5)&gt;StnA!$D204,VLOOKUP(L$1,VesselTimes!$A$2:$E$9,4)&lt;=StnA!$E204),$A204,"")</f>
        <v/>
      </c>
      <c r="M204" s="11" t="str">
        <f>IF(AND(VLOOKUP(M$1,VesselTimes!$A$2:$E$9,5)&gt;StnA!$D204,VLOOKUP(M$1,VesselTimes!$A$2:$E$9,4)&lt;=StnA!$E204),$A204,"")</f>
        <v/>
      </c>
    </row>
    <row r="205" spans="1:13" x14ac:dyDescent="0.25">
      <c r="A205" t="s">
        <v>206</v>
      </c>
      <c r="B205" s="4">
        <v>1221.76</v>
      </c>
      <c r="C205" s="2">
        <f t="shared" si="9"/>
        <v>425226.0000000475</v>
      </c>
      <c r="D205" s="1">
        <f t="shared" si="10"/>
        <v>41184.921597222223</v>
      </c>
      <c r="E205" s="1">
        <f t="shared" si="11"/>
        <v>41184.935737962966</v>
      </c>
      <c r="F205" s="11" t="str">
        <f>IF(AND(VLOOKUP(F$1,VesselTimes!$A$2:$E$9,5)&gt;StnA!$D205,VLOOKUP(F$1,VesselTimes!$A$2:$E$9,4)&lt;=StnA!$E205),$A205,"")</f>
        <v/>
      </c>
      <c r="G205" s="11" t="str">
        <f>IF(AND(VLOOKUP(G$1,VesselTimes!$A$2:$E$9,5)&gt;StnA!$D205,VLOOKUP(G$1,VesselTimes!$A$2:$E$9,4)&lt;=StnA!$E205),$A205,"")</f>
        <v/>
      </c>
      <c r="H205" s="11" t="str">
        <f>IF(AND(VLOOKUP(H$1,VesselTimes!$A$2:$E$9,5)&gt;StnA!$D205,VLOOKUP(H$1,VesselTimes!$A$2:$E$9,4)&lt;=StnA!$E205),$A205,"")</f>
        <v/>
      </c>
      <c r="I205" s="11" t="str">
        <f>IF(AND(VLOOKUP(I$1,VesselTimes!$A$2:$E$9,5)&gt;StnA!$D205,VLOOKUP(I$1,VesselTimes!$A$2:$E$9,4)&lt;=StnA!$E205),$A205,"")</f>
        <v/>
      </c>
      <c r="J205" s="11" t="str">
        <f>IF(AND(VLOOKUP(J$1,VesselTimes!$A$2:$E$9,5)&gt;StnA!$D205,VLOOKUP(J$1,VesselTimes!$A$2:$E$9,4)&lt;=StnA!$E205),$A205,"")</f>
        <v/>
      </c>
      <c r="K205" s="11" t="str">
        <f>IF(AND(VLOOKUP(K$1,VesselTimes!$A$2:$E$9,5)&gt;StnA!$D205,VLOOKUP(K$1,VesselTimes!$A$2:$E$9,4)&lt;=StnA!$E205),$A205,"")</f>
        <v>AMARS_data-a60aeada.A60AEADA.Chan_1-24bps.1349215626.2012-10-02-22-07-06.wav</v>
      </c>
      <c r="L205" s="11" t="str">
        <f>IF(AND(VLOOKUP(L$1,VesselTimes!$A$2:$E$9,5)&gt;StnA!$D205,VLOOKUP(L$1,VesselTimes!$A$2:$E$9,4)&lt;=StnA!$E205),$A205,"")</f>
        <v/>
      </c>
      <c r="M205" s="11" t="str">
        <f>IF(AND(VLOOKUP(M$1,VesselTimes!$A$2:$E$9,5)&gt;StnA!$D205,VLOOKUP(M$1,VesselTimes!$A$2:$E$9,4)&lt;=StnA!$E205),$A205,"")</f>
        <v/>
      </c>
    </row>
    <row r="206" spans="1:13" x14ac:dyDescent="0.25">
      <c r="A206" t="s">
        <v>638</v>
      </c>
      <c r="B206">
        <v>1222.443</v>
      </c>
      <c r="C206" s="2">
        <f t="shared" si="9"/>
        <v>426447.00000006706</v>
      </c>
      <c r="D206" s="1">
        <f t="shared" si="10"/>
        <v>41184.935729166667</v>
      </c>
      <c r="E206" s="1">
        <f t="shared" si="11"/>
        <v>41184.949877812498</v>
      </c>
      <c r="F206" s="11" t="str">
        <f>IF(AND(VLOOKUP(F$1,VesselTimes!$A$2:$E$9,5)&gt;StnA!$D206,VLOOKUP(F$1,VesselTimes!$A$2:$E$9,4)&lt;=StnA!$E206),$A206,"")</f>
        <v/>
      </c>
      <c r="G206" s="11" t="str">
        <f>IF(AND(VLOOKUP(G$1,VesselTimes!$A$2:$E$9,5)&gt;StnA!$D206,VLOOKUP(G$1,VesselTimes!$A$2:$E$9,4)&lt;=StnA!$E206),$A206,"")</f>
        <v/>
      </c>
      <c r="H206" s="11" t="str">
        <f>IF(AND(VLOOKUP(H$1,VesselTimes!$A$2:$E$9,5)&gt;StnA!$D206,VLOOKUP(H$1,VesselTimes!$A$2:$E$9,4)&lt;=StnA!$E206),$A206,"")</f>
        <v/>
      </c>
      <c r="I206" s="11" t="str">
        <f>IF(AND(VLOOKUP(I$1,VesselTimes!$A$2:$E$9,5)&gt;StnA!$D206,VLOOKUP(I$1,VesselTimes!$A$2:$E$9,4)&lt;=StnA!$E206),$A206,"")</f>
        <v/>
      </c>
      <c r="J206" s="11" t="str">
        <f>IF(AND(VLOOKUP(J$1,VesselTimes!$A$2:$E$9,5)&gt;StnA!$D206,VLOOKUP(J$1,VesselTimes!$A$2:$E$9,4)&lt;=StnA!$E206),$A206,"")</f>
        <v/>
      </c>
      <c r="K206" s="11" t="str">
        <f>IF(AND(VLOOKUP(K$1,VesselTimes!$A$2:$E$9,5)&gt;StnA!$D206,VLOOKUP(K$1,VesselTimes!$A$2:$E$9,4)&lt;=StnA!$E206),$A206,"")</f>
        <v>AMARS_data-a60aeada.A60AEADA.Chan_1-24bps.1349216847.2012-10-02-22-27-27.wav</v>
      </c>
      <c r="L206" s="11" t="str">
        <f>IF(AND(VLOOKUP(L$1,VesselTimes!$A$2:$E$9,5)&gt;StnA!$D206,VLOOKUP(L$1,VesselTimes!$A$2:$E$9,4)&lt;=StnA!$E206),$A206,"")</f>
        <v/>
      </c>
      <c r="M206" s="11" t="str">
        <f>IF(AND(VLOOKUP(M$1,VesselTimes!$A$2:$E$9,5)&gt;StnA!$D206,VLOOKUP(M$1,VesselTimes!$A$2:$E$9,4)&lt;=StnA!$E206),$A206,"")</f>
        <v/>
      </c>
    </row>
  </sheetData>
  <conditionalFormatting sqref="F2:M206">
    <cfRule type="cellIs" dxfId="9" priority="2" operator="greaterThan">
      <formula>""""""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opLeftCell="B1" workbookViewId="0">
      <pane ySplit="600" topLeftCell="A187" activePane="bottomLeft"/>
      <selection activeCell="J10" sqref="J10"/>
      <selection pane="bottomLeft" activeCell="F205" sqref="F205:M206"/>
    </sheetView>
  </sheetViews>
  <sheetFormatPr defaultRowHeight="15" x14ac:dyDescent="0.25"/>
  <cols>
    <col min="1" max="1" width="76.7109375" customWidth="1"/>
    <col min="2" max="2" width="12.7109375" customWidth="1"/>
    <col min="3" max="3" width="16.7109375" customWidth="1"/>
    <col min="4" max="5" width="20.7109375" customWidth="1"/>
    <col min="6" max="13" width="12.7109375" style="1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208</v>
      </c>
      <c r="E1" s="5" t="s">
        <v>209</v>
      </c>
      <c r="F1" s="11" t="s">
        <v>217</v>
      </c>
      <c r="G1" s="11" t="s">
        <v>216</v>
      </c>
      <c r="H1" s="11" t="s">
        <v>215</v>
      </c>
      <c r="I1" s="11" t="s">
        <v>214</v>
      </c>
      <c r="J1" s="11" t="s">
        <v>213</v>
      </c>
      <c r="K1" s="11" t="s">
        <v>212</v>
      </c>
      <c r="L1" s="11" t="s">
        <v>211</v>
      </c>
      <c r="M1" s="11" t="s">
        <v>210</v>
      </c>
    </row>
    <row r="2" spans="1:13" x14ac:dyDescent="0.25">
      <c r="A2" t="s">
        <v>227</v>
      </c>
      <c r="B2" s="4">
        <v>364.66800000000001</v>
      </c>
      <c r="C2" s="2">
        <f>24*3600*(D2-zerotime)</f>
        <v>61095.000000181608</v>
      </c>
      <c r="D2" s="1">
        <f>DATE(MID(A2,54,4),MID(A2,59,2),MID(A2,62,2))+TIME(MID(A2,65,2),MID(A2,68,2),MID(A2,71,2))</f>
        <v>41180.707118055558</v>
      </c>
      <c r="E2" s="1">
        <f>D2+B2/24/3600</f>
        <v>41180.711338749999</v>
      </c>
      <c r="F2" s="11" t="str">
        <f>IF(AND(VLOOKUP(F$1,VesselTimes!$A$2:$E$9,5)&gt;StnB!$D2,VLOOKUP(F$1,VesselTimes!$A$2:$E$9,4)&lt;=StnB!$E2),$A2,"")</f>
        <v/>
      </c>
      <c r="G2" s="11" t="str">
        <f>IF(AND(VLOOKUP(G$1,VesselTimes!$A$2:$E$9,5)&gt;StnB!$D2,VLOOKUP(G$1,VesselTimes!$A$2:$E$9,4)&lt;=StnB!$E2),$A2,"")</f>
        <v/>
      </c>
      <c r="H2" s="11" t="str">
        <f>IF(AND(VLOOKUP(H$1,VesselTimes!$A$2:$E$9,5)&gt;StnB!$D2,VLOOKUP(H$1,VesselTimes!$A$2:$E$9,4)&lt;=StnB!$E2),$A2,"")</f>
        <v/>
      </c>
      <c r="I2" s="11" t="str">
        <f>IF(AND(VLOOKUP(I$1,VesselTimes!$A$2:$E$9,5)&gt;StnB!$D2,VLOOKUP(I$1,VesselTimes!$A$2:$E$9,4)&lt;=StnB!$E2),$A2,"")</f>
        <v/>
      </c>
      <c r="J2" s="11" t="str">
        <f>IF(AND(VLOOKUP(J$1,VesselTimes!$A$2:$E$9,5)&gt;StnB!$D2,VLOOKUP(J$1,VesselTimes!$A$2:$E$9,4)&lt;=StnB!$E2),$A2,"")</f>
        <v/>
      </c>
      <c r="K2" s="11" t="str">
        <f>IF(AND(VLOOKUP(K$1,VesselTimes!$A$2:$E$9,5)&gt;StnB!$D2,VLOOKUP(K$1,VesselTimes!$A$2:$E$9,4)&lt;=StnB!$E2),$A2,"")</f>
        <v/>
      </c>
      <c r="L2" s="11" t="str">
        <f>IF(AND(VLOOKUP(L$1,VesselTimes!$A$2:$E$9,5)&gt;StnB!$D2,VLOOKUP(L$1,VesselTimes!$A$2:$E$9,4)&lt;=StnB!$E2),$A2,"")</f>
        <v/>
      </c>
      <c r="M2" s="11" t="str">
        <f>IF(AND(VLOOKUP(M$1,VesselTimes!$A$2:$E$9,5)&gt;StnB!$D2,VLOOKUP(M$1,VesselTimes!$A$2:$E$9,4)&lt;=StnB!$E2),$A2,"")</f>
        <v/>
      </c>
    </row>
    <row r="3" spans="1:13" x14ac:dyDescent="0.25">
      <c r="A3" t="s">
        <v>228</v>
      </c>
      <c r="B3" s="4">
        <v>1800</v>
      </c>
      <c r="C3" s="2">
        <f t="shared" ref="C3:C66" si="0">24*3600*(D3-zerotime)</f>
        <v>61466.999999759719</v>
      </c>
      <c r="D3" s="1">
        <f t="shared" ref="D3:D66" si="1">DATE(MID(A3,54,4),MID(A3,59,2),MID(A3,62,2))+TIME(MID(A3,65,2),MID(A3,68,2),MID(A3,71,2))</f>
        <v>41180.711423611108</v>
      </c>
      <c r="E3" s="1">
        <f t="shared" ref="E3:E66" si="2">D3+B3/24/3600</f>
        <v>41180.732256944444</v>
      </c>
      <c r="F3" s="11" t="str">
        <f>IF(AND(VLOOKUP(F$1,VesselTimes!$A$2:$E$9,5)&gt;StnB!$D3,VLOOKUP(F$1,VesselTimes!$A$2:$E$9,4)&lt;=StnB!$E3),$A3,"")</f>
        <v/>
      </c>
      <c r="G3" s="11" t="str">
        <f>IF(AND(VLOOKUP(G$1,VesselTimes!$A$2:$E$9,5)&gt;StnB!$D3,VLOOKUP(G$1,VesselTimes!$A$2:$E$9,4)&lt;=StnB!$E3),$A3,"")</f>
        <v/>
      </c>
      <c r="H3" s="11" t="str">
        <f>IF(AND(VLOOKUP(H$1,VesselTimes!$A$2:$E$9,5)&gt;StnB!$D3,VLOOKUP(H$1,VesselTimes!$A$2:$E$9,4)&lt;=StnB!$E3),$A3,"")</f>
        <v/>
      </c>
      <c r="I3" s="11" t="str">
        <f>IF(AND(VLOOKUP(I$1,VesselTimes!$A$2:$E$9,5)&gt;StnB!$D3,VLOOKUP(I$1,VesselTimes!$A$2:$E$9,4)&lt;=StnB!$E3),$A3,"")</f>
        <v/>
      </c>
      <c r="J3" s="11" t="str">
        <f>IF(AND(VLOOKUP(J$1,VesselTimes!$A$2:$E$9,5)&gt;StnB!$D3,VLOOKUP(J$1,VesselTimes!$A$2:$E$9,4)&lt;=StnB!$E3),$A3,"")</f>
        <v/>
      </c>
      <c r="K3" s="11" t="str">
        <f>IF(AND(VLOOKUP(K$1,VesselTimes!$A$2:$E$9,5)&gt;StnB!$D3,VLOOKUP(K$1,VesselTimes!$A$2:$E$9,4)&lt;=StnB!$E3),$A3,"")</f>
        <v/>
      </c>
      <c r="L3" s="11" t="str">
        <f>IF(AND(VLOOKUP(L$1,VesselTimes!$A$2:$E$9,5)&gt;StnB!$D3,VLOOKUP(L$1,VesselTimes!$A$2:$E$9,4)&lt;=StnB!$E3),$A3,"")</f>
        <v/>
      </c>
      <c r="M3" s="11" t="str">
        <f>IF(AND(VLOOKUP(M$1,VesselTimes!$A$2:$E$9,5)&gt;StnB!$D3,VLOOKUP(M$1,VesselTimes!$A$2:$E$9,4)&lt;=StnB!$E3),$A3,"")</f>
        <v>AMARS_data-898aea4a.898AEA4A.Chan_1-24bps.1348851867.2012-09-28-17-04-27.wav</v>
      </c>
    </row>
    <row r="4" spans="1:13" x14ac:dyDescent="0.25">
      <c r="A4" t="s">
        <v>229</v>
      </c>
      <c r="B4" s="4">
        <v>1791.7840000000001</v>
      </c>
      <c r="C4" s="2">
        <f t="shared" si="0"/>
        <v>63266.999999969266</v>
      </c>
      <c r="D4" s="1">
        <f t="shared" si="1"/>
        <v>41180.732256944444</v>
      </c>
      <c r="E4" s="1">
        <f t="shared" si="2"/>
        <v>41180.752995185183</v>
      </c>
      <c r="F4" s="11" t="str">
        <f>IF(AND(VLOOKUP(F$1,VesselTimes!$A$2:$E$9,5)&gt;StnB!$D4,VLOOKUP(F$1,VesselTimes!$A$2:$E$9,4)&lt;=StnB!$E4),$A4,"")</f>
        <v/>
      </c>
      <c r="G4" s="11" t="str">
        <f>IF(AND(VLOOKUP(G$1,VesselTimes!$A$2:$E$9,5)&gt;StnB!$D4,VLOOKUP(G$1,VesselTimes!$A$2:$E$9,4)&lt;=StnB!$E4),$A4,"")</f>
        <v/>
      </c>
      <c r="H4" s="11" t="str">
        <f>IF(AND(VLOOKUP(H$1,VesselTimes!$A$2:$E$9,5)&gt;StnB!$D4,VLOOKUP(H$1,VesselTimes!$A$2:$E$9,4)&lt;=StnB!$E4),$A4,"")</f>
        <v/>
      </c>
      <c r="I4" s="11" t="str">
        <f>IF(AND(VLOOKUP(I$1,VesselTimes!$A$2:$E$9,5)&gt;StnB!$D4,VLOOKUP(I$1,VesselTimes!$A$2:$E$9,4)&lt;=StnB!$E4),$A4,"")</f>
        <v/>
      </c>
      <c r="J4" s="11" t="str">
        <f>IF(AND(VLOOKUP(J$1,VesselTimes!$A$2:$E$9,5)&gt;StnB!$D4,VLOOKUP(J$1,VesselTimes!$A$2:$E$9,4)&lt;=StnB!$E4),$A4,"")</f>
        <v/>
      </c>
      <c r="K4" s="11" t="str">
        <f>IF(AND(VLOOKUP(K$1,VesselTimes!$A$2:$E$9,5)&gt;StnB!$D4,VLOOKUP(K$1,VesselTimes!$A$2:$E$9,4)&lt;=StnB!$E4),$A4,"")</f>
        <v/>
      </c>
      <c r="L4" s="11" t="str">
        <f>IF(AND(VLOOKUP(L$1,VesselTimes!$A$2:$E$9,5)&gt;StnB!$D4,VLOOKUP(L$1,VesselTimes!$A$2:$E$9,4)&lt;=StnB!$E4),$A4,"")</f>
        <v/>
      </c>
      <c r="M4" s="11" t="str">
        <f>IF(AND(VLOOKUP(M$1,VesselTimes!$A$2:$E$9,5)&gt;StnB!$D4,VLOOKUP(M$1,VesselTimes!$A$2:$E$9,4)&lt;=StnB!$E4),$A4,"")</f>
        <v>AMARS_data-898aea4a.898AEA4A.Chan_1-24bps.1348853667.2012-09-28-17-34-27.wav</v>
      </c>
    </row>
    <row r="5" spans="1:13" x14ac:dyDescent="0.25">
      <c r="A5" t="s">
        <v>230</v>
      </c>
      <c r="B5" s="4">
        <v>1800</v>
      </c>
      <c r="C5" s="2">
        <f t="shared" si="0"/>
        <v>65067.999999783933</v>
      </c>
      <c r="D5" s="1">
        <f t="shared" si="1"/>
        <v>41180.753101851849</v>
      </c>
      <c r="E5" s="1">
        <f t="shared" si="2"/>
        <v>41180.773935185185</v>
      </c>
      <c r="F5" s="11" t="str">
        <f>IF(AND(VLOOKUP(F$1,VesselTimes!$A$2:$E$9,5)&gt;StnB!$D5,VLOOKUP(F$1,VesselTimes!$A$2:$E$9,4)&lt;=StnB!$E5),$A5,"")</f>
        <v/>
      </c>
      <c r="G5" s="11" t="str">
        <f>IF(AND(VLOOKUP(G$1,VesselTimes!$A$2:$E$9,5)&gt;StnB!$D5,VLOOKUP(G$1,VesselTimes!$A$2:$E$9,4)&lt;=StnB!$E5),$A5,"")</f>
        <v/>
      </c>
      <c r="H5" s="11" t="str">
        <f>IF(AND(VLOOKUP(H$1,VesselTimes!$A$2:$E$9,5)&gt;StnB!$D5,VLOOKUP(H$1,VesselTimes!$A$2:$E$9,4)&lt;=StnB!$E5),$A5,"")</f>
        <v/>
      </c>
      <c r="I5" s="11" t="str">
        <f>IF(AND(VLOOKUP(I$1,VesselTimes!$A$2:$E$9,5)&gt;StnB!$D5,VLOOKUP(I$1,VesselTimes!$A$2:$E$9,4)&lt;=StnB!$E5),$A5,"")</f>
        <v/>
      </c>
      <c r="J5" s="11" t="str">
        <f>IF(AND(VLOOKUP(J$1,VesselTimes!$A$2:$E$9,5)&gt;StnB!$D5,VLOOKUP(J$1,VesselTimes!$A$2:$E$9,4)&lt;=StnB!$E5),$A5,"")</f>
        <v/>
      </c>
      <c r="K5" s="11" t="str">
        <f>IF(AND(VLOOKUP(K$1,VesselTimes!$A$2:$E$9,5)&gt;StnB!$D5,VLOOKUP(K$1,VesselTimes!$A$2:$E$9,4)&lt;=StnB!$E5),$A5,"")</f>
        <v/>
      </c>
      <c r="L5" s="11" t="str">
        <f>IF(AND(VLOOKUP(L$1,VesselTimes!$A$2:$E$9,5)&gt;StnB!$D5,VLOOKUP(L$1,VesselTimes!$A$2:$E$9,4)&lt;=StnB!$E5),$A5,"")</f>
        <v/>
      </c>
      <c r="M5" s="11" t="str">
        <f>IF(AND(VLOOKUP(M$1,VesselTimes!$A$2:$E$9,5)&gt;StnB!$D5,VLOOKUP(M$1,VesselTimes!$A$2:$E$9,4)&lt;=StnB!$E5),$A5,"")</f>
        <v>AMARS_data-898aea4a.898AEA4A.Chan_1-24bps.1348855468.2012-09-28-18-04-28.wav</v>
      </c>
    </row>
    <row r="6" spans="1:13" x14ac:dyDescent="0.25">
      <c r="A6" t="s">
        <v>231</v>
      </c>
      <c r="B6" s="4">
        <v>1792.7650000000001</v>
      </c>
      <c r="C6" s="2">
        <f t="shared" si="0"/>
        <v>66867.999999993481</v>
      </c>
      <c r="D6" s="1">
        <f t="shared" si="1"/>
        <v>41180.773935185185</v>
      </c>
      <c r="E6" s="1">
        <f t="shared" si="2"/>
        <v>41180.794684780092</v>
      </c>
      <c r="F6" s="11" t="str">
        <f>IF(AND(VLOOKUP(F$1,VesselTimes!$A$2:$E$9,5)&gt;StnB!$D6,VLOOKUP(F$1,VesselTimes!$A$2:$E$9,4)&lt;=StnB!$E6),$A6,"")</f>
        <v/>
      </c>
      <c r="G6" s="11" t="str">
        <f>IF(AND(VLOOKUP(G$1,VesselTimes!$A$2:$E$9,5)&gt;StnB!$D6,VLOOKUP(G$1,VesselTimes!$A$2:$E$9,4)&lt;=StnB!$E6),$A6,"")</f>
        <v/>
      </c>
      <c r="H6" s="11" t="str">
        <f>IF(AND(VLOOKUP(H$1,VesselTimes!$A$2:$E$9,5)&gt;StnB!$D6,VLOOKUP(H$1,VesselTimes!$A$2:$E$9,4)&lt;=StnB!$E6),$A6,"")</f>
        <v/>
      </c>
      <c r="I6" s="11" t="str">
        <f>IF(AND(VLOOKUP(I$1,VesselTimes!$A$2:$E$9,5)&gt;StnB!$D6,VLOOKUP(I$1,VesselTimes!$A$2:$E$9,4)&lt;=StnB!$E6),$A6,"")</f>
        <v/>
      </c>
      <c r="J6" s="11" t="str">
        <f>IF(AND(VLOOKUP(J$1,VesselTimes!$A$2:$E$9,5)&gt;StnB!$D6,VLOOKUP(J$1,VesselTimes!$A$2:$E$9,4)&lt;=StnB!$E6),$A6,"")</f>
        <v/>
      </c>
      <c r="K6" s="11" t="str">
        <f>IF(AND(VLOOKUP(K$1,VesselTimes!$A$2:$E$9,5)&gt;StnB!$D6,VLOOKUP(K$1,VesselTimes!$A$2:$E$9,4)&lt;=StnB!$E6),$A6,"")</f>
        <v/>
      </c>
      <c r="L6" s="11" t="str">
        <f>IF(AND(VLOOKUP(L$1,VesselTimes!$A$2:$E$9,5)&gt;StnB!$D6,VLOOKUP(L$1,VesselTimes!$A$2:$E$9,4)&lt;=StnB!$E6),$A6,"")</f>
        <v/>
      </c>
      <c r="M6" s="11" t="str">
        <f>IF(AND(VLOOKUP(M$1,VesselTimes!$A$2:$E$9,5)&gt;StnB!$D6,VLOOKUP(M$1,VesselTimes!$A$2:$E$9,4)&lt;=StnB!$E6),$A6,"")</f>
        <v/>
      </c>
    </row>
    <row r="7" spans="1:13" x14ac:dyDescent="0.25">
      <c r="A7" t="s">
        <v>232</v>
      </c>
      <c r="B7" s="4">
        <v>1800</v>
      </c>
      <c r="C7" s="2">
        <f t="shared" si="0"/>
        <v>68668.999999808148</v>
      </c>
      <c r="D7" s="1">
        <f t="shared" si="1"/>
        <v>41180.79478009259</v>
      </c>
      <c r="E7" s="1">
        <f t="shared" si="2"/>
        <v>41180.815613425926</v>
      </c>
      <c r="F7" s="11" t="str">
        <f>IF(AND(VLOOKUP(F$1,VesselTimes!$A$2:$E$9,5)&gt;StnB!$D7,VLOOKUP(F$1,VesselTimes!$A$2:$E$9,4)&lt;=StnB!$E7),$A7,"")</f>
        <v/>
      </c>
      <c r="G7" s="11" t="str">
        <f>IF(AND(VLOOKUP(G$1,VesselTimes!$A$2:$E$9,5)&gt;StnB!$D7,VLOOKUP(G$1,VesselTimes!$A$2:$E$9,4)&lt;=StnB!$E7),$A7,"")</f>
        <v/>
      </c>
      <c r="H7" s="11" t="str">
        <f>IF(AND(VLOOKUP(H$1,VesselTimes!$A$2:$E$9,5)&gt;StnB!$D7,VLOOKUP(H$1,VesselTimes!$A$2:$E$9,4)&lt;=StnB!$E7),$A7,"")</f>
        <v/>
      </c>
      <c r="I7" s="11" t="str">
        <f>IF(AND(VLOOKUP(I$1,VesselTimes!$A$2:$E$9,5)&gt;StnB!$D7,VLOOKUP(I$1,VesselTimes!$A$2:$E$9,4)&lt;=StnB!$E7),$A7,"")</f>
        <v/>
      </c>
      <c r="J7" s="11" t="str">
        <f>IF(AND(VLOOKUP(J$1,VesselTimes!$A$2:$E$9,5)&gt;StnB!$D7,VLOOKUP(J$1,VesselTimes!$A$2:$E$9,4)&lt;=StnB!$E7),$A7,"")</f>
        <v/>
      </c>
      <c r="K7" s="11" t="str">
        <f>IF(AND(VLOOKUP(K$1,VesselTimes!$A$2:$E$9,5)&gt;StnB!$D7,VLOOKUP(K$1,VesselTimes!$A$2:$E$9,4)&lt;=StnB!$E7),$A7,"")</f>
        <v/>
      </c>
      <c r="L7" s="11" t="str">
        <f>IF(AND(VLOOKUP(L$1,VesselTimes!$A$2:$E$9,5)&gt;StnB!$D7,VLOOKUP(L$1,VesselTimes!$A$2:$E$9,4)&lt;=StnB!$E7),$A7,"")</f>
        <v/>
      </c>
      <c r="M7" s="11" t="str">
        <f>IF(AND(VLOOKUP(M$1,VesselTimes!$A$2:$E$9,5)&gt;StnB!$D7,VLOOKUP(M$1,VesselTimes!$A$2:$E$9,4)&lt;=StnB!$E7),$A7,"")</f>
        <v/>
      </c>
    </row>
    <row r="8" spans="1:13" x14ac:dyDescent="0.25">
      <c r="A8" t="s">
        <v>233</v>
      </c>
      <c r="B8" s="4">
        <v>1792.7650000000001</v>
      </c>
      <c r="C8" s="2">
        <f t="shared" si="0"/>
        <v>70469.000000017695</v>
      </c>
      <c r="D8" s="1">
        <f t="shared" si="1"/>
        <v>41180.815613425926</v>
      </c>
      <c r="E8" s="1">
        <f t="shared" si="2"/>
        <v>41180.836363020833</v>
      </c>
      <c r="F8" s="11" t="str">
        <f>IF(AND(VLOOKUP(F$1,VesselTimes!$A$2:$E$9,5)&gt;StnB!$D8,VLOOKUP(F$1,VesselTimes!$A$2:$E$9,4)&lt;=StnB!$E8),$A8,"")</f>
        <v/>
      </c>
      <c r="G8" s="11" t="str">
        <f>IF(AND(VLOOKUP(G$1,VesselTimes!$A$2:$E$9,5)&gt;StnB!$D8,VLOOKUP(G$1,VesselTimes!$A$2:$E$9,4)&lt;=StnB!$E8),$A8,"")</f>
        <v/>
      </c>
      <c r="H8" s="11" t="str">
        <f>IF(AND(VLOOKUP(H$1,VesselTimes!$A$2:$E$9,5)&gt;StnB!$D8,VLOOKUP(H$1,VesselTimes!$A$2:$E$9,4)&lt;=StnB!$E8),$A8,"")</f>
        <v/>
      </c>
      <c r="I8" s="11" t="str">
        <f>IF(AND(VLOOKUP(I$1,VesselTimes!$A$2:$E$9,5)&gt;StnB!$D8,VLOOKUP(I$1,VesselTimes!$A$2:$E$9,4)&lt;=StnB!$E8),$A8,"")</f>
        <v/>
      </c>
      <c r="J8" s="11" t="str">
        <f>IF(AND(VLOOKUP(J$1,VesselTimes!$A$2:$E$9,5)&gt;StnB!$D8,VLOOKUP(J$1,VesselTimes!$A$2:$E$9,4)&lt;=StnB!$E8),$A8,"")</f>
        <v/>
      </c>
      <c r="K8" s="11" t="str">
        <f>IF(AND(VLOOKUP(K$1,VesselTimes!$A$2:$E$9,5)&gt;StnB!$D8,VLOOKUP(K$1,VesselTimes!$A$2:$E$9,4)&lt;=StnB!$E8),$A8,"")</f>
        <v/>
      </c>
      <c r="L8" s="11" t="str">
        <f>IF(AND(VLOOKUP(L$1,VesselTimes!$A$2:$E$9,5)&gt;StnB!$D8,VLOOKUP(L$1,VesselTimes!$A$2:$E$9,4)&lt;=StnB!$E8),$A8,"")</f>
        <v/>
      </c>
      <c r="M8" s="11" t="str">
        <f>IF(AND(VLOOKUP(M$1,VesselTimes!$A$2:$E$9,5)&gt;StnB!$D8,VLOOKUP(M$1,VesselTimes!$A$2:$E$9,4)&lt;=StnB!$E8),$A8,"")</f>
        <v/>
      </c>
    </row>
    <row r="9" spans="1:13" x14ac:dyDescent="0.25">
      <c r="A9" t="s">
        <v>234</v>
      </c>
      <c r="B9" s="4">
        <v>1800</v>
      </c>
      <c r="C9" s="2">
        <f t="shared" si="0"/>
        <v>72269.999999832362</v>
      </c>
      <c r="D9" s="1">
        <f t="shared" si="1"/>
        <v>41180.836458333331</v>
      </c>
      <c r="E9" s="1">
        <f t="shared" si="2"/>
        <v>41180.857291666667</v>
      </c>
      <c r="F9" s="11" t="str">
        <f>IF(AND(VLOOKUP(F$1,VesselTimes!$A$2:$E$9,5)&gt;StnB!$D9,VLOOKUP(F$1,VesselTimes!$A$2:$E$9,4)&lt;=StnB!$E9),$A9,"")</f>
        <v/>
      </c>
      <c r="G9" s="11" t="str">
        <f>IF(AND(VLOOKUP(G$1,VesselTimes!$A$2:$E$9,5)&gt;StnB!$D9,VLOOKUP(G$1,VesselTimes!$A$2:$E$9,4)&lt;=StnB!$E9),$A9,"")</f>
        <v/>
      </c>
      <c r="H9" s="11" t="str">
        <f>IF(AND(VLOOKUP(H$1,VesselTimes!$A$2:$E$9,5)&gt;StnB!$D9,VLOOKUP(H$1,VesselTimes!$A$2:$E$9,4)&lt;=StnB!$E9),$A9,"")</f>
        <v/>
      </c>
      <c r="I9" s="11" t="str">
        <f>IF(AND(VLOOKUP(I$1,VesselTimes!$A$2:$E$9,5)&gt;StnB!$D9,VLOOKUP(I$1,VesselTimes!$A$2:$E$9,4)&lt;=StnB!$E9),$A9,"")</f>
        <v/>
      </c>
      <c r="J9" s="11" t="str">
        <f>IF(AND(VLOOKUP(J$1,VesselTimes!$A$2:$E$9,5)&gt;StnB!$D9,VLOOKUP(J$1,VesselTimes!$A$2:$E$9,4)&lt;=StnB!$E9),$A9,"")</f>
        <v/>
      </c>
      <c r="K9" s="11" t="str">
        <f>IF(AND(VLOOKUP(K$1,VesselTimes!$A$2:$E$9,5)&gt;StnB!$D9,VLOOKUP(K$1,VesselTimes!$A$2:$E$9,4)&lt;=StnB!$E9),$A9,"")</f>
        <v/>
      </c>
      <c r="L9" s="11" t="str">
        <f>IF(AND(VLOOKUP(L$1,VesselTimes!$A$2:$E$9,5)&gt;StnB!$D9,VLOOKUP(L$1,VesselTimes!$A$2:$E$9,4)&lt;=StnB!$E9),$A9,"")</f>
        <v/>
      </c>
      <c r="M9" s="11" t="str">
        <f>IF(AND(VLOOKUP(M$1,VesselTimes!$A$2:$E$9,5)&gt;StnB!$D9,VLOOKUP(M$1,VesselTimes!$A$2:$E$9,4)&lt;=StnB!$E9),$A9,"")</f>
        <v/>
      </c>
    </row>
    <row r="10" spans="1:13" x14ac:dyDescent="0.25">
      <c r="A10" t="s">
        <v>235</v>
      </c>
      <c r="B10" s="4">
        <v>1792.7650000000001</v>
      </c>
      <c r="C10" s="2">
        <f t="shared" si="0"/>
        <v>74070.00000004191</v>
      </c>
      <c r="D10" s="1">
        <f t="shared" si="1"/>
        <v>41180.857291666667</v>
      </c>
      <c r="E10" s="1">
        <f t="shared" si="2"/>
        <v>41180.878041261574</v>
      </c>
      <c r="F10" s="11" t="str">
        <f>IF(AND(VLOOKUP(F$1,VesselTimes!$A$2:$E$9,5)&gt;StnB!$D10,VLOOKUP(F$1,VesselTimes!$A$2:$E$9,4)&lt;=StnB!$E10),$A10,"")</f>
        <v/>
      </c>
      <c r="G10" s="11" t="str">
        <f>IF(AND(VLOOKUP(G$1,VesselTimes!$A$2:$E$9,5)&gt;StnB!$D10,VLOOKUP(G$1,VesselTimes!$A$2:$E$9,4)&lt;=StnB!$E10),$A10,"")</f>
        <v/>
      </c>
      <c r="H10" s="11" t="str">
        <f>IF(AND(VLOOKUP(H$1,VesselTimes!$A$2:$E$9,5)&gt;StnB!$D10,VLOOKUP(H$1,VesselTimes!$A$2:$E$9,4)&lt;=StnB!$E10),$A10,"")</f>
        <v/>
      </c>
      <c r="I10" s="11" t="str">
        <f>IF(AND(VLOOKUP(I$1,VesselTimes!$A$2:$E$9,5)&gt;StnB!$D10,VLOOKUP(I$1,VesselTimes!$A$2:$E$9,4)&lt;=StnB!$E10),$A10,"")</f>
        <v/>
      </c>
      <c r="J10" s="11" t="str">
        <f>IF(AND(VLOOKUP(J$1,VesselTimes!$A$2:$E$9,5)&gt;StnB!$D10,VLOOKUP(J$1,VesselTimes!$A$2:$E$9,4)&lt;=StnB!$E10),$A10,"")</f>
        <v/>
      </c>
      <c r="K10" s="11" t="str">
        <f>IF(AND(VLOOKUP(K$1,VesselTimes!$A$2:$E$9,5)&gt;StnB!$D10,VLOOKUP(K$1,VesselTimes!$A$2:$E$9,4)&lt;=StnB!$E10),$A10,"")</f>
        <v/>
      </c>
      <c r="L10" s="11" t="str">
        <f>IF(AND(VLOOKUP(L$1,VesselTimes!$A$2:$E$9,5)&gt;StnB!$D10,VLOOKUP(L$1,VesselTimes!$A$2:$E$9,4)&lt;=StnB!$E10),$A10,"")</f>
        <v>AMARS_data-898aea4a.898AEA4A.Chan_1-24bps.1348864470.2012-09-28-20-34-30.wav</v>
      </c>
      <c r="M10" s="11" t="str">
        <f>IF(AND(VLOOKUP(M$1,VesselTimes!$A$2:$E$9,5)&gt;StnB!$D10,VLOOKUP(M$1,VesselTimes!$A$2:$E$9,4)&lt;=StnB!$E10),$A10,"")</f>
        <v/>
      </c>
    </row>
    <row r="11" spans="1:13" x14ac:dyDescent="0.25">
      <c r="A11" t="s">
        <v>236</v>
      </c>
      <c r="B11" s="4">
        <v>1800</v>
      </c>
      <c r="C11" s="2">
        <f t="shared" si="0"/>
        <v>75870.999999856576</v>
      </c>
      <c r="D11" s="1">
        <f t="shared" si="1"/>
        <v>41180.878136574072</v>
      </c>
      <c r="E11" s="1">
        <f t="shared" si="2"/>
        <v>41180.898969907408</v>
      </c>
      <c r="F11" s="11" t="str">
        <f>IF(AND(VLOOKUP(F$1,VesselTimes!$A$2:$E$9,5)&gt;StnB!$D11,VLOOKUP(F$1,VesselTimes!$A$2:$E$9,4)&lt;=StnB!$E11),$A11,"")</f>
        <v/>
      </c>
      <c r="G11" s="11" t="str">
        <f>IF(AND(VLOOKUP(G$1,VesselTimes!$A$2:$E$9,5)&gt;StnB!$D11,VLOOKUP(G$1,VesselTimes!$A$2:$E$9,4)&lt;=StnB!$E11),$A11,"")</f>
        <v/>
      </c>
      <c r="H11" s="11" t="str">
        <f>IF(AND(VLOOKUP(H$1,VesselTimes!$A$2:$E$9,5)&gt;StnB!$D11,VLOOKUP(H$1,VesselTimes!$A$2:$E$9,4)&lt;=StnB!$E11),$A11,"")</f>
        <v/>
      </c>
      <c r="I11" s="11" t="str">
        <f>IF(AND(VLOOKUP(I$1,VesselTimes!$A$2:$E$9,5)&gt;StnB!$D11,VLOOKUP(I$1,VesselTimes!$A$2:$E$9,4)&lt;=StnB!$E11),$A11,"")</f>
        <v/>
      </c>
      <c r="J11" s="11" t="str">
        <f>IF(AND(VLOOKUP(J$1,VesselTimes!$A$2:$E$9,5)&gt;StnB!$D11,VLOOKUP(J$1,VesselTimes!$A$2:$E$9,4)&lt;=StnB!$E11),$A11,"")</f>
        <v/>
      </c>
      <c r="K11" s="11" t="str">
        <f>IF(AND(VLOOKUP(K$1,VesselTimes!$A$2:$E$9,5)&gt;StnB!$D11,VLOOKUP(K$1,VesselTimes!$A$2:$E$9,4)&lt;=StnB!$E11),$A11,"")</f>
        <v/>
      </c>
      <c r="L11" s="11" t="str">
        <f>IF(AND(VLOOKUP(L$1,VesselTimes!$A$2:$E$9,5)&gt;StnB!$D11,VLOOKUP(L$1,VesselTimes!$A$2:$E$9,4)&lt;=StnB!$E11),$A11,"")</f>
        <v>AMARS_data-898aea4a.898AEA4A.Chan_1-24bps.1348866271.2012-09-28-21-04-31.wav</v>
      </c>
      <c r="M11" s="11" t="str">
        <f>IF(AND(VLOOKUP(M$1,VesselTimes!$A$2:$E$9,5)&gt;StnB!$D11,VLOOKUP(M$1,VesselTimes!$A$2:$E$9,4)&lt;=StnB!$E11),$A11,"")</f>
        <v/>
      </c>
    </row>
    <row r="12" spans="1:13" x14ac:dyDescent="0.25">
      <c r="A12" t="s">
        <v>237</v>
      </c>
      <c r="B12" s="4">
        <v>1794.7280000000001</v>
      </c>
      <c r="C12" s="2">
        <f t="shared" si="0"/>
        <v>77671.000000066124</v>
      </c>
      <c r="D12" s="1">
        <f t="shared" si="1"/>
        <v>41180.898969907408</v>
      </c>
      <c r="E12" s="1">
        <f t="shared" si="2"/>
        <v>41180.919742222221</v>
      </c>
      <c r="F12" s="11" t="str">
        <f>IF(AND(VLOOKUP(F$1,VesselTimes!$A$2:$E$9,5)&gt;StnB!$D12,VLOOKUP(F$1,VesselTimes!$A$2:$E$9,4)&lt;=StnB!$E12),$A12,"")</f>
        <v/>
      </c>
      <c r="G12" s="11" t="str">
        <f>IF(AND(VLOOKUP(G$1,VesselTimes!$A$2:$E$9,5)&gt;StnB!$D12,VLOOKUP(G$1,VesselTimes!$A$2:$E$9,4)&lt;=StnB!$E12),$A12,"")</f>
        <v/>
      </c>
      <c r="H12" s="11" t="str">
        <f>IF(AND(VLOOKUP(H$1,VesselTimes!$A$2:$E$9,5)&gt;StnB!$D12,VLOOKUP(H$1,VesselTimes!$A$2:$E$9,4)&lt;=StnB!$E12),$A12,"")</f>
        <v/>
      </c>
      <c r="I12" s="11" t="str">
        <f>IF(AND(VLOOKUP(I$1,VesselTimes!$A$2:$E$9,5)&gt;StnB!$D12,VLOOKUP(I$1,VesselTimes!$A$2:$E$9,4)&lt;=StnB!$E12),$A12,"")</f>
        <v/>
      </c>
      <c r="J12" s="11" t="str">
        <f>IF(AND(VLOOKUP(J$1,VesselTimes!$A$2:$E$9,5)&gt;StnB!$D12,VLOOKUP(J$1,VesselTimes!$A$2:$E$9,4)&lt;=StnB!$E12),$A12,"")</f>
        <v/>
      </c>
      <c r="K12" s="11" t="str">
        <f>IF(AND(VLOOKUP(K$1,VesselTimes!$A$2:$E$9,5)&gt;StnB!$D12,VLOOKUP(K$1,VesselTimes!$A$2:$E$9,4)&lt;=StnB!$E12),$A12,"")</f>
        <v/>
      </c>
      <c r="L12" s="11" t="str">
        <f>IF(AND(VLOOKUP(L$1,VesselTimes!$A$2:$E$9,5)&gt;StnB!$D12,VLOOKUP(L$1,VesselTimes!$A$2:$E$9,4)&lt;=StnB!$E12),$A12,"")</f>
        <v>AMARS_data-898aea4a.898AEA4A.Chan_1-24bps.1348868071.2012-09-28-21-34-31.wav</v>
      </c>
      <c r="M12" s="11" t="str">
        <f>IF(AND(VLOOKUP(M$1,VesselTimes!$A$2:$E$9,5)&gt;StnB!$D12,VLOOKUP(M$1,VesselTimes!$A$2:$E$9,4)&lt;=StnB!$E12),$A12,"")</f>
        <v/>
      </c>
    </row>
    <row r="13" spans="1:13" x14ac:dyDescent="0.25">
      <c r="A13" t="s">
        <v>238</v>
      </c>
      <c r="B13" s="4">
        <v>1800</v>
      </c>
      <c r="C13" s="2">
        <f t="shared" si="0"/>
        <v>79473.000000114553</v>
      </c>
      <c r="D13" s="1">
        <f t="shared" si="1"/>
        <v>41180.91982638889</v>
      </c>
      <c r="E13" s="1">
        <f t="shared" si="2"/>
        <v>41180.940659722226</v>
      </c>
      <c r="F13" s="11" t="str">
        <f>IF(AND(VLOOKUP(F$1,VesselTimes!$A$2:$E$9,5)&gt;StnB!$D13,VLOOKUP(F$1,VesselTimes!$A$2:$E$9,4)&lt;=StnB!$E13),$A13,"")</f>
        <v/>
      </c>
      <c r="G13" s="11" t="str">
        <f>IF(AND(VLOOKUP(G$1,VesselTimes!$A$2:$E$9,5)&gt;StnB!$D13,VLOOKUP(G$1,VesselTimes!$A$2:$E$9,4)&lt;=StnB!$E13),$A13,"")</f>
        <v/>
      </c>
      <c r="H13" s="11" t="str">
        <f>IF(AND(VLOOKUP(H$1,VesselTimes!$A$2:$E$9,5)&gt;StnB!$D13,VLOOKUP(H$1,VesselTimes!$A$2:$E$9,4)&lt;=StnB!$E13),$A13,"")</f>
        <v/>
      </c>
      <c r="I13" s="11" t="str">
        <f>IF(AND(VLOOKUP(I$1,VesselTimes!$A$2:$E$9,5)&gt;StnB!$D13,VLOOKUP(I$1,VesselTimes!$A$2:$E$9,4)&lt;=StnB!$E13),$A13,"")</f>
        <v/>
      </c>
      <c r="J13" s="11" t="str">
        <f>IF(AND(VLOOKUP(J$1,VesselTimes!$A$2:$E$9,5)&gt;StnB!$D13,VLOOKUP(J$1,VesselTimes!$A$2:$E$9,4)&lt;=StnB!$E13),$A13,"")</f>
        <v/>
      </c>
      <c r="K13" s="11" t="str">
        <f>IF(AND(VLOOKUP(K$1,VesselTimes!$A$2:$E$9,5)&gt;StnB!$D13,VLOOKUP(K$1,VesselTimes!$A$2:$E$9,4)&lt;=StnB!$E13),$A13,"")</f>
        <v/>
      </c>
      <c r="L13" s="11" t="str">
        <f>IF(AND(VLOOKUP(L$1,VesselTimes!$A$2:$E$9,5)&gt;StnB!$D13,VLOOKUP(L$1,VesselTimes!$A$2:$E$9,4)&lt;=StnB!$E13),$A13,"")</f>
        <v/>
      </c>
      <c r="M13" s="11" t="str">
        <f>IF(AND(VLOOKUP(M$1,VesselTimes!$A$2:$E$9,5)&gt;StnB!$D13,VLOOKUP(M$1,VesselTimes!$A$2:$E$9,4)&lt;=StnB!$E13),$A13,"")</f>
        <v/>
      </c>
    </row>
    <row r="14" spans="1:13" x14ac:dyDescent="0.25">
      <c r="A14" t="s">
        <v>239</v>
      </c>
      <c r="B14" s="4">
        <v>1791.7840000000001</v>
      </c>
      <c r="C14" s="2">
        <f t="shared" si="0"/>
        <v>81272.999999695458</v>
      </c>
      <c r="D14" s="1">
        <f t="shared" si="1"/>
        <v>41180.940659722219</v>
      </c>
      <c r="E14" s="1">
        <f t="shared" si="2"/>
        <v>41180.961397962958</v>
      </c>
      <c r="F14" s="11" t="str">
        <f>IF(AND(VLOOKUP(F$1,VesselTimes!$A$2:$E$9,5)&gt;StnB!$D14,VLOOKUP(F$1,VesselTimes!$A$2:$E$9,4)&lt;=StnB!$E14),$A14,"")</f>
        <v/>
      </c>
      <c r="G14" s="11" t="str">
        <f>IF(AND(VLOOKUP(G$1,VesselTimes!$A$2:$E$9,5)&gt;StnB!$D14,VLOOKUP(G$1,VesselTimes!$A$2:$E$9,4)&lt;=StnB!$E14),$A14,"")</f>
        <v/>
      </c>
      <c r="H14" s="11" t="str">
        <f>IF(AND(VLOOKUP(H$1,VesselTimes!$A$2:$E$9,5)&gt;StnB!$D14,VLOOKUP(H$1,VesselTimes!$A$2:$E$9,4)&lt;=StnB!$E14),$A14,"")</f>
        <v/>
      </c>
      <c r="I14" s="11" t="str">
        <f>IF(AND(VLOOKUP(I$1,VesselTimes!$A$2:$E$9,5)&gt;StnB!$D14,VLOOKUP(I$1,VesselTimes!$A$2:$E$9,4)&lt;=StnB!$E14),$A14,"")</f>
        <v/>
      </c>
      <c r="J14" s="11" t="str">
        <f>IF(AND(VLOOKUP(J$1,VesselTimes!$A$2:$E$9,5)&gt;StnB!$D14,VLOOKUP(J$1,VesselTimes!$A$2:$E$9,4)&lt;=StnB!$E14),$A14,"")</f>
        <v/>
      </c>
      <c r="K14" s="11" t="str">
        <f>IF(AND(VLOOKUP(K$1,VesselTimes!$A$2:$E$9,5)&gt;StnB!$D14,VLOOKUP(K$1,VesselTimes!$A$2:$E$9,4)&lt;=StnB!$E14),$A14,"")</f>
        <v/>
      </c>
      <c r="L14" s="11" t="str">
        <f>IF(AND(VLOOKUP(L$1,VesselTimes!$A$2:$E$9,5)&gt;StnB!$D14,VLOOKUP(L$1,VesselTimes!$A$2:$E$9,4)&lt;=StnB!$E14),$A14,"")</f>
        <v/>
      </c>
      <c r="M14" s="11" t="str">
        <f>IF(AND(VLOOKUP(M$1,VesselTimes!$A$2:$E$9,5)&gt;StnB!$D14,VLOOKUP(M$1,VesselTimes!$A$2:$E$9,4)&lt;=StnB!$E14),$A14,"")</f>
        <v/>
      </c>
    </row>
    <row r="15" spans="1:13" x14ac:dyDescent="0.25">
      <c r="A15" t="s">
        <v>240</v>
      </c>
      <c r="B15" s="4">
        <v>1800</v>
      </c>
      <c r="C15" s="2">
        <f t="shared" si="0"/>
        <v>83074.000000138767</v>
      </c>
      <c r="D15" s="1">
        <f t="shared" si="1"/>
        <v>41180.961504629631</v>
      </c>
      <c r="E15" s="1">
        <f t="shared" si="2"/>
        <v>41180.982337962967</v>
      </c>
      <c r="F15" s="11" t="str">
        <f>IF(AND(VLOOKUP(F$1,VesselTimes!$A$2:$E$9,5)&gt;StnB!$D15,VLOOKUP(F$1,VesselTimes!$A$2:$E$9,4)&lt;=StnB!$E15),$A15,"")</f>
        <v/>
      </c>
      <c r="G15" s="11" t="str">
        <f>IF(AND(VLOOKUP(G$1,VesselTimes!$A$2:$E$9,5)&gt;StnB!$D15,VLOOKUP(G$1,VesselTimes!$A$2:$E$9,4)&lt;=StnB!$E15),$A15,"")</f>
        <v/>
      </c>
      <c r="H15" s="11" t="str">
        <f>IF(AND(VLOOKUP(H$1,VesselTimes!$A$2:$E$9,5)&gt;StnB!$D15,VLOOKUP(H$1,VesselTimes!$A$2:$E$9,4)&lt;=StnB!$E15),$A15,"")</f>
        <v/>
      </c>
      <c r="I15" s="11" t="str">
        <f>IF(AND(VLOOKUP(I$1,VesselTimes!$A$2:$E$9,5)&gt;StnB!$D15,VLOOKUP(I$1,VesselTimes!$A$2:$E$9,4)&lt;=StnB!$E15),$A15,"")</f>
        <v/>
      </c>
      <c r="J15" s="11" t="str">
        <f>IF(AND(VLOOKUP(J$1,VesselTimes!$A$2:$E$9,5)&gt;StnB!$D15,VLOOKUP(J$1,VesselTimes!$A$2:$E$9,4)&lt;=StnB!$E15),$A15,"")</f>
        <v/>
      </c>
      <c r="K15" s="11" t="str">
        <f>IF(AND(VLOOKUP(K$1,VesselTimes!$A$2:$E$9,5)&gt;StnB!$D15,VLOOKUP(K$1,VesselTimes!$A$2:$E$9,4)&lt;=StnB!$E15),$A15,"")</f>
        <v/>
      </c>
      <c r="L15" s="11" t="str">
        <f>IF(AND(VLOOKUP(L$1,VesselTimes!$A$2:$E$9,5)&gt;StnB!$D15,VLOOKUP(L$1,VesselTimes!$A$2:$E$9,4)&lt;=StnB!$E15),$A15,"")</f>
        <v/>
      </c>
      <c r="M15" s="11" t="str">
        <f>IF(AND(VLOOKUP(M$1,VesselTimes!$A$2:$E$9,5)&gt;StnB!$D15,VLOOKUP(M$1,VesselTimes!$A$2:$E$9,4)&lt;=StnB!$E15),$A15,"")</f>
        <v/>
      </c>
    </row>
    <row r="16" spans="1:13" x14ac:dyDescent="0.25">
      <c r="A16" t="s">
        <v>241</v>
      </c>
      <c r="B16" s="4">
        <v>1792.7650000000001</v>
      </c>
      <c r="C16" s="2">
        <f t="shared" si="0"/>
        <v>84873.999999719672</v>
      </c>
      <c r="D16" s="1">
        <f t="shared" si="1"/>
        <v>41180.98233796296</v>
      </c>
      <c r="E16" s="1">
        <f t="shared" si="2"/>
        <v>41181.003087557867</v>
      </c>
      <c r="F16" s="11" t="str">
        <f>IF(AND(VLOOKUP(F$1,VesselTimes!$A$2:$E$9,5)&gt;StnB!$D16,VLOOKUP(F$1,VesselTimes!$A$2:$E$9,4)&lt;=StnB!$E16),$A16,"")</f>
        <v/>
      </c>
      <c r="G16" s="11" t="str">
        <f>IF(AND(VLOOKUP(G$1,VesselTimes!$A$2:$E$9,5)&gt;StnB!$D16,VLOOKUP(G$1,VesselTimes!$A$2:$E$9,4)&lt;=StnB!$E16),$A16,"")</f>
        <v/>
      </c>
      <c r="H16" s="11" t="str">
        <f>IF(AND(VLOOKUP(H$1,VesselTimes!$A$2:$E$9,5)&gt;StnB!$D16,VLOOKUP(H$1,VesselTimes!$A$2:$E$9,4)&lt;=StnB!$E16),$A16,"")</f>
        <v/>
      </c>
      <c r="I16" s="11" t="str">
        <f>IF(AND(VLOOKUP(I$1,VesselTimes!$A$2:$E$9,5)&gt;StnB!$D16,VLOOKUP(I$1,VesselTimes!$A$2:$E$9,4)&lt;=StnB!$E16),$A16,"")</f>
        <v/>
      </c>
      <c r="J16" s="11" t="str">
        <f>IF(AND(VLOOKUP(J$1,VesselTimes!$A$2:$E$9,5)&gt;StnB!$D16,VLOOKUP(J$1,VesselTimes!$A$2:$E$9,4)&lt;=StnB!$E16),$A16,"")</f>
        <v/>
      </c>
      <c r="K16" s="11" t="str">
        <f>IF(AND(VLOOKUP(K$1,VesselTimes!$A$2:$E$9,5)&gt;StnB!$D16,VLOOKUP(K$1,VesselTimes!$A$2:$E$9,4)&lt;=StnB!$E16),$A16,"")</f>
        <v/>
      </c>
      <c r="L16" s="11" t="str">
        <f>IF(AND(VLOOKUP(L$1,VesselTimes!$A$2:$E$9,5)&gt;StnB!$D16,VLOOKUP(L$1,VesselTimes!$A$2:$E$9,4)&lt;=StnB!$E16),$A16,"")</f>
        <v/>
      </c>
      <c r="M16" s="11" t="str">
        <f>IF(AND(VLOOKUP(M$1,VesselTimes!$A$2:$E$9,5)&gt;StnB!$D16,VLOOKUP(M$1,VesselTimes!$A$2:$E$9,4)&lt;=StnB!$E16),$A16,"")</f>
        <v/>
      </c>
    </row>
    <row r="17" spans="1:13" x14ac:dyDescent="0.25">
      <c r="A17" t="s">
        <v>242</v>
      </c>
      <c r="B17" s="4">
        <v>1800</v>
      </c>
      <c r="C17" s="2">
        <f t="shared" si="0"/>
        <v>86675.000000162981</v>
      </c>
      <c r="D17" s="1">
        <f t="shared" si="1"/>
        <v>41181.003182870372</v>
      </c>
      <c r="E17" s="1">
        <f t="shared" si="2"/>
        <v>41181.024016203708</v>
      </c>
      <c r="F17" s="11" t="str">
        <f>IF(AND(VLOOKUP(F$1,VesselTimes!$A$2:$E$9,5)&gt;StnB!$D17,VLOOKUP(F$1,VesselTimes!$A$2:$E$9,4)&lt;=StnB!$E17),$A17,"")</f>
        <v/>
      </c>
      <c r="G17" s="11" t="str">
        <f>IF(AND(VLOOKUP(G$1,VesselTimes!$A$2:$E$9,5)&gt;StnB!$D17,VLOOKUP(G$1,VesselTimes!$A$2:$E$9,4)&lt;=StnB!$E17),$A17,"")</f>
        <v/>
      </c>
      <c r="H17" s="11" t="str">
        <f>IF(AND(VLOOKUP(H$1,VesselTimes!$A$2:$E$9,5)&gt;StnB!$D17,VLOOKUP(H$1,VesselTimes!$A$2:$E$9,4)&lt;=StnB!$E17),$A17,"")</f>
        <v>AMARS_data-898aea4a.898AEA4A.Chan_1-24bps.1348877075.2012-09-29-00-04-35.wav</v>
      </c>
      <c r="I17" s="11" t="str">
        <f>IF(AND(VLOOKUP(I$1,VesselTimes!$A$2:$E$9,5)&gt;StnB!$D17,VLOOKUP(I$1,VesselTimes!$A$2:$E$9,4)&lt;=StnB!$E17),$A17,"")</f>
        <v/>
      </c>
      <c r="J17" s="11" t="str">
        <f>IF(AND(VLOOKUP(J$1,VesselTimes!$A$2:$E$9,5)&gt;StnB!$D17,VLOOKUP(J$1,VesselTimes!$A$2:$E$9,4)&lt;=StnB!$E17),$A17,"")</f>
        <v/>
      </c>
      <c r="K17" s="11" t="str">
        <f>IF(AND(VLOOKUP(K$1,VesselTimes!$A$2:$E$9,5)&gt;StnB!$D17,VLOOKUP(K$1,VesselTimes!$A$2:$E$9,4)&lt;=StnB!$E17),$A17,"")</f>
        <v/>
      </c>
      <c r="L17" s="11" t="str">
        <f>IF(AND(VLOOKUP(L$1,VesselTimes!$A$2:$E$9,5)&gt;StnB!$D17,VLOOKUP(L$1,VesselTimes!$A$2:$E$9,4)&lt;=StnB!$E17),$A17,"")</f>
        <v/>
      </c>
      <c r="M17" s="11" t="str">
        <f>IF(AND(VLOOKUP(M$1,VesselTimes!$A$2:$E$9,5)&gt;StnB!$D17,VLOOKUP(M$1,VesselTimes!$A$2:$E$9,4)&lt;=StnB!$E17),$A17,"")</f>
        <v/>
      </c>
    </row>
    <row r="18" spans="1:13" x14ac:dyDescent="0.25">
      <c r="A18" t="s">
        <v>243</v>
      </c>
      <c r="B18" s="4">
        <v>1792.7650000000001</v>
      </c>
      <c r="C18" s="2">
        <f t="shared" si="0"/>
        <v>88474.999999743886</v>
      </c>
      <c r="D18" s="1">
        <f t="shared" si="1"/>
        <v>41181.024016203701</v>
      </c>
      <c r="E18" s="1">
        <f t="shared" si="2"/>
        <v>41181.044765798608</v>
      </c>
      <c r="F18" s="11" t="str">
        <f>IF(AND(VLOOKUP(F$1,VesselTimes!$A$2:$E$9,5)&gt;StnB!$D18,VLOOKUP(F$1,VesselTimes!$A$2:$E$9,4)&lt;=StnB!$E18),$A18,"")</f>
        <v/>
      </c>
      <c r="G18" s="11" t="str">
        <f>IF(AND(VLOOKUP(G$1,VesselTimes!$A$2:$E$9,5)&gt;StnB!$D18,VLOOKUP(G$1,VesselTimes!$A$2:$E$9,4)&lt;=StnB!$E18),$A18,"")</f>
        <v/>
      </c>
      <c r="H18" s="11" t="str">
        <f>IF(AND(VLOOKUP(H$1,VesselTimes!$A$2:$E$9,5)&gt;StnB!$D18,VLOOKUP(H$1,VesselTimes!$A$2:$E$9,4)&lt;=StnB!$E18),$A18,"")</f>
        <v>AMARS_data-898aea4a.898AEA4A.Chan_1-24bps.1348878875.2012-09-29-00-34-35.wav</v>
      </c>
      <c r="I18" s="11" t="str">
        <f>IF(AND(VLOOKUP(I$1,VesselTimes!$A$2:$E$9,5)&gt;StnB!$D18,VLOOKUP(I$1,VesselTimes!$A$2:$E$9,4)&lt;=StnB!$E18),$A18,"")</f>
        <v/>
      </c>
      <c r="J18" s="11" t="str">
        <f>IF(AND(VLOOKUP(J$1,VesselTimes!$A$2:$E$9,5)&gt;StnB!$D18,VLOOKUP(J$1,VesselTimes!$A$2:$E$9,4)&lt;=StnB!$E18),$A18,"")</f>
        <v/>
      </c>
      <c r="K18" s="11" t="str">
        <f>IF(AND(VLOOKUP(K$1,VesselTimes!$A$2:$E$9,5)&gt;StnB!$D18,VLOOKUP(K$1,VesselTimes!$A$2:$E$9,4)&lt;=StnB!$E18),$A18,"")</f>
        <v/>
      </c>
      <c r="L18" s="11" t="str">
        <f>IF(AND(VLOOKUP(L$1,VesselTimes!$A$2:$E$9,5)&gt;StnB!$D18,VLOOKUP(L$1,VesselTimes!$A$2:$E$9,4)&lt;=StnB!$E18),$A18,"")</f>
        <v/>
      </c>
      <c r="M18" s="11" t="str">
        <f>IF(AND(VLOOKUP(M$1,VesselTimes!$A$2:$E$9,5)&gt;StnB!$D18,VLOOKUP(M$1,VesselTimes!$A$2:$E$9,4)&lt;=StnB!$E18),$A18,"")</f>
        <v/>
      </c>
    </row>
    <row r="19" spans="1:13" x14ac:dyDescent="0.25">
      <c r="A19" t="s">
        <v>244</v>
      </c>
      <c r="B19" s="4">
        <v>1800</v>
      </c>
      <c r="C19" s="2">
        <f t="shared" si="0"/>
        <v>90276.000000187196</v>
      </c>
      <c r="D19" s="1">
        <f t="shared" si="1"/>
        <v>41181.044861111113</v>
      </c>
      <c r="E19" s="1">
        <f t="shared" si="2"/>
        <v>41181.065694444449</v>
      </c>
      <c r="F19" s="11" t="str">
        <f>IF(AND(VLOOKUP(F$1,VesselTimes!$A$2:$E$9,5)&gt;StnB!$D19,VLOOKUP(F$1,VesselTimes!$A$2:$E$9,4)&lt;=StnB!$E19),$A19,"")</f>
        <v/>
      </c>
      <c r="G19" s="11" t="str">
        <f>IF(AND(VLOOKUP(G$1,VesselTimes!$A$2:$E$9,5)&gt;StnB!$D19,VLOOKUP(G$1,VesselTimes!$A$2:$E$9,4)&lt;=StnB!$E19),$A19,"")</f>
        <v/>
      </c>
      <c r="H19" s="11" t="str">
        <f>IF(AND(VLOOKUP(H$1,VesselTimes!$A$2:$E$9,5)&gt;StnB!$D19,VLOOKUP(H$1,VesselTimes!$A$2:$E$9,4)&lt;=StnB!$E19),$A19,"")</f>
        <v/>
      </c>
      <c r="I19" s="11" t="str">
        <f>IF(AND(VLOOKUP(I$1,VesselTimes!$A$2:$E$9,5)&gt;StnB!$D19,VLOOKUP(I$1,VesselTimes!$A$2:$E$9,4)&lt;=StnB!$E19),$A19,"")</f>
        <v/>
      </c>
      <c r="J19" s="11" t="str">
        <f>IF(AND(VLOOKUP(J$1,VesselTimes!$A$2:$E$9,5)&gt;StnB!$D19,VLOOKUP(J$1,VesselTimes!$A$2:$E$9,4)&lt;=StnB!$E19),$A19,"")</f>
        <v/>
      </c>
      <c r="K19" s="11" t="str">
        <f>IF(AND(VLOOKUP(K$1,VesselTimes!$A$2:$E$9,5)&gt;StnB!$D19,VLOOKUP(K$1,VesselTimes!$A$2:$E$9,4)&lt;=StnB!$E19),$A19,"")</f>
        <v/>
      </c>
      <c r="L19" s="11" t="str">
        <f>IF(AND(VLOOKUP(L$1,VesselTimes!$A$2:$E$9,5)&gt;StnB!$D19,VLOOKUP(L$1,VesselTimes!$A$2:$E$9,4)&lt;=StnB!$E19),$A19,"")</f>
        <v/>
      </c>
      <c r="M19" s="11" t="str">
        <f>IF(AND(VLOOKUP(M$1,VesselTimes!$A$2:$E$9,5)&gt;StnB!$D19,VLOOKUP(M$1,VesselTimes!$A$2:$E$9,4)&lt;=StnB!$E19),$A19,"")</f>
        <v/>
      </c>
    </row>
    <row r="20" spans="1:13" x14ac:dyDescent="0.25">
      <c r="A20" t="s">
        <v>245</v>
      </c>
      <c r="B20" s="4">
        <v>1794.7280000000001</v>
      </c>
      <c r="C20" s="2">
        <f t="shared" si="0"/>
        <v>92075.999999768101</v>
      </c>
      <c r="D20" s="1">
        <f t="shared" si="1"/>
        <v>41181.065694444442</v>
      </c>
      <c r="E20" s="1">
        <f t="shared" si="2"/>
        <v>41181.086466759254</v>
      </c>
      <c r="F20" s="11" t="str">
        <f>IF(AND(VLOOKUP(F$1,VesselTimes!$A$2:$E$9,5)&gt;StnB!$D20,VLOOKUP(F$1,VesselTimes!$A$2:$E$9,4)&lt;=StnB!$E20),$A20,"")</f>
        <v/>
      </c>
      <c r="G20" s="11" t="str">
        <f>IF(AND(VLOOKUP(G$1,VesselTimes!$A$2:$E$9,5)&gt;StnB!$D20,VLOOKUP(G$1,VesselTimes!$A$2:$E$9,4)&lt;=StnB!$E20),$A20,"")</f>
        <v/>
      </c>
      <c r="H20" s="11" t="str">
        <f>IF(AND(VLOOKUP(H$1,VesselTimes!$A$2:$E$9,5)&gt;StnB!$D20,VLOOKUP(H$1,VesselTimes!$A$2:$E$9,4)&lt;=StnB!$E20),$A20,"")</f>
        <v/>
      </c>
      <c r="I20" s="11" t="str">
        <f>IF(AND(VLOOKUP(I$1,VesselTimes!$A$2:$E$9,5)&gt;StnB!$D20,VLOOKUP(I$1,VesselTimes!$A$2:$E$9,4)&lt;=StnB!$E20),$A20,"")</f>
        <v/>
      </c>
      <c r="J20" s="11" t="str">
        <f>IF(AND(VLOOKUP(J$1,VesselTimes!$A$2:$E$9,5)&gt;StnB!$D20,VLOOKUP(J$1,VesselTimes!$A$2:$E$9,4)&lt;=StnB!$E20),$A20,"")</f>
        <v/>
      </c>
      <c r="K20" s="11" t="str">
        <f>IF(AND(VLOOKUP(K$1,VesselTimes!$A$2:$E$9,5)&gt;StnB!$D20,VLOOKUP(K$1,VesselTimes!$A$2:$E$9,4)&lt;=StnB!$E20),$A20,"")</f>
        <v/>
      </c>
      <c r="L20" s="11" t="str">
        <f>IF(AND(VLOOKUP(L$1,VesselTimes!$A$2:$E$9,5)&gt;StnB!$D20,VLOOKUP(L$1,VesselTimes!$A$2:$E$9,4)&lt;=StnB!$E20),$A20,"")</f>
        <v/>
      </c>
      <c r="M20" s="11" t="str">
        <f>IF(AND(VLOOKUP(M$1,VesselTimes!$A$2:$E$9,5)&gt;StnB!$D20,VLOOKUP(M$1,VesselTimes!$A$2:$E$9,4)&lt;=StnB!$E20),$A20,"")</f>
        <v/>
      </c>
    </row>
    <row r="21" spans="1:13" x14ac:dyDescent="0.25">
      <c r="A21" t="s">
        <v>246</v>
      </c>
      <c r="B21" s="4">
        <v>1800</v>
      </c>
      <c r="C21" s="2">
        <f t="shared" si="0"/>
        <v>93877.999999816529</v>
      </c>
      <c r="D21" s="1">
        <f t="shared" si="1"/>
        <v>41181.086550925924</v>
      </c>
      <c r="E21" s="1">
        <f t="shared" si="2"/>
        <v>41181.10738425926</v>
      </c>
      <c r="F21" s="11" t="str">
        <f>IF(AND(VLOOKUP(F$1,VesselTimes!$A$2:$E$9,5)&gt;StnB!$D21,VLOOKUP(F$1,VesselTimes!$A$2:$E$9,4)&lt;=StnB!$E21),$A21,"")</f>
        <v/>
      </c>
      <c r="G21" s="11" t="str">
        <f>IF(AND(VLOOKUP(G$1,VesselTimes!$A$2:$E$9,5)&gt;StnB!$D21,VLOOKUP(G$1,VesselTimes!$A$2:$E$9,4)&lt;=StnB!$E21),$A21,"")</f>
        <v/>
      </c>
      <c r="H21" s="11" t="str">
        <f>IF(AND(VLOOKUP(H$1,VesselTimes!$A$2:$E$9,5)&gt;StnB!$D21,VLOOKUP(H$1,VesselTimes!$A$2:$E$9,4)&lt;=StnB!$E21),$A21,"")</f>
        <v/>
      </c>
      <c r="I21" s="11" t="str">
        <f>IF(AND(VLOOKUP(I$1,VesselTimes!$A$2:$E$9,5)&gt;StnB!$D21,VLOOKUP(I$1,VesselTimes!$A$2:$E$9,4)&lt;=StnB!$E21),$A21,"")</f>
        <v/>
      </c>
      <c r="J21" s="11" t="str">
        <f>IF(AND(VLOOKUP(J$1,VesselTimes!$A$2:$E$9,5)&gt;StnB!$D21,VLOOKUP(J$1,VesselTimes!$A$2:$E$9,4)&lt;=StnB!$E21),$A21,"")</f>
        <v/>
      </c>
      <c r="K21" s="11" t="str">
        <f>IF(AND(VLOOKUP(K$1,VesselTimes!$A$2:$E$9,5)&gt;StnB!$D21,VLOOKUP(K$1,VesselTimes!$A$2:$E$9,4)&lt;=StnB!$E21),$A21,"")</f>
        <v/>
      </c>
      <c r="L21" s="11" t="str">
        <f>IF(AND(VLOOKUP(L$1,VesselTimes!$A$2:$E$9,5)&gt;StnB!$D21,VLOOKUP(L$1,VesselTimes!$A$2:$E$9,4)&lt;=StnB!$E21),$A21,"")</f>
        <v/>
      </c>
      <c r="M21" s="11" t="str">
        <f>IF(AND(VLOOKUP(M$1,VesselTimes!$A$2:$E$9,5)&gt;StnB!$D21,VLOOKUP(M$1,VesselTimes!$A$2:$E$9,4)&lt;=StnB!$E21),$A21,"")</f>
        <v/>
      </c>
    </row>
    <row r="22" spans="1:13" x14ac:dyDescent="0.25">
      <c r="A22" t="s">
        <v>247</v>
      </c>
      <c r="B22" s="4">
        <v>1791.7840000000001</v>
      </c>
      <c r="C22" s="2">
        <f t="shared" si="0"/>
        <v>95678.000000026077</v>
      </c>
      <c r="D22" s="1">
        <f t="shared" si="1"/>
        <v>41181.10738425926</v>
      </c>
      <c r="E22" s="1">
        <f t="shared" si="2"/>
        <v>41181.128122499998</v>
      </c>
      <c r="F22" s="11" t="str">
        <f>IF(AND(VLOOKUP(F$1,VesselTimes!$A$2:$E$9,5)&gt;StnB!$D22,VLOOKUP(F$1,VesselTimes!$A$2:$E$9,4)&lt;=StnB!$E22),$A22,"")</f>
        <v/>
      </c>
      <c r="G22" s="11" t="str">
        <f>IF(AND(VLOOKUP(G$1,VesselTimes!$A$2:$E$9,5)&gt;StnB!$D22,VLOOKUP(G$1,VesselTimes!$A$2:$E$9,4)&lt;=StnB!$E22),$A22,"")</f>
        <v/>
      </c>
      <c r="H22" s="11" t="str">
        <f>IF(AND(VLOOKUP(H$1,VesselTimes!$A$2:$E$9,5)&gt;StnB!$D22,VLOOKUP(H$1,VesselTimes!$A$2:$E$9,4)&lt;=StnB!$E22),$A22,"")</f>
        <v/>
      </c>
      <c r="I22" s="11" t="str">
        <f>IF(AND(VLOOKUP(I$1,VesselTimes!$A$2:$E$9,5)&gt;StnB!$D22,VLOOKUP(I$1,VesselTimes!$A$2:$E$9,4)&lt;=StnB!$E22),$A22,"")</f>
        <v/>
      </c>
      <c r="J22" s="11" t="str">
        <f>IF(AND(VLOOKUP(J$1,VesselTimes!$A$2:$E$9,5)&gt;StnB!$D22,VLOOKUP(J$1,VesselTimes!$A$2:$E$9,4)&lt;=StnB!$E22),$A22,"")</f>
        <v/>
      </c>
      <c r="K22" s="11" t="str">
        <f>IF(AND(VLOOKUP(K$1,VesselTimes!$A$2:$E$9,5)&gt;StnB!$D22,VLOOKUP(K$1,VesselTimes!$A$2:$E$9,4)&lt;=StnB!$E22),$A22,"")</f>
        <v/>
      </c>
      <c r="L22" s="11" t="str">
        <f>IF(AND(VLOOKUP(L$1,VesselTimes!$A$2:$E$9,5)&gt;StnB!$D22,VLOOKUP(L$1,VesselTimes!$A$2:$E$9,4)&lt;=StnB!$E22),$A22,"")</f>
        <v/>
      </c>
      <c r="M22" s="11" t="str">
        <f>IF(AND(VLOOKUP(M$1,VesselTimes!$A$2:$E$9,5)&gt;StnB!$D22,VLOOKUP(M$1,VesselTimes!$A$2:$E$9,4)&lt;=StnB!$E22),$A22,"")</f>
        <v/>
      </c>
    </row>
    <row r="23" spans="1:13" x14ac:dyDescent="0.25">
      <c r="A23" t="s">
        <v>248</v>
      </c>
      <c r="B23" s="4">
        <v>1800</v>
      </c>
      <c r="C23" s="2">
        <f t="shared" si="0"/>
        <v>97478.999999840744</v>
      </c>
      <c r="D23" s="1">
        <f t="shared" si="1"/>
        <v>41181.128229166665</v>
      </c>
      <c r="E23" s="1">
        <f t="shared" si="2"/>
        <v>41181.149062500001</v>
      </c>
      <c r="F23" s="11" t="str">
        <f>IF(AND(VLOOKUP(F$1,VesselTimes!$A$2:$E$9,5)&gt;StnB!$D23,VLOOKUP(F$1,VesselTimes!$A$2:$E$9,4)&lt;=StnB!$E23),$A23,"")</f>
        <v/>
      </c>
      <c r="G23" s="11" t="str">
        <f>IF(AND(VLOOKUP(G$1,VesselTimes!$A$2:$E$9,5)&gt;StnB!$D23,VLOOKUP(G$1,VesselTimes!$A$2:$E$9,4)&lt;=StnB!$E23),$A23,"")</f>
        <v/>
      </c>
      <c r="H23" s="11" t="str">
        <f>IF(AND(VLOOKUP(H$1,VesselTimes!$A$2:$E$9,5)&gt;StnB!$D23,VLOOKUP(H$1,VesselTimes!$A$2:$E$9,4)&lt;=StnB!$E23),$A23,"")</f>
        <v/>
      </c>
      <c r="I23" s="11" t="str">
        <f>IF(AND(VLOOKUP(I$1,VesselTimes!$A$2:$E$9,5)&gt;StnB!$D23,VLOOKUP(I$1,VesselTimes!$A$2:$E$9,4)&lt;=StnB!$E23),$A23,"")</f>
        <v/>
      </c>
      <c r="J23" s="11" t="str">
        <f>IF(AND(VLOOKUP(J$1,VesselTimes!$A$2:$E$9,5)&gt;StnB!$D23,VLOOKUP(J$1,VesselTimes!$A$2:$E$9,4)&lt;=StnB!$E23),$A23,"")</f>
        <v/>
      </c>
      <c r="K23" s="11" t="str">
        <f>IF(AND(VLOOKUP(K$1,VesselTimes!$A$2:$E$9,5)&gt;StnB!$D23,VLOOKUP(K$1,VesselTimes!$A$2:$E$9,4)&lt;=StnB!$E23),$A23,"")</f>
        <v/>
      </c>
      <c r="L23" s="11" t="str">
        <f>IF(AND(VLOOKUP(L$1,VesselTimes!$A$2:$E$9,5)&gt;StnB!$D23,VLOOKUP(L$1,VesselTimes!$A$2:$E$9,4)&lt;=StnB!$E23),$A23,"")</f>
        <v/>
      </c>
      <c r="M23" s="11" t="str">
        <f>IF(AND(VLOOKUP(M$1,VesselTimes!$A$2:$E$9,5)&gt;StnB!$D23,VLOOKUP(M$1,VesselTimes!$A$2:$E$9,4)&lt;=StnB!$E23),$A23,"")</f>
        <v/>
      </c>
    </row>
    <row r="24" spans="1:13" x14ac:dyDescent="0.25">
      <c r="A24" t="s">
        <v>249</v>
      </c>
      <c r="B24" s="4">
        <v>1792.7650000000001</v>
      </c>
      <c r="C24" s="2">
        <f t="shared" si="0"/>
        <v>99279.000000050291</v>
      </c>
      <c r="D24" s="1">
        <f t="shared" si="1"/>
        <v>41181.149062500001</v>
      </c>
      <c r="E24" s="1">
        <f t="shared" si="2"/>
        <v>41181.169812094908</v>
      </c>
      <c r="F24" s="11" t="str">
        <f>IF(AND(VLOOKUP(F$1,VesselTimes!$A$2:$E$9,5)&gt;StnB!$D24,VLOOKUP(F$1,VesselTimes!$A$2:$E$9,4)&lt;=StnB!$E24),$A24,"")</f>
        <v/>
      </c>
      <c r="G24" s="11" t="str">
        <f>IF(AND(VLOOKUP(G$1,VesselTimes!$A$2:$E$9,5)&gt;StnB!$D24,VLOOKUP(G$1,VesselTimes!$A$2:$E$9,4)&lt;=StnB!$E24),$A24,"")</f>
        <v/>
      </c>
      <c r="H24" s="11" t="str">
        <f>IF(AND(VLOOKUP(H$1,VesselTimes!$A$2:$E$9,5)&gt;StnB!$D24,VLOOKUP(H$1,VesselTimes!$A$2:$E$9,4)&lt;=StnB!$E24),$A24,"")</f>
        <v/>
      </c>
      <c r="I24" s="11" t="str">
        <f>IF(AND(VLOOKUP(I$1,VesselTimes!$A$2:$E$9,5)&gt;StnB!$D24,VLOOKUP(I$1,VesselTimes!$A$2:$E$9,4)&lt;=StnB!$E24),$A24,"")</f>
        <v/>
      </c>
      <c r="J24" s="11" t="str">
        <f>IF(AND(VLOOKUP(J$1,VesselTimes!$A$2:$E$9,5)&gt;StnB!$D24,VLOOKUP(J$1,VesselTimes!$A$2:$E$9,4)&lt;=StnB!$E24),$A24,"")</f>
        <v/>
      </c>
      <c r="K24" s="11" t="str">
        <f>IF(AND(VLOOKUP(K$1,VesselTimes!$A$2:$E$9,5)&gt;StnB!$D24,VLOOKUP(K$1,VesselTimes!$A$2:$E$9,4)&lt;=StnB!$E24),$A24,"")</f>
        <v/>
      </c>
      <c r="L24" s="11" t="str">
        <f>IF(AND(VLOOKUP(L$1,VesselTimes!$A$2:$E$9,5)&gt;StnB!$D24,VLOOKUP(L$1,VesselTimes!$A$2:$E$9,4)&lt;=StnB!$E24),$A24,"")</f>
        <v/>
      </c>
      <c r="M24" s="11" t="str">
        <f>IF(AND(VLOOKUP(M$1,VesselTimes!$A$2:$E$9,5)&gt;StnB!$D24,VLOOKUP(M$1,VesselTimes!$A$2:$E$9,4)&lt;=StnB!$E24),$A24,"")</f>
        <v/>
      </c>
    </row>
    <row r="25" spans="1:13" x14ac:dyDescent="0.25">
      <c r="A25" t="s">
        <v>250</v>
      </c>
      <c r="B25" s="4">
        <v>1800</v>
      </c>
      <c r="C25" s="2">
        <f t="shared" si="0"/>
        <v>101079.99999986496</v>
      </c>
      <c r="D25" s="1">
        <f t="shared" si="1"/>
        <v>41181.169907407406</v>
      </c>
      <c r="E25" s="1">
        <f t="shared" si="2"/>
        <v>41181.190740740742</v>
      </c>
      <c r="F25" s="11" t="str">
        <f>IF(AND(VLOOKUP(F$1,VesselTimes!$A$2:$E$9,5)&gt;StnB!$D25,VLOOKUP(F$1,VesselTimes!$A$2:$E$9,4)&lt;=StnB!$E25),$A25,"")</f>
        <v/>
      </c>
      <c r="G25" s="11" t="str">
        <f>IF(AND(VLOOKUP(G$1,VesselTimes!$A$2:$E$9,5)&gt;StnB!$D25,VLOOKUP(G$1,VesselTimes!$A$2:$E$9,4)&lt;=StnB!$E25),$A25,"")</f>
        <v>AMARS_data-898aea4a.898AEA4A.Chan_1-24bps.1348891480.2012-09-29-04-04-40.wav</v>
      </c>
      <c r="H25" s="11" t="str">
        <f>IF(AND(VLOOKUP(H$1,VesselTimes!$A$2:$E$9,5)&gt;StnB!$D25,VLOOKUP(H$1,VesselTimes!$A$2:$E$9,4)&lt;=StnB!$E25),$A25,"")</f>
        <v/>
      </c>
      <c r="I25" s="11" t="str">
        <f>IF(AND(VLOOKUP(I$1,VesselTimes!$A$2:$E$9,5)&gt;StnB!$D25,VLOOKUP(I$1,VesselTimes!$A$2:$E$9,4)&lt;=StnB!$E25),$A25,"")</f>
        <v/>
      </c>
      <c r="J25" s="11" t="str">
        <f>IF(AND(VLOOKUP(J$1,VesselTimes!$A$2:$E$9,5)&gt;StnB!$D25,VLOOKUP(J$1,VesselTimes!$A$2:$E$9,4)&lt;=StnB!$E25),$A25,"")</f>
        <v/>
      </c>
      <c r="K25" s="11" t="str">
        <f>IF(AND(VLOOKUP(K$1,VesselTimes!$A$2:$E$9,5)&gt;StnB!$D25,VLOOKUP(K$1,VesselTimes!$A$2:$E$9,4)&lt;=StnB!$E25),$A25,"")</f>
        <v/>
      </c>
      <c r="L25" s="11" t="str">
        <f>IF(AND(VLOOKUP(L$1,VesselTimes!$A$2:$E$9,5)&gt;StnB!$D25,VLOOKUP(L$1,VesselTimes!$A$2:$E$9,4)&lt;=StnB!$E25),$A25,"")</f>
        <v/>
      </c>
      <c r="M25" s="11" t="str">
        <f>IF(AND(VLOOKUP(M$1,VesselTimes!$A$2:$E$9,5)&gt;StnB!$D25,VLOOKUP(M$1,VesselTimes!$A$2:$E$9,4)&lt;=StnB!$E25),$A25,"")</f>
        <v/>
      </c>
    </row>
    <row r="26" spans="1:13" x14ac:dyDescent="0.25">
      <c r="A26" t="s">
        <v>251</v>
      </c>
      <c r="B26" s="4">
        <v>1794.7280000000001</v>
      </c>
      <c r="C26" s="2">
        <f t="shared" si="0"/>
        <v>102880.00000007451</v>
      </c>
      <c r="D26" s="1">
        <f t="shared" si="1"/>
        <v>41181.190740740742</v>
      </c>
      <c r="E26" s="1">
        <f t="shared" si="2"/>
        <v>41181.211513055554</v>
      </c>
      <c r="F26" s="11" t="str">
        <f>IF(AND(VLOOKUP(F$1,VesselTimes!$A$2:$E$9,5)&gt;StnB!$D26,VLOOKUP(F$1,VesselTimes!$A$2:$E$9,4)&lt;=StnB!$E26),$A26,"")</f>
        <v/>
      </c>
      <c r="G26" s="11" t="str">
        <f>IF(AND(VLOOKUP(G$1,VesselTimes!$A$2:$E$9,5)&gt;StnB!$D26,VLOOKUP(G$1,VesselTimes!$A$2:$E$9,4)&lt;=StnB!$E26),$A26,"")</f>
        <v>AMARS_data-898aea4a.898AEA4A.Chan_1-24bps.1348893280.2012-09-29-04-34-40.wav</v>
      </c>
      <c r="H26" s="11" t="str">
        <f>IF(AND(VLOOKUP(H$1,VesselTimes!$A$2:$E$9,5)&gt;StnB!$D26,VLOOKUP(H$1,VesselTimes!$A$2:$E$9,4)&lt;=StnB!$E26),$A26,"")</f>
        <v/>
      </c>
      <c r="I26" s="11" t="str">
        <f>IF(AND(VLOOKUP(I$1,VesselTimes!$A$2:$E$9,5)&gt;StnB!$D26,VLOOKUP(I$1,VesselTimes!$A$2:$E$9,4)&lt;=StnB!$E26),$A26,"")</f>
        <v/>
      </c>
      <c r="J26" s="11" t="str">
        <f>IF(AND(VLOOKUP(J$1,VesselTimes!$A$2:$E$9,5)&gt;StnB!$D26,VLOOKUP(J$1,VesselTimes!$A$2:$E$9,4)&lt;=StnB!$E26),$A26,"")</f>
        <v/>
      </c>
      <c r="K26" s="11" t="str">
        <f>IF(AND(VLOOKUP(K$1,VesselTimes!$A$2:$E$9,5)&gt;StnB!$D26,VLOOKUP(K$1,VesselTimes!$A$2:$E$9,4)&lt;=StnB!$E26),$A26,"")</f>
        <v/>
      </c>
      <c r="L26" s="11" t="str">
        <f>IF(AND(VLOOKUP(L$1,VesselTimes!$A$2:$E$9,5)&gt;StnB!$D26,VLOOKUP(L$1,VesselTimes!$A$2:$E$9,4)&lt;=StnB!$E26),$A26,"")</f>
        <v/>
      </c>
      <c r="M26" s="11" t="str">
        <f>IF(AND(VLOOKUP(M$1,VesselTimes!$A$2:$E$9,5)&gt;StnB!$D26,VLOOKUP(M$1,VesselTimes!$A$2:$E$9,4)&lt;=StnB!$E26),$A26,"")</f>
        <v/>
      </c>
    </row>
    <row r="27" spans="1:13" x14ac:dyDescent="0.25">
      <c r="A27" t="s">
        <v>252</v>
      </c>
      <c r="B27" s="4">
        <v>1800</v>
      </c>
      <c r="C27" s="2">
        <f t="shared" si="0"/>
        <v>104682.00000012293</v>
      </c>
      <c r="D27" s="1">
        <f t="shared" si="1"/>
        <v>41181.211597222224</v>
      </c>
      <c r="E27" s="1">
        <f t="shared" si="2"/>
        <v>41181.232430555559</v>
      </c>
      <c r="F27" s="11" t="str">
        <f>IF(AND(VLOOKUP(F$1,VesselTimes!$A$2:$E$9,5)&gt;StnB!$D27,VLOOKUP(F$1,VesselTimes!$A$2:$E$9,4)&lt;=StnB!$E27),$A27,"")</f>
        <v/>
      </c>
      <c r="G27" s="11" t="str">
        <f>IF(AND(VLOOKUP(G$1,VesselTimes!$A$2:$E$9,5)&gt;StnB!$D27,VLOOKUP(G$1,VesselTimes!$A$2:$E$9,4)&lt;=StnB!$E27),$A27,"")</f>
        <v>AMARS_data-898aea4a.898AEA4A.Chan_1-24bps.1348895082.2012-09-29-05-04-42.wav</v>
      </c>
      <c r="H27" s="11" t="str">
        <f>IF(AND(VLOOKUP(H$1,VesselTimes!$A$2:$E$9,5)&gt;StnB!$D27,VLOOKUP(H$1,VesselTimes!$A$2:$E$9,4)&lt;=StnB!$E27),$A27,"")</f>
        <v/>
      </c>
      <c r="I27" s="11" t="str">
        <f>IF(AND(VLOOKUP(I$1,VesselTimes!$A$2:$E$9,5)&gt;StnB!$D27,VLOOKUP(I$1,VesselTimes!$A$2:$E$9,4)&lt;=StnB!$E27),$A27,"")</f>
        <v/>
      </c>
      <c r="J27" s="11" t="str">
        <f>IF(AND(VLOOKUP(J$1,VesselTimes!$A$2:$E$9,5)&gt;StnB!$D27,VLOOKUP(J$1,VesselTimes!$A$2:$E$9,4)&lt;=StnB!$E27),$A27,"")</f>
        <v/>
      </c>
      <c r="K27" s="11" t="str">
        <f>IF(AND(VLOOKUP(K$1,VesselTimes!$A$2:$E$9,5)&gt;StnB!$D27,VLOOKUP(K$1,VesselTimes!$A$2:$E$9,4)&lt;=StnB!$E27),$A27,"")</f>
        <v/>
      </c>
      <c r="L27" s="11" t="str">
        <f>IF(AND(VLOOKUP(L$1,VesselTimes!$A$2:$E$9,5)&gt;StnB!$D27,VLOOKUP(L$1,VesselTimes!$A$2:$E$9,4)&lt;=StnB!$E27),$A27,"")</f>
        <v/>
      </c>
      <c r="M27" s="11" t="str">
        <f>IF(AND(VLOOKUP(M$1,VesselTimes!$A$2:$E$9,5)&gt;StnB!$D27,VLOOKUP(M$1,VesselTimes!$A$2:$E$9,4)&lt;=StnB!$E27),$A27,"")</f>
        <v/>
      </c>
    </row>
    <row r="28" spans="1:13" x14ac:dyDescent="0.25">
      <c r="A28" t="s">
        <v>253</v>
      </c>
      <c r="B28" s="4">
        <v>1791.7840000000001</v>
      </c>
      <c r="C28" s="2">
        <f t="shared" si="0"/>
        <v>106481.99999970384</v>
      </c>
      <c r="D28" s="1">
        <f t="shared" si="1"/>
        <v>41181.232430555552</v>
      </c>
      <c r="E28" s="1">
        <f t="shared" si="2"/>
        <v>41181.253168796291</v>
      </c>
      <c r="F28" s="11" t="str">
        <f>IF(AND(VLOOKUP(F$1,VesselTimes!$A$2:$E$9,5)&gt;StnB!$D28,VLOOKUP(F$1,VesselTimes!$A$2:$E$9,4)&lt;=StnB!$E28),$A28,"")</f>
        <v/>
      </c>
      <c r="G28" s="11" t="str">
        <f>IF(AND(VLOOKUP(G$1,VesselTimes!$A$2:$E$9,5)&gt;StnB!$D28,VLOOKUP(G$1,VesselTimes!$A$2:$E$9,4)&lt;=StnB!$E28),$A28,"")</f>
        <v/>
      </c>
      <c r="H28" s="11" t="str">
        <f>IF(AND(VLOOKUP(H$1,VesselTimes!$A$2:$E$9,5)&gt;StnB!$D28,VLOOKUP(H$1,VesselTimes!$A$2:$E$9,4)&lt;=StnB!$E28),$A28,"")</f>
        <v/>
      </c>
      <c r="I28" s="11" t="str">
        <f>IF(AND(VLOOKUP(I$1,VesselTimes!$A$2:$E$9,5)&gt;StnB!$D28,VLOOKUP(I$1,VesselTimes!$A$2:$E$9,4)&lt;=StnB!$E28),$A28,"")</f>
        <v/>
      </c>
      <c r="J28" s="11" t="str">
        <f>IF(AND(VLOOKUP(J$1,VesselTimes!$A$2:$E$9,5)&gt;StnB!$D28,VLOOKUP(J$1,VesselTimes!$A$2:$E$9,4)&lt;=StnB!$E28),$A28,"")</f>
        <v/>
      </c>
      <c r="K28" s="11" t="str">
        <f>IF(AND(VLOOKUP(K$1,VesselTimes!$A$2:$E$9,5)&gt;StnB!$D28,VLOOKUP(K$1,VesselTimes!$A$2:$E$9,4)&lt;=StnB!$E28),$A28,"")</f>
        <v/>
      </c>
      <c r="L28" s="11" t="str">
        <f>IF(AND(VLOOKUP(L$1,VesselTimes!$A$2:$E$9,5)&gt;StnB!$D28,VLOOKUP(L$1,VesselTimes!$A$2:$E$9,4)&lt;=StnB!$E28),$A28,"")</f>
        <v/>
      </c>
      <c r="M28" s="11" t="str">
        <f>IF(AND(VLOOKUP(M$1,VesselTimes!$A$2:$E$9,5)&gt;StnB!$D28,VLOOKUP(M$1,VesselTimes!$A$2:$E$9,4)&lt;=StnB!$E28),$A28,"")</f>
        <v/>
      </c>
    </row>
    <row r="29" spans="1:13" x14ac:dyDescent="0.25">
      <c r="A29" t="s">
        <v>254</v>
      </c>
      <c r="B29" s="4">
        <v>1800</v>
      </c>
      <c r="C29" s="2">
        <f t="shared" si="0"/>
        <v>108283.00000014715</v>
      </c>
      <c r="D29" s="1">
        <f t="shared" si="1"/>
        <v>41181.253275462965</v>
      </c>
      <c r="E29" s="1">
        <f t="shared" si="2"/>
        <v>41181.2741087963</v>
      </c>
      <c r="F29" s="11" t="str">
        <f>IF(AND(VLOOKUP(F$1,VesselTimes!$A$2:$E$9,5)&gt;StnB!$D29,VLOOKUP(F$1,VesselTimes!$A$2:$E$9,4)&lt;=StnB!$E29),$A29,"")</f>
        <v/>
      </c>
      <c r="G29" s="11" t="str">
        <f>IF(AND(VLOOKUP(G$1,VesselTimes!$A$2:$E$9,5)&gt;StnB!$D29,VLOOKUP(G$1,VesselTimes!$A$2:$E$9,4)&lt;=StnB!$E29),$A29,"")</f>
        <v/>
      </c>
      <c r="H29" s="11" t="str">
        <f>IF(AND(VLOOKUP(H$1,VesselTimes!$A$2:$E$9,5)&gt;StnB!$D29,VLOOKUP(H$1,VesselTimes!$A$2:$E$9,4)&lt;=StnB!$E29),$A29,"")</f>
        <v/>
      </c>
      <c r="I29" s="11" t="str">
        <f>IF(AND(VLOOKUP(I$1,VesselTimes!$A$2:$E$9,5)&gt;StnB!$D29,VLOOKUP(I$1,VesselTimes!$A$2:$E$9,4)&lt;=StnB!$E29),$A29,"")</f>
        <v/>
      </c>
      <c r="J29" s="11" t="str">
        <f>IF(AND(VLOOKUP(J$1,VesselTimes!$A$2:$E$9,5)&gt;StnB!$D29,VLOOKUP(J$1,VesselTimes!$A$2:$E$9,4)&lt;=StnB!$E29),$A29,"")</f>
        <v/>
      </c>
      <c r="K29" s="11" t="str">
        <f>IF(AND(VLOOKUP(K$1,VesselTimes!$A$2:$E$9,5)&gt;StnB!$D29,VLOOKUP(K$1,VesselTimes!$A$2:$E$9,4)&lt;=StnB!$E29),$A29,"")</f>
        <v/>
      </c>
      <c r="L29" s="11" t="str">
        <f>IF(AND(VLOOKUP(L$1,VesselTimes!$A$2:$E$9,5)&gt;StnB!$D29,VLOOKUP(L$1,VesselTimes!$A$2:$E$9,4)&lt;=StnB!$E29),$A29,"")</f>
        <v/>
      </c>
      <c r="M29" s="11" t="str">
        <f>IF(AND(VLOOKUP(M$1,VesselTimes!$A$2:$E$9,5)&gt;StnB!$D29,VLOOKUP(M$1,VesselTimes!$A$2:$E$9,4)&lt;=StnB!$E29),$A29,"")</f>
        <v/>
      </c>
    </row>
    <row r="30" spans="1:13" x14ac:dyDescent="0.25">
      <c r="A30" t="s">
        <v>255</v>
      </c>
      <c r="B30" s="4">
        <v>1792.7650000000001</v>
      </c>
      <c r="C30" s="2">
        <f t="shared" si="0"/>
        <v>110082.99999972805</v>
      </c>
      <c r="D30" s="1">
        <f t="shared" si="1"/>
        <v>41181.274108796293</v>
      </c>
      <c r="E30" s="1">
        <f t="shared" si="2"/>
        <v>41181.2948583912</v>
      </c>
      <c r="F30" s="11" t="str">
        <f>IF(AND(VLOOKUP(F$1,VesselTimes!$A$2:$E$9,5)&gt;StnB!$D30,VLOOKUP(F$1,VesselTimes!$A$2:$E$9,4)&lt;=StnB!$E30),$A30,"")</f>
        <v/>
      </c>
      <c r="G30" s="11" t="str">
        <f>IF(AND(VLOOKUP(G$1,VesselTimes!$A$2:$E$9,5)&gt;StnB!$D30,VLOOKUP(G$1,VesselTimes!$A$2:$E$9,4)&lt;=StnB!$E30),$A30,"")</f>
        <v/>
      </c>
      <c r="H30" s="11" t="str">
        <f>IF(AND(VLOOKUP(H$1,VesselTimes!$A$2:$E$9,5)&gt;StnB!$D30,VLOOKUP(H$1,VesselTimes!$A$2:$E$9,4)&lt;=StnB!$E30),$A30,"")</f>
        <v/>
      </c>
      <c r="I30" s="11" t="str">
        <f>IF(AND(VLOOKUP(I$1,VesselTimes!$A$2:$E$9,5)&gt;StnB!$D30,VLOOKUP(I$1,VesselTimes!$A$2:$E$9,4)&lt;=StnB!$E30),$A30,"")</f>
        <v/>
      </c>
      <c r="J30" s="11" t="str">
        <f>IF(AND(VLOOKUP(J$1,VesselTimes!$A$2:$E$9,5)&gt;StnB!$D30,VLOOKUP(J$1,VesselTimes!$A$2:$E$9,4)&lt;=StnB!$E30),$A30,"")</f>
        <v/>
      </c>
      <c r="K30" s="11" t="str">
        <f>IF(AND(VLOOKUP(K$1,VesselTimes!$A$2:$E$9,5)&gt;StnB!$D30,VLOOKUP(K$1,VesselTimes!$A$2:$E$9,4)&lt;=StnB!$E30),$A30,"")</f>
        <v/>
      </c>
      <c r="L30" s="11" t="str">
        <f>IF(AND(VLOOKUP(L$1,VesselTimes!$A$2:$E$9,5)&gt;StnB!$D30,VLOOKUP(L$1,VesselTimes!$A$2:$E$9,4)&lt;=StnB!$E30),$A30,"")</f>
        <v/>
      </c>
      <c r="M30" s="11" t="str">
        <f>IF(AND(VLOOKUP(M$1,VesselTimes!$A$2:$E$9,5)&gt;StnB!$D30,VLOOKUP(M$1,VesselTimes!$A$2:$E$9,4)&lt;=StnB!$E30),$A30,"")</f>
        <v/>
      </c>
    </row>
    <row r="31" spans="1:13" x14ac:dyDescent="0.25">
      <c r="A31" t="s">
        <v>256</v>
      </c>
      <c r="B31" s="4">
        <v>1800</v>
      </c>
      <c r="C31" s="2">
        <f t="shared" si="0"/>
        <v>111884.00000017136</v>
      </c>
      <c r="D31" s="1">
        <f t="shared" si="1"/>
        <v>41181.294953703706</v>
      </c>
      <c r="E31" s="1">
        <f t="shared" si="2"/>
        <v>41181.315787037041</v>
      </c>
      <c r="F31" s="11" t="str">
        <f>IF(AND(VLOOKUP(F$1,VesselTimes!$A$2:$E$9,5)&gt;StnB!$D31,VLOOKUP(F$1,VesselTimes!$A$2:$E$9,4)&lt;=StnB!$E31),$A31,"")</f>
        <v/>
      </c>
      <c r="G31" s="11" t="str">
        <f>IF(AND(VLOOKUP(G$1,VesselTimes!$A$2:$E$9,5)&gt;StnB!$D31,VLOOKUP(G$1,VesselTimes!$A$2:$E$9,4)&lt;=StnB!$E31),$A31,"")</f>
        <v/>
      </c>
      <c r="H31" s="11" t="str">
        <f>IF(AND(VLOOKUP(H$1,VesselTimes!$A$2:$E$9,5)&gt;StnB!$D31,VLOOKUP(H$1,VesselTimes!$A$2:$E$9,4)&lt;=StnB!$E31),$A31,"")</f>
        <v/>
      </c>
      <c r="I31" s="11" t="str">
        <f>IF(AND(VLOOKUP(I$1,VesselTimes!$A$2:$E$9,5)&gt;StnB!$D31,VLOOKUP(I$1,VesselTimes!$A$2:$E$9,4)&lt;=StnB!$E31),$A31,"")</f>
        <v/>
      </c>
      <c r="J31" s="11" t="str">
        <f>IF(AND(VLOOKUP(J$1,VesselTimes!$A$2:$E$9,5)&gt;StnB!$D31,VLOOKUP(J$1,VesselTimes!$A$2:$E$9,4)&lt;=StnB!$E31),$A31,"")</f>
        <v/>
      </c>
      <c r="K31" s="11" t="str">
        <f>IF(AND(VLOOKUP(K$1,VesselTimes!$A$2:$E$9,5)&gt;StnB!$D31,VLOOKUP(K$1,VesselTimes!$A$2:$E$9,4)&lt;=StnB!$E31),$A31,"")</f>
        <v/>
      </c>
      <c r="L31" s="11" t="str">
        <f>IF(AND(VLOOKUP(L$1,VesselTimes!$A$2:$E$9,5)&gt;StnB!$D31,VLOOKUP(L$1,VesselTimes!$A$2:$E$9,4)&lt;=StnB!$E31),$A31,"")</f>
        <v/>
      </c>
      <c r="M31" s="11" t="str">
        <f>IF(AND(VLOOKUP(M$1,VesselTimes!$A$2:$E$9,5)&gt;StnB!$D31,VLOOKUP(M$1,VesselTimes!$A$2:$E$9,4)&lt;=StnB!$E31),$A31,"")</f>
        <v/>
      </c>
    </row>
    <row r="32" spans="1:13" x14ac:dyDescent="0.25">
      <c r="A32" t="s">
        <v>257</v>
      </c>
      <c r="B32" s="4">
        <v>1792.7650000000001</v>
      </c>
      <c r="C32" s="2">
        <f t="shared" si="0"/>
        <v>113683.99999975227</v>
      </c>
      <c r="D32" s="1">
        <f t="shared" si="1"/>
        <v>41181.315787037034</v>
      </c>
      <c r="E32" s="1">
        <f t="shared" si="2"/>
        <v>41181.336536631941</v>
      </c>
      <c r="F32" s="11" t="str">
        <f>IF(AND(VLOOKUP(F$1,VesselTimes!$A$2:$E$9,5)&gt;StnB!$D32,VLOOKUP(F$1,VesselTimes!$A$2:$E$9,4)&lt;=StnB!$E32),$A32,"")</f>
        <v/>
      </c>
      <c r="G32" s="11" t="str">
        <f>IF(AND(VLOOKUP(G$1,VesselTimes!$A$2:$E$9,5)&gt;StnB!$D32,VLOOKUP(G$1,VesselTimes!$A$2:$E$9,4)&lt;=StnB!$E32),$A32,"")</f>
        <v/>
      </c>
      <c r="H32" s="11" t="str">
        <f>IF(AND(VLOOKUP(H$1,VesselTimes!$A$2:$E$9,5)&gt;StnB!$D32,VLOOKUP(H$1,VesselTimes!$A$2:$E$9,4)&lt;=StnB!$E32),$A32,"")</f>
        <v/>
      </c>
      <c r="I32" s="11" t="str">
        <f>IF(AND(VLOOKUP(I$1,VesselTimes!$A$2:$E$9,5)&gt;StnB!$D32,VLOOKUP(I$1,VesselTimes!$A$2:$E$9,4)&lt;=StnB!$E32),$A32,"")</f>
        <v/>
      </c>
      <c r="J32" s="11" t="str">
        <f>IF(AND(VLOOKUP(J$1,VesselTimes!$A$2:$E$9,5)&gt;StnB!$D32,VLOOKUP(J$1,VesselTimes!$A$2:$E$9,4)&lt;=StnB!$E32),$A32,"")</f>
        <v/>
      </c>
      <c r="K32" s="11" t="str">
        <f>IF(AND(VLOOKUP(K$1,VesselTimes!$A$2:$E$9,5)&gt;StnB!$D32,VLOOKUP(K$1,VesselTimes!$A$2:$E$9,4)&lt;=StnB!$E32),$A32,"")</f>
        <v/>
      </c>
      <c r="L32" s="11" t="str">
        <f>IF(AND(VLOOKUP(L$1,VesselTimes!$A$2:$E$9,5)&gt;StnB!$D32,VLOOKUP(L$1,VesselTimes!$A$2:$E$9,4)&lt;=StnB!$E32),$A32,"")</f>
        <v/>
      </c>
      <c r="M32" s="11" t="str">
        <f>IF(AND(VLOOKUP(M$1,VesselTimes!$A$2:$E$9,5)&gt;StnB!$D32,VLOOKUP(M$1,VesselTimes!$A$2:$E$9,4)&lt;=StnB!$E32),$A32,"")</f>
        <v/>
      </c>
    </row>
    <row r="33" spans="1:13" x14ac:dyDescent="0.25">
      <c r="A33" t="s">
        <v>258</v>
      </c>
      <c r="B33" s="4">
        <v>1800</v>
      </c>
      <c r="C33" s="2">
        <f t="shared" si="0"/>
        <v>115485.00000019558</v>
      </c>
      <c r="D33" s="1">
        <f t="shared" si="1"/>
        <v>41181.336631944447</v>
      </c>
      <c r="E33" s="1">
        <f t="shared" si="2"/>
        <v>41181.357465277782</v>
      </c>
      <c r="F33" s="11" t="str">
        <f>IF(AND(VLOOKUP(F$1,VesselTimes!$A$2:$E$9,5)&gt;StnB!$D33,VLOOKUP(F$1,VesselTimes!$A$2:$E$9,4)&lt;=StnB!$E33),$A33,"")</f>
        <v/>
      </c>
      <c r="G33" s="11" t="str">
        <f>IF(AND(VLOOKUP(G$1,VesselTimes!$A$2:$E$9,5)&gt;StnB!$D33,VLOOKUP(G$1,VesselTimes!$A$2:$E$9,4)&lt;=StnB!$E33),$A33,"")</f>
        <v/>
      </c>
      <c r="H33" s="11" t="str">
        <f>IF(AND(VLOOKUP(H$1,VesselTimes!$A$2:$E$9,5)&gt;StnB!$D33,VLOOKUP(H$1,VesselTimes!$A$2:$E$9,4)&lt;=StnB!$E33),$A33,"")</f>
        <v/>
      </c>
      <c r="I33" s="11" t="str">
        <f>IF(AND(VLOOKUP(I$1,VesselTimes!$A$2:$E$9,5)&gt;StnB!$D33,VLOOKUP(I$1,VesselTimes!$A$2:$E$9,4)&lt;=StnB!$E33),$A33,"")</f>
        <v/>
      </c>
      <c r="J33" s="11" t="str">
        <f>IF(AND(VLOOKUP(J$1,VesselTimes!$A$2:$E$9,5)&gt;StnB!$D33,VLOOKUP(J$1,VesselTimes!$A$2:$E$9,4)&lt;=StnB!$E33),$A33,"")</f>
        <v/>
      </c>
      <c r="K33" s="11" t="str">
        <f>IF(AND(VLOOKUP(K$1,VesselTimes!$A$2:$E$9,5)&gt;StnB!$D33,VLOOKUP(K$1,VesselTimes!$A$2:$E$9,4)&lt;=StnB!$E33),$A33,"")</f>
        <v/>
      </c>
      <c r="L33" s="11" t="str">
        <f>IF(AND(VLOOKUP(L$1,VesselTimes!$A$2:$E$9,5)&gt;StnB!$D33,VLOOKUP(L$1,VesselTimes!$A$2:$E$9,4)&lt;=StnB!$E33),$A33,"")</f>
        <v/>
      </c>
      <c r="M33" s="11" t="str">
        <f>IF(AND(VLOOKUP(M$1,VesselTimes!$A$2:$E$9,5)&gt;StnB!$D33,VLOOKUP(M$1,VesselTimes!$A$2:$E$9,4)&lt;=StnB!$E33),$A33,"")</f>
        <v/>
      </c>
    </row>
    <row r="34" spans="1:13" x14ac:dyDescent="0.25">
      <c r="A34" t="s">
        <v>259</v>
      </c>
      <c r="B34" s="4">
        <v>1792.7650000000001</v>
      </c>
      <c r="C34" s="2">
        <f t="shared" si="0"/>
        <v>117284.99999977648</v>
      </c>
      <c r="D34" s="1">
        <f t="shared" si="1"/>
        <v>41181.357465277775</v>
      </c>
      <c r="E34" s="1">
        <f t="shared" si="2"/>
        <v>41181.378214872682</v>
      </c>
      <c r="F34" s="11" t="str">
        <f>IF(AND(VLOOKUP(F$1,VesselTimes!$A$2:$E$9,5)&gt;StnB!$D34,VLOOKUP(F$1,VesselTimes!$A$2:$E$9,4)&lt;=StnB!$E34),$A34,"")</f>
        <v/>
      </c>
      <c r="G34" s="11" t="str">
        <f>IF(AND(VLOOKUP(G$1,VesselTimes!$A$2:$E$9,5)&gt;StnB!$D34,VLOOKUP(G$1,VesselTimes!$A$2:$E$9,4)&lt;=StnB!$E34),$A34,"")</f>
        <v/>
      </c>
      <c r="H34" s="11" t="str">
        <f>IF(AND(VLOOKUP(H$1,VesselTimes!$A$2:$E$9,5)&gt;StnB!$D34,VLOOKUP(H$1,VesselTimes!$A$2:$E$9,4)&lt;=StnB!$E34),$A34,"")</f>
        <v/>
      </c>
      <c r="I34" s="11" t="str">
        <f>IF(AND(VLOOKUP(I$1,VesselTimes!$A$2:$E$9,5)&gt;StnB!$D34,VLOOKUP(I$1,VesselTimes!$A$2:$E$9,4)&lt;=StnB!$E34),$A34,"")</f>
        <v/>
      </c>
      <c r="J34" s="11" t="str">
        <f>IF(AND(VLOOKUP(J$1,VesselTimes!$A$2:$E$9,5)&gt;StnB!$D34,VLOOKUP(J$1,VesselTimes!$A$2:$E$9,4)&lt;=StnB!$E34),$A34,"")</f>
        <v/>
      </c>
      <c r="K34" s="11" t="str">
        <f>IF(AND(VLOOKUP(K$1,VesselTimes!$A$2:$E$9,5)&gt;StnB!$D34,VLOOKUP(K$1,VesselTimes!$A$2:$E$9,4)&lt;=StnB!$E34),$A34,"")</f>
        <v/>
      </c>
      <c r="L34" s="11" t="str">
        <f>IF(AND(VLOOKUP(L$1,VesselTimes!$A$2:$E$9,5)&gt;StnB!$D34,VLOOKUP(L$1,VesselTimes!$A$2:$E$9,4)&lt;=StnB!$E34),$A34,"")</f>
        <v/>
      </c>
      <c r="M34" s="11" t="str">
        <f>IF(AND(VLOOKUP(M$1,VesselTimes!$A$2:$E$9,5)&gt;StnB!$D34,VLOOKUP(M$1,VesselTimes!$A$2:$E$9,4)&lt;=StnB!$E34),$A34,"")</f>
        <v/>
      </c>
    </row>
    <row r="35" spans="1:13" x14ac:dyDescent="0.25">
      <c r="A35" t="s">
        <v>260</v>
      </c>
      <c r="B35" s="4">
        <v>1800</v>
      </c>
      <c r="C35" s="2">
        <f t="shared" si="0"/>
        <v>119086.00000021979</v>
      </c>
      <c r="D35" s="1">
        <f t="shared" si="1"/>
        <v>41181.378310185188</v>
      </c>
      <c r="E35" s="1">
        <f t="shared" si="2"/>
        <v>41181.399143518523</v>
      </c>
      <c r="F35" s="11" t="str">
        <f>IF(AND(VLOOKUP(F$1,VesselTimes!$A$2:$E$9,5)&gt;StnB!$D35,VLOOKUP(F$1,VesselTimes!$A$2:$E$9,4)&lt;=StnB!$E35),$A35,"")</f>
        <v/>
      </c>
      <c r="G35" s="11" t="str">
        <f>IF(AND(VLOOKUP(G$1,VesselTimes!$A$2:$E$9,5)&gt;StnB!$D35,VLOOKUP(G$1,VesselTimes!$A$2:$E$9,4)&lt;=StnB!$E35),$A35,"")</f>
        <v/>
      </c>
      <c r="H35" s="11" t="str">
        <f>IF(AND(VLOOKUP(H$1,VesselTimes!$A$2:$E$9,5)&gt;StnB!$D35,VLOOKUP(H$1,VesselTimes!$A$2:$E$9,4)&lt;=StnB!$E35),$A35,"")</f>
        <v/>
      </c>
      <c r="I35" s="11" t="str">
        <f>IF(AND(VLOOKUP(I$1,VesselTimes!$A$2:$E$9,5)&gt;StnB!$D35,VLOOKUP(I$1,VesselTimes!$A$2:$E$9,4)&lt;=StnB!$E35),$A35,"")</f>
        <v/>
      </c>
      <c r="J35" s="11" t="str">
        <f>IF(AND(VLOOKUP(J$1,VesselTimes!$A$2:$E$9,5)&gt;StnB!$D35,VLOOKUP(J$1,VesselTimes!$A$2:$E$9,4)&lt;=StnB!$E35),$A35,"")</f>
        <v/>
      </c>
      <c r="K35" s="11" t="str">
        <f>IF(AND(VLOOKUP(K$1,VesselTimes!$A$2:$E$9,5)&gt;StnB!$D35,VLOOKUP(K$1,VesselTimes!$A$2:$E$9,4)&lt;=StnB!$E35),$A35,"")</f>
        <v/>
      </c>
      <c r="L35" s="11" t="str">
        <f>IF(AND(VLOOKUP(L$1,VesselTimes!$A$2:$E$9,5)&gt;StnB!$D35,VLOOKUP(L$1,VesselTimes!$A$2:$E$9,4)&lt;=StnB!$E35),$A35,"")</f>
        <v/>
      </c>
      <c r="M35" s="11" t="str">
        <f>IF(AND(VLOOKUP(M$1,VesselTimes!$A$2:$E$9,5)&gt;StnB!$D35,VLOOKUP(M$1,VesselTimes!$A$2:$E$9,4)&lt;=StnB!$E35),$A35,"")</f>
        <v/>
      </c>
    </row>
    <row r="36" spans="1:13" x14ac:dyDescent="0.25">
      <c r="A36" t="s">
        <v>261</v>
      </c>
      <c r="B36" s="4">
        <v>1794.7280000000001</v>
      </c>
      <c r="C36" s="2">
        <f t="shared" si="0"/>
        <v>120885.9999998007</v>
      </c>
      <c r="D36" s="1">
        <f t="shared" si="1"/>
        <v>41181.399143518516</v>
      </c>
      <c r="E36" s="1">
        <f t="shared" si="2"/>
        <v>41181.419915833329</v>
      </c>
      <c r="F36" s="11" t="str">
        <f>IF(AND(VLOOKUP(F$1,VesselTimes!$A$2:$E$9,5)&gt;StnB!$D36,VLOOKUP(F$1,VesselTimes!$A$2:$E$9,4)&lt;=StnB!$E36),$A36,"")</f>
        <v/>
      </c>
      <c r="G36" s="11" t="str">
        <f>IF(AND(VLOOKUP(G$1,VesselTimes!$A$2:$E$9,5)&gt;StnB!$D36,VLOOKUP(G$1,VesselTimes!$A$2:$E$9,4)&lt;=StnB!$E36),$A36,"")</f>
        <v/>
      </c>
      <c r="H36" s="11" t="str">
        <f>IF(AND(VLOOKUP(H$1,VesselTimes!$A$2:$E$9,5)&gt;StnB!$D36,VLOOKUP(H$1,VesselTimes!$A$2:$E$9,4)&lt;=StnB!$E36),$A36,"")</f>
        <v/>
      </c>
      <c r="I36" s="11" t="str">
        <f>IF(AND(VLOOKUP(I$1,VesselTimes!$A$2:$E$9,5)&gt;StnB!$D36,VLOOKUP(I$1,VesselTimes!$A$2:$E$9,4)&lt;=StnB!$E36),$A36,"")</f>
        <v/>
      </c>
      <c r="J36" s="11" t="str">
        <f>IF(AND(VLOOKUP(J$1,VesselTimes!$A$2:$E$9,5)&gt;StnB!$D36,VLOOKUP(J$1,VesselTimes!$A$2:$E$9,4)&lt;=StnB!$E36),$A36,"")</f>
        <v/>
      </c>
      <c r="K36" s="11" t="str">
        <f>IF(AND(VLOOKUP(K$1,VesselTimes!$A$2:$E$9,5)&gt;StnB!$D36,VLOOKUP(K$1,VesselTimes!$A$2:$E$9,4)&lt;=StnB!$E36),$A36,"")</f>
        <v/>
      </c>
      <c r="L36" s="11" t="str">
        <f>IF(AND(VLOOKUP(L$1,VesselTimes!$A$2:$E$9,5)&gt;StnB!$D36,VLOOKUP(L$1,VesselTimes!$A$2:$E$9,4)&lt;=StnB!$E36),$A36,"")</f>
        <v/>
      </c>
      <c r="M36" s="11" t="str">
        <f>IF(AND(VLOOKUP(M$1,VesselTimes!$A$2:$E$9,5)&gt;StnB!$D36,VLOOKUP(M$1,VesselTimes!$A$2:$E$9,4)&lt;=StnB!$E36),$A36,"")</f>
        <v/>
      </c>
    </row>
    <row r="37" spans="1:13" x14ac:dyDescent="0.25">
      <c r="A37" t="s">
        <v>262</v>
      </c>
      <c r="B37" s="4">
        <v>1800</v>
      </c>
      <c r="C37" s="2">
        <f t="shared" si="0"/>
        <v>122687.99999984913</v>
      </c>
      <c r="D37" s="1">
        <f t="shared" si="1"/>
        <v>41181.42</v>
      </c>
      <c r="E37" s="1">
        <f t="shared" si="2"/>
        <v>41181.440833333334</v>
      </c>
      <c r="F37" s="11" t="str">
        <f>IF(AND(VLOOKUP(F$1,VesselTimes!$A$2:$E$9,5)&gt;StnB!$D37,VLOOKUP(F$1,VesselTimes!$A$2:$E$9,4)&lt;=StnB!$E37),$A37,"")</f>
        <v/>
      </c>
      <c r="G37" s="11" t="str">
        <f>IF(AND(VLOOKUP(G$1,VesselTimes!$A$2:$E$9,5)&gt;StnB!$D37,VLOOKUP(G$1,VesselTimes!$A$2:$E$9,4)&lt;=StnB!$E37),$A37,"")</f>
        <v/>
      </c>
      <c r="H37" s="11" t="str">
        <f>IF(AND(VLOOKUP(H$1,VesselTimes!$A$2:$E$9,5)&gt;StnB!$D37,VLOOKUP(H$1,VesselTimes!$A$2:$E$9,4)&lt;=StnB!$E37),$A37,"")</f>
        <v/>
      </c>
      <c r="I37" s="11" t="str">
        <f>IF(AND(VLOOKUP(I$1,VesselTimes!$A$2:$E$9,5)&gt;StnB!$D37,VLOOKUP(I$1,VesselTimes!$A$2:$E$9,4)&lt;=StnB!$E37),$A37,"")</f>
        <v/>
      </c>
      <c r="J37" s="11" t="str">
        <f>IF(AND(VLOOKUP(J$1,VesselTimes!$A$2:$E$9,5)&gt;StnB!$D37,VLOOKUP(J$1,VesselTimes!$A$2:$E$9,4)&lt;=StnB!$E37),$A37,"")</f>
        <v/>
      </c>
      <c r="K37" s="11" t="str">
        <f>IF(AND(VLOOKUP(K$1,VesselTimes!$A$2:$E$9,5)&gt;StnB!$D37,VLOOKUP(K$1,VesselTimes!$A$2:$E$9,4)&lt;=StnB!$E37),$A37,"")</f>
        <v/>
      </c>
      <c r="L37" s="11" t="str">
        <f>IF(AND(VLOOKUP(L$1,VesselTimes!$A$2:$E$9,5)&gt;StnB!$D37,VLOOKUP(L$1,VesselTimes!$A$2:$E$9,4)&lt;=StnB!$E37),$A37,"")</f>
        <v/>
      </c>
      <c r="M37" s="11" t="str">
        <f>IF(AND(VLOOKUP(M$1,VesselTimes!$A$2:$E$9,5)&gt;StnB!$D37,VLOOKUP(M$1,VesselTimes!$A$2:$E$9,4)&lt;=StnB!$E37),$A37,"")</f>
        <v/>
      </c>
    </row>
    <row r="38" spans="1:13" x14ac:dyDescent="0.25">
      <c r="A38" t="s">
        <v>263</v>
      </c>
      <c r="B38" s="4">
        <v>1793.7460000000001</v>
      </c>
      <c r="C38" s="2">
        <f t="shared" si="0"/>
        <v>124488.00000005867</v>
      </c>
      <c r="D38" s="1">
        <f t="shared" si="1"/>
        <v>41181.440833333334</v>
      </c>
      <c r="E38" s="1">
        <f t="shared" si="2"/>
        <v>41181.461594282409</v>
      </c>
      <c r="F38" s="11" t="str">
        <f>IF(AND(VLOOKUP(F$1,VesselTimes!$A$2:$E$9,5)&gt;StnB!$D38,VLOOKUP(F$1,VesselTimes!$A$2:$E$9,4)&lt;=StnB!$E38),$A38,"")</f>
        <v/>
      </c>
      <c r="G38" s="11" t="str">
        <f>IF(AND(VLOOKUP(G$1,VesselTimes!$A$2:$E$9,5)&gt;StnB!$D38,VLOOKUP(G$1,VesselTimes!$A$2:$E$9,4)&lt;=StnB!$E38),$A38,"")</f>
        <v/>
      </c>
      <c r="H38" s="11" t="str">
        <f>IF(AND(VLOOKUP(H$1,VesselTimes!$A$2:$E$9,5)&gt;StnB!$D38,VLOOKUP(H$1,VesselTimes!$A$2:$E$9,4)&lt;=StnB!$E38),$A38,"")</f>
        <v/>
      </c>
      <c r="I38" s="11" t="str">
        <f>IF(AND(VLOOKUP(I$1,VesselTimes!$A$2:$E$9,5)&gt;StnB!$D38,VLOOKUP(I$1,VesselTimes!$A$2:$E$9,4)&lt;=StnB!$E38),$A38,"")</f>
        <v/>
      </c>
      <c r="J38" s="11" t="str">
        <f>IF(AND(VLOOKUP(J$1,VesselTimes!$A$2:$E$9,5)&gt;StnB!$D38,VLOOKUP(J$1,VesselTimes!$A$2:$E$9,4)&lt;=StnB!$E38),$A38,"")</f>
        <v/>
      </c>
      <c r="K38" s="11" t="str">
        <f>IF(AND(VLOOKUP(K$1,VesselTimes!$A$2:$E$9,5)&gt;StnB!$D38,VLOOKUP(K$1,VesselTimes!$A$2:$E$9,4)&lt;=StnB!$E38),$A38,"")</f>
        <v/>
      </c>
      <c r="L38" s="11" t="str">
        <f>IF(AND(VLOOKUP(L$1,VesselTimes!$A$2:$E$9,5)&gt;StnB!$D38,VLOOKUP(L$1,VesselTimes!$A$2:$E$9,4)&lt;=StnB!$E38),$A38,"")</f>
        <v/>
      </c>
      <c r="M38" s="11" t="str">
        <f>IF(AND(VLOOKUP(M$1,VesselTimes!$A$2:$E$9,5)&gt;StnB!$D38,VLOOKUP(M$1,VesselTimes!$A$2:$E$9,4)&lt;=StnB!$E38),$A38,"")</f>
        <v/>
      </c>
    </row>
    <row r="39" spans="1:13" x14ac:dyDescent="0.25">
      <c r="A39" t="s">
        <v>264</v>
      </c>
      <c r="B39" s="4">
        <v>1800</v>
      </c>
      <c r="C39" s="2">
        <f t="shared" si="0"/>
        <v>126290.0000001071</v>
      </c>
      <c r="D39" s="1">
        <f t="shared" si="1"/>
        <v>41181.461689814816</v>
      </c>
      <c r="E39" s="1">
        <f t="shared" si="2"/>
        <v>41181.482523148152</v>
      </c>
      <c r="F39" s="11" t="str">
        <f>IF(AND(VLOOKUP(F$1,VesselTimes!$A$2:$E$9,5)&gt;StnB!$D39,VLOOKUP(F$1,VesselTimes!$A$2:$E$9,4)&lt;=StnB!$E39),$A39,"")</f>
        <v/>
      </c>
      <c r="G39" s="11" t="str">
        <f>IF(AND(VLOOKUP(G$1,VesselTimes!$A$2:$E$9,5)&gt;StnB!$D39,VLOOKUP(G$1,VesselTimes!$A$2:$E$9,4)&lt;=StnB!$E39),$A39,"")</f>
        <v/>
      </c>
      <c r="H39" s="11" t="str">
        <f>IF(AND(VLOOKUP(H$1,VesselTimes!$A$2:$E$9,5)&gt;StnB!$D39,VLOOKUP(H$1,VesselTimes!$A$2:$E$9,4)&lt;=StnB!$E39),$A39,"")</f>
        <v/>
      </c>
      <c r="I39" s="11" t="str">
        <f>IF(AND(VLOOKUP(I$1,VesselTimes!$A$2:$E$9,5)&gt;StnB!$D39,VLOOKUP(I$1,VesselTimes!$A$2:$E$9,4)&lt;=StnB!$E39),$A39,"")</f>
        <v/>
      </c>
      <c r="J39" s="11" t="str">
        <f>IF(AND(VLOOKUP(J$1,VesselTimes!$A$2:$E$9,5)&gt;StnB!$D39,VLOOKUP(J$1,VesselTimes!$A$2:$E$9,4)&lt;=StnB!$E39),$A39,"")</f>
        <v/>
      </c>
      <c r="K39" s="11" t="str">
        <f>IF(AND(VLOOKUP(K$1,VesselTimes!$A$2:$E$9,5)&gt;StnB!$D39,VLOOKUP(K$1,VesselTimes!$A$2:$E$9,4)&lt;=StnB!$E39),$A39,"")</f>
        <v/>
      </c>
      <c r="L39" s="11" t="str">
        <f>IF(AND(VLOOKUP(L$1,VesselTimes!$A$2:$E$9,5)&gt;StnB!$D39,VLOOKUP(L$1,VesselTimes!$A$2:$E$9,4)&lt;=StnB!$E39),$A39,"")</f>
        <v/>
      </c>
      <c r="M39" s="11" t="str">
        <f>IF(AND(VLOOKUP(M$1,VesselTimes!$A$2:$E$9,5)&gt;StnB!$D39,VLOOKUP(M$1,VesselTimes!$A$2:$E$9,4)&lt;=StnB!$E39),$A39,"")</f>
        <v/>
      </c>
    </row>
    <row r="40" spans="1:13" x14ac:dyDescent="0.25">
      <c r="A40" t="s">
        <v>265</v>
      </c>
      <c r="B40" s="4">
        <v>1793.7460000000001</v>
      </c>
      <c r="C40" s="2">
        <f t="shared" si="0"/>
        <v>128089.99999968801</v>
      </c>
      <c r="D40" s="1">
        <f t="shared" si="1"/>
        <v>41181.482523148145</v>
      </c>
      <c r="E40" s="1">
        <f t="shared" si="2"/>
        <v>41181.50328409722</v>
      </c>
      <c r="F40" s="11" t="str">
        <f>IF(AND(VLOOKUP(F$1,VesselTimes!$A$2:$E$9,5)&gt;StnB!$D40,VLOOKUP(F$1,VesselTimes!$A$2:$E$9,4)&lt;=StnB!$E40),$A40,"")</f>
        <v/>
      </c>
      <c r="G40" s="11" t="str">
        <f>IF(AND(VLOOKUP(G$1,VesselTimes!$A$2:$E$9,5)&gt;StnB!$D40,VLOOKUP(G$1,VesselTimes!$A$2:$E$9,4)&lt;=StnB!$E40),$A40,"")</f>
        <v/>
      </c>
      <c r="H40" s="11" t="str">
        <f>IF(AND(VLOOKUP(H$1,VesselTimes!$A$2:$E$9,5)&gt;StnB!$D40,VLOOKUP(H$1,VesselTimes!$A$2:$E$9,4)&lt;=StnB!$E40),$A40,"")</f>
        <v/>
      </c>
      <c r="I40" s="11" t="str">
        <f>IF(AND(VLOOKUP(I$1,VesselTimes!$A$2:$E$9,5)&gt;StnB!$D40,VLOOKUP(I$1,VesselTimes!$A$2:$E$9,4)&lt;=StnB!$E40),$A40,"")</f>
        <v/>
      </c>
      <c r="J40" s="11" t="str">
        <f>IF(AND(VLOOKUP(J$1,VesselTimes!$A$2:$E$9,5)&gt;StnB!$D40,VLOOKUP(J$1,VesselTimes!$A$2:$E$9,4)&lt;=StnB!$E40),$A40,"")</f>
        <v/>
      </c>
      <c r="K40" s="11" t="str">
        <f>IF(AND(VLOOKUP(K$1,VesselTimes!$A$2:$E$9,5)&gt;StnB!$D40,VLOOKUP(K$1,VesselTimes!$A$2:$E$9,4)&lt;=StnB!$E40),$A40,"")</f>
        <v/>
      </c>
      <c r="L40" s="11" t="str">
        <f>IF(AND(VLOOKUP(L$1,VesselTimes!$A$2:$E$9,5)&gt;StnB!$D40,VLOOKUP(L$1,VesselTimes!$A$2:$E$9,4)&lt;=StnB!$E40),$A40,"")</f>
        <v/>
      </c>
      <c r="M40" s="11" t="str">
        <f>IF(AND(VLOOKUP(M$1,VesselTimes!$A$2:$E$9,5)&gt;StnB!$D40,VLOOKUP(M$1,VesselTimes!$A$2:$E$9,4)&lt;=StnB!$E40),$A40,"")</f>
        <v/>
      </c>
    </row>
    <row r="41" spans="1:13" x14ac:dyDescent="0.25">
      <c r="A41" t="s">
        <v>266</v>
      </c>
      <c r="B41" s="4">
        <v>1800</v>
      </c>
      <c r="C41" s="2">
        <f t="shared" si="0"/>
        <v>129891.99999973644</v>
      </c>
      <c r="D41" s="1">
        <f t="shared" si="1"/>
        <v>41181.503379629627</v>
      </c>
      <c r="E41" s="1">
        <f t="shared" si="2"/>
        <v>41181.524212962962</v>
      </c>
      <c r="F41" s="11" t="str">
        <f>IF(AND(VLOOKUP(F$1,VesselTimes!$A$2:$E$9,5)&gt;StnB!$D41,VLOOKUP(F$1,VesselTimes!$A$2:$E$9,4)&lt;=StnB!$E41),$A41,"")</f>
        <v/>
      </c>
      <c r="G41" s="11" t="str">
        <f>IF(AND(VLOOKUP(G$1,VesselTimes!$A$2:$E$9,5)&gt;StnB!$D41,VLOOKUP(G$1,VesselTimes!$A$2:$E$9,4)&lt;=StnB!$E41),$A41,"")</f>
        <v/>
      </c>
      <c r="H41" s="11" t="str">
        <f>IF(AND(VLOOKUP(H$1,VesselTimes!$A$2:$E$9,5)&gt;StnB!$D41,VLOOKUP(H$1,VesselTimes!$A$2:$E$9,4)&lt;=StnB!$E41),$A41,"")</f>
        <v/>
      </c>
      <c r="I41" s="11" t="str">
        <f>IF(AND(VLOOKUP(I$1,VesselTimes!$A$2:$E$9,5)&gt;StnB!$D41,VLOOKUP(I$1,VesselTimes!$A$2:$E$9,4)&lt;=StnB!$E41),$A41,"")</f>
        <v/>
      </c>
      <c r="J41" s="11" t="str">
        <f>IF(AND(VLOOKUP(J$1,VesselTimes!$A$2:$E$9,5)&gt;StnB!$D41,VLOOKUP(J$1,VesselTimes!$A$2:$E$9,4)&lt;=StnB!$E41),$A41,"")</f>
        <v/>
      </c>
      <c r="K41" s="11" t="str">
        <f>IF(AND(VLOOKUP(K$1,VesselTimes!$A$2:$E$9,5)&gt;StnB!$D41,VLOOKUP(K$1,VesselTimes!$A$2:$E$9,4)&lt;=StnB!$E41),$A41,"")</f>
        <v/>
      </c>
      <c r="L41" s="11" t="str">
        <f>IF(AND(VLOOKUP(L$1,VesselTimes!$A$2:$E$9,5)&gt;StnB!$D41,VLOOKUP(L$1,VesselTimes!$A$2:$E$9,4)&lt;=StnB!$E41),$A41,"")</f>
        <v/>
      </c>
      <c r="M41" s="11" t="str">
        <f>IF(AND(VLOOKUP(M$1,VesselTimes!$A$2:$E$9,5)&gt;StnB!$D41,VLOOKUP(M$1,VesselTimes!$A$2:$E$9,4)&lt;=StnB!$E41),$A41,"")</f>
        <v/>
      </c>
    </row>
    <row r="42" spans="1:13" x14ac:dyDescent="0.25">
      <c r="A42" t="s">
        <v>267</v>
      </c>
      <c r="B42" s="4">
        <v>1791.7840000000001</v>
      </c>
      <c r="C42" s="2">
        <f t="shared" si="0"/>
        <v>131691.99999994598</v>
      </c>
      <c r="D42" s="1">
        <f t="shared" si="1"/>
        <v>41181.524212962962</v>
      </c>
      <c r="E42" s="1">
        <f t="shared" si="2"/>
        <v>41181.544951203701</v>
      </c>
      <c r="F42" s="11" t="str">
        <f>IF(AND(VLOOKUP(F$1,VesselTimes!$A$2:$E$9,5)&gt;StnB!$D42,VLOOKUP(F$1,VesselTimes!$A$2:$E$9,4)&lt;=StnB!$E42),$A42,"")</f>
        <v/>
      </c>
      <c r="G42" s="11" t="str">
        <f>IF(AND(VLOOKUP(G$1,VesselTimes!$A$2:$E$9,5)&gt;StnB!$D42,VLOOKUP(G$1,VesselTimes!$A$2:$E$9,4)&lt;=StnB!$E42),$A42,"")</f>
        <v/>
      </c>
      <c r="H42" s="11" t="str">
        <f>IF(AND(VLOOKUP(H$1,VesselTimes!$A$2:$E$9,5)&gt;StnB!$D42,VLOOKUP(H$1,VesselTimes!$A$2:$E$9,4)&lt;=StnB!$E42),$A42,"")</f>
        <v/>
      </c>
      <c r="I42" s="11" t="str">
        <f>IF(AND(VLOOKUP(I$1,VesselTimes!$A$2:$E$9,5)&gt;StnB!$D42,VLOOKUP(I$1,VesselTimes!$A$2:$E$9,4)&lt;=StnB!$E42),$A42,"")</f>
        <v/>
      </c>
      <c r="J42" s="11" t="str">
        <f>IF(AND(VLOOKUP(J$1,VesselTimes!$A$2:$E$9,5)&gt;StnB!$D42,VLOOKUP(J$1,VesselTimes!$A$2:$E$9,4)&lt;=StnB!$E42),$A42,"")</f>
        <v/>
      </c>
      <c r="K42" s="11" t="str">
        <f>IF(AND(VLOOKUP(K$1,VesselTimes!$A$2:$E$9,5)&gt;StnB!$D42,VLOOKUP(K$1,VesselTimes!$A$2:$E$9,4)&lt;=StnB!$E42),$A42,"")</f>
        <v/>
      </c>
      <c r="L42" s="11" t="str">
        <f>IF(AND(VLOOKUP(L$1,VesselTimes!$A$2:$E$9,5)&gt;StnB!$D42,VLOOKUP(L$1,VesselTimes!$A$2:$E$9,4)&lt;=StnB!$E42),$A42,"")</f>
        <v/>
      </c>
      <c r="M42" s="11" t="str">
        <f>IF(AND(VLOOKUP(M$1,VesselTimes!$A$2:$E$9,5)&gt;StnB!$D42,VLOOKUP(M$1,VesselTimes!$A$2:$E$9,4)&lt;=StnB!$E42),$A42,"")</f>
        <v/>
      </c>
    </row>
    <row r="43" spans="1:13" x14ac:dyDescent="0.25">
      <c r="A43" t="s">
        <v>268</v>
      </c>
      <c r="B43" s="4">
        <v>1800</v>
      </c>
      <c r="C43" s="2">
        <f t="shared" si="0"/>
        <v>133492.99999976065</v>
      </c>
      <c r="D43" s="1">
        <f t="shared" si="1"/>
        <v>41181.545057870368</v>
      </c>
      <c r="E43" s="1">
        <f t="shared" si="2"/>
        <v>41181.565891203703</v>
      </c>
      <c r="F43" s="11" t="str">
        <f>IF(AND(VLOOKUP(F$1,VesselTimes!$A$2:$E$9,5)&gt;StnB!$D43,VLOOKUP(F$1,VesselTimes!$A$2:$E$9,4)&lt;=StnB!$E43),$A43,"")</f>
        <v/>
      </c>
      <c r="G43" s="11" t="str">
        <f>IF(AND(VLOOKUP(G$1,VesselTimes!$A$2:$E$9,5)&gt;StnB!$D43,VLOOKUP(G$1,VesselTimes!$A$2:$E$9,4)&lt;=StnB!$E43),$A43,"")</f>
        <v/>
      </c>
      <c r="H43" s="11" t="str">
        <f>IF(AND(VLOOKUP(H$1,VesselTimes!$A$2:$E$9,5)&gt;StnB!$D43,VLOOKUP(H$1,VesselTimes!$A$2:$E$9,4)&lt;=StnB!$E43),$A43,"")</f>
        <v/>
      </c>
      <c r="I43" s="11" t="str">
        <f>IF(AND(VLOOKUP(I$1,VesselTimes!$A$2:$E$9,5)&gt;StnB!$D43,VLOOKUP(I$1,VesselTimes!$A$2:$E$9,4)&lt;=StnB!$E43),$A43,"")</f>
        <v/>
      </c>
      <c r="J43" s="11" t="str">
        <f>IF(AND(VLOOKUP(J$1,VesselTimes!$A$2:$E$9,5)&gt;StnB!$D43,VLOOKUP(J$1,VesselTimes!$A$2:$E$9,4)&lt;=StnB!$E43),$A43,"")</f>
        <v/>
      </c>
      <c r="K43" s="11" t="str">
        <f>IF(AND(VLOOKUP(K$1,VesselTimes!$A$2:$E$9,5)&gt;StnB!$D43,VLOOKUP(K$1,VesselTimes!$A$2:$E$9,4)&lt;=StnB!$E43),$A43,"")</f>
        <v/>
      </c>
      <c r="L43" s="11" t="str">
        <f>IF(AND(VLOOKUP(L$1,VesselTimes!$A$2:$E$9,5)&gt;StnB!$D43,VLOOKUP(L$1,VesselTimes!$A$2:$E$9,4)&lt;=StnB!$E43),$A43,"")</f>
        <v/>
      </c>
      <c r="M43" s="11" t="str">
        <f>IF(AND(VLOOKUP(M$1,VesselTimes!$A$2:$E$9,5)&gt;StnB!$D43,VLOOKUP(M$1,VesselTimes!$A$2:$E$9,4)&lt;=StnB!$E43),$A43,"")</f>
        <v/>
      </c>
    </row>
    <row r="44" spans="1:13" x14ac:dyDescent="0.25">
      <c r="A44" t="s">
        <v>269</v>
      </c>
      <c r="B44" s="4">
        <v>1792.7650000000001</v>
      </c>
      <c r="C44" s="2">
        <f t="shared" si="0"/>
        <v>135292.9999999702</v>
      </c>
      <c r="D44" s="1">
        <f t="shared" si="1"/>
        <v>41181.565891203703</v>
      </c>
      <c r="E44" s="1">
        <f t="shared" si="2"/>
        <v>41181.58664079861</v>
      </c>
      <c r="F44" s="11" t="str">
        <f>IF(AND(VLOOKUP(F$1,VesselTimes!$A$2:$E$9,5)&gt;StnB!$D44,VLOOKUP(F$1,VesselTimes!$A$2:$E$9,4)&lt;=StnB!$E44),$A44,"")</f>
        <v/>
      </c>
      <c r="G44" s="11" t="str">
        <f>IF(AND(VLOOKUP(G$1,VesselTimes!$A$2:$E$9,5)&gt;StnB!$D44,VLOOKUP(G$1,VesselTimes!$A$2:$E$9,4)&lt;=StnB!$E44),$A44,"")</f>
        <v/>
      </c>
      <c r="H44" s="11" t="str">
        <f>IF(AND(VLOOKUP(H$1,VesselTimes!$A$2:$E$9,5)&gt;StnB!$D44,VLOOKUP(H$1,VesselTimes!$A$2:$E$9,4)&lt;=StnB!$E44),$A44,"")</f>
        <v/>
      </c>
      <c r="I44" s="11" t="str">
        <f>IF(AND(VLOOKUP(I$1,VesselTimes!$A$2:$E$9,5)&gt;StnB!$D44,VLOOKUP(I$1,VesselTimes!$A$2:$E$9,4)&lt;=StnB!$E44),$A44,"")</f>
        <v/>
      </c>
      <c r="J44" s="11" t="str">
        <f>IF(AND(VLOOKUP(J$1,VesselTimes!$A$2:$E$9,5)&gt;StnB!$D44,VLOOKUP(J$1,VesselTimes!$A$2:$E$9,4)&lt;=StnB!$E44),$A44,"")</f>
        <v/>
      </c>
      <c r="K44" s="11" t="str">
        <f>IF(AND(VLOOKUP(K$1,VesselTimes!$A$2:$E$9,5)&gt;StnB!$D44,VLOOKUP(K$1,VesselTimes!$A$2:$E$9,4)&lt;=StnB!$E44),$A44,"")</f>
        <v/>
      </c>
      <c r="L44" s="11" t="str">
        <f>IF(AND(VLOOKUP(L$1,VesselTimes!$A$2:$E$9,5)&gt;StnB!$D44,VLOOKUP(L$1,VesselTimes!$A$2:$E$9,4)&lt;=StnB!$E44),$A44,"")</f>
        <v/>
      </c>
      <c r="M44" s="11" t="str">
        <f>IF(AND(VLOOKUP(M$1,VesselTimes!$A$2:$E$9,5)&gt;StnB!$D44,VLOOKUP(M$1,VesselTimes!$A$2:$E$9,4)&lt;=StnB!$E44),$A44,"")</f>
        <v/>
      </c>
    </row>
    <row r="45" spans="1:13" x14ac:dyDescent="0.25">
      <c r="A45" t="s">
        <v>270</v>
      </c>
      <c r="B45" s="4">
        <v>1800</v>
      </c>
      <c r="C45" s="2">
        <f t="shared" si="0"/>
        <v>137093.99999978486</v>
      </c>
      <c r="D45" s="1">
        <f t="shared" si="1"/>
        <v>41181.586736111109</v>
      </c>
      <c r="E45" s="1">
        <f t="shared" si="2"/>
        <v>41181.607569444444</v>
      </c>
      <c r="F45" s="11" t="str">
        <f>IF(AND(VLOOKUP(F$1,VesselTimes!$A$2:$E$9,5)&gt;StnB!$D45,VLOOKUP(F$1,VesselTimes!$A$2:$E$9,4)&lt;=StnB!$E45),$A45,"")</f>
        <v/>
      </c>
      <c r="G45" s="11" t="str">
        <f>IF(AND(VLOOKUP(G$1,VesselTimes!$A$2:$E$9,5)&gt;StnB!$D45,VLOOKUP(G$1,VesselTimes!$A$2:$E$9,4)&lt;=StnB!$E45),$A45,"")</f>
        <v/>
      </c>
      <c r="H45" s="11" t="str">
        <f>IF(AND(VLOOKUP(H$1,VesselTimes!$A$2:$E$9,5)&gt;StnB!$D45,VLOOKUP(H$1,VesselTimes!$A$2:$E$9,4)&lt;=StnB!$E45),$A45,"")</f>
        <v/>
      </c>
      <c r="I45" s="11" t="str">
        <f>IF(AND(VLOOKUP(I$1,VesselTimes!$A$2:$E$9,5)&gt;StnB!$D45,VLOOKUP(I$1,VesselTimes!$A$2:$E$9,4)&lt;=StnB!$E45),$A45,"")</f>
        <v/>
      </c>
      <c r="J45" s="11" t="str">
        <f>IF(AND(VLOOKUP(J$1,VesselTimes!$A$2:$E$9,5)&gt;StnB!$D45,VLOOKUP(J$1,VesselTimes!$A$2:$E$9,4)&lt;=StnB!$E45),$A45,"")</f>
        <v/>
      </c>
      <c r="K45" s="11" t="str">
        <f>IF(AND(VLOOKUP(K$1,VesselTimes!$A$2:$E$9,5)&gt;StnB!$D45,VLOOKUP(K$1,VesselTimes!$A$2:$E$9,4)&lt;=StnB!$E45),$A45,"")</f>
        <v/>
      </c>
      <c r="L45" s="11" t="str">
        <f>IF(AND(VLOOKUP(L$1,VesselTimes!$A$2:$E$9,5)&gt;StnB!$D45,VLOOKUP(L$1,VesselTimes!$A$2:$E$9,4)&lt;=StnB!$E45),$A45,"")</f>
        <v/>
      </c>
      <c r="M45" s="11" t="str">
        <f>IF(AND(VLOOKUP(M$1,VesselTimes!$A$2:$E$9,5)&gt;StnB!$D45,VLOOKUP(M$1,VesselTimes!$A$2:$E$9,4)&lt;=StnB!$E45),$A45,"")</f>
        <v/>
      </c>
    </row>
    <row r="46" spans="1:13" x14ac:dyDescent="0.25">
      <c r="A46" t="s">
        <v>271</v>
      </c>
      <c r="B46" s="4">
        <v>1794.7280000000001</v>
      </c>
      <c r="C46" s="2">
        <f t="shared" si="0"/>
        <v>138893.99999999441</v>
      </c>
      <c r="D46" s="1">
        <f t="shared" si="1"/>
        <v>41181.607569444444</v>
      </c>
      <c r="E46" s="1">
        <f t="shared" si="2"/>
        <v>41181.628341759257</v>
      </c>
      <c r="F46" s="11" t="str">
        <f>IF(AND(VLOOKUP(F$1,VesselTimes!$A$2:$E$9,5)&gt;StnB!$D46,VLOOKUP(F$1,VesselTimes!$A$2:$E$9,4)&lt;=StnB!$E46),$A46,"")</f>
        <v/>
      </c>
      <c r="G46" s="11" t="str">
        <f>IF(AND(VLOOKUP(G$1,VesselTimes!$A$2:$E$9,5)&gt;StnB!$D46,VLOOKUP(G$1,VesselTimes!$A$2:$E$9,4)&lt;=StnB!$E46),$A46,"")</f>
        <v/>
      </c>
      <c r="H46" s="11" t="str">
        <f>IF(AND(VLOOKUP(H$1,VesselTimes!$A$2:$E$9,5)&gt;StnB!$D46,VLOOKUP(H$1,VesselTimes!$A$2:$E$9,4)&lt;=StnB!$E46),$A46,"")</f>
        <v/>
      </c>
      <c r="I46" s="11" t="str">
        <f>IF(AND(VLOOKUP(I$1,VesselTimes!$A$2:$E$9,5)&gt;StnB!$D46,VLOOKUP(I$1,VesselTimes!$A$2:$E$9,4)&lt;=StnB!$E46),$A46,"")</f>
        <v/>
      </c>
      <c r="J46" s="11" t="str">
        <f>IF(AND(VLOOKUP(J$1,VesselTimes!$A$2:$E$9,5)&gt;StnB!$D46,VLOOKUP(J$1,VesselTimes!$A$2:$E$9,4)&lt;=StnB!$E46),$A46,"")</f>
        <v/>
      </c>
      <c r="K46" s="11" t="str">
        <f>IF(AND(VLOOKUP(K$1,VesselTimes!$A$2:$E$9,5)&gt;StnB!$D46,VLOOKUP(K$1,VesselTimes!$A$2:$E$9,4)&lt;=StnB!$E46),$A46,"")</f>
        <v/>
      </c>
      <c r="L46" s="11" t="str">
        <f>IF(AND(VLOOKUP(L$1,VesselTimes!$A$2:$E$9,5)&gt;StnB!$D46,VLOOKUP(L$1,VesselTimes!$A$2:$E$9,4)&lt;=StnB!$E46),$A46,"")</f>
        <v/>
      </c>
      <c r="M46" s="11" t="str">
        <f>IF(AND(VLOOKUP(M$1,VesselTimes!$A$2:$E$9,5)&gt;StnB!$D46,VLOOKUP(M$1,VesselTimes!$A$2:$E$9,4)&lt;=StnB!$E46),$A46,"")</f>
        <v/>
      </c>
    </row>
    <row r="47" spans="1:13" x14ac:dyDescent="0.25">
      <c r="A47" t="s">
        <v>272</v>
      </c>
      <c r="B47" s="4">
        <v>1800</v>
      </c>
      <c r="C47" s="2">
        <f t="shared" si="0"/>
        <v>140696.00000004284</v>
      </c>
      <c r="D47" s="1">
        <f t="shared" si="1"/>
        <v>41181.628425925926</v>
      </c>
      <c r="E47" s="1">
        <f t="shared" si="2"/>
        <v>41181.649259259262</v>
      </c>
      <c r="F47" s="11" t="str">
        <f>IF(AND(VLOOKUP(F$1,VesselTimes!$A$2:$E$9,5)&gt;StnB!$D47,VLOOKUP(F$1,VesselTimes!$A$2:$E$9,4)&lt;=StnB!$E47),$A47,"")</f>
        <v/>
      </c>
      <c r="G47" s="11" t="str">
        <f>IF(AND(VLOOKUP(G$1,VesselTimes!$A$2:$E$9,5)&gt;StnB!$D47,VLOOKUP(G$1,VesselTimes!$A$2:$E$9,4)&lt;=StnB!$E47),$A47,"")</f>
        <v/>
      </c>
      <c r="H47" s="11" t="str">
        <f>IF(AND(VLOOKUP(H$1,VesselTimes!$A$2:$E$9,5)&gt;StnB!$D47,VLOOKUP(H$1,VesselTimes!$A$2:$E$9,4)&lt;=StnB!$E47),$A47,"")</f>
        <v/>
      </c>
      <c r="I47" s="11" t="str">
        <f>IF(AND(VLOOKUP(I$1,VesselTimes!$A$2:$E$9,5)&gt;StnB!$D47,VLOOKUP(I$1,VesselTimes!$A$2:$E$9,4)&lt;=StnB!$E47),$A47,"")</f>
        <v/>
      </c>
      <c r="J47" s="11" t="str">
        <f>IF(AND(VLOOKUP(J$1,VesselTimes!$A$2:$E$9,5)&gt;StnB!$D47,VLOOKUP(J$1,VesselTimes!$A$2:$E$9,4)&lt;=StnB!$E47),$A47,"")</f>
        <v>AMARS_data-898aea4a.898AEA4A.Chan_1-24bps.1348931096.2012-09-29-15-04-56.wav</v>
      </c>
      <c r="K47" s="11" t="str">
        <f>IF(AND(VLOOKUP(K$1,VesselTimes!$A$2:$E$9,5)&gt;StnB!$D47,VLOOKUP(K$1,VesselTimes!$A$2:$E$9,4)&lt;=StnB!$E47),$A47,"")</f>
        <v/>
      </c>
      <c r="L47" s="11" t="str">
        <f>IF(AND(VLOOKUP(L$1,VesselTimes!$A$2:$E$9,5)&gt;StnB!$D47,VLOOKUP(L$1,VesselTimes!$A$2:$E$9,4)&lt;=StnB!$E47),$A47,"")</f>
        <v/>
      </c>
      <c r="M47" s="11" t="str">
        <f>IF(AND(VLOOKUP(M$1,VesselTimes!$A$2:$E$9,5)&gt;StnB!$D47,VLOOKUP(M$1,VesselTimes!$A$2:$E$9,4)&lt;=StnB!$E47),$A47,"")</f>
        <v/>
      </c>
    </row>
    <row r="48" spans="1:13" x14ac:dyDescent="0.25">
      <c r="A48" t="s">
        <v>273</v>
      </c>
      <c r="B48" s="4">
        <v>1793.7460000000001</v>
      </c>
      <c r="C48" s="2">
        <f t="shared" si="0"/>
        <v>142496.00000025239</v>
      </c>
      <c r="D48" s="1">
        <f t="shared" si="1"/>
        <v>41181.649259259262</v>
      </c>
      <c r="E48" s="1">
        <f t="shared" si="2"/>
        <v>41181.670020208338</v>
      </c>
      <c r="F48" s="11" t="str">
        <f>IF(AND(VLOOKUP(F$1,VesselTimes!$A$2:$E$9,5)&gt;StnB!$D48,VLOOKUP(F$1,VesselTimes!$A$2:$E$9,4)&lt;=StnB!$E48),$A48,"")</f>
        <v/>
      </c>
      <c r="G48" s="11" t="str">
        <f>IF(AND(VLOOKUP(G$1,VesselTimes!$A$2:$E$9,5)&gt;StnB!$D48,VLOOKUP(G$1,VesselTimes!$A$2:$E$9,4)&lt;=StnB!$E48),$A48,"")</f>
        <v/>
      </c>
      <c r="H48" s="11" t="str">
        <f>IF(AND(VLOOKUP(H$1,VesselTimes!$A$2:$E$9,5)&gt;StnB!$D48,VLOOKUP(H$1,VesselTimes!$A$2:$E$9,4)&lt;=StnB!$E48),$A48,"")</f>
        <v/>
      </c>
      <c r="I48" s="11" t="str">
        <f>IF(AND(VLOOKUP(I$1,VesselTimes!$A$2:$E$9,5)&gt;StnB!$D48,VLOOKUP(I$1,VesselTimes!$A$2:$E$9,4)&lt;=StnB!$E48),$A48,"")</f>
        <v/>
      </c>
      <c r="J48" s="11" t="str">
        <f>IF(AND(VLOOKUP(J$1,VesselTimes!$A$2:$E$9,5)&gt;StnB!$D48,VLOOKUP(J$1,VesselTimes!$A$2:$E$9,4)&lt;=StnB!$E48),$A48,"")</f>
        <v>AMARS_data-898aea4a.898AEA4A.Chan_1-24bps.1348932896.2012-09-29-15-34-56.wav</v>
      </c>
      <c r="K48" s="11" t="str">
        <f>IF(AND(VLOOKUP(K$1,VesselTimes!$A$2:$E$9,5)&gt;StnB!$D48,VLOOKUP(K$1,VesselTimes!$A$2:$E$9,4)&lt;=StnB!$E48),$A48,"")</f>
        <v/>
      </c>
      <c r="L48" s="11" t="str">
        <f>IF(AND(VLOOKUP(L$1,VesselTimes!$A$2:$E$9,5)&gt;StnB!$D48,VLOOKUP(L$1,VesselTimes!$A$2:$E$9,4)&lt;=StnB!$E48),$A48,"")</f>
        <v/>
      </c>
      <c r="M48" s="11" t="str">
        <f>IF(AND(VLOOKUP(M$1,VesselTimes!$A$2:$E$9,5)&gt;StnB!$D48,VLOOKUP(M$1,VesselTimes!$A$2:$E$9,4)&lt;=StnB!$E48),$A48,"")</f>
        <v/>
      </c>
    </row>
    <row r="49" spans="1:13" x14ac:dyDescent="0.25">
      <c r="A49" t="s">
        <v>274</v>
      </c>
      <c r="B49" s="4">
        <v>1800</v>
      </c>
      <c r="C49" s="2">
        <f t="shared" si="0"/>
        <v>144298.00000030082</v>
      </c>
      <c r="D49" s="1">
        <f t="shared" si="1"/>
        <v>41181.670115740744</v>
      </c>
      <c r="E49" s="1">
        <f t="shared" si="2"/>
        <v>41181.69094907408</v>
      </c>
      <c r="F49" s="11" t="str">
        <f>IF(AND(VLOOKUP(F$1,VesselTimes!$A$2:$E$9,5)&gt;StnB!$D49,VLOOKUP(F$1,VesselTimes!$A$2:$E$9,4)&lt;=StnB!$E49),$A49,"")</f>
        <v/>
      </c>
      <c r="G49" s="11" t="str">
        <f>IF(AND(VLOOKUP(G$1,VesselTimes!$A$2:$E$9,5)&gt;StnB!$D49,VLOOKUP(G$1,VesselTimes!$A$2:$E$9,4)&lt;=StnB!$E49),$A49,"")</f>
        <v/>
      </c>
      <c r="H49" s="11" t="str">
        <f>IF(AND(VLOOKUP(H$1,VesselTimes!$A$2:$E$9,5)&gt;StnB!$D49,VLOOKUP(H$1,VesselTimes!$A$2:$E$9,4)&lt;=StnB!$E49),$A49,"")</f>
        <v/>
      </c>
      <c r="I49" s="11" t="str">
        <f>IF(AND(VLOOKUP(I$1,VesselTimes!$A$2:$E$9,5)&gt;StnB!$D49,VLOOKUP(I$1,VesselTimes!$A$2:$E$9,4)&lt;=StnB!$E49),$A49,"")</f>
        <v/>
      </c>
      <c r="J49" s="11" t="str">
        <f>IF(AND(VLOOKUP(J$1,VesselTimes!$A$2:$E$9,5)&gt;StnB!$D49,VLOOKUP(J$1,VesselTimes!$A$2:$E$9,4)&lt;=StnB!$E49),$A49,"")</f>
        <v>AMARS_data-898aea4a.898AEA4A.Chan_1-24bps.1348934698.2012-09-29-16-04-58.wav</v>
      </c>
      <c r="K49" s="11" t="str">
        <f>IF(AND(VLOOKUP(K$1,VesselTimes!$A$2:$E$9,5)&gt;StnB!$D49,VLOOKUP(K$1,VesselTimes!$A$2:$E$9,4)&lt;=StnB!$E49),$A49,"")</f>
        <v/>
      </c>
      <c r="L49" s="11" t="str">
        <f>IF(AND(VLOOKUP(L$1,VesselTimes!$A$2:$E$9,5)&gt;StnB!$D49,VLOOKUP(L$1,VesselTimes!$A$2:$E$9,4)&lt;=StnB!$E49),$A49,"")</f>
        <v/>
      </c>
      <c r="M49" s="11" t="str">
        <f>IF(AND(VLOOKUP(M$1,VesselTimes!$A$2:$E$9,5)&gt;StnB!$D49,VLOOKUP(M$1,VesselTimes!$A$2:$E$9,4)&lt;=StnB!$E49),$A49,"")</f>
        <v/>
      </c>
    </row>
    <row r="50" spans="1:13" x14ac:dyDescent="0.25">
      <c r="A50" t="s">
        <v>275</v>
      </c>
      <c r="B50" s="4">
        <v>1791.7840000000001</v>
      </c>
      <c r="C50" s="2">
        <f t="shared" si="0"/>
        <v>146097.99999988172</v>
      </c>
      <c r="D50" s="1">
        <f t="shared" si="1"/>
        <v>41181.690949074073</v>
      </c>
      <c r="E50" s="1">
        <f t="shared" si="2"/>
        <v>41181.711687314812</v>
      </c>
      <c r="F50" s="11" t="str">
        <f>IF(AND(VLOOKUP(F$1,VesselTimes!$A$2:$E$9,5)&gt;StnB!$D50,VLOOKUP(F$1,VesselTimes!$A$2:$E$9,4)&lt;=StnB!$E50),$A50,"")</f>
        <v/>
      </c>
      <c r="G50" s="11" t="str">
        <f>IF(AND(VLOOKUP(G$1,VesselTimes!$A$2:$E$9,5)&gt;StnB!$D50,VLOOKUP(G$1,VesselTimes!$A$2:$E$9,4)&lt;=StnB!$E50),$A50,"")</f>
        <v/>
      </c>
      <c r="H50" s="11" t="str">
        <f>IF(AND(VLOOKUP(H$1,VesselTimes!$A$2:$E$9,5)&gt;StnB!$D50,VLOOKUP(H$1,VesselTimes!$A$2:$E$9,4)&lt;=StnB!$E50),$A50,"")</f>
        <v/>
      </c>
      <c r="I50" s="11" t="str">
        <f>IF(AND(VLOOKUP(I$1,VesselTimes!$A$2:$E$9,5)&gt;StnB!$D50,VLOOKUP(I$1,VesselTimes!$A$2:$E$9,4)&lt;=StnB!$E50),$A50,"")</f>
        <v/>
      </c>
      <c r="J50" s="11" t="str">
        <f>IF(AND(VLOOKUP(J$1,VesselTimes!$A$2:$E$9,5)&gt;StnB!$D50,VLOOKUP(J$1,VesselTimes!$A$2:$E$9,4)&lt;=StnB!$E50),$A50,"")</f>
        <v/>
      </c>
      <c r="K50" s="11" t="str">
        <f>IF(AND(VLOOKUP(K$1,VesselTimes!$A$2:$E$9,5)&gt;StnB!$D50,VLOOKUP(K$1,VesselTimes!$A$2:$E$9,4)&lt;=StnB!$E50),$A50,"")</f>
        <v/>
      </c>
      <c r="L50" s="11" t="str">
        <f>IF(AND(VLOOKUP(L$1,VesselTimes!$A$2:$E$9,5)&gt;StnB!$D50,VLOOKUP(L$1,VesselTimes!$A$2:$E$9,4)&lt;=StnB!$E50),$A50,"")</f>
        <v/>
      </c>
      <c r="M50" s="11" t="str">
        <f>IF(AND(VLOOKUP(M$1,VesselTimes!$A$2:$E$9,5)&gt;StnB!$D50,VLOOKUP(M$1,VesselTimes!$A$2:$E$9,4)&lt;=StnB!$E50),$A50,"")</f>
        <v/>
      </c>
    </row>
    <row r="51" spans="1:13" x14ac:dyDescent="0.25">
      <c r="A51" t="s">
        <v>276</v>
      </c>
      <c r="B51" s="4">
        <v>1800</v>
      </c>
      <c r="C51" s="2">
        <f t="shared" si="0"/>
        <v>147898.99999969639</v>
      </c>
      <c r="D51" s="1">
        <f t="shared" si="1"/>
        <v>41181.711793981478</v>
      </c>
      <c r="E51" s="1">
        <f t="shared" si="2"/>
        <v>41181.732627314814</v>
      </c>
      <c r="F51" s="11" t="str">
        <f>IF(AND(VLOOKUP(F$1,VesselTimes!$A$2:$E$9,5)&gt;StnB!$D51,VLOOKUP(F$1,VesselTimes!$A$2:$E$9,4)&lt;=StnB!$E51),$A51,"")</f>
        <v/>
      </c>
      <c r="G51" s="11" t="str">
        <f>IF(AND(VLOOKUP(G$1,VesselTimes!$A$2:$E$9,5)&gt;StnB!$D51,VLOOKUP(G$1,VesselTimes!$A$2:$E$9,4)&lt;=StnB!$E51),$A51,"")</f>
        <v/>
      </c>
      <c r="H51" s="11" t="str">
        <f>IF(AND(VLOOKUP(H$1,VesselTimes!$A$2:$E$9,5)&gt;StnB!$D51,VLOOKUP(H$1,VesselTimes!$A$2:$E$9,4)&lt;=StnB!$E51),$A51,"")</f>
        <v/>
      </c>
      <c r="I51" s="11" t="str">
        <f>IF(AND(VLOOKUP(I$1,VesselTimes!$A$2:$E$9,5)&gt;StnB!$D51,VLOOKUP(I$1,VesselTimes!$A$2:$E$9,4)&lt;=StnB!$E51),$A51,"")</f>
        <v/>
      </c>
      <c r="J51" s="11" t="str">
        <f>IF(AND(VLOOKUP(J$1,VesselTimes!$A$2:$E$9,5)&gt;StnB!$D51,VLOOKUP(J$1,VesselTimes!$A$2:$E$9,4)&lt;=StnB!$E51),$A51,"")</f>
        <v/>
      </c>
      <c r="K51" s="11" t="str">
        <f>IF(AND(VLOOKUP(K$1,VesselTimes!$A$2:$E$9,5)&gt;StnB!$D51,VLOOKUP(K$1,VesselTimes!$A$2:$E$9,4)&lt;=StnB!$E51),$A51,"")</f>
        <v/>
      </c>
      <c r="L51" s="11" t="str">
        <f>IF(AND(VLOOKUP(L$1,VesselTimes!$A$2:$E$9,5)&gt;StnB!$D51,VLOOKUP(L$1,VesselTimes!$A$2:$E$9,4)&lt;=StnB!$E51),$A51,"")</f>
        <v/>
      </c>
      <c r="M51" s="11" t="str">
        <f>IF(AND(VLOOKUP(M$1,VesselTimes!$A$2:$E$9,5)&gt;StnB!$D51,VLOOKUP(M$1,VesselTimes!$A$2:$E$9,4)&lt;=StnB!$E51),$A51,"")</f>
        <v/>
      </c>
    </row>
    <row r="52" spans="1:13" x14ac:dyDescent="0.25">
      <c r="A52" t="s">
        <v>277</v>
      </c>
      <c r="B52" s="4">
        <v>1792.7650000000001</v>
      </c>
      <c r="C52" s="2">
        <f t="shared" si="0"/>
        <v>149698.99999990594</v>
      </c>
      <c r="D52" s="1">
        <f t="shared" si="1"/>
        <v>41181.732627314814</v>
      </c>
      <c r="E52" s="1">
        <f t="shared" si="2"/>
        <v>41181.753376909721</v>
      </c>
      <c r="F52" s="11" t="str">
        <f>IF(AND(VLOOKUP(F$1,VesselTimes!$A$2:$E$9,5)&gt;StnB!$D52,VLOOKUP(F$1,VesselTimes!$A$2:$E$9,4)&lt;=StnB!$E52),$A52,"")</f>
        <v/>
      </c>
      <c r="G52" s="11" t="str">
        <f>IF(AND(VLOOKUP(G$1,VesselTimes!$A$2:$E$9,5)&gt;StnB!$D52,VLOOKUP(G$1,VesselTimes!$A$2:$E$9,4)&lt;=StnB!$E52),$A52,"")</f>
        <v/>
      </c>
      <c r="H52" s="11" t="str">
        <f>IF(AND(VLOOKUP(H$1,VesselTimes!$A$2:$E$9,5)&gt;StnB!$D52,VLOOKUP(H$1,VesselTimes!$A$2:$E$9,4)&lt;=StnB!$E52),$A52,"")</f>
        <v/>
      </c>
      <c r="I52" s="11" t="str">
        <f>IF(AND(VLOOKUP(I$1,VesselTimes!$A$2:$E$9,5)&gt;StnB!$D52,VLOOKUP(I$1,VesselTimes!$A$2:$E$9,4)&lt;=StnB!$E52),$A52,"")</f>
        <v/>
      </c>
      <c r="J52" s="11" t="str">
        <f>IF(AND(VLOOKUP(J$1,VesselTimes!$A$2:$E$9,5)&gt;StnB!$D52,VLOOKUP(J$1,VesselTimes!$A$2:$E$9,4)&lt;=StnB!$E52),$A52,"")</f>
        <v/>
      </c>
      <c r="K52" s="11" t="str">
        <f>IF(AND(VLOOKUP(K$1,VesselTimes!$A$2:$E$9,5)&gt;StnB!$D52,VLOOKUP(K$1,VesselTimes!$A$2:$E$9,4)&lt;=StnB!$E52),$A52,"")</f>
        <v/>
      </c>
      <c r="L52" s="11" t="str">
        <f>IF(AND(VLOOKUP(L$1,VesselTimes!$A$2:$E$9,5)&gt;StnB!$D52,VLOOKUP(L$1,VesselTimes!$A$2:$E$9,4)&lt;=StnB!$E52),$A52,"")</f>
        <v/>
      </c>
      <c r="M52" s="11" t="str">
        <f>IF(AND(VLOOKUP(M$1,VesselTimes!$A$2:$E$9,5)&gt;StnB!$D52,VLOOKUP(M$1,VesselTimes!$A$2:$E$9,4)&lt;=StnB!$E52),$A52,"")</f>
        <v/>
      </c>
    </row>
    <row r="53" spans="1:13" x14ac:dyDescent="0.25">
      <c r="A53" t="s">
        <v>278</v>
      </c>
      <c r="B53" s="4">
        <v>1800</v>
      </c>
      <c r="C53" s="2">
        <f t="shared" si="0"/>
        <v>151499.9999997206</v>
      </c>
      <c r="D53" s="1">
        <f t="shared" si="1"/>
        <v>41181.753472222219</v>
      </c>
      <c r="E53" s="1">
        <f t="shared" si="2"/>
        <v>41181.774305555555</v>
      </c>
      <c r="F53" s="11" t="str">
        <f>IF(AND(VLOOKUP(F$1,VesselTimes!$A$2:$E$9,5)&gt;StnB!$D53,VLOOKUP(F$1,VesselTimes!$A$2:$E$9,4)&lt;=StnB!$E53),$A53,"")</f>
        <v/>
      </c>
      <c r="G53" s="11" t="str">
        <f>IF(AND(VLOOKUP(G$1,VesselTimes!$A$2:$E$9,5)&gt;StnB!$D53,VLOOKUP(G$1,VesselTimes!$A$2:$E$9,4)&lt;=StnB!$E53),$A53,"")</f>
        <v/>
      </c>
      <c r="H53" s="11" t="str">
        <f>IF(AND(VLOOKUP(H$1,VesselTimes!$A$2:$E$9,5)&gt;StnB!$D53,VLOOKUP(H$1,VesselTimes!$A$2:$E$9,4)&lt;=StnB!$E53),$A53,"")</f>
        <v/>
      </c>
      <c r="I53" s="11" t="str">
        <f>IF(AND(VLOOKUP(I$1,VesselTimes!$A$2:$E$9,5)&gt;StnB!$D53,VLOOKUP(I$1,VesselTimes!$A$2:$E$9,4)&lt;=StnB!$E53),$A53,"")</f>
        <v/>
      </c>
      <c r="J53" s="11" t="str">
        <f>IF(AND(VLOOKUP(J$1,VesselTimes!$A$2:$E$9,5)&gt;StnB!$D53,VLOOKUP(J$1,VesselTimes!$A$2:$E$9,4)&lt;=StnB!$E53),$A53,"")</f>
        <v/>
      </c>
      <c r="K53" s="11" t="str">
        <f>IF(AND(VLOOKUP(K$1,VesselTimes!$A$2:$E$9,5)&gt;StnB!$D53,VLOOKUP(K$1,VesselTimes!$A$2:$E$9,4)&lt;=StnB!$E53),$A53,"")</f>
        <v/>
      </c>
      <c r="L53" s="11" t="str">
        <f>IF(AND(VLOOKUP(L$1,VesselTimes!$A$2:$E$9,5)&gt;StnB!$D53,VLOOKUP(L$1,VesselTimes!$A$2:$E$9,4)&lt;=StnB!$E53),$A53,"")</f>
        <v/>
      </c>
      <c r="M53" s="11" t="str">
        <f>IF(AND(VLOOKUP(M$1,VesselTimes!$A$2:$E$9,5)&gt;StnB!$D53,VLOOKUP(M$1,VesselTimes!$A$2:$E$9,4)&lt;=StnB!$E53),$A53,"")</f>
        <v/>
      </c>
    </row>
    <row r="54" spans="1:13" x14ac:dyDescent="0.25">
      <c r="A54" t="s">
        <v>279</v>
      </c>
      <c r="B54" s="4">
        <v>1794.7280000000001</v>
      </c>
      <c r="C54" s="2">
        <f t="shared" si="0"/>
        <v>153299.99999993015</v>
      </c>
      <c r="D54" s="1">
        <f t="shared" si="1"/>
        <v>41181.774305555555</v>
      </c>
      <c r="E54" s="1">
        <f t="shared" si="2"/>
        <v>41181.795077870367</v>
      </c>
      <c r="F54" s="11" t="str">
        <f>IF(AND(VLOOKUP(F$1,VesselTimes!$A$2:$E$9,5)&gt;StnB!$D54,VLOOKUP(F$1,VesselTimes!$A$2:$E$9,4)&lt;=StnB!$E54),$A54,"")</f>
        <v/>
      </c>
      <c r="G54" s="11" t="str">
        <f>IF(AND(VLOOKUP(G$1,VesselTimes!$A$2:$E$9,5)&gt;StnB!$D54,VLOOKUP(G$1,VesselTimes!$A$2:$E$9,4)&lt;=StnB!$E54),$A54,"")</f>
        <v/>
      </c>
      <c r="H54" s="11" t="str">
        <f>IF(AND(VLOOKUP(H$1,VesselTimes!$A$2:$E$9,5)&gt;StnB!$D54,VLOOKUP(H$1,VesselTimes!$A$2:$E$9,4)&lt;=StnB!$E54),$A54,"")</f>
        <v/>
      </c>
      <c r="I54" s="11" t="str">
        <f>IF(AND(VLOOKUP(I$1,VesselTimes!$A$2:$E$9,5)&gt;StnB!$D54,VLOOKUP(I$1,VesselTimes!$A$2:$E$9,4)&lt;=StnB!$E54),$A54,"")</f>
        <v/>
      </c>
      <c r="J54" s="11" t="str">
        <f>IF(AND(VLOOKUP(J$1,VesselTimes!$A$2:$E$9,5)&gt;StnB!$D54,VLOOKUP(J$1,VesselTimes!$A$2:$E$9,4)&lt;=StnB!$E54),$A54,"")</f>
        <v/>
      </c>
      <c r="K54" s="11" t="str">
        <f>IF(AND(VLOOKUP(K$1,VesselTimes!$A$2:$E$9,5)&gt;StnB!$D54,VLOOKUP(K$1,VesselTimes!$A$2:$E$9,4)&lt;=StnB!$E54),$A54,"")</f>
        <v/>
      </c>
      <c r="L54" s="11" t="str">
        <f>IF(AND(VLOOKUP(L$1,VesselTimes!$A$2:$E$9,5)&gt;StnB!$D54,VLOOKUP(L$1,VesselTimes!$A$2:$E$9,4)&lt;=StnB!$E54),$A54,"")</f>
        <v/>
      </c>
      <c r="M54" s="11" t="str">
        <f>IF(AND(VLOOKUP(M$1,VesselTimes!$A$2:$E$9,5)&gt;StnB!$D54,VLOOKUP(M$1,VesselTimes!$A$2:$E$9,4)&lt;=StnB!$E54),$A54,"")</f>
        <v/>
      </c>
    </row>
    <row r="55" spans="1:13" x14ac:dyDescent="0.25">
      <c r="A55" t="s">
        <v>280</v>
      </c>
      <c r="B55" s="4">
        <v>1800</v>
      </c>
      <c r="C55" s="2">
        <f t="shared" si="0"/>
        <v>155101.99999997858</v>
      </c>
      <c r="D55" s="1">
        <f t="shared" si="1"/>
        <v>41181.795162037037</v>
      </c>
      <c r="E55" s="1">
        <f t="shared" si="2"/>
        <v>41181.815995370373</v>
      </c>
      <c r="F55" s="11" t="str">
        <f>IF(AND(VLOOKUP(F$1,VesselTimes!$A$2:$E$9,5)&gt;StnB!$D55,VLOOKUP(F$1,VesselTimes!$A$2:$E$9,4)&lt;=StnB!$E55),$A55,"")</f>
        <v/>
      </c>
      <c r="G55" s="11" t="str">
        <f>IF(AND(VLOOKUP(G$1,VesselTimes!$A$2:$E$9,5)&gt;StnB!$D55,VLOOKUP(G$1,VesselTimes!$A$2:$E$9,4)&lt;=StnB!$E55),$A55,"")</f>
        <v/>
      </c>
      <c r="H55" s="11" t="str">
        <f>IF(AND(VLOOKUP(H$1,VesselTimes!$A$2:$E$9,5)&gt;StnB!$D55,VLOOKUP(H$1,VesselTimes!$A$2:$E$9,4)&lt;=StnB!$E55),$A55,"")</f>
        <v/>
      </c>
      <c r="I55" s="11" t="str">
        <f>IF(AND(VLOOKUP(I$1,VesselTimes!$A$2:$E$9,5)&gt;StnB!$D55,VLOOKUP(I$1,VesselTimes!$A$2:$E$9,4)&lt;=StnB!$E55),$A55,"")</f>
        <v/>
      </c>
      <c r="J55" s="11" t="str">
        <f>IF(AND(VLOOKUP(J$1,VesselTimes!$A$2:$E$9,5)&gt;StnB!$D55,VLOOKUP(J$1,VesselTimes!$A$2:$E$9,4)&lt;=StnB!$E55),$A55,"")</f>
        <v/>
      </c>
      <c r="K55" s="11" t="str">
        <f>IF(AND(VLOOKUP(K$1,VesselTimes!$A$2:$E$9,5)&gt;StnB!$D55,VLOOKUP(K$1,VesselTimes!$A$2:$E$9,4)&lt;=StnB!$E55),$A55,"")</f>
        <v/>
      </c>
      <c r="L55" s="11" t="str">
        <f>IF(AND(VLOOKUP(L$1,VesselTimes!$A$2:$E$9,5)&gt;StnB!$D55,VLOOKUP(L$1,VesselTimes!$A$2:$E$9,4)&lt;=StnB!$E55),$A55,"")</f>
        <v/>
      </c>
      <c r="M55" s="11" t="str">
        <f>IF(AND(VLOOKUP(M$1,VesselTimes!$A$2:$E$9,5)&gt;StnB!$D55,VLOOKUP(M$1,VesselTimes!$A$2:$E$9,4)&lt;=StnB!$E55),$A55,"")</f>
        <v/>
      </c>
    </row>
    <row r="56" spans="1:13" x14ac:dyDescent="0.25">
      <c r="A56" t="s">
        <v>281</v>
      </c>
      <c r="B56" s="4">
        <v>1793.7460000000001</v>
      </c>
      <c r="C56" s="2">
        <f t="shared" si="0"/>
        <v>156902.00000018813</v>
      </c>
      <c r="D56" s="1">
        <f t="shared" si="1"/>
        <v>41181.815995370373</v>
      </c>
      <c r="E56" s="1">
        <f t="shared" si="2"/>
        <v>41181.836756319448</v>
      </c>
      <c r="F56" s="11" t="str">
        <f>IF(AND(VLOOKUP(F$1,VesselTimes!$A$2:$E$9,5)&gt;StnB!$D56,VLOOKUP(F$1,VesselTimes!$A$2:$E$9,4)&lt;=StnB!$E56),$A56,"")</f>
        <v/>
      </c>
      <c r="G56" s="11" t="str">
        <f>IF(AND(VLOOKUP(G$1,VesselTimes!$A$2:$E$9,5)&gt;StnB!$D56,VLOOKUP(G$1,VesselTimes!$A$2:$E$9,4)&lt;=StnB!$E56),$A56,"")</f>
        <v/>
      </c>
      <c r="H56" s="11" t="str">
        <f>IF(AND(VLOOKUP(H$1,VesselTimes!$A$2:$E$9,5)&gt;StnB!$D56,VLOOKUP(H$1,VesselTimes!$A$2:$E$9,4)&lt;=StnB!$E56),$A56,"")</f>
        <v/>
      </c>
      <c r="I56" s="11" t="str">
        <f>IF(AND(VLOOKUP(I$1,VesselTimes!$A$2:$E$9,5)&gt;StnB!$D56,VLOOKUP(I$1,VesselTimes!$A$2:$E$9,4)&lt;=StnB!$E56),$A56,"")</f>
        <v/>
      </c>
      <c r="J56" s="11" t="str">
        <f>IF(AND(VLOOKUP(J$1,VesselTimes!$A$2:$E$9,5)&gt;StnB!$D56,VLOOKUP(J$1,VesselTimes!$A$2:$E$9,4)&lt;=StnB!$E56),$A56,"")</f>
        <v/>
      </c>
      <c r="K56" s="11" t="str">
        <f>IF(AND(VLOOKUP(K$1,VesselTimes!$A$2:$E$9,5)&gt;StnB!$D56,VLOOKUP(K$1,VesselTimes!$A$2:$E$9,4)&lt;=StnB!$E56),$A56,"")</f>
        <v/>
      </c>
      <c r="L56" s="11" t="str">
        <f>IF(AND(VLOOKUP(L$1,VesselTimes!$A$2:$E$9,5)&gt;StnB!$D56,VLOOKUP(L$1,VesselTimes!$A$2:$E$9,4)&lt;=StnB!$E56),$A56,"")</f>
        <v/>
      </c>
      <c r="M56" s="11" t="str">
        <f>IF(AND(VLOOKUP(M$1,VesselTimes!$A$2:$E$9,5)&gt;StnB!$D56,VLOOKUP(M$1,VesselTimes!$A$2:$E$9,4)&lt;=StnB!$E56),$A56,"")</f>
        <v/>
      </c>
    </row>
    <row r="57" spans="1:13" x14ac:dyDescent="0.25">
      <c r="A57" t="s">
        <v>282</v>
      </c>
      <c r="B57" s="4">
        <v>1800</v>
      </c>
      <c r="C57" s="2">
        <f t="shared" si="0"/>
        <v>158704.00000023656</v>
      </c>
      <c r="D57" s="1">
        <f t="shared" si="1"/>
        <v>41181.836851851855</v>
      </c>
      <c r="E57" s="1">
        <f t="shared" si="2"/>
        <v>41181.85768518519</v>
      </c>
      <c r="F57" s="11" t="str">
        <f>IF(AND(VLOOKUP(F$1,VesselTimes!$A$2:$E$9,5)&gt;StnB!$D57,VLOOKUP(F$1,VesselTimes!$A$2:$E$9,4)&lt;=StnB!$E57),$A57,"")</f>
        <v/>
      </c>
      <c r="G57" s="11" t="str">
        <f>IF(AND(VLOOKUP(G$1,VesselTimes!$A$2:$E$9,5)&gt;StnB!$D57,VLOOKUP(G$1,VesselTimes!$A$2:$E$9,4)&lt;=StnB!$E57),$A57,"")</f>
        <v/>
      </c>
      <c r="H57" s="11" t="str">
        <f>IF(AND(VLOOKUP(H$1,VesselTimes!$A$2:$E$9,5)&gt;StnB!$D57,VLOOKUP(H$1,VesselTimes!$A$2:$E$9,4)&lt;=StnB!$E57),$A57,"")</f>
        <v/>
      </c>
      <c r="I57" s="11" t="str">
        <f>IF(AND(VLOOKUP(I$1,VesselTimes!$A$2:$E$9,5)&gt;StnB!$D57,VLOOKUP(I$1,VesselTimes!$A$2:$E$9,4)&lt;=StnB!$E57),$A57,"")</f>
        <v/>
      </c>
      <c r="J57" s="11" t="str">
        <f>IF(AND(VLOOKUP(J$1,VesselTimes!$A$2:$E$9,5)&gt;StnB!$D57,VLOOKUP(J$1,VesselTimes!$A$2:$E$9,4)&lt;=StnB!$E57),$A57,"")</f>
        <v/>
      </c>
      <c r="K57" s="11" t="str">
        <f>IF(AND(VLOOKUP(K$1,VesselTimes!$A$2:$E$9,5)&gt;StnB!$D57,VLOOKUP(K$1,VesselTimes!$A$2:$E$9,4)&lt;=StnB!$E57),$A57,"")</f>
        <v/>
      </c>
      <c r="L57" s="11" t="str">
        <f>IF(AND(VLOOKUP(L$1,VesselTimes!$A$2:$E$9,5)&gt;StnB!$D57,VLOOKUP(L$1,VesselTimes!$A$2:$E$9,4)&lt;=StnB!$E57),$A57,"")</f>
        <v/>
      </c>
      <c r="M57" s="11" t="str">
        <f>IF(AND(VLOOKUP(M$1,VesselTimes!$A$2:$E$9,5)&gt;StnB!$D57,VLOOKUP(M$1,VesselTimes!$A$2:$E$9,4)&lt;=StnB!$E57),$A57,"")</f>
        <v/>
      </c>
    </row>
    <row r="58" spans="1:13" x14ac:dyDescent="0.25">
      <c r="A58" t="s">
        <v>283</v>
      </c>
      <c r="B58" s="4">
        <v>1791.7840000000001</v>
      </c>
      <c r="C58" s="2">
        <f t="shared" si="0"/>
        <v>160503.99999981746</v>
      </c>
      <c r="D58" s="1">
        <f t="shared" si="1"/>
        <v>41181.857685185183</v>
      </c>
      <c r="E58" s="1">
        <f t="shared" si="2"/>
        <v>41181.878423425922</v>
      </c>
      <c r="F58" s="11" t="str">
        <f>IF(AND(VLOOKUP(F$1,VesselTimes!$A$2:$E$9,5)&gt;StnB!$D58,VLOOKUP(F$1,VesselTimes!$A$2:$E$9,4)&lt;=StnB!$E58),$A58,"")</f>
        <v/>
      </c>
      <c r="G58" s="11" t="str">
        <f>IF(AND(VLOOKUP(G$1,VesselTimes!$A$2:$E$9,5)&gt;StnB!$D58,VLOOKUP(G$1,VesselTimes!$A$2:$E$9,4)&lt;=StnB!$E58),$A58,"")</f>
        <v/>
      </c>
      <c r="H58" s="11" t="str">
        <f>IF(AND(VLOOKUP(H$1,VesselTimes!$A$2:$E$9,5)&gt;StnB!$D58,VLOOKUP(H$1,VesselTimes!$A$2:$E$9,4)&lt;=StnB!$E58),$A58,"")</f>
        <v/>
      </c>
      <c r="I58" s="11" t="str">
        <f>IF(AND(VLOOKUP(I$1,VesselTimes!$A$2:$E$9,5)&gt;StnB!$D58,VLOOKUP(I$1,VesselTimes!$A$2:$E$9,4)&lt;=StnB!$E58),$A58,"")</f>
        <v>AMARS_data-898aea4a.898AEA4A.Chan_1-24bps.1348950904.2012-09-29-20-35-04.wav</v>
      </c>
      <c r="J58" s="11" t="str">
        <f>IF(AND(VLOOKUP(J$1,VesselTimes!$A$2:$E$9,5)&gt;StnB!$D58,VLOOKUP(J$1,VesselTimes!$A$2:$E$9,4)&lt;=StnB!$E58),$A58,"")</f>
        <v/>
      </c>
      <c r="K58" s="11" t="str">
        <f>IF(AND(VLOOKUP(K$1,VesselTimes!$A$2:$E$9,5)&gt;StnB!$D58,VLOOKUP(K$1,VesselTimes!$A$2:$E$9,4)&lt;=StnB!$E58),$A58,"")</f>
        <v/>
      </c>
      <c r="L58" s="11" t="str">
        <f>IF(AND(VLOOKUP(L$1,VesselTimes!$A$2:$E$9,5)&gt;StnB!$D58,VLOOKUP(L$1,VesselTimes!$A$2:$E$9,4)&lt;=StnB!$E58),$A58,"")</f>
        <v/>
      </c>
      <c r="M58" s="11" t="str">
        <f>IF(AND(VLOOKUP(M$1,VesselTimes!$A$2:$E$9,5)&gt;StnB!$D58,VLOOKUP(M$1,VesselTimes!$A$2:$E$9,4)&lt;=StnB!$E58),$A58,"")</f>
        <v/>
      </c>
    </row>
    <row r="59" spans="1:13" x14ac:dyDescent="0.25">
      <c r="A59" t="s">
        <v>284</v>
      </c>
      <c r="B59" s="4">
        <v>1800</v>
      </c>
      <c r="C59" s="2">
        <f t="shared" si="0"/>
        <v>162305.00000026077</v>
      </c>
      <c r="D59" s="1">
        <f t="shared" si="1"/>
        <v>41181.878530092596</v>
      </c>
      <c r="E59" s="1">
        <f t="shared" si="2"/>
        <v>41181.899363425931</v>
      </c>
      <c r="F59" s="11" t="str">
        <f>IF(AND(VLOOKUP(F$1,VesselTimes!$A$2:$E$9,5)&gt;StnB!$D59,VLOOKUP(F$1,VesselTimes!$A$2:$E$9,4)&lt;=StnB!$E59),$A59,"")</f>
        <v/>
      </c>
      <c r="G59" s="11" t="str">
        <f>IF(AND(VLOOKUP(G$1,VesselTimes!$A$2:$E$9,5)&gt;StnB!$D59,VLOOKUP(G$1,VesselTimes!$A$2:$E$9,4)&lt;=StnB!$E59),$A59,"")</f>
        <v/>
      </c>
      <c r="H59" s="11" t="str">
        <f>IF(AND(VLOOKUP(H$1,VesselTimes!$A$2:$E$9,5)&gt;StnB!$D59,VLOOKUP(H$1,VesselTimes!$A$2:$E$9,4)&lt;=StnB!$E59),$A59,"")</f>
        <v/>
      </c>
      <c r="I59" s="11" t="str">
        <f>IF(AND(VLOOKUP(I$1,VesselTimes!$A$2:$E$9,5)&gt;StnB!$D59,VLOOKUP(I$1,VesselTimes!$A$2:$E$9,4)&lt;=StnB!$E59),$A59,"")</f>
        <v>AMARS_data-898aea4a.898AEA4A.Chan_1-24bps.1348952705.2012-09-29-21-05-05.wav</v>
      </c>
      <c r="J59" s="11" t="str">
        <f>IF(AND(VLOOKUP(J$1,VesselTimes!$A$2:$E$9,5)&gt;StnB!$D59,VLOOKUP(J$1,VesselTimes!$A$2:$E$9,4)&lt;=StnB!$E59),$A59,"")</f>
        <v/>
      </c>
      <c r="K59" s="11" t="str">
        <f>IF(AND(VLOOKUP(K$1,VesselTimes!$A$2:$E$9,5)&gt;StnB!$D59,VLOOKUP(K$1,VesselTimes!$A$2:$E$9,4)&lt;=StnB!$E59),$A59,"")</f>
        <v/>
      </c>
      <c r="L59" s="11" t="str">
        <f>IF(AND(VLOOKUP(L$1,VesselTimes!$A$2:$E$9,5)&gt;StnB!$D59,VLOOKUP(L$1,VesselTimes!$A$2:$E$9,4)&lt;=StnB!$E59),$A59,"")</f>
        <v/>
      </c>
      <c r="M59" s="11" t="str">
        <f>IF(AND(VLOOKUP(M$1,VesselTimes!$A$2:$E$9,5)&gt;StnB!$D59,VLOOKUP(M$1,VesselTimes!$A$2:$E$9,4)&lt;=StnB!$E59),$A59,"")</f>
        <v/>
      </c>
    </row>
    <row r="60" spans="1:13" x14ac:dyDescent="0.25">
      <c r="A60" t="s">
        <v>285</v>
      </c>
      <c r="B60" s="4">
        <v>1792.7650000000001</v>
      </c>
      <c r="C60" s="2">
        <f t="shared" si="0"/>
        <v>164104.99999984168</v>
      </c>
      <c r="D60" s="1">
        <f t="shared" si="1"/>
        <v>41181.899363425924</v>
      </c>
      <c r="E60" s="1">
        <f t="shared" si="2"/>
        <v>41181.920113020831</v>
      </c>
      <c r="F60" s="11" t="str">
        <f>IF(AND(VLOOKUP(F$1,VesselTimes!$A$2:$E$9,5)&gt;StnB!$D60,VLOOKUP(F$1,VesselTimes!$A$2:$E$9,4)&lt;=StnB!$E60),$A60,"")</f>
        <v/>
      </c>
      <c r="G60" s="11" t="str">
        <f>IF(AND(VLOOKUP(G$1,VesselTimes!$A$2:$E$9,5)&gt;StnB!$D60,VLOOKUP(G$1,VesselTimes!$A$2:$E$9,4)&lt;=StnB!$E60),$A60,"")</f>
        <v/>
      </c>
      <c r="H60" s="11" t="str">
        <f>IF(AND(VLOOKUP(H$1,VesselTimes!$A$2:$E$9,5)&gt;StnB!$D60,VLOOKUP(H$1,VesselTimes!$A$2:$E$9,4)&lt;=StnB!$E60),$A60,"")</f>
        <v/>
      </c>
      <c r="I60" s="11" t="str">
        <f>IF(AND(VLOOKUP(I$1,VesselTimes!$A$2:$E$9,5)&gt;StnB!$D60,VLOOKUP(I$1,VesselTimes!$A$2:$E$9,4)&lt;=StnB!$E60),$A60,"")</f>
        <v>AMARS_data-898aea4a.898AEA4A.Chan_1-24bps.1348954505.2012-09-29-21-35-05.wav</v>
      </c>
      <c r="J60" s="11" t="str">
        <f>IF(AND(VLOOKUP(J$1,VesselTimes!$A$2:$E$9,5)&gt;StnB!$D60,VLOOKUP(J$1,VesselTimes!$A$2:$E$9,4)&lt;=StnB!$E60),$A60,"")</f>
        <v/>
      </c>
      <c r="K60" s="11" t="str">
        <f>IF(AND(VLOOKUP(K$1,VesselTimes!$A$2:$E$9,5)&gt;StnB!$D60,VLOOKUP(K$1,VesselTimes!$A$2:$E$9,4)&lt;=StnB!$E60),$A60,"")</f>
        <v/>
      </c>
      <c r="L60" s="11" t="str">
        <f>IF(AND(VLOOKUP(L$1,VesselTimes!$A$2:$E$9,5)&gt;StnB!$D60,VLOOKUP(L$1,VesselTimes!$A$2:$E$9,4)&lt;=StnB!$E60),$A60,"")</f>
        <v/>
      </c>
      <c r="M60" s="11" t="str">
        <f>IF(AND(VLOOKUP(M$1,VesselTimes!$A$2:$E$9,5)&gt;StnB!$D60,VLOOKUP(M$1,VesselTimes!$A$2:$E$9,4)&lt;=StnB!$E60),$A60,"")</f>
        <v/>
      </c>
    </row>
    <row r="61" spans="1:13" x14ac:dyDescent="0.25">
      <c r="A61" t="s">
        <v>286</v>
      </c>
      <c r="B61" s="4">
        <v>1800</v>
      </c>
      <c r="C61" s="2">
        <f t="shared" si="0"/>
        <v>165906.00000028498</v>
      </c>
      <c r="D61" s="1">
        <f t="shared" si="1"/>
        <v>41181.920208333337</v>
      </c>
      <c r="E61" s="1">
        <f t="shared" si="2"/>
        <v>41181.941041666672</v>
      </c>
      <c r="F61" s="11" t="str">
        <f>IF(AND(VLOOKUP(F$1,VesselTimes!$A$2:$E$9,5)&gt;StnB!$D61,VLOOKUP(F$1,VesselTimes!$A$2:$E$9,4)&lt;=StnB!$E61),$A61,"")</f>
        <v/>
      </c>
      <c r="G61" s="11" t="str">
        <f>IF(AND(VLOOKUP(G$1,VesselTimes!$A$2:$E$9,5)&gt;StnB!$D61,VLOOKUP(G$1,VesselTimes!$A$2:$E$9,4)&lt;=StnB!$E61),$A61,"")</f>
        <v/>
      </c>
      <c r="H61" s="11" t="str">
        <f>IF(AND(VLOOKUP(H$1,VesselTimes!$A$2:$E$9,5)&gt;StnB!$D61,VLOOKUP(H$1,VesselTimes!$A$2:$E$9,4)&lt;=StnB!$E61),$A61,"")</f>
        <v/>
      </c>
      <c r="I61" s="11" t="str">
        <f>IF(AND(VLOOKUP(I$1,VesselTimes!$A$2:$E$9,5)&gt;StnB!$D61,VLOOKUP(I$1,VesselTimes!$A$2:$E$9,4)&lt;=StnB!$E61),$A61,"")</f>
        <v/>
      </c>
      <c r="J61" s="11" t="str">
        <f>IF(AND(VLOOKUP(J$1,VesselTimes!$A$2:$E$9,5)&gt;StnB!$D61,VLOOKUP(J$1,VesselTimes!$A$2:$E$9,4)&lt;=StnB!$E61),$A61,"")</f>
        <v/>
      </c>
      <c r="K61" s="11" t="str">
        <f>IF(AND(VLOOKUP(K$1,VesselTimes!$A$2:$E$9,5)&gt;StnB!$D61,VLOOKUP(K$1,VesselTimes!$A$2:$E$9,4)&lt;=StnB!$E61),$A61,"")</f>
        <v/>
      </c>
      <c r="L61" s="11" t="str">
        <f>IF(AND(VLOOKUP(L$1,VesselTimes!$A$2:$E$9,5)&gt;StnB!$D61,VLOOKUP(L$1,VesselTimes!$A$2:$E$9,4)&lt;=StnB!$E61),$A61,"")</f>
        <v/>
      </c>
      <c r="M61" s="11" t="str">
        <f>IF(AND(VLOOKUP(M$1,VesselTimes!$A$2:$E$9,5)&gt;StnB!$D61,VLOOKUP(M$1,VesselTimes!$A$2:$E$9,4)&lt;=StnB!$E61),$A61,"")</f>
        <v/>
      </c>
    </row>
    <row r="62" spans="1:13" x14ac:dyDescent="0.25">
      <c r="A62" t="s">
        <v>287</v>
      </c>
      <c r="B62" s="4">
        <v>1792.7650000000001</v>
      </c>
      <c r="C62" s="2">
        <f t="shared" si="0"/>
        <v>167705.99999986589</v>
      </c>
      <c r="D62" s="1">
        <f t="shared" si="1"/>
        <v>41181.941041666665</v>
      </c>
      <c r="E62" s="1">
        <f t="shared" si="2"/>
        <v>41181.961791261572</v>
      </c>
      <c r="F62" s="11" t="str">
        <f>IF(AND(VLOOKUP(F$1,VesselTimes!$A$2:$E$9,5)&gt;StnB!$D62,VLOOKUP(F$1,VesselTimes!$A$2:$E$9,4)&lt;=StnB!$E62),$A62,"")</f>
        <v/>
      </c>
      <c r="G62" s="11" t="str">
        <f>IF(AND(VLOOKUP(G$1,VesselTimes!$A$2:$E$9,5)&gt;StnB!$D62,VLOOKUP(G$1,VesselTimes!$A$2:$E$9,4)&lt;=StnB!$E62),$A62,"")</f>
        <v/>
      </c>
      <c r="H62" s="11" t="str">
        <f>IF(AND(VLOOKUP(H$1,VesselTimes!$A$2:$E$9,5)&gt;StnB!$D62,VLOOKUP(H$1,VesselTimes!$A$2:$E$9,4)&lt;=StnB!$E62),$A62,"")</f>
        <v/>
      </c>
      <c r="I62" s="11" t="str">
        <f>IF(AND(VLOOKUP(I$1,VesselTimes!$A$2:$E$9,5)&gt;StnB!$D62,VLOOKUP(I$1,VesselTimes!$A$2:$E$9,4)&lt;=StnB!$E62),$A62,"")</f>
        <v/>
      </c>
      <c r="J62" s="11" t="str">
        <f>IF(AND(VLOOKUP(J$1,VesselTimes!$A$2:$E$9,5)&gt;StnB!$D62,VLOOKUP(J$1,VesselTimes!$A$2:$E$9,4)&lt;=StnB!$E62),$A62,"")</f>
        <v/>
      </c>
      <c r="K62" s="11" t="str">
        <f>IF(AND(VLOOKUP(K$1,VesselTimes!$A$2:$E$9,5)&gt;StnB!$D62,VLOOKUP(K$1,VesselTimes!$A$2:$E$9,4)&lt;=StnB!$E62),$A62,"")</f>
        <v/>
      </c>
      <c r="L62" s="11" t="str">
        <f>IF(AND(VLOOKUP(L$1,VesselTimes!$A$2:$E$9,5)&gt;StnB!$D62,VLOOKUP(L$1,VesselTimes!$A$2:$E$9,4)&lt;=StnB!$E62),$A62,"")</f>
        <v/>
      </c>
      <c r="M62" s="11" t="str">
        <f>IF(AND(VLOOKUP(M$1,VesselTimes!$A$2:$E$9,5)&gt;StnB!$D62,VLOOKUP(M$1,VesselTimes!$A$2:$E$9,4)&lt;=StnB!$E62),$A62,"")</f>
        <v/>
      </c>
    </row>
    <row r="63" spans="1:13" x14ac:dyDescent="0.25">
      <c r="A63" t="s">
        <v>288</v>
      </c>
      <c r="B63" s="4">
        <v>1800</v>
      </c>
      <c r="C63" s="2">
        <f t="shared" si="0"/>
        <v>169507.0000003092</v>
      </c>
      <c r="D63" s="1">
        <f t="shared" si="1"/>
        <v>41181.961886574078</v>
      </c>
      <c r="E63" s="1">
        <f t="shared" si="2"/>
        <v>41181.982719907413</v>
      </c>
      <c r="F63" s="11" t="str">
        <f>IF(AND(VLOOKUP(F$1,VesselTimes!$A$2:$E$9,5)&gt;StnB!$D63,VLOOKUP(F$1,VesselTimes!$A$2:$E$9,4)&lt;=StnB!$E63),$A63,"")</f>
        <v/>
      </c>
      <c r="G63" s="11" t="str">
        <f>IF(AND(VLOOKUP(G$1,VesselTimes!$A$2:$E$9,5)&gt;StnB!$D63,VLOOKUP(G$1,VesselTimes!$A$2:$E$9,4)&lt;=StnB!$E63),$A63,"")</f>
        <v/>
      </c>
      <c r="H63" s="11" t="str">
        <f>IF(AND(VLOOKUP(H$1,VesselTimes!$A$2:$E$9,5)&gt;StnB!$D63,VLOOKUP(H$1,VesselTimes!$A$2:$E$9,4)&lt;=StnB!$E63),$A63,"")</f>
        <v/>
      </c>
      <c r="I63" s="11" t="str">
        <f>IF(AND(VLOOKUP(I$1,VesselTimes!$A$2:$E$9,5)&gt;StnB!$D63,VLOOKUP(I$1,VesselTimes!$A$2:$E$9,4)&lt;=StnB!$E63),$A63,"")</f>
        <v/>
      </c>
      <c r="J63" s="11" t="str">
        <f>IF(AND(VLOOKUP(J$1,VesselTimes!$A$2:$E$9,5)&gt;StnB!$D63,VLOOKUP(J$1,VesselTimes!$A$2:$E$9,4)&lt;=StnB!$E63),$A63,"")</f>
        <v/>
      </c>
      <c r="K63" s="11" t="str">
        <f>IF(AND(VLOOKUP(K$1,VesselTimes!$A$2:$E$9,5)&gt;StnB!$D63,VLOOKUP(K$1,VesselTimes!$A$2:$E$9,4)&lt;=StnB!$E63),$A63,"")</f>
        <v/>
      </c>
      <c r="L63" s="11" t="str">
        <f>IF(AND(VLOOKUP(L$1,VesselTimes!$A$2:$E$9,5)&gt;StnB!$D63,VLOOKUP(L$1,VesselTimes!$A$2:$E$9,4)&lt;=StnB!$E63),$A63,"")</f>
        <v/>
      </c>
      <c r="M63" s="11" t="str">
        <f>IF(AND(VLOOKUP(M$1,VesselTimes!$A$2:$E$9,5)&gt;StnB!$D63,VLOOKUP(M$1,VesselTimes!$A$2:$E$9,4)&lt;=StnB!$E63),$A63,"")</f>
        <v/>
      </c>
    </row>
    <row r="64" spans="1:13" x14ac:dyDescent="0.25">
      <c r="A64" t="s">
        <v>289</v>
      </c>
      <c r="B64" s="4">
        <v>1792.7650000000001</v>
      </c>
      <c r="C64" s="2">
        <f t="shared" si="0"/>
        <v>171306.9999998901</v>
      </c>
      <c r="D64" s="1">
        <f t="shared" si="1"/>
        <v>41181.982719907406</v>
      </c>
      <c r="E64" s="1">
        <f t="shared" si="2"/>
        <v>41182.003469502313</v>
      </c>
      <c r="F64" s="11" t="str">
        <f>IF(AND(VLOOKUP(F$1,VesselTimes!$A$2:$E$9,5)&gt;StnB!$D64,VLOOKUP(F$1,VesselTimes!$A$2:$E$9,4)&lt;=StnB!$E64),$A64,"")</f>
        <v/>
      </c>
      <c r="G64" s="11" t="str">
        <f>IF(AND(VLOOKUP(G$1,VesselTimes!$A$2:$E$9,5)&gt;StnB!$D64,VLOOKUP(G$1,VesselTimes!$A$2:$E$9,4)&lt;=StnB!$E64),$A64,"")</f>
        <v/>
      </c>
      <c r="H64" s="11" t="str">
        <f>IF(AND(VLOOKUP(H$1,VesselTimes!$A$2:$E$9,5)&gt;StnB!$D64,VLOOKUP(H$1,VesselTimes!$A$2:$E$9,4)&lt;=StnB!$E64),$A64,"")</f>
        <v/>
      </c>
      <c r="I64" s="11" t="str">
        <f>IF(AND(VLOOKUP(I$1,VesselTimes!$A$2:$E$9,5)&gt;StnB!$D64,VLOOKUP(I$1,VesselTimes!$A$2:$E$9,4)&lt;=StnB!$E64),$A64,"")</f>
        <v/>
      </c>
      <c r="J64" s="11" t="str">
        <f>IF(AND(VLOOKUP(J$1,VesselTimes!$A$2:$E$9,5)&gt;StnB!$D64,VLOOKUP(J$1,VesselTimes!$A$2:$E$9,4)&lt;=StnB!$E64),$A64,"")</f>
        <v/>
      </c>
      <c r="K64" s="11" t="str">
        <f>IF(AND(VLOOKUP(K$1,VesselTimes!$A$2:$E$9,5)&gt;StnB!$D64,VLOOKUP(K$1,VesselTimes!$A$2:$E$9,4)&lt;=StnB!$E64),$A64,"")</f>
        <v/>
      </c>
      <c r="L64" s="11" t="str">
        <f>IF(AND(VLOOKUP(L$1,VesselTimes!$A$2:$E$9,5)&gt;StnB!$D64,VLOOKUP(L$1,VesselTimes!$A$2:$E$9,4)&lt;=StnB!$E64),$A64,"")</f>
        <v/>
      </c>
      <c r="M64" s="11" t="str">
        <f>IF(AND(VLOOKUP(M$1,VesselTimes!$A$2:$E$9,5)&gt;StnB!$D64,VLOOKUP(M$1,VesselTimes!$A$2:$E$9,4)&lt;=StnB!$E64),$A64,"")</f>
        <v/>
      </c>
    </row>
    <row r="65" spans="1:13" x14ac:dyDescent="0.25">
      <c r="A65" t="s">
        <v>290</v>
      </c>
      <c r="B65" s="4">
        <v>1800</v>
      </c>
      <c r="C65" s="2">
        <f t="shared" si="0"/>
        <v>173107.99999970477</v>
      </c>
      <c r="D65" s="1">
        <f t="shared" si="1"/>
        <v>41182.003564814811</v>
      </c>
      <c r="E65" s="1">
        <f t="shared" si="2"/>
        <v>41182.024398148147</v>
      </c>
      <c r="F65" s="11" t="str">
        <f>IF(AND(VLOOKUP(F$1,VesselTimes!$A$2:$E$9,5)&gt;StnB!$D65,VLOOKUP(F$1,VesselTimes!$A$2:$E$9,4)&lt;=StnB!$E65),$A65,"")</f>
        <v/>
      </c>
      <c r="G65" s="11" t="str">
        <f>IF(AND(VLOOKUP(G$1,VesselTimes!$A$2:$E$9,5)&gt;StnB!$D65,VLOOKUP(G$1,VesselTimes!$A$2:$E$9,4)&lt;=StnB!$E65),$A65,"")</f>
        <v/>
      </c>
      <c r="H65" s="11" t="str">
        <f>IF(AND(VLOOKUP(H$1,VesselTimes!$A$2:$E$9,5)&gt;StnB!$D65,VLOOKUP(H$1,VesselTimes!$A$2:$E$9,4)&lt;=StnB!$E65),$A65,"")</f>
        <v/>
      </c>
      <c r="I65" s="11" t="str">
        <f>IF(AND(VLOOKUP(I$1,VesselTimes!$A$2:$E$9,5)&gt;StnB!$D65,VLOOKUP(I$1,VesselTimes!$A$2:$E$9,4)&lt;=StnB!$E65),$A65,"")</f>
        <v/>
      </c>
      <c r="J65" s="11" t="str">
        <f>IF(AND(VLOOKUP(J$1,VesselTimes!$A$2:$E$9,5)&gt;StnB!$D65,VLOOKUP(J$1,VesselTimes!$A$2:$E$9,4)&lt;=StnB!$E65),$A65,"")</f>
        <v/>
      </c>
      <c r="K65" s="11" t="str">
        <f>IF(AND(VLOOKUP(K$1,VesselTimes!$A$2:$E$9,5)&gt;StnB!$D65,VLOOKUP(K$1,VesselTimes!$A$2:$E$9,4)&lt;=StnB!$E65),$A65,"")</f>
        <v/>
      </c>
      <c r="L65" s="11" t="str">
        <f>IF(AND(VLOOKUP(L$1,VesselTimes!$A$2:$E$9,5)&gt;StnB!$D65,VLOOKUP(L$1,VesselTimes!$A$2:$E$9,4)&lt;=StnB!$E65),$A65,"")</f>
        <v/>
      </c>
      <c r="M65" s="11" t="str">
        <f>IF(AND(VLOOKUP(M$1,VesselTimes!$A$2:$E$9,5)&gt;StnB!$D65,VLOOKUP(M$1,VesselTimes!$A$2:$E$9,4)&lt;=StnB!$E65),$A65,"")</f>
        <v/>
      </c>
    </row>
    <row r="66" spans="1:13" x14ac:dyDescent="0.25">
      <c r="A66" t="s">
        <v>291</v>
      </c>
      <c r="B66" s="4">
        <v>1794.7280000000001</v>
      </c>
      <c r="C66" s="2">
        <f t="shared" si="0"/>
        <v>174907.99999991432</v>
      </c>
      <c r="D66" s="1">
        <f t="shared" si="1"/>
        <v>41182.024398148147</v>
      </c>
      <c r="E66" s="1">
        <f t="shared" si="2"/>
        <v>41182.04517046296</v>
      </c>
      <c r="F66" s="11" t="str">
        <f>IF(AND(VLOOKUP(F$1,VesselTimes!$A$2:$E$9,5)&gt;StnB!$D66,VLOOKUP(F$1,VesselTimes!$A$2:$E$9,4)&lt;=StnB!$E66),$A66,"")</f>
        <v/>
      </c>
      <c r="G66" s="11" t="str">
        <f>IF(AND(VLOOKUP(G$1,VesselTimes!$A$2:$E$9,5)&gt;StnB!$D66,VLOOKUP(G$1,VesselTimes!$A$2:$E$9,4)&lt;=StnB!$E66),$A66,"")</f>
        <v/>
      </c>
      <c r="H66" s="11" t="str">
        <f>IF(AND(VLOOKUP(H$1,VesselTimes!$A$2:$E$9,5)&gt;StnB!$D66,VLOOKUP(H$1,VesselTimes!$A$2:$E$9,4)&lt;=StnB!$E66),$A66,"")</f>
        <v/>
      </c>
      <c r="I66" s="11" t="str">
        <f>IF(AND(VLOOKUP(I$1,VesselTimes!$A$2:$E$9,5)&gt;StnB!$D66,VLOOKUP(I$1,VesselTimes!$A$2:$E$9,4)&lt;=StnB!$E66),$A66,"")</f>
        <v/>
      </c>
      <c r="J66" s="11" t="str">
        <f>IF(AND(VLOOKUP(J$1,VesselTimes!$A$2:$E$9,5)&gt;StnB!$D66,VLOOKUP(J$1,VesselTimes!$A$2:$E$9,4)&lt;=StnB!$E66),$A66,"")</f>
        <v/>
      </c>
      <c r="K66" s="11" t="str">
        <f>IF(AND(VLOOKUP(K$1,VesselTimes!$A$2:$E$9,5)&gt;StnB!$D66,VLOOKUP(K$1,VesselTimes!$A$2:$E$9,4)&lt;=StnB!$E66),$A66,"")</f>
        <v/>
      </c>
      <c r="L66" s="11" t="str">
        <f>IF(AND(VLOOKUP(L$1,VesselTimes!$A$2:$E$9,5)&gt;StnB!$D66,VLOOKUP(L$1,VesselTimes!$A$2:$E$9,4)&lt;=StnB!$E66),$A66,"")</f>
        <v/>
      </c>
      <c r="M66" s="11" t="str">
        <f>IF(AND(VLOOKUP(M$1,VesselTimes!$A$2:$E$9,5)&gt;StnB!$D66,VLOOKUP(M$1,VesselTimes!$A$2:$E$9,4)&lt;=StnB!$E66),$A66,"")</f>
        <v/>
      </c>
    </row>
    <row r="67" spans="1:13" x14ac:dyDescent="0.25">
      <c r="A67" t="s">
        <v>292</v>
      </c>
      <c r="B67" s="4">
        <v>1800</v>
      </c>
      <c r="C67" s="2">
        <f t="shared" ref="C67:C130" si="3">24*3600*(D67-zerotime)</f>
        <v>176709.99999996275</v>
      </c>
      <c r="D67" s="1">
        <f t="shared" ref="D67:D130" si="4">DATE(MID(A67,54,4),MID(A67,59,2),MID(A67,62,2))+TIME(MID(A67,65,2),MID(A67,68,2),MID(A67,71,2))</f>
        <v>41182.045254629629</v>
      </c>
      <c r="E67" s="1">
        <f t="shared" ref="E67:E130" si="5">D67+B67/24/3600</f>
        <v>41182.066087962965</v>
      </c>
      <c r="F67" s="11" t="str">
        <f>IF(AND(VLOOKUP(F$1,VesselTimes!$A$2:$E$9,5)&gt;StnB!$D67,VLOOKUP(F$1,VesselTimes!$A$2:$E$9,4)&lt;=StnB!$E67),$A67,"")</f>
        <v/>
      </c>
      <c r="G67" s="11" t="str">
        <f>IF(AND(VLOOKUP(G$1,VesselTimes!$A$2:$E$9,5)&gt;StnB!$D67,VLOOKUP(G$1,VesselTimes!$A$2:$E$9,4)&lt;=StnB!$E67),$A67,"")</f>
        <v/>
      </c>
      <c r="H67" s="11" t="str">
        <f>IF(AND(VLOOKUP(H$1,VesselTimes!$A$2:$E$9,5)&gt;StnB!$D67,VLOOKUP(H$1,VesselTimes!$A$2:$E$9,4)&lt;=StnB!$E67),$A67,"")</f>
        <v/>
      </c>
      <c r="I67" s="11" t="str">
        <f>IF(AND(VLOOKUP(I$1,VesselTimes!$A$2:$E$9,5)&gt;StnB!$D67,VLOOKUP(I$1,VesselTimes!$A$2:$E$9,4)&lt;=StnB!$E67),$A67,"")</f>
        <v/>
      </c>
      <c r="J67" s="11" t="str">
        <f>IF(AND(VLOOKUP(J$1,VesselTimes!$A$2:$E$9,5)&gt;StnB!$D67,VLOOKUP(J$1,VesselTimes!$A$2:$E$9,4)&lt;=StnB!$E67),$A67,"")</f>
        <v/>
      </c>
      <c r="K67" s="11" t="str">
        <f>IF(AND(VLOOKUP(K$1,VesselTimes!$A$2:$E$9,5)&gt;StnB!$D67,VLOOKUP(K$1,VesselTimes!$A$2:$E$9,4)&lt;=StnB!$E67),$A67,"")</f>
        <v/>
      </c>
      <c r="L67" s="11" t="str">
        <f>IF(AND(VLOOKUP(L$1,VesselTimes!$A$2:$E$9,5)&gt;StnB!$D67,VLOOKUP(L$1,VesselTimes!$A$2:$E$9,4)&lt;=StnB!$E67),$A67,"")</f>
        <v/>
      </c>
      <c r="M67" s="11" t="str">
        <f>IF(AND(VLOOKUP(M$1,VesselTimes!$A$2:$E$9,5)&gt;StnB!$D67,VLOOKUP(M$1,VesselTimes!$A$2:$E$9,4)&lt;=StnB!$E67),$A67,"")</f>
        <v/>
      </c>
    </row>
    <row r="68" spans="1:13" x14ac:dyDescent="0.25">
      <c r="A68" t="s">
        <v>293</v>
      </c>
      <c r="B68" s="4">
        <v>1793.7460000000001</v>
      </c>
      <c r="C68" s="2">
        <f t="shared" si="3"/>
        <v>178510.00000017229</v>
      </c>
      <c r="D68" s="1">
        <f t="shared" si="4"/>
        <v>41182.066087962965</v>
      </c>
      <c r="E68" s="1">
        <f t="shared" si="5"/>
        <v>41182.08684891204</v>
      </c>
      <c r="F68" s="11" t="str">
        <f>IF(AND(VLOOKUP(F$1,VesselTimes!$A$2:$E$9,5)&gt;StnB!$D68,VLOOKUP(F$1,VesselTimes!$A$2:$E$9,4)&lt;=StnB!$E68),$A68,"")</f>
        <v/>
      </c>
      <c r="G68" s="11" t="str">
        <f>IF(AND(VLOOKUP(G$1,VesselTimes!$A$2:$E$9,5)&gt;StnB!$D68,VLOOKUP(G$1,VesselTimes!$A$2:$E$9,4)&lt;=StnB!$E68),$A68,"")</f>
        <v/>
      </c>
      <c r="H68" s="11" t="str">
        <f>IF(AND(VLOOKUP(H$1,VesselTimes!$A$2:$E$9,5)&gt;StnB!$D68,VLOOKUP(H$1,VesselTimes!$A$2:$E$9,4)&lt;=StnB!$E68),$A68,"")</f>
        <v/>
      </c>
      <c r="I68" s="11" t="str">
        <f>IF(AND(VLOOKUP(I$1,VesselTimes!$A$2:$E$9,5)&gt;StnB!$D68,VLOOKUP(I$1,VesselTimes!$A$2:$E$9,4)&lt;=StnB!$E68),$A68,"")</f>
        <v/>
      </c>
      <c r="J68" s="11" t="str">
        <f>IF(AND(VLOOKUP(J$1,VesselTimes!$A$2:$E$9,5)&gt;StnB!$D68,VLOOKUP(J$1,VesselTimes!$A$2:$E$9,4)&lt;=StnB!$E68),$A68,"")</f>
        <v/>
      </c>
      <c r="K68" s="11" t="str">
        <f>IF(AND(VLOOKUP(K$1,VesselTimes!$A$2:$E$9,5)&gt;StnB!$D68,VLOOKUP(K$1,VesselTimes!$A$2:$E$9,4)&lt;=StnB!$E68),$A68,"")</f>
        <v/>
      </c>
      <c r="L68" s="11" t="str">
        <f>IF(AND(VLOOKUP(L$1,VesselTimes!$A$2:$E$9,5)&gt;StnB!$D68,VLOOKUP(L$1,VesselTimes!$A$2:$E$9,4)&lt;=StnB!$E68),$A68,"")</f>
        <v/>
      </c>
      <c r="M68" s="11" t="str">
        <f>IF(AND(VLOOKUP(M$1,VesselTimes!$A$2:$E$9,5)&gt;StnB!$D68,VLOOKUP(M$1,VesselTimes!$A$2:$E$9,4)&lt;=StnB!$E68),$A68,"")</f>
        <v/>
      </c>
    </row>
    <row r="69" spans="1:13" x14ac:dyDescent="0.25">
      <c r="A69" t="s">
        <v>294</v>
      </c>
      <c r="B69" s="4">
        <v>1800</v>
      </c>
      <c r="C69" s="2">
        <f t="shared" si="3"/>
        <v>180312.00000022072</v>
      </c>
      <c r="D69" s="1">
        <f t="shared" si="4"/>
        <v>41182.086944444447</v>
      </c>
      <c r="E69" s="1">
        <f t="shared" si="5"/>
        <v>41182.107777777783</v>
      </c>
      <c r="F69" s="11" t="str">
        <f>IF(AND(VLOOKUP(F$1,VesselTimes!$A$2:$E$9,5)&gt;StnB!$D69,VLOOKUP(F$1,VesselTimes!$A$2:$E$9,4)&lt;=StnB!$E69),$A69,"")</f>
        <v/>
      </c>
      <c r="G69" s="11" t="str">
        <f>IF(AND(VLOOKUP(G$1,VesselTimes!$A$2:$E$9,5)&gt;StnB!$D69,VLOOKUP(G$1,VesselTimes!$A$2:$E$9,4)&lt;=StnB!$E69),$A69,"")</f>
        <v/>
      </c>
      <c r="H69" s="11" t="str">
        <f>IF(AND(VLOOKUP(H$1,VesselTimes!$A$2:$E$9,5)&gt;StnB!$D69,VLOOKUP(H$1,VesselTimes!$A$2:$E$9,4)&lt;=StnB!$E69),$A69,"")</f>
        <v/>
      </c>
      <c r="I69" s="11" t="str">
        <f>IF(AND(VLOOKUP(I$1,VesselTimes!$A$2:$E$9,5)&gt;StnB!$D69,VLOOKUP(I$1,VesselTimes!$A$2:$E$9,4)&lt;=StnB!$E69),$A69,"")</f>
        <v/>
      </c>
      <c r="J69" s="11" t="str">
        <f>IF(AND(VLOOKUP(J$1,VesselTimes!$A$2:$E$9,5)&gt;StnB!$D69,VLOOKUP(J$1,VesselTimes!$A$2:$E$9,4)&lt;=StnB!$E69),$A69,"")</f>
        <v/>
      </c>
      <c r="K69" s="11" t="str">
        <f>IF(AND(VLOOKUP(K$1,VesselTimes!$A$2:$E$9,5)&gt;StnB!$D69,VLOOKUP(K$1,VesselTimes!$A$2:$E$9,4)&lt;=StnB!$E69),$A69,"")</f>
        <v/>
      </c>
      <c r="L69" s="11" t="str">
        <f>IF(AND(VLOOKUP(L$1,VesselTimes!$A$2:$E$9,5)&gt;StnB!$D69,VLOOKUP(L$1,VesselTimes!$A$2:$E$9,4)&lt;=StnB!$E69),$A69,"")</f>
        <v/>
      </c>
      <c r="M69" s="11" t="str">
        <f>IF(AND(VLOOKUP(M$1,VesselTimes!$A$2:$E$9,5)&gt;StnB!$D69,VLOOKUP(M$1,VesselTimes!$A$2:$E$9,4)&lt;=StnB!$E69),$A69,"")</f>
        <v/>
      </c>
    </row>
    <row r="70" spans="1:13" x14ac:dyDescent="0.25">
      <c r="A70" t="s">
        <v>295</v>
      </c>
      <c r="B70" s="4">
        <v>1793.7460000000001</v>
      </c>
      <c r="C70" s="2">
        <f t="shared" si="3"/>
        <v>182111.99999980163</v>
      </c>
      <c r="D70" s="1">
        <f t="shared" si="4"/>
        <v>41182.107777777775</v>
      </c>
      <c r="E70" s="1">
        <f t="shared" si="5"/>
        <v>41182.128538726851</v>
      </c>
      <c r="F70" s="11" t="str">
        <f>IF(AND(VLOOKUP(F$1,VesselTimes!$A$2:$E$9,5)&gt;StnB!$D70,VLOOKUP(F$1,VesselTimes!$A$2:$E$9,4)&lt;=StnB!$E70),$A70,"")</f>
        <v/>
      </c>
      <c r="G70" s="11" t="str">
        <f>IF(AND(VLOOKUP(G$1,VesselTimes!$A$2:$E$9,5)&gt;StnB!$D70,VLOOKUP(G$1,VesselTimes!$A$2:$E$9,4)&lt;=StnB!$E70),$A70,"")</f>
        <v/>
      </c>
      <c r="H70" s="11" t="str">
        <f>IF(AND(VLOOKUP(H$1,VesselTimes!$A$2:$E$9,5)&gt;StnB!$D70,VLOOKUP(H$1,VesselTimes!$A$2:$E$9,4)&lt;=StnB!$E70),$A70,"")</f>
        <v/>
      </c>
      <c r="I70" s="11" t="str">
        <f>IF(AND(VLOOKUP(I$1,VesselTimes!$A$2:$E$9,5)&gt;StnB!$D70,VLOOKUP(I$1,VesselTimes!$A$2:$E$9,4)&lt;=StnB!$E70),$A70,"")</f>
        <v/>
      </c>
      <c r="J70" s="11" t="str">
        <f>IF(AND(VLOOKUP(J$1,VesselTimes!$A$2:$E$9,5)&gt;StnB!$D70,VLOOKUP(J$1,VesselTimes!$A$2:$E$9,4)&lt;=StnB!$E70),$A70,"")</f>
        <v/>
      </c>
      <c r="K70" s="11" t="str">
        <f>IF(AND(VLOOKUP(K$1,VesselTimes!$A$2:$E$9,5)&gt;StnB!$D70,VLOOKUP(K$1,VesselTimes!$A$2:$E$9,4)&lt;=StnB!$E70),$A70,"")</f>
        <v/>
      </c>
      <c r="L70" s="11" t="str">
        <f>IF(AND(VLOOKUP(L$1,VesselTimes!$A$2:$E$9,5)&gt;StnB!$D70,VLOOKUP(L$1,VesselTimes!$A$2:$E$9,4)&lt;=StnB!$E70),$A70,"")</f>
        <v/>
      </c>
      <c r="M70" s="11" t="str">
        <f>IF(AND(VLOOKUP(M$1,VesselTimes!$A$2:$E$9,5)&gt;StnB!$D70,VLOOKUP(M$1,VesselTimes!$A$2:$E$9,4)&lt;=StnB!$E70),$A70,"")</f>
        <v/>
      </c>
    </row>
    <row r="71" spans="1:13" x14ac:dyDescent="0.25">
      <c r="A71" t="s">
        <v>296</v>
      </c>
      <c r="B71" s="4">
        <v>1800</v>
      </c>
      <c r="C71" s="2">
        <f t="shared" si="3"/>
        <v>183913.99999985006</v>
      </c>
      <c r="D71" s="1">
        <f t="shared" si="4"/>
        <v>41182.128634259258</v>
      </c>
      <c r="E71" s="1">
        <f t="shared" si="5"/>
        <v>41182.149467592593</v>
      </c>
      <c r="F71" s="11" t="str">
        <f>IF(AND(VLOOKUP(F$1,VesselTimes!$A$2:$E$9,5)&gt;StnB!$D71,VLOOKUP(F$1,VesselTimes!$A$2:$E$9,4)&lt;=StnB!$E71),$A71,"")</f>
        <v/>
      </c>
      <c r="G71" s="11" t="str">
        <f>IF(AND(VLOOKUP(G$1,VesselTimes!$A$2:$E$9,5)&gt;StnB!$D71,VLOOKUP(G$1,VesselTimes!$A$2:$E$9,4)&lt;=StnB!$E71),$A71,"")</f>
        <v/>
      </c>
      <c r="H71" s="11" t="str">
        <f>IF(AND(VLOOKUP(H$1,VesselTimes!$A$2:$E$9,5)&gt;StnB!$D71,VLOOKUP(H$1,VesselTimes!$A$2:$E$9,4)&lt;=StnB!$E71),$A71,"")</f>
        <v/>
      </c>
      <c r="I71" s="11" t="str">
        <f>IF(AND(VLOOKUP(I$1,VesselTimes!$A$2:$E$9,5)&gt;StnB!$D71,VLOOKUP(I$1,VesselTimes!$A$2:$E$9,4)&lt;=StnB!$E71),$A71,"")</f>
        <v/>
      </c>
      <c r="J71" s="11" t="str">
        <f>IF(AND(VLOOKUP(J$1,VesselTimes!$A$2:$E$9,5)&gt;StnB!$D71,VLOOKUP(J$1,VesselTimes!$A$2:$E$9,4)&lt;=StnB!$E71),$A71,"")</f>
        <v/>
      </c>
      <c r="K71" s="11" t="str">
        <f>IF(AND(VLOOKUP(K$1,VesselTimes!$A$2:$E$9,5)&gt;StnB!$D71,VLOOKUP(K$1,VesselTimes!$A$2:$E$9,4)&lt;=StnB!$E71),$A71,"")</f>
        <v/>
      </c>
      <c r="L71" s="11" t="str">
        <f>IF(AND(VLOOKUP(L$1,VesselTimes!$A$2:$E$9,5)&gt;StnB!$D71,VLOOKUP(L$1,VesselTimes!$A$2:$E$9,4)&lt;=StnB!$E71),$A71,"")</f>
        <v/>
      </c>
      <c r="M71" s="11" t="str">
        <f>IF(AND(VLOOKUP(M$1,VesselTimes!$A$2:$E$9,5)&gt;StnB!$D71,VLOOKUP(M$1,VesselTimes!$A$2:$E$9,4)&lt;=StnB!$E71),$A71,"")</f>
        <v/>
      </c>
    </row>
    <row r="72" spans="1:13" x14ac:dyDescent="0.25">
      <c r="A72" t="s">
        <v>297</v>
      </c>
      <c r="B72" s="4">
        <v>1793.7460000000001</v>
      </c>
      <c r="C72" s="2">
        <f t="shared" si="3"/>
        <v>185714.0000000596</v>
      </c>
      <c r="D72" s="1">
        <f t="shared" si="4"/>
        <v>41182.149467592593</v>
      </c>
      <c r="E72" s="1">
        <f t="shared" si="5"/>
        <v>41182.170228541669</v>
      </c>
      <c r="F72" s="11" t="str">
        <f>IF(AND(VLOOKUP(F$1,VesselTimes!$A$2:$E$9,5)&gt;StnB!$D72,VLOOKUP(F$1,VesselTimes!$A$2:$E$9,4)&lt;=StnB!$E72),$A72,"")</f>
        <v/>
      </c>
      <c r="G72" s="11" t="str">
        <f>IF(AND(VLOOKUP(G$1,VesselTimes!$A$2:$E$9,5)&gt;StnB!$D72,VLOOKUP(G$1,VesselTimes!$A$2:$E$9,4)&lt;=StnB!$E72),$A72,"")</f>
        <v/>
      </c>
      <c r="H72" s="11" t="str">
        <f>IF(AND(VLOOKUP(H$1,VesselTimes!$A$2:$E$9,5)&gt;StnB!$D72,VLOOKUP(H$1,VesselTimes!$A$2:$E$9,4)&lt;=StnB!$E72),$A72,"")</f>
        <v/>
      </c>
      <c r="I72" s="11" t="str">
        <f>IF(AND(VLOOKUP(I$1,VesselTimes!$A$2:$E$9,5)&gt;StnB!$D72,VLOOKUP(I$1,VesselTimes!$A$2:$E$9,4)&lt;=StnB!$E72),$A72,"")</f>
        <v/>
      </c>
      <c r="J72" s="11" t="str">
        <f>IF(AND(VLOOKUP(J$1,VesselTimes!$A$2:$E$9,5)&gt;StnB!$D72,VLOOKUP(J$1,VesselTimes!$A$2:$E$9,4)&lt;=StnB!$E72),$A72,"")</f>
        <v/>
      </c>
      <c r="K72" s="11" t="str">
        <f>IF(AND(VLOOKUP(K$1,VesselTimes!$A$2:$E$9,5)&gt;StnB!$D72,VLOOKUP(K$1,VesselTimes!$A$2:$E$9,4)&lt;=StnB!$E72),$A72,"")</f>
        <v/>
      </c>
      <c r="L72" s="11" t="str">
        <f>IF(AND(VLOOKUP(L$1,VesselTimes!$A$2:$E$9,5)&gt;StnB!$D72,VLOOKUP(L$1,VesselTimes!$A$2:$E$9,4)&lt;=StnB!$E72),$A72,"")</f>
        <v/>
      </c>
      <c r="M72" s="11" t="str">
        <f>IF(AND(VLOOKUP(M$1,VesselTimes!$A$2:$E$9,5)&gt;StnB!$D72,VLOOKUP(M$1,VesselTimes!$A$2:$E$9,4)&lt;=StnB!$E72),$A72,"")</f>
        <v/>
      </c>
    </row>
    <row r="73" spans="1:13" x14ac:dyDescent="0.25">
      <c r="A73" t="s">
        <v>298</v>
      </c>
      <c r="B73" s="4">
        <v>1800</v>
      </c>
      <c r="C73" s="2">
        <f t="shared" si="3"/>
        <v>187516.00000010803</v>
      </c>
      <c r="D73" s="1">
        <f t="shared" si="4"/>
        <v>41182.170324074075</v>
      </c>
      <c r="E73" s="1">
        <f t="shared" si="5"/>
        <v>41182.191157407411</v>
      </c>
      <c r="F73" s="11" t="str">
        <f>IF(AND(VLOOKUP(F$1,VesselTimes!$A$2:$E$9,5)&gt;StnB!$D73,VLOOKUP(F$1,VesselTimes!$A$2:$E$9,4)&lt;=StnB!$E73),$A73,"")</f>
        <v/>
      </c>
      <c r="G73" s="11" t="str">
        <f>IF(AND(VLOOKUP(G$1,VesselTimes!$A$2:$E$9,5)&gt;StnB!$D73,VLOOKUP(G$1,VesselTimes!$A$2:$E$9,4)&lt;=StnB!$E73),$A73,"")</f>
        <v/>
      </c>
      <c r="H73" s="11" t="str">
        <f>IF(AND(VLOOKUP(H$1,VesselTimes!$A$2:$E$9,5)&gt;StnB!$D73,VLOOKUP(H$1,VesselTimes!$A$2:$E$9,4)&lt;=StnB!$E73),$A73,"")</f>
        <v/>
      </c>
      <c r="I73" s="11" t="str">
        <f>IF(AND(VLOOKUP(I$1,VesselTimes!$A$2:$E$9,5)&gt;StnB!$D73,VLOOKUP(I$1,VesselTimes!$A$2:$E$9,4)&lt;=StnB!$E73),$A73,"")</f>
        <v/>
      </c>
      <c r="J73" s="11" t="str">
        <f>IF(AND(VLOOKUP(J$1,VesselTimes!$A$2:$E$9,5)&gt;StnB!$D73,VLOOKUP(J$1,VesselTimes!$A$2:$E$9,4)&lt;=StnB!$E73),$A73,"")</f>
        <v/>
      </c>
      <c r="K73" s="11" t="str">
        <f>IF(AND(VLOOKUP(K$1,VesselTimes!$A$2:$E$9,5)&gt;StnB!$D73,VLOOKUP(K$1,VesselTimes!$A$2:$E$9,4)&lt;=StnB!$E73),$A73,"")</f>
        <v/>
      </c>
      <c r="L73" s="11" t="str">
        <f>IF(AND(VLOOKUP(L$1,VesselTimes!$A$2:$E$9,5)&gt;StnB!$D73,VLOOKUP(L$1,VesselTimes!$A$2:$E$9,4)&lt;=StnB!$E73),$A73,"")</f>
        <v/>
      </c>
      <c r="M73" s="11" t="str">
        <f>IF(AND(VLOOKUP(M$1,VesselTimes!$A$2:$E$9,5)&gt;StnB!$D73,VLOOKUP(M$1,VesselTimes!$A$2:$E$9,4)&lt;=StnB!$E73),$A73,"")</f>
        <v/>
      </c>
    </row>
    <row r="74" spans="1:13" x14ac:dyDescent="0.25">
      <c r="A74" t="s">
        <v>299</v>
      </c>
      <c r="B74" s="4">
        <v>1793.7460000000001</v>
      </c>
      <c r="C74" s="2">
        <f t="shared" si="3"/>
        <v>189315.99999968894</v>
      </c>
      <c r="D74" s="1">
        <f t="shared" si="4"/>
        <v>41182.191157407404</v>
      </c>
      <c r="E74" s="1">
        <f t="shared" si="5"/>
        <v>41182.211918356479</v>
      </c>
      <c r="F74" s="11" t="str">
        <f>IF(AND(VLOOKUP(F$1,VesselTimes!$A$2:$E$9,5)&gt;StnB!$D74,VLOOKUP(F$1,VesselTimes!$A$2:$E$9,4)&lt;=StnB!$E74),$A74,"")</f>
        <v/>
      </c>
      <c r="G74" s="11" t="str">
        <f>IF(AND(VLOOKUP(G$1,VesselTimes!$A$2:$E$9,5)&gt;StnB!$D74,VLOOKUP(G$1,VesselTimes!$A$2:$E$9,4)&lt;=StnB!$E74),$A74,"")</f>
        <v/>
      </c>
      <c r="H74" s="11" t="str">
        <f>IF(AND(VLOOKUP(H$1,VesselTimes!$A$2:$E$9,5)&gt;StnB!$D74,VLOOKUP(H$1,VesselTimes!$A$2:$E$9,4)&lt;=StnB!$E74),$A74,"")</f>
        <v/>
      </c>
      <c r="I74" s="11" t="str">
        <f>IF(AND(VLOOKUP(I$1,VesselTimes!$A$2:$E$9,5)&gt;StnB!$D74,VLOOKUP(I$1,VesselTimes!$A$2:$E$9,4)&lt;=StnB!$E74),$A74,"")</f>
        <v/>
      </c>
      <c r="J74" s="11" t="str">
        <f>IF(AND(VLOOKUP(J$1,VesselTimes!$A$2:$E$9,5)&gt;StnB!$D74,VLOOKUP(J$1,VesselTimes!$A$2:$E$9,4)&lt;=StnB!$E74),$A74,"")</f>
        <v/>
      </c>
      <c r="K74" s="11" t="str">
        <f>IF(AND(VLOOKUP(K$1,VesselTimes!$A$2:$E$9,5)&gt;StnB!$D74,VLOOKUP(K$1,VesselTimes!$A$2:$E$9,4)&lt;=StnB!$E74),$A74,"")</f>
        <v/>
      </c>
      <c r="L74" s="11" t="str">
        <f>IF(AND(VLOOKUP(L$1,VesselTimes!$A$2:$E$9,5)&gt;StnB!$D74,VLOOKUP(L$1,VesselTimes!$A$2:$E$9,4)&lt;=StnB!$E74),$A74,"")</f>
        <v/>
      </c>
      <c r="M74" s="11" t="str">
        <f>IF(AND(VLOOKUP(M$1,VesselTimes!$A$2:$E$9,5)&gt;StnB!$D74,VLOOKUP(M$1,VesselTimes!$A$2:$E$9,4)&lt;=StnB!$E74),$A74,"")</f>
        <v/>
      </c>
    </row>
    <row r="75" spans="1:13" x14ac:dyDescent="0.25">
      <c r="A75" t="s">
        <v>300</v>
      </c>
      <c r="B75" s="4">
        <v>1800</v>
      </c>
      <c r="C75" s="2">
        <f t="shared" si="3"/>
        <v>191117.99999973737</v>
      </c>
      <c r="D75" s="1">
        <f t="shared" si="4"/>
        <v>41182.212013888886</v>
      </c>
      <c r="E75" s="1">
        <f t="shared" si="5"/>
        <v>41182.232847222222</v>
      </c>
      <c r="F75" s="11" t="str">
        <f>IF(AND(VLOOKUP(F$1,VesselTimes!$A$2:$E$9,5)&gt;StnB!$D75,VLOOKUP(F$1,VesselTimes!$A$2:$E$9,4)&lt;=StnB!$E75),$A75,"")</f>
        <v/>
      </c>
      <c r="G75" s="11" t="str">
        <f>IF(AND(VLOOKUP(G$1,VesselTimes!$A$2:$E$9,5)&gt;StnB!$D75,VLOOKUP(G$1,VesselTimes!$A$2:$E$9,4)&lt;=StnB!$E75),$A75,"")</f>
        <v/>
      </c>
      <c r="H75" s="11" t="str">
        <f>IF(AND(VLOOKUP(H$1,VesselTimes!$A$2:$E$9,5)&gt;StnB!$D75,VLOOKUP(H$1,VesselTimes!$A$2:$E$9,4)&lt;=StnB!$E75),$A75,"")</f>
        <v/>
      </c>
      <c r="I75" s="11" t="str">
        <f>IF(AND(VLOOKUP(I$1,VesselTimes!$A$2:$E$9,5)&gt;StnB!$D75,VLOOKUP(I$1,VesselTimes!$A$2:$E$9,4)&lt;=StnB!$E75),$A75,"")</f>
        <v/>
      </c>
      <c r="J75" s="11" t="str">
        <f>IF(AND(VLOOKUP(J$1,VesselTimes!$A$2:$E$9,5)&gt;StnB!$D75,VLOOKUP(J$1,VesselTimes!$A$2:$E$9,4)&lt;=StnB!$E75),$A75,"")</f>
        <v/>
      </c>
      <c r="K75" s="11" t="str">
        <f>IF(AND(VLOOKUP(K$1,VesselTimes!$A$2:$E$9,5)&gt;StnB!$D75,VLOOKUP(K$1,VesselTimes!$A$2:$E$9,4)&lt;=StnB!$E75),$A75,"")</f>
        <v/>
      </c>
      <c r="L75" s="11" t="str">
        <f>IF(AND(VLOOKUP(L$1,VesselTimes!$A$2:$E$9,5)&gt;StnB!$D75,VLOOKUP(L$1,VesselTimes!$A$2:$E$9,4)&lt;=StnB!$E75),$A75,"")</f>
        <v/>
      </c>
      <c r="M75" s="11" t="str">
        <f>IF(AND(VLOOKUP(M$1,VesselTimes!$A$2:$E$9,5)&gt;StnB!$D75,VLOOKUP(M$1,VesselTimes!$A$2:$E$9,4)&lt;=StnB!$E75),$A75,"")</f>
        <v/>
      </c>
    </row>
    <row r="76" spans="1:13" x14ac:dyDescent="0.25">
      <c r="A76" t="s">
        <v>301</v>
      </c>
      <c r="B76" s="4">
        <v>1791.7840000000001</v>
      </c>
      <c r="C76" s="2">
        <f t="shared" si="3"/>
        <v>192917.99999994691</v>
      </c>
      <c r="D76" s="1">
        <f t="shared" si="4"/>
        <v>41182.232847222222</v>
      </c>
      <c r="E76" s="1">
        <f t="shared" si="5"/>
        <v>41182.25358546296</v>
      </c>
      <c r="F76" s="11" t="str">
        <f>IF(AND(VLOOKUP(F$1,VesselTimes!$A$2:$E$9,5)&gt;StnB!$D76,VLOOKUP(F$1,VesselTimes!$A$2:$E$9,4)&lt;=StnB!$E76),$A76,"")</f>
        <v/>
      </c>
      <c r="G76" s="11" t="str">
        <f>IF(AND(VLOOKUP(G$1,VesselTimes!$A$2:$E$9,5)&gt;StnB!$D76,VLOOKUP(G$1,VesselTimes!$A$2:$E$9,4)&lt;=StnB!$E76),$A76,"")</f>
        <v/>
      </c>
      <c r="H76" s="11" t="str">
        <f>IF(AND(VLOOKUP(H$1,VesselTimes!$A$2:$E$9,5)&gt;StnB!$D76,VLOOKUP(H$1,VesselTimes!$A$2:$E$9,4)&lt;=StnB!$E76),$A76,"")</f>
        <v/>
      </c>
      <c r="I76" s="11" t="str">
        <f>IF(AND(VLOOKUP(I$1,VesselTimes!$A$2:$E$9,5)&gt;StnB!$D76,VLOOKUP(I$1,VesselTimes!$A$2:$E$9,4)&lt;=StnB!$E76),$A76,"")</f>
        <v/>
      </c>
      <c r="J76" s="11" t="str">
        <f>IF(AND(VLOOKUP(J$1,VesselTimes!$A$2:$E$9,5)&gt;StnB!$D76,VLOOKUP(J$1,VesselTimes!$A$2:$E$9,4)&lt;=StnB!$E76),$A76,"")</f>
        <v/>
      </c>
      <c r="K76" s="11" t="str">
        <f>IF(AND(VLOOKUP(K$1,VesselTimes!$A$2:$E$9,5)&gt;StnB!$D76,VLOOKUP(K$1,VesselTimes!$A$2:$E$9,4)&lt;=StnB!$E76),$A76,"")</f>
        <v/>
      </c>
      <c r="L76" s="11" t="str">
        <f>IF(AND(VLOOKUP(L$1,VesselTimes!$A$2:$E$9,5)&gt;StnB!$D76,VLOOKUP(L$1,VesselTimes!$A$2:$E$9,4)&lt;=StnB!$E76),$A76,"")</f>
        <v/>
      </c>
      <c r="M76" s="11" t="str">
        <f>IF(AND(VLOOKUP(M$1,VesselTimes!$A$2:$E$9,5)&gt;StnB!$D76,VLOOKUP(M$1,VesselTimes!$A$2:$E$9,4)&lt;=StnB!$E76),$A76,"")</f>
        <v/>
      </c>
    </row>
    <row r="77" spans="1:13" x14ac:dyDescent="0.25">
      <c r="A77" t="s">
        <v>302</v>
      </c>
      <c r="B77" s="4">
        <v>1800</v>
      </c>
      <c r="C77" s="2">
        <f t="shared" si="3"/>
        <v>194718.99999976158</v>
      </c>
      <c r="D77" s="1">
        <f t="shared" si="4"/>
        <v>41182.253692129627</v>
      </c>
      <c r="E77" s="1">
        <f t="shared" si="5"/>
        <v>41182.274525462963</v>
      </c>
      <c r="F77" s="11" t="str">
        <f>IF(AND(VLOOKUP(F$1,VesselTimes!$A$2:$E$9,5)&gt;StnB!$D77,VLOOKUP(F$1,VesselTimes!$A$2:$E$9,4)&lt;=StnB!$E77),$A77,"")</f>
        <v/>
      </c>
      <c r="G77" s="11" t="str">
        <f>IF(AND(VLOOKUP(G$1,VesselTimes!$A$2:$E$9,5)&gt;StnB!$D77,VLOOKUP(G$1,VesselTimes!$A$2:$E$9,4)&lt;=StnB!$E77),$A77,"")</f>
        <v/>
      </c>
      <c r="H77" s="11" t="str">
        <f>IF(AND(VLOOKUP(H$1,VesselTimes!$A$2:$E$9,5)&gt;StnB!$D77,VLOOKUP(H$1,VesselTimes!$A$2:$E$9,4)&lt;=StnB!$E77),$A77,"")</f>
        <v/>
      </c>
      <c r="I77" s="11" t="str">
        <f>IF(AND(VLOOKUP(I$1,VesselTimes!$A$2:$E$9,5)&gt;StnB!$D77,VLOOKUP(I$1,VesselTimes!$A$2:$E$9,4)&lt;=StnB!$E77),$A77,"")</f>
        <v/>
      </c>
      <c r="J77" s="11" t="str">
        <f>IF(AND(VLOOKUP(J$1,VesselTimes!$A$2:$E$9,5)&gt;StnB!$D77,VLOOKUP(J$1,VesselTimes!$A$2:$E$9,4)&lt;=StnB!$E77),$A77,"")</f>
        <v/>
      </c>
      <c r="K77" s="11" t="str">
        <f>IF(AND(VLOOKUP(K$1,VesselTimes!$A$2:$E$9,5)&gt;StnB!$D77,VLOOKUP(K$1,VesselTimes!$A$2:$E$9,4)&lt;=StnB!$E77),$A77,"")</f>
        <v/>
      </c>
      <c r="L77" s="11" t="str">
        <f>IF(AND(VLOOKUP(L$1,VesselTimes!$A$2:$E$9,5)&gt;StnB!$D77,VLOOKUP(L$1,VesselTimes!$A$2:$E$9,4)&lt;=StnB!$E77),$A77,"")</f>
        <v/>
      </c>
      <c r="M77" s="11" t="str">
        <f>IF(AND(VLOOKUP(M$1,VesselTimes!$A$2:$E$9,5)&gt;StnB!$D77,VLOOKUP(M$1,VesselTimes!$A$2:$E$9,4)&lt;=StnB!$E77),$A77,"")</f>
        <v/>
      </c>
    </row>
    <row r="78" spans="1:13" x14ac:dyDescent="0.25">
      <c r="A78" t="s">
        <v>303</v>
      </c>
      <c r="B78" s="4">
        <v>1794.7280000000001</v>
      </c>
      <c r="C78" s="2">
        <f t="shared" si="3"/>
        <v>196518.99999997113</v>
      </c>
      <c r="D78" s="1">
        <f t="shared" si="4"/>
        <v>41182.274525462963</v>
      </c>
      <c r="E78" s="1">
        <f t="shared" si="5"/>
        <v>41182.295297777775</v>
      </c>
      <c r="F78" s="11" t="str">
        <f>IF(AND(VLOOKUP(F$1,VesselTimes!$A$2:$E$9,5)&gt;StnB!$D78,VLOOKUP(F$1,VesselTimes!$A$2:$E$9,4)&lt;=StnB!$E78),$A78,"")</f>
        <v/>
      </c>
      <c r="G78" s="11" t="str">
        <f>IF(AND(VLOOKUP(G$1,VesselTimes!$A$2:$E$9,5)&gt;StnB!$D78,VLOOKUP(G$1,VesselTimes!$A$2:$E$9,4)&lt;=StnB!$E78),$A78,"")</f>
        <v/>
      </c>
      <c r="H78" s="11" t="str">
        <f>IF(AND(VLOOKUP(H$1,VesselTimes!$A$2:$E$9,5)&gt;StnB!$D78,VLOOKUP(H$1,VesselTimes!$A$2:$E$9,4)&lt;=StnB!$E78),$A78,"")</f>
        <v/>
      </c>
      <c r="I78" s="11" t="str">
        <f>IF(AND(VLOOKUP(I$1,VesselTimes!$A$2:$E$9,5)&gt;StnB!$D78,VLOOKUP(I$1,VesselTimes!$A$2:$E$9,4)&lt;=StnB!$E78),$A78,"")</f>
        <v/>
      </c>
      <c r="J78" s="11" t="str">
        <f>IF(AND(VLOOKUP(J$1,VesselTimes!$A$2:$E$9,5)&gt;StnB!$D78,VLOOKUP(J$1,VesselTimes!$A$2:$E$9,4)&lt;=StnB!$E78),$A78,"")</f>
        <v/>
      </c>
      <c r="K78" s="11" t="str">
        <f>IF(AND(VLOOKUP(K$1,VesselTimes!$A$2:$E$9,5)&gt;StnB!$D78,VLOOKUP(K$1,VesselTimes!$A$2:$E$9,4)&lt;=StnB!$E78),$A78,"")</f>
        <v/>
      </c>
      <c r="L78" s="11" t="str">
        <f>IF(AND(VLOOKUP(L$1,VesselTimes!$A$2:$E$9,5)&gt;StnB!$D78,VLOOKUP(L$1,VesselTimes!$A$2:$E$9,4)&lt;=StnB!$E78),$A78,"")</f>
        <v/>
      </c>
      <c r="M78" s="11" t="str">
        <f>IF(AND(VLOOKUP(M$1,VesselTimes!$A$2:$E$9,5)&gt;StnB!$D78,VLOOKUP(M$1,VesselTimes!$A$2:$E$9,4)&lt;=StnB!$E78),$A78,"")</f>
        <v/>
      </c>
    </row>
    <row r="79" spans="1:13" x14ac:dyDescent="0.25">
      <c r="A79" t="s">
        <v>304</v>
      </c>
      <c r="B79" s="4">
        <v>1800</v>
      </c>
      <c r="C79" s="2">
        <f t="shared" si="3"/>
        <v>198321.00000001956</v>
      </c>
      <c r="D79" s="1">
        <f t="shared" si="4"/>
        <v>41182.295381944445</v>
      </c>
      <c r="E79" s="1">
        <f t="shared" si="5"/>
        <v>41182.31621527778</v>
      </c>
      <c r="F79" s="11" t="str">
        <f>IF(AND(VLOOKUP(F$1,VesselTimes!$A$2:$E$9,5)&gt;StnB!$D79,VLOOKUP(F$1,VesselTimes!$A$2:$E$9,4)&lt;=StnB!$E79),$A79,"")</f>
        <v/>
      </c>
      <c r="G79" s="11" t="str">
        <f>IF(AND(VLOOKUP(G$1,VesselTimes!$A$2:$E$9,5)&gt;StnB!$D79,VLOOKUP(G$1,VesselTimes!$A$2:$E$9,4)&lt;=StnB!$E79),$A79,"")</f>
        <v/>
      </c>
      <c r="H79" s="11" t="str">
        <f>IF(AND(VLOOKUP(H$1,VesselTimes!$A$2:$E$9,5)&gt;StnB!$D79,VLOOKUP(H$1,VesselTimes!$A$2:$E$9,4)&lt;=StnB!$E79),$A79,"")</f>
        <v/>
      </c>
      <c r="I79" s="11" t="str">
        <f>IF(AND(VLOOKUP(I$1,VesselTimes!$A$2:$E$9,5)&gt;StnB!$D79,VLOOKUP(I$1,VesselTimes!$A$2:$E$9,4)&lt;=StnB!$E79),$A79,"")</f>
        <v/>
      </c>
      <c r="J79" s="11" t="str">
        <f>IF(AND(VLOOKUP(J$1,VesselTimes!$A$2:$E$9,5)&gt;StnB!$D79,VLOOKUP(J$1,VesselTimes!$A$2:$E$9,4)&lt;=StnB!$E79),$A79,"")</f>
        <v/>
      </c>
      <c r="K79" s="11" t="str">
        <f>IF(AND(VLOOKUP(K$1,VesselTimes!$A$2:$E$9,5)&gt;StnB!$D79,VLOOKUP(K$1,VesselTimes!$A$2:$E$9,4)&lt;=StnB!$E79),$A79,"")</f>
        <v/>
      </c>
      <c r="L79" s="11" t="str">
        <f>IF(AND(VLOOKUP(L$1,VesselTimes!$A$2:$E$9,5)&gt;StnB!$D79,VLOOKUP(L$1,VesselTimes!$A$2:$E$9,4)&lt;=StnB!$E79),$A79,"")</f>
        <v/>
      </c>
      <c r="M79" s="11" t="str">
        <f>IF(AND(VLOOKUP(M$1,VesselTimes!$A$2:$E$9,5)&gt;StnB!$D79,VLOOKUP(M$1,VesselTimes!$A$2:$E$9,4)&lt;=StnB!$E79),$A79,"")</f>
        <v/>
      </c>
    </row>
    <row r="80" spans="1:13" x14ac:dyDescent="0.25">
      <c r="A80" t="s">
        <v>305</v>
      </c>
      <c r="B80" s="4">
        <v>1793.7460000000001</v>
      </c>
      <c r="C80" s="2">
        <f t="shared" si="3"/>
        <v>200121.00000022911</v>
      </c>
      <c r="D80" s="1">
        <f t="shared" si="4"/>
        <v>41182.31621527778</v>
      </c>
      <c r="E80" s="1">
        <f t="shared" si="5"/>
        <v>41182.336976226856</v>
      </c>
      <c r="F80" s="11" t="str">
        <f>IF(AND(VLOOKUP(F$1,VesselTimes!$A$2:$E$9,5)&gt;StnB!$D80,VLOOKUP(F$1,VesselTimes!$A$2:$E$9,4)&lt;=StnB!$E80),$A80,"")</f>
        <v/>
      </c>
      <c r="G80" s="11" t="str">
        <f>IF(AND(VLOOKUP(G$1,VesselTimes!$A$2:$E$9,5)&gt;StnB!$D80,VLOOKUP(G$1,VesselTimes!$A$2:$E$9,4)&lt;=StnB!$E80),$A80,"")</f>
        <v/>
      </c>
      <c r="H80" s="11" t="str">
        <f>IF(AND(VLOOKUP(H$1,VesselTimes!$A$2:$E$9,5)&gt;StnB!$D80,VLOOKUP(H$1,VesselTimes!$A$2:$E$9,4)&lt;=StnB!$E80),$A80,"")</f>
        <v/>
      </c>
      <c r="I80" s="11" t="str">
        <f>IF(AND(VLOOKUP(I$1,VesselTimes!$A$2:$E$9,5)&gt;StnB!$D80,VLOOKUP(I$1,VesselTimes!$A$2:$E$9,4)&lt;=StnB!$E80),$A80,"")</f>
        <v/>
      </c>
      <c r="J80" s="11" t="str">
        <f>IF(AND(VLOOKUP(J$1,VesselTimes!$A$2:$E$9,5)&gt;StnB!$D80,VLOOKUP(J$1,VesselTimes!$A$2:$E$9,4)&lt;=StnB!$E80),$A80,"")</f>
        <v/>
      </c>
      <c r="K80" s="11" t="str">
        <f>IF(AND(VLOOKUP(K$1,VesselTimes!$A$2:$E$9,5)&gt;StnB!$D80,VLOOKUP(K$1,VesselTimes!$A$2:$E$9,4)&lt;=StnB!$E80),$A80,"")</f>
        <v/>
      </c>
      <c r="L80" s="11" t="str">
        <f>IF(AND(VLOOKUP(L$1,VesselTimes!$A$2:$E$9,5)&gt;StnB!$D80,VLOOKUP(L$1,VesselTimes!$A$2:$E$9,4)&lt;=StnB!$E80),$A80,"")</f>
        <v/>
      </c>
      <c r="M80" s="11" t="str">
        <f>IF(AND(VLOOKUP(M$1,VesselTimes!$A$2:$E$9,5)&gt;StnB!$D80,VLOOKUP(M$1,VesselTimes!$A$2:$E$9,4)&lt;=StnB!$E80),$A80,"")</f>
        <v/>
      </c>
    </row>
    <row r="81" spans="1:13" x14ac:dyDescent="0.25">
      <c r="A81" t="s">
        <v>306</v>
      </c>
      <c r="B81" s="4">
        <v>1800</v>
      </c>
      <c r="C81" s="2">
        <f t="shared" si="3"/>
        <v>201923.00000027753</v>
      </c>
      <c r="D81" s="1">
        <f t="shared" si="4"/>
        <v>41182.337071759262</v>
      </c>
      <c r="E81" s="1">
        <f t="shared" si="5"/>
        <v>41182.357905092598</v>
      </c>
      <c r="F81" s="11" t="str">
        <f>IF(AND(VLOOKUP(F$1,VesselTimes!$A$2:$E$9,5)&gt;StnB!$D81,VLOOKUP(F$1,VesselTimes!$A$2:$E$9,4)&lt;=StnB!$E81),$A81,"")</f>
        <v/>
      </c>
      <c r="G81" s="11" t="str">
        <f>IF(AND(VLOOKUP(G$1,VesselTimes!$A$2:$E$9,5)&gt;StnB!$D81,VLOOKUP(G$1,VesselTimes!$A$2:$E$9,4)&lt;=StnB!$E81),$A81,"")</f>
        <v/>
      </c>
      <c r="H81" s="11" t="str">
        <f>IF(AND(VLOOKUP(H$1,VesselTimes!$A$2:$E$9,5)&gt;StnB!$D81,VLOOKUP(H$1,VesselTimes!$A$2:$E$9,4)&lt;=StnB!$E81),$A81,"")</f>
        <v/>
      </c>
      <c r="I81" s="11" t="str">
        <f>IF(AND(VLOOKUP(I$1,VesselTimes!$A$2:$E$9,5)&gt;StnB!$D81,VLOOKUP(I$1,VesselTimes!$A$2:$E$9,4)&lt;=StnB!$E81),$A81,"")</f>
        <v/>
      </c>
      <c r="J81" s="11" t="str">
        <f>IF(AND(VLOOKUP(J$1,VesselTimes!$A$2:$E$9,5)&gt;StnB!$D81,VLOOKUP(J$1,VesselTimes!$A$2:$E$9,4)&lt;=StnB!$E81),$A81,"")</f>
        <v/>
      </c>
      <c r="K81" s="11" t="str">
        <f>IF(AND(VLOOKUP(K$1,VesselTimes!$A$2:$E$9,5)&gt;StnB!$D81,VLOOKUP(K$1,VesselTimes!$A$2:$E$9,4)&lt;=StnB!$E81),$A81,"")</f>
        <v/>
      </c>
      <c r="L81" s="11" t="str">
        <f>IF(AND(VLOOKUP(L$1,VesselTimes!$A$2:$E$9,5)&gt;StnB!$D81,VLOOKUP(L$1,VesselTimes!$A$2:$E$9,4)&lt;=StnB!$E81),$A81,"")</f>
        <v/>
      </c>
      <c r="M81" s="11" t="str">
        <f>IF(AND(VLOOKUP(M$1,VesselTimes!$A$2:$E$9,5)&gt;StnB!$D81,VLOOKUP(M$1,VesselTimes!$A$2:$E$9,4)&lt;=StnB!$E81),$A81,"")</f>
        <v/>
      </c>
    </row>
    <row r="82" spans="1:13" x14ac:dyDescent="0.25">
      <c r="A82" t="s">
        <v>307</v>
      </c>
      <c r="B82" s="4">
        <v>1793.7460000000001</v>
      </c>
      <c r="C82" s="2">
        <f t="shared" si="3"/>
        <v>203722.99999985844</v>
      </c>
      <c r="D82" s="1">
        <f t="shared" si="4"/>
        <v>41182.357905092591</v>
      </c>
      <c r="E82" s="1">
        <f t="shared" si="5"/>
        <v>41182.378666041666</v>
      </c>
      <c r="F82" s="11" t="str">
        <f>IF(AND(VLOOKUP(F$1,VesselTimes!$A$2:$E$9,5)&gt;StnB!$D82,VLOOKUP(F$1,VesselTimes!$A$2:$E$9,4)&lt;=StnB!$E82),$A82,"")</f>
        <v/>
      </c>
      <c r="G82" s="11" t="str">
        <f>IF(AND(VLOOKUP(G$1,VesselTimes!$A$2:$E$9,5)&gt;StnB!$D82,VLOOKUP(G$1,VesselTimes!$A$2:$E$9,4)&lt;=StnB!$E82),$A82,"")</f>
        <v/>
      </c>
      <c r="H82" s="11" t="str">
        <f>IF(AND(VLOOKUP(H$1,VesselTimes!$A$2:$E$9,5)&gt;StnB!$D82,VLOOKUP(H$1,VesselTimes!$A$2:$E$9,4)&lt;=StnB!$E82),$A82,"")</f>
        <v/>
      </c>
      <c r="I82" s="11" t="str">
        <f>IF(AND(VLOOKUP(I$1,VesselTimes!$A$2:$E$9,5)&gt;StnB!$D82,VLOOKUP(I$1,VesselTimes!$A$2:$E$9,4)&lt;=StnB!$E82),$A82,"")</f>
        <v/>
      </c>
      <c r="J82" s="11" t="str">
        <f>IF(AND(VLOOKUP(J$1,VesselTimes!$A$2:$E$9,5)&gt;StnB!$D82,VLOOKUP(J$1,VesselTimes!$A$2:$E$9,4)&lt;=StnB!$E82),$A82,"")</f>
        <v/>
      </c>
      <c r="K82" s="11" t="str">
        <f>IF(AND(VLOOKUP(K$1,VesselTimes!$A$2:$E$9,5)&gt;StnB!$D82,VLOOKUP(K$1,VesselTimes!$A$2:$E$9,4)&lt;=StnB!$E82),$A82,"")</f>
        <v/>
      </c>
      <c r="L82" s="11" t="str">
        <f>IF(AND(VLOOKUP(L$1,VesselTimes!$A$2:$E$9,5)&gt;StnB!$D82,VLOOKUP(L$1,VesselTimes!$A$2:$E$9,4)&lt;=StnB!$E82),$A82,"")</f>
        <v/>
      </c>
      <c r="M82" s="11" t="str">
        <f>IF(AND(VLOOKUP(M$1,VesselTimes!$A$2:$E$9,5)&gt;StnB!$D82,VLOOKUP(M$1,VesselTimes!$A$2:$E$9,4)&lt;=StnB!$E82),$A82,"")</f>
        <v/>
      </c>
    </row>
    <row r="83" spans="1:13" x14ac:dyDescent="0.25">
      <c r="A83" t="s">
        <v>308</v>
      </c>
      <c r="B83" s="4">
        <v>1800</v>
      </c>
      <c r="C83" s="2">
        <f t="shared" si="3"/>
        <v>205524.99999990687</v>
      </c>
      <c r="D83" s="1">
        <f t="shared" si="4"/>
        <v>41182.378761574073</v>
      </c>
      <c r="E83" s="1">
        <f t="shared" si="5"/>
        <v>41182.399594907409</v>
      </c>
      <c r="F83" s="11" t="str">
        <f>IF(AND(VLOOKUP(F$1,VesselTimes!$A$2:$E$9,5)&gt;StnB!$D83,VLOOKUP(F$1,VesselTimes!$A$2:$E$9,4)&lt;=StnB!$E83),$A83,"")</f>
        <v/>
      </c>
      <c r="G83" s="11" t="str">
        <f>IF(AND(VLOOKUP(G$1,VesselTimes!$A$2:$E$9,5)&gt;StnB!$D83,VLOOKUP(G$1,VesselTimes!$A$2:$E$9,4)&lt;=StnB!$E83),$A83,"")</f>
        <v/>
      </c>
      <c r="H83" s="11" t="str">
        <f>IF(AND(VLOOKUP(H$1,VesselTimes!$A$2:$E$9,5)&gt;StnB!$D83,VLOOKUP(H$1,VesselTimes!$A$2:$E$9,4)&lt;=StnB!$E83),$A83,"")</f>
        <v/>
      </c>
      <c r="I83" s="11" t="str">
        <f>IF(AND(VLOOKUP(I$1,VesselTimes!$A$2:$E$9,5)&gt;StnB!$D83,VLOOKUP(I$1,VesselTimes!$A$2:$E$9,4)&lt;=StnB!$E83),$A83,"")</f>
        <v/>
      </c>
      <c r="J83" s="11" t="str">
        <f>IF(AND(VLOOKUP(J$1,VesselTimes!$A$2:$E$9,5)&gt;StnB!$D83,VLOOKUP(J$1,VesselTimes!$A$2:$E$9,4)&lt;=StnB!$E83),$A83,"")</f>
        <v/>
      </c>
      <c r="K83" s="11" t="str">
        <f>IF(AND(VLOOKUP(K$1,VesselTimes!$A$2:$E$9,5)&gt;StnB!$D83,VLOOKUP(K$1,VesselTimes!$A$2:$E$9,4)&lt;=StnB!$E83),$A83,"")</f>
        <v/>
      </c>
      <c r="L83" s="11" t="str">
        <f>IF(AND(VLOOKUP(L$1,VesselTimes!$A$2:$E$9,5)&gt;StnB!$D83,VLOOKUP(L$1,VesselTimes!$A$2:$E$9,4)&lt;=StnB!$E83),$A83,"")</f>
        <v/>
      </c>
      <c r="M83" s="11" t="str">
        <f>IF(AND(VLOOKUP(M$1,VesselTimes!$A$2:$E$9,5)&gt;StnB!$D83,VLOOKUP(M$1,VesselTimes!$A$2:$E$9,4)&lt;=StnB!$E83),$A83,"")</f>
        <v/>
      </c>
    </row>
    <row r="84" spans="1:13" x14ac:dyDescent="0.25">
      <c r="A84" t="s">
        <v>309</v>
      </c>
      <c r="B84" s="4">
        <v>1793.7460000000001</v>
      </c>
      <c r="C84" s="2">
        <f t="shared" si="3"/>
        <v>207325.00000011642</v>
      </c>
      <c r="D84" s="1">
        <f t="shared" si="4"/>
        <v>41182.399594907409</v>
      </c>
      <c r="E84" s="1">
        <f t="shared" si="5"/>
        <v>41182.420355856484</v>
      </c>
      <c r="F84" s="11" t="str">
        <f>IF(AND(VLOOKUP(F$1,VesselTimes!$A$2:$E$9,5)&gt;StnB!$D84,VLOOKUP(F$1,VesselTimes!$A$2:$E$9,4)&lt;=StnB!$E84),$A84,"")</f>
        <v/>
      </c>
      <c r="G84" s="11" t="str">
        <f>IF(AND(VLOOKUP(G$1,VesselTimes!$A$2:$E$9,5)&gt;StnB!$D84,VLOOKUP(G$1,VesselTimes!$A$2:$E$9,4)&lt;=StnB!$E84),$A84,"")</f>
        <v/>
      </c>
      <c r="H84" s="11" t="str">
        <f>IF(AND(VLOOKUP(H$1,VesselTimes!$A$2:$E$9,5)&gt;StnB!$D84,VLOOKUP(H$1,VesselTimes!$A$2:$E$9,4)&lt;=StnB!$E84),$A84,"")</f>
        <v/>
      </c>
      <c r="I84" s="11" t="str">
        <f>IF(AND(VLOOKUP(I$1,VesselTimes!$A$2:$E$9,5)&gt;StnB!$D84,VLOOKUP(I$1,VesselTimes!$A$2:$E$9,4)&lt;=StnB!$E84),$A84,"")</f>
        <v/>
      </c>
      <c r="J84" s="11" t="str">
        <f>IF(AND(VLOOKUP(J$1,VesselTimes!$A$2:$E$9,5)&gt;StnB!$D84,VLOOKUP(J$1,VesselTimes!$A$2:$E$9,4)&lt;=StnB!$E84),$A84,"")</f>
        <v/>
      </c>
      <c r="K84" s="11" t="str">
        <f>IF(AND(VLOOKUP(K$1,VesselTimes!$A$2:$E$9,5)&gt;StnB!$D84,VLOOKUP(K$1,VesselTimes!$A$2:$E$9,4)&lt;=StnB!$E84),$A84,"")</f>
        <v/>
      </c>
      <c r="L84" s="11" t="str">
        <f>IF(AND(VLOOKUP(L$1,VesselTimes!$A$2:$E$9,5)&gt;StnB!$D84,VLOOKUP(L$1,VesselTimes!$A$2:$E$9,4)&lt;=StnB!$E84),$A84,"")</f>
        <v/>
      </c>
      <c r="M84" s="11" t="str">
        <f>IF(AND(VLOOKUP(M$1,VesselTimes!$A$2:$E$9,5)&gt;StnB!$D84,VLOOKUP(M$1,VesselTimes!$A$2:$E$9,4)&lt;=StnB!$E84),$A84,"")</f>
        <v/>
      </c>
    </row>
    <row r="85" spans="1:13" x14ac:dyDescent="0.25">
      <c r="A85" t="s">
        <v>310</v>
      </c>
      <c r="B85" s="4">
        <v>1800</v>
      </c>
      <c r="C85" s="2">
        <f t="shared" si="3"/>
        <v>209127.00000016484</v>
      </c>
      <c r="D85" s="1">
        <f t="shared" si="4"/>
        <v>41182.420451388891</v>
      </c>
      <c r="E85" s="1">
        <f t="shared" si="5"/>
        <v>41182.441284722227</v>
      </c>
      <c r="F85" s="11" t="str">
        <f>IF(AND(VLOOKUP(F$1,VesselTimes!$A$2:$E$9,5)&gt;StnB!$D85,VLOOKUP(F$1,VesselTimes!$A$2:$E$9,4)&lt;=StnB!$E85),$A85,"")</f>
        <v/>
      </c>
      <c r="G85" s="11" t="str">
        <f>IF(AND(VLOOKUP(G$1,VesselTimes!$A$2:$E$9,5)&gt;StnB!$D85,VLOOKUP(G$1,VesselTimes!$A$2:$E$9,4)&lt;=StnB!$E85),$A85,"")</f>
        <v/>
      </c>
      <c r="H85" s="11" t="str">
        <f>IF(AND(VLOOKUP(H$1,VesselTimes!$A$2:$E$9,5)&gt;StnB!$D85,VLOOKUP(H$1,VesselTimes!$A$2:$E$9,4)&lt;=StnB!$E85),$A85,"")</f>
        <v/>
      </c>
      <c r="I85" s="11" t="str">
        <f>IF(AND(VLOOKUP(I$1,VesselTimes!$A$2:$E$9,5)&gt;StnB!$D85,VLOOKUP(I$1,VesselTimes!$A$2:$E$9,4)&lt;=StnB!$E85),$A85,"")</f>
        <v/>
      </c>
      <c r="J85" s="11" t="str">
        <f>IF(AND(VLOOKUP(J$1,VesselTimes!$A$2:$E$9,5)&gt;StnB!$D85,VLOOKUP(J$1,VesselTimes!$A$2:$E$9,4)&lt;=StnB!$E85),$A85,"")</f>
        <v/>
      </c>
      <c r="K85" s="11" t="str">
        <f>IF(AND(VLOOKUP(K$1,VesselTimes!$A$2:$E$9,5)&gt;StnB!$D85,VLOOKUP(K$1,VesselTimes!$A$2:$E$9,4)&lt;=StnB!$E85),$A85,"")</f>
        <v/>
      </c>
      <c r="L85" s="11" t="str">
        <f>IF(AND(VLOOKUP(L$1,VesselTimes!$A$2:$E$9,5)&gt;StnB!$D85,VLOOKUP(L$1,VesselTimes!$A$2:$E$9,4)&lt;=StnB!$E85),$A85,"")</f>
        <v/>
      </c>
      <c r="M85" s="11" t="str">
        <f>IF(AND(VLOOKUP(M$1,VesselTimes!$A$2:$E$9,5)&gt;StnB!$D85,VLOOKUP(M$1,VesselTimes!$A$2:$E$9,4)&lt;=StnB!$E85),$A85,"")</f>
        <v/>
      </c>
    </row>
    <row r="86" spans="1:13" x14ac:dyDescent="0.25">
      <c r="A86" t="s">
        <v>311</v>
      </c>
      <c r="B86" s="4">
        <v>1791.7840000000001</v>
      </c>
      <c r="C86" s="2">
        <f t="shared" si="3"/>
        <v>210926.99999974575</v>
      </c>
      <c r="D86" s="1">
        <f t="shared" si="4"/>
        <v>41182.441284722219</v>
      </c>
      <c r="E86" s="1">
        <f t="shared" si="5"/>
        <v>41182.462022962958</v>
      </c>
      <c r="F86" s="11" t="str">
        <f>IF(AND(VLOOKUP(F$1,VesselTimes!$A$2:$E$9,5)&gt;StnB!$D86,VLOOKUP(F$1,VesselTimes!$A$2:$E$9,4)&lt;=StnB!$E86),$A86,"")</f>
        <v/>
      </c>
      <c r="G86" s="11" t="str">
        <f>IF(AND(VLOOKUP(G$1,VesselTimes!$A$2:$E$9,5)&gt;StnB!$D86,VLOOKUP(G$1,VesselTimes!$A$2:$E$9,4)&lt;=StnB!$E86),$A86,"")</f>
        <v/>
      </c>
      <c r="H86" s="11" t="str">
        <f>IF(AND(VLOOKUP(H$1,VesselTimes!$A$2:$E$9,5)&gt;StnB!$D86,VLOOKUP(H$1,VesselTimes!$A$2:$E$9,4)&lt;=StnB!$E86),$A86,"")</f>
        <v/>
      </c>
      <c r="I86" s="11" t="str">
        <f>IF(AND(VLOOKUP(I$1,VesselTimes!$A$2:$E$9,5)&gt;StnB!$D86,VLOOKUP(I$1,VesselTimes!$A$2:$E$9,4)&lt;=StnB!$E86),$A86,"")</f>
        <v/>
      </c>
      <c r="J86" s="11" t="str">
        <f>IF(AND(VLOOKUP(J$1,VesselTimes!$A$2:$E$9,5)&gt;StnB!$D86,VLOOKUP(J$1,VesselTimes!$A$2:$E$9,4)&lt;=StnB!$E86),$A86,"")</f>
        <v/>
      </c>
      <c r="K86" s="11" t="str">
        <f>IF(AND(VLOOKUP(K$1,VesselTimes!$A$2:$E$9,5)&gt;StnB!$D86,VLOOKUP(K$1,VesselTimes!$A$2:$E$9,4)&lt;=StnB!$E86),$A86,"")</f>
        <v/>
      </c>
      <c r="L86" s="11" t="str">
        <f>IF(AND(VLOOKUP(L$1,VesselTimes!$A$2:$E$9,5)&gt;StnB!$D86,VLOOKUP(L$1,VesselTimes!$A$2:$E$9,4)&lt;=StnB!$E86),$A86,"")</f>
        <v/>
      </c>
      <c r="M86" s="11" t="str">
        <f>IF(AND(VLOOKUP(M$1,VesselTimes!$A$2:$E$9,5)&gt;StnB!$D86,VLOOKUP(M$1,VesselTimes!$A$2:$E$9,4)&lt;=StnB!$E86),$A86,"")</f>
        <v/>
      </c>
    </row>
    <row r="87" spans="1:13" x14ac:dyDescent="0.25">
      <c r="A87" t="s">
        <v>312</v>
      </c>
      <c r="B87" s="4">
        <v>1800</v>
      </c>
      <c r="C87" s="2">
        <f t="shared" si="3"/>
        <v>212728.00000018906</v>
      </c>
      <c r="D87" s="1">
        <f t="shared" si="4"/>
        <v>41182.462129629632</v>
      </c>
      <c r="E87" s="1">
        <f t="shared" si="5"/>
        <v>41182.482962962968</v>
      </c>
      <c r="F87" s="11" t="str">
        <f>IF(AND(VLOOKUP(F$1,VesselTimes!$A$2:$E$9,5)&gt;StnB!$D87,VLOOKUP(F$1,VesselTimes!$A$2:$E$9,4)&lt;=StnB!$E87),$A87,"")</f>
        <v/>
      </c>
      <c r="G87" s="11" t="str">
        <f>IF(AND(VLOOKUP(G$1,VesselTimes!$A$2:$E$9,5)&gt;StnB!$D87,VLOOKUP(G$1,VesselTimes!$A$2:$E$9,4)&lt;=StnB!$E87),$A87,"")</f>
        <v/>
      </c>
      <c r="H87" s="11" t="str">
        <f>IF(AND(VLOOKUP(H$1,VesselTimes!$A$2:$E$9,5)&gt;StnB!$D87,VLOOKUP(H$1,VesselTimes!$A$2:$E$9,4)&lt;=StnB!$E87),$A87,"")</f>
        <v/>
      </c>
      <c r="I87" s="11" t="str">
        <f>IF(AND(VLOOKUP(I$1,VesselTimes!$A$2:$E$9,5)&gt;StnB!$D87,VLOOKUP(I$1,VesselTimes!$A$2:$E$9,4)&lt;=StnB!$E87),$A87,"")</f>
        <v/>
      </c>
      <c r="J87" s="11" t="str">
        <f>IF(AND(VLOOKUP(J$1,VesselTimes!$A$2:$E$9,5)&gt;StnB!$D87,VLOOKUP(J$1,VesselTimes!$A$2:$E$9,4)&lt;=StnB!$E87),$A87,"")</f>
        <v/>
      </c>
      <c r="K87" s="11" t="str">
        <f>IF(AND(VLOOKUP(K$1,VesselTimes!$A$2:$E$9,5)&gt;StnB!$D87,VLOOKUP(K$1,VesselTimes!$A$2:$E$9,4)&lt;=StnB!$E87),$A87,"")</f>
        <v/>
      </c>
      <c r="L87" s="11" t="str">
        <f>IF(AND(VLOOKUP(L$1,VesselTimes!$A$2:$E$9,5)&gt;StnB!$D87,VLOOKUP(L$1,VesselTimes!$A$2:$E$9,4)&lt;=StnB!$E87),$A87,"")</f>
        <v/>
      </c>
      <c r="M87" s="11" t="str">
        <f>IF(AND(VLOOKUP(M$1,VesselTimes!$A$2:$E$9,5)&gt;StnB!$D87,VLOOKUP(M$1,VesselTimes!$A$2:$E$9,4)&lt;=StnB!$E87),$A87,"")</f>
        <v/>
      </c>
    </row>
    <row r="88" spans="1:13" x14ac:dyDescent="0.25">
      <c r="A88" t="s">
        <v>313</v>
      </c>
      <c r="B88" s="4">
        <v>1794.7280000000001</v>
      </c>
      <c r="C88" s="2">
        <f t="shared" si="3"/>
        <v>214527.99999976996</v>
      </c>
      <c r="D88" s="1">
        <f t="shared" si="4"/>
        <v>41182.48296296296</v>
      </c>
      <c r="E88" s="1">
        <f t="shared" si="5"/>
        <v>41182.503735277773</v>
      </c>
      <c r="F88" s="11" t="str">
        <f>IF(AND(VLOOKUP(F$1,VesselTimes!$A$2:$E$9,5)&gt;StnB!$D88,VLOOKUP(F$1,VesselTimes!$A$2:$E$9,4)&lt;=StnB!$E88),$A88,"")</f>
        <v/>
      </c>
      <c r="G88" s="11" t="str">
        <f>IF(AND(VLOOKUP(G$1,VesselTimes!$A$2:$E$9,5)&gt;StnB!$D88,VLOOKUP(G$1,VesselTimes!$A$2:$E$9,4)&lt;=StnB!$E88),$A88,"")</f>
        <v/>
      </c>
      <c r="H88" s="11" t="str">
        <f>IF(AND(VLOOKUP(H$1,VesselTimes!$A$2:$E$9,5)&gt;StnB!$D88,VLOOKUP(H$1,VesselTimes!$A$2:$E$9,4)&lt;=StnB!$E88),$A88,"")</f>
        <v/>
      </c>
      <c r="I88" s="11" t="str">
        <f>IF(AND(VLOOKUP(I$1,VesselTimes!$A$2:$E$9,5)&gt;StnB!$D88,VLOOKUP(I$1,VesselTimes!$A$2:$E$9,4)&lt;=StnB!$E88),$A88,"")</f>
        <v/>
      </c>
      <c r="J88" s="11" t="str">
        <f>IF(AND(VLOOKUP(J$1,VesselTimes!$A$2:$E$9,5)&gt;StnB!$D88,VLOOKUP(J$1,VesselTimes!$A$2:$E$9,4)&lt;=StnB!$E88),$A88,"")</f>
        <v/>
      </c>
      <c r="K88" s="11" t="str">
        <f>IF(AND(VLOOKUP(K$1,VesselTimes!$A$2:$E$9,5)&gt;StnB!$D88,VLOOKUP(K$1,VesselTimes!$A$2:$E$9,4)&lt;=StnB!$E88),$A88,"")</f>
        <v/>
      </c>
      <c r="L88" s="11" t="str">
        <f>IF(AND(VLOOKUP(L$1,VesselTimes!$A$2:$E$9,5)&gt;StnB!$D88,VLOOKUP(L$1,VesselTimes!$A$2:$E$9,4)&lt;=StnB!$E88),$A88,"")</f>
        <v/>
      </c>
      <c r="M88" s="11" t="str">
        <f>IF(AND(VLOOKUP(M$1,VesselTimes!$A$2:$E$9,5)&gt;StnB!$D88,VLOOKUP(M$1,VesselTimes!$A$2:$E$9,4)&lt;=StnB!$E88),$A88,"")</f>
        <v/>
      </c>
    </row>
    <row r="89" spans="1:13" x14ac:dyDescent="0.25">
      <c r="A89" t="s">
        <v>314</v>
      </c>
      <c r="B89" s="4">
        <v>1800</v>
      </c>
      <c r="C89" s="2">
        <f t="shared" si="3"/>
        <v>216329.99999981839</v>
      </c>
      <c r="D89" s="1">
        <f t="shared" si="4"/>
        <v>41182.503819444442</v>
      </c>
      <c r="E89" s="1">
        <f t="shared" si="5"/>
        <v>41182.524652777778</v>
      </c>
      <c r="F89" s="11" t="str">
        <f>IF(AND(VLOOKUP(F$1,VesselTimes!$A$2:$E$9,5)&gt;StnB!$D89,VLOOKUP(F$1,VesselTimes!$A$2:$E$9,4)&lt;=StnB!$E89),$A89,"")</f>
        <v/>
      </c>
      <c r="G89" s="11" t="str">
        <f>IF(AND(VLOOKUP(G$1,VesselTimes!$A$2:$E$9,5)&gt;StnB!$D89,VLOOKUP(G$1,VesselTimes!$A$2:$E$9,4)&lt;=StnB!$E89),$A89,"")</f>
        <v/>
      </c>
      <c r="H89" s="11" t="str">
        <f>IF(AND(VLOOKUP(H$1,VesselTimes!$A$2:$E$9,5)&gt;StnB!$D89,VLOOKUP(H$1,VesselTimes!$A$2:$E$9,4)&lt;=StnB!$E89),$A89,"")</f>
        <v/>
      </c>
      <c r="I89" s="11" t="str">
        <f>IF(AND(VLOOKUP(I$1,VesselTimes!$A$2:$E$9,5)&gt;StnB!$D89,VLOOKUP(I$1,VesselTimes!$A$2:$E$9,4)&lt;=StnB!$E89),$A89,"")</f>
        <v/>
      </c>
      <c r="J89" s="11" t="str">
        <f>IF(AND(VLOOKUP(J$1,VesselTimes!$A$2:$E$9,5)&gt;StnB!$D89,VLOOKUP(J$1,VesselTimes!$A$2:$E$9,4)&lt;=StnB!$E89),$A89,"")</f>
        <v/>
      </c>
      <c r="K89" s="11" t="str">
        <f>IF(AND(VLOOKUP(K$1,VesselTimes!$A$2:$E$9,5)&gt;StnB!$D89,VLOOKUP(K$1,VesselTimes!$A$2:$E$9,4)&lt;=StnB!$E89),$A89,"")</f>
        <v/>
      </c>
      <c r="L89" s="11" t="str">
        <f>IF(AND(VLOOKUP(L$1,VesselTimes!$A$2:$E$9,5)&gt;StnB!$D89,VLOOKUP(L$1,VesselTimes!$A$2:$E$9,4)&lt;=StnB!$E89),$A89,"")</f>
        <v/>
      </c>
      <c r="M89" s="11" t="str">
        <f>IF(AND(VLOOKUP(M$1,VesselTimes!$A$2:$E$9,5)&gt;StnB!$D89,VLOOKUP(M$1,VesselTimes!$A$2:$E$9,4)&lt;=StnB!$E89),$A89,"")</f>
        <v/>
      </c>
    </row>
    <row r="90" spans="1:13" x14ac:dyDescent="0.25">
      <c r="A90" t="s">
        <v>315</v>
      </c>
      <c r="B90" s="4">
        <v>1793.7460000000001</v>
      </c>
      <c r="C90" s="2">
        <f t="shared" si="3"/>
        <v>218130.00000002794</v>
      </c>
      <c r="D90" s="1">
        <f t="shared" si="4"/>
        <v>41182.524652777778</v>
      </c>
      <c r="E90" s="1">
        <f t="shared" si="5"/>
        <v>41182.545413726853</v>
      </c>
      <c r="F90" s="11" t="str">
        <f>IF(AND(VLOOKUP(F$1,VesselTimes!$A$2:$E$9,5)&gt;StnB!$D90,VLOOKUP(F$1,VesselTimes!$A$2:$E$9,4)&lt;=StnB!$E90),$A90,"")</f>
        <v/>
      </c>
      <c r="G90" s="11" t="str">
        <f>IF(AND(VLOOKUP(G$1,VesselTimes!$A$2:$E$9,5)&gt;StnB!$D90,VLOOKUP(G$1,VesselTimes!$A$2:$E$9,4)&lt;=StnB!$E90),$A90,"")</f>
        <v/>
      </c>
      <c r="H90" s="11" t="str">
        <f>IF(AND(VLOOKUP(H$1,VesselTimes!$A$2:$E$9,5)&gt;StnB!$D90,VLOOKUP(H$1,VesselTimes!$A$2:$E$9,4)&lt;=StnB!$E90),$A90,"")</f>
        <v/>
      </c>
      <c r="I90" s="11" t="str">
        <f>IF(AND(VLOOKUP(I$1,VesselTimes!$A$2:$E$9,5)&gt;StnB!$D90,VLOOKUP(I$1,VesselTimes!$A$2:$E$9,4)&lt;=StnB!$E90),$A90,"")</f>
        <v/>
      </c>
      <c r="J90" s="11" t="str">
        <f>IF(AND(VLOOKUP(J$1,VesselTimes!$A$2:$E$9,5)&gt;StnB!$D90,VLOOKUP(J$1,VesselTimes!$A$2:$E$9,4)&lt;=StnB!$E90),$A90,"")</f>
        <v/>
      </c>
      <c r="K90" s="11" t="str">
        <f>IF(AND(VLOOKUP(K$1,VesselTimes!$A$2:$E$9,5)&gt;StnB!$D90,VLOOKUP(K$1,VesselTimes!$A$2:$E$9,4)&lt;=StnB!$E90),$A90,"")</f>
        <v/>
      </c>
      <c r="L90" s="11" t="str">
        <f>IF(AND(VLOOKUP(L$1,VesselTimes!$A$2:$E$9,5)&gt;StnB!$D90,VLOOKUP(L$1,VesselTimes!$A$2:$E$9,4)&lt;=StnB!$E90),$A90,"")</f>
        <v/>
      </c>
      <c r="M90" s="11" t="str">
        <f>IF(AND(VLOOKUP(M$1,VesselTimes!$A$2:$E$9,5)&gt;StnB!$D90,VLOOKUP(M$1,VesselTimes!$A$2:$E$9,4)&lt;=StnB!$E90),$A90,"")</f>
        <v/>
      </c>
    </row>
    <row r="91" spans="1:13" x14ac:dyDescent="0.25">
      <c r="A91" t="s">
        <v>316</v>
      </c>
      <c r="B91" s="4">
        <v>1800</v>
      </c>
      <c r="C91" s="2">
        <f t="shared" si="3"/>
        <v>219932.00000007637</v>
      </c>
      <c r="D91" s="1">
        <f t="shared" si="4"/>
        <v>41182.54550925926</v>
      </c>
      <c r="E91" s="1">
        <f t="shared" si="5"/>
        <v>41182.566342592596</v>
      </c>
      <c r="F91" s="11" t="str">
        <f>IF(AND(VLOOKUP(F$1,VesselTimes!$A$2:$E$9,5)&gt;StnB!$D91,VLOOKUP(F$1,VesselTimes!$A$2:$E$9,4)&lt;=StnB!$E91),$A91,"")</f>
        <v/>
      </c>
      <c r="G91" s="11" t="str">
        <f>IF(AND(VLOOKUP(G$1,VesselTimes!$A$2:$E$9,5)&gt;StnB!$D91,VLOOKUP(G$1,VesselTimes!$A$2:$E$9,4)&lt;=StnB!$E91),$A91,"")</f>
        <v/>
      </c>
      <c r="H91" s="11" t="str">
        <f>IF(AND(VLOOKUP(H$1,VesselTimes!$A$2:$E$9,5)&gt;StnB!$D91,VLOOKUP(H$1,VesselTimes!$A$2:$E$9,4)&lt;=StnB!$E91),$A91,"")</f>
        <v/>
      </c>
      <c r="I91" s="11" t="str">
        <f>IF(AND(VLOOKUP(I$1,VesselTimes!$A$2:$E$9,5)&gt;StnB!$D91,VLOOKUP(I$1,VesselTimes!$A$2:$E$9,4)&lt;=StnB!$E91),$A91,"")</f>
        <v/>
      </c>
      <c r="J91" s="11" t="str">
        <f>IF(AND(VLOOKUP(J$1,VesselTimes!$A$2:$E$9,5)&gt;StnB!$D91,VLOOKUP(J$1,VesselTimes!$A$2:$E$9,4)&lt;=StnB!$E91),$A91,"")</f>
        <v/>
      </c>
      <c r="K91" s="11" t="str">
        <f>IF(AND(VLOOKUP(K$1,VesselTimes!$A$2:$E$9,5)&gt;StnB!$D91,VLOOKUP(K$1,VesselTimes!$A$2:$E$9,4)&lt;=StnB!$E91),$A91,"")</f>
        <v/>
      </c>
      <c r="L91" s="11" t="str">
        <f>IF(AND(VLOOKUP(L$1,VesselTimes!$A$2:$E$9,5)&gt;StnB!$D91,VLOOKUP(L$1,VesselTimes!$A$2:$E$9,4)&lt;=StnB!$E91),$A91,"")</f>
        <v/>
      </c>
      <c r="M91" s="11" t="str">
        <f>IF(AND(VLOOKUP(M$1,VesselTimes!$A$2:$E$9,5)&gt;StnB!$D91,VLOOKUP(M$1,VesselTimes!$A$2:$E$9,4)&lt;=StnB!$E91),$A91,"")</f>
        <v/>
      </c>
    </row>
    <row r="92" spans="1:13" x14ac:dyDescent="0.25">
      <c r="A92" t="s">
        <v>317</v>
      </c>
      <c r="B92" s="4">
        <v>1793.7460000000001</v>
      </c>
      <c r="C92" s="2">
        <f t="shared" si="3"/>
        <v>221732.00000028592</v>
      </c>
      <c r="D92" s="1">
        <f t="shared" si="4"/>
        <v>41182.566342592596</v>
      </c>
      <c r="E92" s="1">
        <f t="shared" si="5"/>
        <v>41182.587103541671</v>
      </c>
      <c r="F92" s="11" t="str">
        <f>IF(AND(VLOOKUP(F$1,VesselTimes!$A$2:$E$9,5)&gt;StnB!$D92,VLOOKUP(F$1,VesselTimes!$A$2:$E$9,4)&lt;=StnB!$E92),$A92,"")</f>
        <v/>
      </c>
      <c r="G92" s="11" t="str">
        <f>IF(AND(VLOOKUP(G$1,VesselTimes!$A$2:$E$9,5)&gt;StnB!$D92,VLOOKUP(G$1,VesselTimes!$A$2:$E$9,4)&lt;=StnB!$E92),$A92,"")</f>
        <v/>
      </c>
      <c r="H92" s="11" t="str">
        <f>IF(AND(VLOOKUP(H$1,VesselTimes!$A$2:$E$9,5)&gt;StnB!$D92,VLOOKUP(H$1,VesselTimes!$A$2:$E$9,4)&lt;=StnB!$E92),$A92,"")</f>
        <v/>
      </c>
      <c r="I92" s="11" t="str">
        <f>IF(AND(VLOOKUP(I$1,VesselTimes!$A$2:$E$9,5)&gt;StnB!$D92,VLOOKUP(I$1,VesselTimes!$A$2:$E$9,4)&lt;=StnB!$E92),$A92,"")</f>
        <v/>
      </c>
      <c r="J92" s="11" t="str">
        <f>IF(AND(VLOOKUP(J$1,VesselTimes!$A$2:$E$9,5)&gt;StnB!$D92,VLOOKUP(J$1,VesselTimes!$A$2:$E$9,4)&lt;=StnB!$E92),$A92,"")</f>
        <v/>
      </c>
      <c r="K92" s="11" t="str">
        <f>IF(AND(VLOOKUP(K$1,VesselTimes!$A$2:$E$9,5)&gt;StnB!$D92,VLOOKUP(K$1,VesselTimes!$A$2:$E$9,4)&lt;=StnB!$E92),$A92,"")</f>
        <v/>
      </c>
      <c r="L92" s="11" t="str">
        <f>IF(AND(VLOOKUP(L$1,VesselTimes!$A$2:$E$9,5)&gt;StnB!$D92,VLOOKUP(L$1,VesselTimes!$A$2:$E$9,4)&lt;=StnB!$E92),$A92,"")</f>
        <v/>
      </c>
      <c r="M92" s="11" t="str">
        <f>IF(AND(VLOOKUP(M$1,VesselTimes!$A$2:$E$9,5)&gt;StnB!$D92,VLOOKUP(M$1,VesselTimes!$A$2:$E$9,4)&lt;=StnB!$E92),$A92,"")</f>
        <v/>
      </c>
    </row>
    <row r="93" spans="1:13" x14ac:dyDescent="0.25">
      <c r="A93" t="s">
        <v>318</v>
      </c>
      <c r="B93" s="4">
        <v>1800</v>
      </c>
      <c r="C93" s="2">
        <f t="shared" si="3"/>
        <v>223533.9999997057</v>
      </c>
      <c r="D93" s="1">
        <f t="shared" si="4"/>
        <v>41182.587199074071</v>
      </c>
      <c r="E93" s="1">
        <f t="shared" si="5"/>
        <v>41182.608032407406</v>
      </c>
      <c r="F93" s="11" t="str">
        <f>IF(AND(VLOOKUP(F$1,VesselTimes!$A$2:$E$9,5)&gt;StnB!$D93,VLOOKUP(F$1,VesselTimes!$A$2:$E$9,4)&lt;=StnB!$E93),$A93,"")</f>
        <v/>
      </c>
      <c r="G93" s="11" t="str">
        <f>IF(AND(VLOOKUP(G$1,VesselTimes!$A$2:$E$9,5)&gt;StnB!$D93,VLOOKUP(G$1,VesselTimes!$A$2:$E$9,4)&lt;=StnB!$E93),$A93,"")</f>
        <v/>
      </c>
      <c r="H93" s="11" t="str">
        <f>IF(AND(VLOOKUP(H$1,VesselTimes!$A$2:$E$9,5)&gt;StnB!$D93,VLOOKUP(H$1,VesselTimes!$A$2:$E$9,4)&lt;=StnB!$E93),$A93,"")</f>
        <v/>
      </c>
      <c r="I93" s="11" t="str">
        <f>IF(AND(VLOOKUP(I$1,VesselTimes!$A$2:$E$9,5)&gt;StnB!$D93,VLOOKUP(I$1,VesselTimes!$A$2:$E$9,4)&lt;=StnB!$E93),$A93,"")</f>
        <v/>
      </c>
      <c r="J93" s="11" t="str">
        <f>IF(AND(VLOOKUP(J$1,VesselTimes!$A$2:$E$9,5)&gt;StnB!$D93,VLOOKUP(J$1,VesselTimes!$A$2:$E$9,4)&lt;=StnB!$E93),$A93,"")</f>
        <v/>
      </c>
      <c r="K93" s="11" t="str">
        <f>IF(AND(VLOOKUP(K$1,VesselTimes!$A$2:$E$9,5)&gt;StnB!$D93,VLOOKUP(K$1,VesselTimes!$A$2:$E$9,4)&lt;=StnB!$E93),$A93,"")</f>
        <v/>
      </c>
      <c r="L93" s="11" t="str">
        <f>IF(AND(VLOOKUP(L$1,VesselTimes!$A$2:$E$9,5)&gt;StnB!$D93,VLOOKUP(L$1,VesselTimes!$A$2:$E$9,4)&lt;=StnB!$E93),$A93,"")</f>
        <v/>
      </c>
      <c r="M93" s="11" t="str">
        <f>IF(AND(VLOOKUP(M$1,VesselTimes!$A$2:$E$9,5)&gt;StnB!$D93,VLOOKUP(M$1,VesselTimes!$A$2:$E$9,4)&lt;=StnB!$E93),$A93,"")</f>
        <v/>
      </c>
    </row>
    <row r="94" spans="1:13" x14ac:dyDescent="0.25">
      <c r="A94" t="s">
        <v>319</v>
      </c>
      <c r="B94" s="4">
        <v>1791.7840000000001</v>
      </c>
      <c r="C94" s="2">
        <f t="shared" si="3"/>
        <v>225333.99999991525</v>
      </c>
      <c r="D94" s="1">
        <f t="shared" si="4"/>
        <v>41182.608032407406</v>
      </c>
      <c r="E94" s="1">
        <f t="shared" si="5"/>
        <v>41182.628770648145</v>
      </c>
      <c r="F94" s="11" t="str">
        <f>IF(AND(VLOOKUP(F$1,VesselTimes!$A$2:$E$9,5)&gt;StnB!$D94,VLOOKUP(F$1,VesselTimes!$A$2:$E$9,4)&lt;=StnB!$E94),$A94,"")</f>
        <v/>
      </c>
      <c r="G94" s="11" t="str">
        <f>IF(AND(VLOOKUP(G$1,VesselTimes!$A$2:$E$9,5)&gt;StnB!$D94,VLOOKUP(G$1,VesselTimes!$A$2:$E$9,4)&lt;=StnB!$E94),$A94,"")</f>
        <v/>
      </c>
      <c r="H94" s="11" t="str">
        <f>IF(AND(VLOOKUP(H$1,VesselTimes!$A$2:$E$9,5)&gt;StnB!$D94,VLOOKUP(H$1,VesselTimes!$A$2:$E$9,4)&lt;=StnB!$E94),$A94,"")</f>
        <v/>
      </c>
      <c r="I94" s="11" t="str">
        <f>IF(AND(VLOOKUP(I$1,VesselTimes!$A$2:$E$9,5)&gt;StnB!$D94,VLOOKUP(I$1,VesselTimes!$A$2:$E$9,4)&lt;=StnB!$E94),$A94,"")</f>
        <v/>
      </c>
      <c r="J94" s="11" t="str">
        <f>IF(AND(VLOOKUP(J$1,VesselTimes!$A$2:$E$9,5)&gt;StnB!$D94,VLOOKUP(J$1,VesselTimes!$A$2:$E$9,4)&lt;=StnB!$E94),$A94,"")</f>
        <v/>
      </c>
      <c r="K94" s="11" t="str">
        <f>IF(AND(VLOOKUP(K$1,VesselTimes!$A$2:$E$9,5)&gt;StnB!$D94,VLOOKUP(K$1,VesselTimes!$A$2:$E$9,4)&lt;=StnB!$E94),$A94,"")</f>
        <v/>
      </c>
      <c r="L94" s="11" t="str">
        <f>IF(AND(VLOOKUP(L$1,VesselTimes!$A$2:$E$9,5)&gt;StnB!$D94,VLOOKUP(L$1,VesselTimes!$A$2:$E$9,4)&lt;=StnB!$E94),$A94,"")</f>
        <v/>
      </c>
      <c r="M94" s="11" t="str">
        <f>IF(AND(VLOOKUP(M$1,VesselTimes!$A$2:$E$9,5)&gt;StnB!$D94,VLOOKUP(M$1,VesselTimes!$A$2:$E$9,4)&lt;=StnB!$E94),$A94,"")</f>
        <v/>
      </c>
    </row>
    <row r="95" spans="1:13" x14ac:dyDescent="0.25">
      <c r="A95" t="s">
        <v>320</v>
      </c>
      <c r="B95" s="4">
        <v>1800</v>
      </c>
      <c r="C95" s="2">
        <f t="shared" si="3"/>
        <v>227134.99999972992</v>
      </c>
      <c r="D95" s="1">
        <f t="shared" si="4"/>
        <v>41182.628877314812</v>
      </c>
      <c r="E95" s="1">
        <f t="shared" si="5"/>
        <v>41182.649710648147</v>
      </c>
      <c r="F95" s="11" t="str">
        <f>IF(AND(VLOOKUP(F$1,VesselTimes!$A$2:$E$9,5)&gt;StnB!$D95,VLOOKUP(F$1,VesselTimes!$A$2:$E$9,4)&lt;=StnB!$E95),$A95,"")</f>
        <v/>
      </c>
      <c r="G95" s="11" t="str">
        <f>IF(AND(VLOOKUP(G$1,VesselTimes!$A$2:$E$9,5)&gt;StnB!$D95,VLOOKUP(G$1,VesselTimes!$A$2:$E$9,4)&lt;=StnB!$E95),$A95,"")</f>
        <v/>
      </c>
      <c r="H95" s="11" t="str">
        <f>IF(AND(VLOOKUP(H$1,VesselTimes!$A$2:$E$9,5)&gt;StnB!$D95,VLOOKUP(H$1,VesselTimes!$A$2:$E$9,4)&lt;=StnB!$E95),$A95,"")</f>
        <v/>
      </c>
      <c r="I95" s="11" t="str">
        <f>IF(AND(VLOOKUP(I$1,VesselTimes!$A$2:$E$9,5)&gt;StnB!$D95,VLOOKUP(I$1,VesselTimes!$A$2:$E$9,4)&lt;=StnB!$E95),$A95,"")</f>
        <v/>
      </c>
      <c r="J95" s="11" t="str">
        <f>IF(AND(VLOOKUP(J$1,VesselTimes!$A$2:$E$9,5)&gt;StnB!$D95,VLOOKUP(J$1,VesselTimes!$A$2:$E$9,4)&lt;=StnB!$E95),$A95,"")</f>
        <v/>
      </c>
      <c r="K95" s="11" t="str">
        <f>IF(AND(VLOOKUP(K$1,VesselTimes!$A$2:$E$9,5)&gt;StnB!$D95,VLOOKUP(K$1,VesselTimes!$A$2:$E$9,4)&lt;=StnB!$E95),$A95,"")</f>
        <v/>
      </c>
      <c r="L95" s="11" t="str">
        <f>IF(AND(VLOOKUP(L$1,VesselTimes!$A$2:$E$9,5)&gt;StnB!$D95,VLOOKUP(L$1,VesselTimes!$A$2:$E$9,4)&lt;=StnB!$E95),$A95,"")</f>
        <v/>
      </c>
      <c r="M95" s="11" t="str">
        <f>IF(AND(VLOOKUP(M$1,VesselTimes!$A$2:$E$9,5)&gt;StnB!$D95,VLOOKUP(M$1,VesselTimes!$A$2:$E$9,4)&lt;=StnB!$E95),$A95,"")</f>
        <v/>
      </c>
    </row>
    <row r="96" spans="1:13" x14ac:dyDescent="0.25">
      <c r="A96" t="s">
        <v>321</v>
      </c>
      <c r="B96" s="4">
        <v>1794.7280000000001</v>
      </c>
      <c r="C96" s="2">
        <f t="shared" si="3"/>
        <v>228934.99999993946</v>
      </c>
      <c r="D96" s="1">
        <f t="shared" si="4"/>
        <v>41182.649710648147</v>
      </c>
      <c r="E96" s="1">
        <f t="shared" si="5"/>
        <v>41182.67048296296</v>
      </c>
      <c r="F96" s="11" t="str">
        <f>IF(AND(VLOOKUP(F$1,VesselTimes!$A$2:$E$9,5)&gt;StnB!$D96,VLOOKUP(F$1,VesselTimes!$A$2:$E$9,4)&lt;=StnB!$E96),$A96,"")</f>
        <v/>
      </c>
      <c r="G96" s="11" t="str">
        <f>IF(AND(VLOOKUP(G$1,VesselTimes!$A$2:$E$9,5)&gt;StnB!$D96,VLOOKUP(G$1,VesselTimes!$A$2:$E$9,4)&lt;=StnB!$E96),$A96,"")</f>
        <v/>
      </c>
      <c r="H96" s="11" t="str">
        <f>IF(AND(VLOOKUP(H$1,VesselTimes!$A$2:$E$9,5)&gt;StnB!$D96,VLOOKUP(H$1,VesselTimes!$A$2:$E$9,4)&lt;=StnB!$E96),$A96,"")</f>
        <v/>
      </c>
      <c r="I96" s="11" t="str">
        <f>IF(AND(VLOOKUP(I$1,VesselTimes!$A$2:$E$9,5)&gt;StnB!$D96,VLOOKUP(I$1,VesselTimes!$A$2:$E$9,4)&lt;=StnB!$E96),$A96,"")</f>
        <v/>
      </c>
      <c r="J96" s="11" t="str">
        <f>IF(AND(VLOOKUP(J$1,VesselTimes!$A$2:$E$9,5)&gt;StnB!$D96,VLOOKUP(J$1,VesselTimes!$A$2:$E$9,4)&lt;=StnB!$E96),$A96,"")</f>
        <v/>
      </c>
      <c r="K96" s="11" t="str">
        <f>IF(AND(VLOOKUP(K$1,VesselTimes!$A$2:$E$9,5)&gt;StnB!$D96,VLOOKUP(K$1,VesselTimes!$A$2:$E$9,4)&lt;=StnB!$E96),$A96,"")</f>
        <v/>
      </c>
      <c r="L96" s="11" t="str">
        <f>IF(AND(VLOOKUP(L$1,VesselTimes!$A$2:$E$9,5)&gt;StnB!$D96,VLOOKUP(L$1,VesselTimes!$A$2:$E$9,4)&lt;=StnB!$E96),$A96,"")</f>
        <v/>
      </c>
      <c r="M96" s="11" t="str">
        <f>IF(AND(VLOOKUP(M$1,VesselTimes!$A$2:$E$9,5)&gt;StnB!$D96,VLOOKUP(M$1,VesselTimes!$A$2:$E$9,4)&lt;=StnB!$E96),$A96,"")</f>
        <v/>
      </c>
    </row>
    <row r="97" spans="1:13" x14ac:dyDescent="0.25">
      <c r="A97" t="s">
        <v>322</v>
      </c>
      <c r="B97" s="4">
        <v>1800</v>
      </c>
      <c r="C97" s="2">
        <f t="shared" si="3"/>
        <v>230736.99999998789</v>
      </c>
      <c r="D97" s="1">
        <f t="shared" si="4"/>
        <v>41182.670567129629</v>
      </c>
      <c r="E97" s="1">
        <f t="shared" si="5"/>
        <v>41182.691400462965</v>
      </c>
      <c r="F97" s="11" t="str">
        <f>IF(AND(VLOOKUP(F$1,VesselTimes!$A$2:$E$9,5)&gt;StnB!$D97,VLOOKUP(F$1,VesselTimes!$A$2:$E$9,4)&lt;=StnB!$E97),$A97,"")</f>
        <v/>
      </c>
      <c r="G97" s="11" t="str">
        <f>IF(AND(VLOOKUP(G$1,VesselTimes!$A$2:$E$9,5)&gt;StnB!$D97,VLOOKUP(G$1,VesselTimes!$A$2:$E$9,4)&lt;=StnB!$E97),$A97,"")</f>
        <v/>
      </c>
      <c r="H97" s="11" t="str">
        <f>IF(AND(VLOOKUP(H$1,VesselTimes!$A$2:$E$9,5)&gt;StnB!$D97,VLOOKUP(H$1,VesselTimes!$A$2:$E$9,4)&lt;=StnB!$E97),$A97,"")</f>
        <v/>
      </c>
      <c r="I97" s="11" t="str">
        <f>IF(AND(VLOOKUP(I$1,VesselTimes!$A$2:$E$9,5)&gt;StnB!$D97,VLOOKUP(I$1,VesselTimes!$A$2:$E$9,4)&lt;=StnB!$E97),$A97,"")</f>
        <v/>
      </c>
      <c r="J97" s="11" t="str">
        <f>IF(AND(VLOOKUP(J$1,VesselTimes!$A$2:$E$9,5)&gt;StnB!$D97,VLOOKUP(J$1,VesselTimes!$A$2:$E$9,4)&lt;=StnB!$E97),$A97,"")</f>
        <v/>
      </c>
      <c r="K97" s="11" t="str">
        <f>IF(AND(VLOOKUP(K$1,VesselTimes!$A$2:$E$9,5)&gt;StnB!$D97,VLOOKUP(K$1,VesselTimes!$A$2:$E$9,4)&lt;=StnB!$E97),$A97,"")</f>
        <v/>
      </c>
      <c r="L97" s="11" t="str">
        <f>IF(AND(VLOOKUP(L$1,VesselTimes!$A$2:$E$9,5)&gt;StnB!$D97,VLOOKUP(L$1,VesselTimes!$A$2:$E$9,4)&lt;=StnB!$E97),$A97,"")</f>
        <v/>
      </c>
      <c r="M97" s="11" t="str">
        <f>IF(AND(VLOOKUP(M$1,VesselTimes!$A$2:$E$9,5)&gt;StnB!$D97,VLOOKUP(M$1,VesselTimes!$A$2:$E$9,4)&lt;=StnB!$E97),$A97,"")</f>
        <v/>
      </c>
    </row>
    <row r="98" spans="1:13" x14ac:dyDescent="0.25">
      <c r="A98" t="s">
        <v>323</v>
      </c>
      <c r="B98" s="4">
        <v>1793.7460000000001</v>
      </c>
      <c r="C98" s="2">
        <f t="shared" si="3"/>
        <v>232537.00000019744</v>
      </c>
      <c r="D98" s="1">
        <f t="shared" si="4"/>
        <v>41182.691400462965</v>
      </c>
      <c r="E98" s="1">
        <f t="shared" si="5"/>
        <v>41182.712161412041</v>
      </c>
      <c r="F98" s="11" t="str">
        <f>IF(AND(VLOOKUP(F$1,VesselTimes!$A$2:$E$9,5)&gt;StnB!$D98,VLOOKUP(F$1,VesselTimes!$A$2:$E$9,4)&lt;=StnB!$E98),$A98,"")</f>
        <v/>
      </c>
      <c r="G98" s="11" t="str">
        <f>IF(AND(VLOOKUP(G$1,VesselTimes!$A$2:$E$9,5)&gt;StnB!$D98,VLOOKUP(G$1,VesselTimes!$A$2:$E$9,4)&lt;=StnB!$E98),$A98,"")</f>
        <v/>
      </c>
      <c r="H98" s="11" t="str">
        <f>IF(AND(VLOOKUP(H$1,VesselTimes!$A$2:$E$9,5)&gt;StnB!$D98,VLOOKUP(H$1,VesselTimes!$A$2:$E$9,4)&lt;=StnB!$E98),$A98,"")</f>
        <v/>
      </c>
      <c r="I98" s="11" t="str">
        <f>IF(AND(VLOOKUP(I$1,VesselTimes!$A$2:$E$9,5)&gt;StnB!$D98,VLOOKUP(I$1,VesselTimes!$A$2:$E$9,4)&lt;=StnB!$E98),$A98,"")</f>
        <v/>
      </c>
      <c r="J98" s="11" t="str">
        <f>IF(AND(VLOOKUP(J$1,VesselTimes!$A$2:$E$9,5)&gt;StnB!$D98,VLOOKUP(J$1,VesselTimes!$A$2:$E$9,4)&lt;=StnB!$E98),$A98,"")</f>
        <v/>
      </c>
      <c r="K98" s="11" t="str">
        <f>IF(AND(VLOOKUP(K$1,VesselTimes!$A$2:$E$9,5)&gt;StnB!$D98,VLOOKUP(K$1,VesselTimes!$A$2:$E$9,4)&lt;=StnB!$E98),$A98,"")</f>
        <v/>
      </c>
      <c r="L98" s="11" t="str">
        <f>IF(AND(VLOOKUP(L$1,VesselTimes!$A$2:$E$9,5)&gt;StnB!$D98,VLOOKUP(L$1,VesselTimes!$A$2:$E$9,4)&lt;=StnB!$E98),$A98,"")</f>
        <v/>
      </c>
      <c r="M98" s="11" t="str">
        <f>IF(AND(VLOOKUP(M$1,VesselTimes!$A$2:$E$9,5)&gt;StnB!$D98,VLOOKUP(M$1,VesselTimes!$A$2:$E$9,4)&lt;=StnB!$E98),$A98,"")</f>
        <v/>
      </c>
    </row>
    <row r="99" spans="1:13" x14ac:dyDescent="0.25">
      <c r="A99" t="s">
        <v>324</v>
      </c>
      <c r="B99" s="4">
        <v>1800</v>
      </c>
      <c r="C99" s="2">
        <f t="shared" si="3"/>
        <v>234339.00000024587</v>
      </c>
      <c r="D99" s="1">
        <f t="shared" si="4"/>
        <v>41182.712256944447</v>
      </c>
      <c r="E99" s="1">
        <f t="shared" si="5"/>
        <v>41182.733090277783</v>
      </c>
      <c r="F99" s="11" t="str">
        <f>IF(AND(VLOOKUP(F$1,VesselTimes!$A$2:$E$9,5)&gt;StnB!$D99,VLOOKUP(F$1,VesselTimes!$A$2:$E$9,4)&lt;=StnB!$E99),$A99,"")</f>
        <v/>
      </c>
      <c r="G99" s="11" t="str">
        <f>IF(AND(VLOOKUP(G$1,VesselTimes!$A$2:$E$9,5)&gt;StnB!$D99,VLOOKUP(G$1,VesselTimes!$A$2:$E$9,4)&lt;=StnB!$E99),$A99,"")</f>
        <v/>
      </c>
      <c r="H99" s="11" t="str">
        <f>IF(AND(VLOOKUP(H$1,VesselTimes!$A$2:$E$9,5)&gt;StnB!$D99,VLOOKUP(H$1,VesselTimes!$A$2:$E$9,4)&lt;=StnB!$E99),$A99,"")</f>
        <v/>
      </c>
      <c r="I99" s="11" t="str">
        <f>IF(AND(VLOOKUP(I$1,VesselTimes!$A$2:$E$9,5)&gt;StnB!$D99,VLOOKUP(I$1,VesselTimes!$A$2:$E$9,4)&lt;=StnB!$E99),$A99,"")</f>
        <v/>
      </c>
      <c r="J99" s="11" t="str">
        <f>IF(AND(VLOOKUP(J$1,VesselTimes!$A$2:$E$9,5)&gt;StnB!$D99,VLOOKUP(J$1,VesselTimes!$A$2:$E$9,4)&lt;=StnB!$E99),$A99,"")</f>
        <v/>
      </c>
      <c r="K99" s="11" t="str">
        <f>IF(AND(VLOOKUP(K$1,VesselTimes!$A$2:$E$9,5)&gt;StnB!$D99,VLOOKUP(K$1,VesselTimes!$A$2:$E$9,4)&lt;=StnB!$E99),$A99,"")</f>
        <v/>
      </c>
      <c r="L99" s="11" t="str">
        <f>IF(AND(VLOOKUP(L$1,VesselTimes!$A$2:$E$9,5)&gt;StnB!$D99,VLOOKUP(L$1,VesselTimes!$A$2:$E$9,4)&lt;=StnB!$E99),$A99,"")</f>
        <v/>
      </c>
      <c r="M99" s="11" t="str">
        <f>IF(AND(VLOOKUP(M$1,VesselTimes!$A$2:$E$9,5)&gt;StnB!$D99,VLOOKUP(M$1,VesselTimes!$A$2:$E$9,4)&lt;=StnB!$E99),$A99,"")</f>
        <v/>
      </c>
    </row>
    <row r="100" spans="1:13" x14ac:dyDescent="0.25">
      <c r="A100" t="s">
        <v>325</v>
      </c>
      <c r="B100" s="4">
        <v>1791.7840000000001</v>
      </c>
      <c r="C100" s="2">
        <f t="shared" si="3"/>
        <v>236138.99999982677</v>
      </c>
      <c r="D100" s="1">
        <f t="shared" si="4"/>
        <v>41182.733090277776</v>
      </c>
      <c r="E100" s="1">
        <f t="shared" si="5"/>
        <v>41182.753828518515</v>
      </c>
      <c r="F100" s="11" t="str">
        <f>IF(AND(VLOOKUP(F$1,VesselTimes!$A$2:$E$9,5)&gt;StnB!$D100,VLOOKUP(F$1,VesselTimes!$A$2:$E$9,4)&lt;=StnB!$E100),$A100,"")</f>
        <v/>
      </c>
      <c r="G100" s="11" t="str">
        <f>IF(AND(VLOOKUP(G$1,VesselTimes!$A$2:$E$9,5)&gt;StnB!$D100,VLOOKUP(G$1,VesselTimes!$A$2:$E$9,4)&lt;=StnB!$E100),$A100,"")</f>
        <v/>
      </c>
      <c r="H100" s="11" t="str">
        <f>IF(AND(VLOOKUP(H$1,VesselTimes!$A$2:$E$9,5)&gt;StnB!$D100,VLOOKUP(H$1,VesselTimes!$A$2:$E$9,4)&lt;=StnB!$E100),$A100,"")</f>
        <v/>
      </c>
      <c r="I100" s="11" t="str">
        <f>IF(AND(VLOOKUP(I$1,VesselTimes!$A$2:$E$9,5)&gt;StnB!$D100,VLOOKUP(I$1,VesselTimes!$A$2:$E$9,4)&lt;=StnB!$E100),$A100,"")</f>
        <v/>
      </c>
      <c r="J100" s="11" t="str">
        <f>IF(AND(VLOOKUP(J$1,VesselTimes!$A$2:$E$9,5)&gt;StnB!$D100,VLOOKUP(J$1,VesselTimes!$A$2:$E$9,4)&lt;=StnB!$E100),$A100,"")</f>
        <v/>
      </c>
      <c r="K100" s="11" t="str">
        <f>IF(AND(VLOOKUP(K$1,VesselTimes!$A$2:$E$9,5)&gt;StnB!$D100,VLOOKUP(K$1,VesselTimes!$A$2:$E$9,4)&lt;=StnB!$E100),$A100,"")</f>
        <v/>
      </c>
      <c r="L100" s="11" t="str">
        <f>IF(AND(VLOOKUP(L$1,VesselTimes!$A$2:$E$9,5)&gt;StnB!$D100,VLOOKUP(L$1,VesselTimes!$A$2:$E$9,4)&lt;=StnB!$E100),$A100,"")</f>
        <v/>
      </c>
      <c r="M100" s="11" t="str">
        <f>IF(AND(VLOOKUP(M$1,VesselTimes!$A$2:$E$9,5)&gt;StnB!$D100,VLOOKUP(M$1,VesselTimes!$A$2:$E$9,4)&lt;=StnB!$E100),$A100,"")</f>
        <v/>
      </c>
    </row>
    <row r="101" spans="1:13" x14ac:dyDescent="0.25">
      <c r="A101" t="s">
        <v>326</v>
      </c>
      <c r="B101" s="4">
        <v>1800</v>
      </c>
      <c r="C101" s="2">
        <f t="shared" si="3"/>
        <v>237940.00000027008</v>
      </c>
      <c r="D101" s="1">
        <f t="shared" si="4"/>
        <v>41182.753935185188</v>
      </c>
      <c r="E101" s="1">
        <f t="shared" si="5"/>
        <v>41182.774768518524</v>
      </c>
      <c r="F101" s="11" t="str">
        <f>IF(AND(VLOOKUP(F$1,VesselTimes!$A$2:$E$9,5)&gt;StnB!$D101,VLOOKUP(F$1,VesselTimes!$A$2:$E$9,4)&lt;=StnB!$E101),$A101,"")</f>
        <v/>
      </c>
      <c r="G101" s="11" t="str">
        <f>IF(AND(VLOOKUP(G$1,VesselTimes!$A$2:$E$9,5)&gt;StnB!$D101,VLOOKUP(G$1,VesselTimes!$A$2:$E$9,4)&lt;=StnB!$E101),$A101,"")</f>
        <v/>
      </c>
      <c r="H101" s="11" t="str">
        <f>IF(AND(VLOOKUP(H$1,VesselTimes!$A$2:$E$9,5)&gt;StnB!$D101,VLOOKUP(H$1,VesselTimes!$A$2:$E$9,4)&lt;=StnB!$E101),$A101,"")</f>
        <v/>
      </c>
      <c r="I101" s="11" t="str">
        <f>IF(AND(VLOOKUP(I$1,VesselTimes!$A$2:$E$9,5)&gt;StnB!$D101,VLOOKUP(I$1,VesselTimes!$A$2:$E$9,4)&lt;=StnB!$E101),$A101,"")</f>
        <v/>
      </c>
      <c r="J101" s="11" t="str">
        <f>IF(AND(VLOOKUP(J$1,VesselTimes!$A$2:$E$9,5)&gt;StnB!$D101,VLOOKUP(J$1,VesselTimes!$A$2:$E$9,4)&lt;=StnB!$E101),$A101,"")</f>
        <v/>
      </c>
      <c r="K101" s="11" t="str">
        <f>IF(AND(VLOOKUP(K$1,VesselTimes!$A$2:$E$9,5)&gt;StnB!$D101,VLOOKUP(K$1,VesselTimes!$A$2:$E$9,4)&lt;=StnB!$E101),$A101,"")</f>
        <v/>
      </c>
      <c r="L101" s="11" t="str">
        <f>IF(AND(VLOOKUP(L$1,VesselTimes!$A$2:$E$9,5)&gt;StnB!$D101,VLOOKUP(L$1,VesselTimes!$A$2:$E$9,4)&lt;=StnB!$E101),$A101,"")</f>
        <v/>
      </c>
      <c r="M101" s="11" t="str">
        <f>IF(AND(VLOOKUP(M$1,VesselTimes!$A$2:$E$9,5)&gt;StnB!$D101,VLOOKUP(M$1,VesselTimes!$A$2:$E$9,4)&lt;=StnB!$E101),$A101,"")</f>
        <v/>
      </c>
    </row>
    <row r="102" spans="1:13" x14ac:dyDescent="0.25">
      <c r="A102" t="s">
        <v>327</v>
      </c>
      <c r="B102" s="4">
        <v>1794.7280000000001</v>
      </c>
      <c r="C102" s="2">
        <f t="shared" si="3"/>
        <v>239739.99999985099</v>
      </c>
      <c r="D102" s="1">
        <f t="shared" si="4"/>
        <v>41182.774768518517</v>
      </c>
      <c r="E102" s="1">
        <f t="shared" si="5"/>
        <v>41182.795540833329</v>
      </c>
      <c r="F102" s="11" t="str">
        <f>IF(AND(VLOOKUP(F$1,VesselTimes!$A$2:$E$9,5)&gt;StnB!$D102,VLOOKUP(F$1,VesselTimes!$A$2:$E$9,4)&lt;=StnB!$E102),$A102,"")</f>
        <v/>
      </c>
      <c r="G102" s="11" t="str">
        <f>IF(AND(VLOOKUP(G$1,VesselTimes!$A$2:$E$9,5)&gt;StnB!$D102,VLOOKUP(G$1,VesselTimes!$A$2:$E$9,4)&lt;=StnB!$E102),$A102,"")</f>
        <v/>
      </c>
      <c r="H102" s="11" t="str">
        <f>IF(AND(VLOOKUP(H$1,VesselTimes!$A$2:$E$9,5)&gt;StnB!$D102,VLOOKUP(H$1,VesselTimes!$A$2:$E$9,4)&lt;=StnB!$E102),$A102,"")</f>
        <v/>
      </c>
      <c r="I102" s="11" t="str">
        <f>IF(AND(VLOOKUP(I$1,VesselTimes!$A$2:$E$9,5)&gt;StnB!$D102,VLOOKUP(I$1,VesselTimes!$A$2:$E$9,4)&lt;=StnB!$E102),$A102,"")</f>
        <v/>
      </c>
      <c r="J102" s="11" t="str">
        <f>IF(AND(VLOOKUP(J$1,VesselTimes!$A$2:$E$9,5)&gt;StnB!$D102,VLOOKUP(J$1,VesselTimes!$A$2:$E$9,4)&lt;=StnB!$E102),$A102,"")</f>
        <v/>
      </c>
      <c r="K102" s="11" t="str">
        <f>IF(AND(VLOOKUP(K$1,VesselTimes!$A$2:$E$9,5)&gt;StnB!$D102,VLOOKUP(K$1,VesselTimes!$A$2:$E$9,4)&lt;=StnB!$E102),$A102,"")</f>
        <v/>
      </c>
      <c r="L102" s="11" t="str">
        <f>IF(AND(VLOOKUP(L$1,VesselTimes!$A$2:$E$9,5)&gt;StnB!$D102,VLOOKUP(L$1,VesselTimes!$A$2:$E$9,4)&lt;=StnB!$E102),$A102,"")</f>
        <v/>
      </c>
      <c r="M102" s="11" t="str">
        <f>IF(AND(VLOOKUP(M$1,VesselTimes!$A$2:$E$9,5)&gt;StnB!$D102,VLOOKUP(M$1,VesselTimes!$A$2:$E$9,4)&lt;=StnB!$E102),$A102,"")</f>
        <v/>
      </c>
    </row>
    <row r="103" spans="1:13" x14ac:dyDescent="0.25">
      <c r="A103" t="s">
        <v>328</v>
      </c>
      <c r="B103" s="4">
        <v>1800</v>
      </c>
      <c r="C103" s="2">
        <f t="shared" si="3"/>
        <v>241541.99999989942</v>
      </c>
      <c r="D103" s="1">
        <f t="shared" si="4"/>
        <v>41182.795624999999</v>
      </c>
      <c r="E103" s="1">
        <f t="shared" si="5"/>
        <v>41182.816458333335</v>
      </c>
      <c r="F103" s="11" t="str">
        <f>IF(AND(VLOOKUP(F$1,VesselTimes!$A$2:$E$9,5)&gt;StnB!$D103,VLOOKUP(F$1,VesselTimes!$A$2:$E$9,4)&lt;=StnB!$E103),$A103,"")</f>
        <v/>
      </c>
      <c r="G103" s="11" t="str">
        <f>IF(AND(VLOOKUP(G$1,VesselTimes!$A$2:$E$9,5)&gt;StnB!$D103,VLOOKUP(G$1,VesselTimes!$A$2:$E$9,4)&lt;=StnB!$E103),$A103,"")</f>
        <v/>
      </c>
      <c r="H103" s="11" t="str">
        <f>IF(AND(VLOOKUP(H$1,VesselTimes!$A$2:$E$9,5)&gt;StnB!$D103,VLOOKUP(H$1,VesselTimes!$A$2:$E$9,4)&lt;=StnB!$E103),$A103,"")</f>
        <v/>
      </c>
      <c r="I103" s="11" t="str">
        <f>IF(AND(VLOOKUP(I$1,VesselTimes!$A$2:$E$9,5)&gt;StnB!$D103,VLOOKUP(I$1,VesselTimes!$A$2:$E$9,4)&lt;=StnB!$E103),$A103,"")</f>
        <v/>
      </c>
      <c r="J103" s="11" t="str">
        <f>IF(AND(VLOOKUP(J$1,VesselTimes!$A$2:$E$9,5)&gt;StnB!$D103,VLOOKUP(J$1,VesselTimes!$A$2:$E$9,4)&lt;=StnB!$E103),$A103,"")</f>
        <v/>
      </c>
      <c r="K103" s="11" t="str">
        <f>IF(AND(VLOOKUP(K$1,VesselTimes!$A$2:$E$9,5)&gt;StnB!$D103,VLOOKUP(K$1,VesselTimes!$A$2:$E$9,4)&lt;=StnB!$E103),$A103,"")</f>
        <v/>
      </c>
      <c r="L103" s="11" t="str">
        <f>IF(AND(VLOOKUP(L$1,VesselTimes!$A$2:$E$9,5)&gt;StnB!$D103,VLOOKUP(L$1,VesselTimes!$A$2:$E$9,4)&lt;=StnB!$E103),$A103,"")</f>
        <v/>
      </c>
      <c r="M103" s="11" t="str">
        <f>IF(AND(VLOOKUP(M$1,VesselTimes!$A$2:$E$9,5)&gt;StnB!$D103,VLOOKUP(M$1,VesselTimes!$A$2:$E$9,4)&lt;=StnB!$E103),$A103,"")</f>
        <v/>
      </c>
    </row>
    <row r="104" spans="1:13" x14ac:dyDescent="0.25">
      <c r="A104" t="s">
        <v>329</v>
      </c>
      <c r="B104" s="4">
        <v>1791.7840000000001</v>
      </c>
      <c r="C104" s="2">
        <f t="shared" si="3"/>
        <v>243342.00000010896</v>
      </c>
      <c r="D104" s="1">
        <f t="shared" si="4"/>
        <v>41182.816458333335</v>
      </c>
      <c r="E104" s="1">
        <f t="shared" si="5"/>
        <v>41182.837196574073</v>
      </c>
      <c r="F104" s="11" t="str">
        <f>IF(AND(VLOOKUP(F$1,VesselTimes!$A$2:$E$9,5)&gt;StnB!$D104,VLOOKUP(F$1,VesselTimes!$A$2:$E$9,4)&lt;=StnB!$E104),$A104,"")</f>
        <v/>
      </c>
      <c r="G104" s="11" t="str">
        <f>IF(AND(VLOOKUP(G$1,VesselTimes!$A$2:$E$9,5)&gt;StnB!$D104,VLOOKUP(G$1,VesselTimes!$A$2:$E$9,4)&lt;=StnB!$E104),$A104,"")</f>
        <v/>
      </c>
      <c r="H104" s="11" t="str">
        <f>IF(AND(VLOOKUP(H$1,VesselTimes!$A$2:$E$9,5)&gt;StnB!$D104,VLOOKUP(H$1,VesselTimes!$A$2:$E$9,4)&lt;=StnB!$E104),$A104,"")</f>
        <v/>
      </c>
      <c r="I104" s="11" t="str">
        <f>IF(AND(VLOOKUP(I$1,VesselTimes!$A$2:$E$9,5)&gt;StnB!$D104,VLOOKUP(I$1,VesselTimes!$A$2:$E$9,4)&lt;=StnB!$E104),$A104,"")</f>
        <v/>
      </c>
      <c r="J104" s="11" t="str">
        <f>IF(AND(VLOOKUP(J$1,VesselTimes!$A$2:$E$9,5)&gt;StnB!$D104,VLOOKUP(J$1,VesselTimes!$A$2:$E$9,4)&lt;=StnB!$E104),$A104,"")</f>
        <v/>
      </c>
      <c r="K104" s="11" t="str">
        <f>IF(AND(VLOOKUP(K$1,VesselTimes!$A$2:$E$9,5)&gt;StnB!$D104,VLOOKUP(K$1,VesselTimes!$A$2:$E$9,4)&lt;=StnB!$E104),$A104,"")</f>
        <v/>
      </c>
      <c r="L104" s="11" t="str">
        <f>IF(AND(VLOOKUP(L$1,VesselTimes!$A$2:$E$9,5)&gt;StnB!$D104,VLOOKUP(L$1,VesselTimes!$A$2:$E$9,4)&lt;=StnB!$E104),$A104,"")</f>
        <v/>
      </c>
      <c r="M104" s="11" t="str">
        <f>IF(AND(VLOOKUP(M$1,VesselTimes!$A$2:$E$9,5)&gt;StnB!$D104,VLOOKUP(M$1,VesselTimes!$A$2:$E$9,4)&lt;=StnB!$E104),$A104,"")</f>
        <v/>
      </c>
    </row>
    <row r="105" spans="1:13" x14ac:dyDescent="0.25">
      <c r="A105" t="s">
        <v>330</v>
      </c>
      <c r="B105" s="4">
        <v>1800</v>
      </c>
      <c r="C105" s="2">
        <f t="shared" si="3"/>
        <v>245142.99999992363</v>
      </c>
      <c r="D105" s="1">
        <f t="shared" si="4"/>
        <v>41182.83730324074</v>
      </c>
      <c r="E105" s="1">
        <f t="shared" si="5"/>
        <v>41182.858136574076</v>
      </c>
      <c r="F105" s="11" t="str">
        <f>IF(AND(VLOOKUP(F$1,VesselTimes!$A$2:$E$9,5)&gt;StnB!$D105,VLOOKUP(F$1,VesselTimes!$A$2:$E$9,4)&lt;=StnB!$E105),$A105,"")</f>
        <v/>
      </c>
      <c r="G105" s="11" t="str">
        <f>IF(AND(VLOOKUP(G$1,VesselTimes!$A$2:$E$9,5)&gt;StnB!$D105,VLOOKUP(G$1,VesselTimes!$A$2:$E$9,4)&lt;=StnB!$E105),$A105,"")</f>
        <v/>
      </c>
      <c r="H105" s="11" t="str">
        <f>IF(AND(VLOOKUP(H$1,VesselTimes!$A$2:$E$9,5)&gt;StnB!$D105,VLOOKUP(H$1,VesselTimes!$A$2:$E$9,4)&lt;=StnB!$E105),$A105,"")</f>
        <v/>
      </c>
      <c r="I105" s="11" t="str">
        <f>IF(AND(VLOOKUP(I$1,VesselTimes!$A$2:$E$9,5)&gt;StnB!$D105,VLOOKUP(I$1,VesselTimes!$A$2:$E$9,4)&lt;=StnB!$E105),$A105,"")</f>
        <v/>
      </c>
      <c r="J105" s="11" t="str">
        <f>IF(AND(VLOOKUP(J$1,VesselTimes!$A$2:$E$9,5)&gt;StnB!$D105,VLOOKUP(J$1,VesselTimes!$A$2:$E$9,4)&lt;=StnB!$E105),$A105,"")</f>
        <v/>
      </c>
      <c r="K105" s="11" t="str">
        <f>IF(AND(VLOOKUP(K$1,VesselTimes!$A$2:$E$9,5)&gt;StnB!$D105,VLOOKUP(K$1,VesselTimes!$A$2:$E$9,4)&lt;=StnB!$E105),$A105,"")</f>
        <v/>
      </c>
      <c r="L105" s="11" t="str">
        <f>IF(AND(VLOOKUP(L$1,VesselTimes!$A$2:$E$9,5)&gt;StnB!$D105,VLOOKUP(L$1,VesselTimes!$A$2:$E$9,4)&lt;=StnB!$E105),$A105,"")</f>
        <v/>
      </c>
      <c r="M105" s="11" t="str">
        <f>IF(AND(VLOOKUP(M$1,VesselTimes!$A$2:$E$9,5)&gt;StnB!$D105,VLOOKUP(M$1,VesselTimes!$A$2:$E$9,4)&lt;=StnB!$E105),$A105,"")</f>
        <v/>
      </c>
    </row>
    <row r="106" spans="1:13" x14ac:dyDescent="0.25">
      <c r="A106" t="s">
        <v>331</v>
      </c>
      <c r="B106" s="4">
        <v>1792.7650000000001</v>
      </c>
      <c r="C106" s="2">
        <f t="shared" si="3"/>
        <v>246943.00000013318</v>
      </c>
      <c r="D106" s="1">
        <f t="shared" si="4"/>
        <v>41182.858136574076</v>
      </c>
      <c r="E106" s="1">
        <f t="shared" si="5"/>
        <v>41182.878886168983</v>
      </c>
      <c r="F106" s="11" t="str">
        <f>IF(AND(VLOOKUP(F$1,VesselTimes!$A$2:$E$9,5)&gt;StnB!$D106,VLOOKUP(F$1,VesselTimes!$A$2:$E$9,4)&lt;=StnB!$E106),$A106,"")</f>
        <v/>
      </c>
      <c r="G106" s="11" t="str">
        <f>IF(AND(VLOOKUP(G$1,VesselTimes!$A$2:$E$9,5)&gt;StnB!$D106,VLOOKUP(G$1,VesselTimes!$A$2:$E$9,4)&lt;=StnB!$E106),$A106,"")</f>
        <v/>
      </c>
      <c r="H106" s="11" t="str">
        <f>IF(AND(VLOOKUP(H$1,VesselTimes!$A$2:$E$9,5)&gt;StnB!$D106,VLOOKUP(H$1,VesselTimes!$A$2:$E$9,4)&lt;=StnB!$E106),$A106,"")</f>
        <v/>
      </c>
      <c r="I106" s="11" t="str">
        <f>IF(AND(VLOOKUP(I$1,VesselTimes!$A$2:$E$9,5)&gt;StnB!$D106,VLOOKUP(I$1,VesselTimes!$A$2:$E$9,4)&lt;=StnB!$E106),$A106,"")</f>
        <v/>
      </c>
      <c r="J106" s="11" t="str">
        <f>IF(AND(VLOOKUP(J$1,VesselTimes!$A$2:$E$9,5)&gt;StnB!$D106,VLOOKUP(J$1,VesselTimes!$A$2:$E$9,4)&lt;=StnB!$E106),$A106,"")</f>
        <v/>
      </c>
      <c r="K106" s="11" t="str">
        <f>IF(AND(VLOOKUP(K$1,VesselTimes!$A$2:$E$9,5)&gt;StnB!$D106,VLOOKUP(K$1,VesselTimes!$A$2:$E$9,4)&lt;=StnB!$E106),$A106,"")</f>
        <v/>
      </c>
      <c r="L106" s="11" t="str">
        <f>IF(AND(VLOOKUP(L$1,VesselTimes!$A$2:$E$9,5)&gt;StnB!$D106,VLOOKUP(L$1,VesselTimes!$A$2:$E$9,4)&lt;=StnB!$E106),$A106,"")</f>
        <v/>
      </c>
      <c r="M106" s="11" t="str">
        <f>IF(AND(VLOOKUP(M$1,VesselTimes!$A$2:$E$9,5)&gt;StnB!$D106,VLOOKUP(M$1,VesselTimes!$A$2:$E$9,4)&lt;=StnB!$E106),$A106,"")</f>
        <v/>
      </c>
    </row>
    <row r="107" spans="1:13" x14ac:dyDescent="0.25">
      <c r="A107" t="s">
        <v>332</v>
      </c>
      <c r="B107" s="4">
        <v>1800</v>
      </c>
      <c r="C107" s="2">
        <f t="shared" si="3"/>
        <v>248743.99999994785</v>
      </c>
      <c r="D107" s="1">
        <f t="shared" si="4"/>
        <v>41182.878981481481</v>
      </c>
      <c r="E107" s="1">
        <f t="shared" si="5"/>
        <v>41182.899814814817</v>
      </c>
      <c r="F107" s="11" t="str">
        <f>IF(AND(VLOOKUP(F$1,VesselTimes!$A$2:$E$9,5)&gt;StnB!$D107,VLOOKUP(F$1,VesselTimes!$A$2:$E$9,4)&lt;=StnB!$E107),$A107,"")</f>
        <v/>
      </c>
      <c r="G107" s="11" t="str">
        <f>IF(AND(VLOOKUP(G$1,VesselTimes!$A$2:$E$9,5)&gt;StnB!$D107,VLOOKUP(G$1,VesselTimes!$A$2:$E$9,4)&lt;=StnB!$E107),$A107,"")</f>
        <v/>
      </c>
      <c r="H107" s="11" t="str">
        <f>IF(AND(VLOOKUP(H$1,VesselTimes!$A$2:$E$9,5)&gt;StnB!$D107,VLOOKUP(H$1,VesselTimes!$A$2:$E$9,4)&lt;=StnB!$E107),$A107,"")</f>
        <v/>
      </c>
      <c r="I107" s="11" t="str">
        <f>IF(AND(VLOOKUP(I$1,VesselTimes!$A$2:$E$9,5)&gt;StnB!$D107,VLOOKUP(I$1,VesselTimes!$A$2:$E$9,4)&lt;=StnB!$E107),$A107,"")</f>
        <v/>
      </c>
      <c r="J107" s="11" t="str">
        <f>IF(AND(VLOOKUP(J$1,VesselTimes!$A$2:$E$9,5)&gt;StnB!$D107,VLOOKUP(J$1,VesselTimes!$A$2:$E$9,4)&lt;=StnB!$E107),$A107,"")</f>
        <v/>
      </c>
      <c r="K107" s="11" t="str">
        <f>IF(AND(VLOOKUP(K$1,VesselTimes!$A$2:$E$9,5)&gt;StnB!$D107,VLOOKUP(K$1,VesselTimes!$A$2:$E$9,4)&lt;=StnB!$E107),$A107,"")</f>
        <v/>
      </c>
      <c r="L107" s="11" t="str">
        <f>IF(AND(VLOOKUP(L$1,VesselTimes!$A$2:$E$9,5)&gt;StnB!$D107,VLOOKUP(L$1,VesselTimes!$A$2:$E$9,4)&lt;=StnB!$E107),$A107,"")</f>
        <v/>
      </c>
      <c r="M107" s="11" t="str">
        <f>IF(AND(VLOOKUP(M$1,VesselTimes!$A$2:$E$9,5)&gt;StnB!$D107,VLOOKUP(M$1,VesselTimes!$A$2:$E$9,4)&lt;=StnB!$E107),$A107,"")</f>
        <v/>
      </c>
    </row>
    <row r="108" spans="1:13" x14ac:dyDescent="0.25">
      <c r="A108" t="s">
        <v>333</v>
      </c>
      <c r="B108" s="4">
        <v>1792.7650000000001</v>
      </c>
      <c r="C108" s="2">
        <f t="shared" si="3"/>
        <v>250544.00000015739</v>
      </c>
      <c r="D108" s="1">
        <f t="shared" si="4"/>
        <v>41182.899814814817</v>
      </c>
      <c r="E108" s="1">
        <f t="shared" si="5"/>
        <v>41182.920564409724</v>
      </c>
      <c r="F108" s="11" t="str">
        <f>IF(AND(VLOOKUP(F$1,VesselTimes!$A$2:$E$9,5)&gt;StnB!$D108,VLOOKUP(F$1,VesselTimes!$A$2:$E$9,4)&lt;=StnB!$E108),$A108,"")</f>
        <v/>
      </c>
      <c r="G108" s="11" t="str">
        <f>IF(AND(VLOOKUP(G$1,VesselTimes!$A$2:$E$9,5)&gt;StnB!$D108,VLOOKUP(G$1,VesselTimes!$A$2:$E$9,4)&lt;=StnB!$E108),$A108,"")</f>
        <v/>
      </c>
      <c r="H108" s="11" t="str">
        <f>IF(AND(VLOOKUP(H$1,VesselTimes!$A$2:$E$9,5)&gt;StnB!$D108,VLOOKUP(H$1,VesselTimes!$A$2:$E$9,4)&lt;=StnB!$E108),$A108,"")</f>
        <v/>
      </c>
      <c r="I108" s="11" t="str">
        <f>IF(AND(VLOOKUP(I$1,VesselTimes!$A$2:$E$9,5)&gt;StnB!$D108,VLOOKUP(I$1,VesselTimes!$A$2:$E$9,4)&lt;=StnB!$E108),$A108,"")</f>
        <v/>
      </c>
      <c r="J108" s="11" t="str">
        <f>IF(AND(VLOOKUP(J$1,VesselTimes!$A$2:$E$9,5)&gt;StnB!$D108,VLOOKUP(J$1,VesselTimes!$A$2:$E$9,4)&lt;=StnB!$E108),$A108,"")</f>
        <v/>
      </c>
      <c r="K108" s="11" t="str">
        <f>IF(AND(VLOOKUP(K$1,VesselTimes!$A$2:$E$9,5)&gt;StnB!$D108,VLOOKUP(K$1,VesselTimes!$A$2:$E$9,4)&lt;=StnB!$E108),$A108,"")</f>
        <v/>
      </c>
      <c r="L108" s="11" t="str">
        <f>IF(AND(VLOOKUP(L$1,VesselTimes!$A$2:$E$9,5)&gt;StnB!$D108,VLOOKUP(L$1,VesselTimes!$A$2:$E$9,4)&lt;=StnB!$E108),$A108,"")</f>
        <v/>
      </c>
      <c r="M108" s="11" t="str">
        <f>IF(AND(VLOOKUP(M$1,VesselTimes!$A$2:$E$9,5)&gt;StnB!$D108,VLOOKUP(M$1,VesselTimes!$A$2:$E$9,4)&lt;=StnB!$E108),$A108,"")</f>
        <v/>
      </c>
    </row>
    <row r="109" spans="1:13" x14ac:dyDescent="0.25">
      <c r="A109" t="s">
        <v>334</v>
      </c>
      <c r="B109" s="4">
        <v>1800</v>
      </c>
      <c r="C109" s="2">
        <f t="shared" si="3"/>
        <v>252344.99999997206</v>
      </c>
      <c r="D109" s="1">
        <f t="shared" si="4"/>
        <v>41182.920659722222</v>
      </c>
      <c r="E109" s="1">
        <f t="shared" si="5"/>
        <v>41182.941493055558</v>
      </c>
      <c r="F109" s="11" t="str">
        <f>IF(AND(VLOOKUP(F$1,VesselTimes!$A$2:$E$9,5)&gt;StnB!$D109,VLOOKUP(F$1,VesselTimes!$A$2:$E$9,4)&lt;=StnB!$E109),$A109,"")</f>
        <v/>
      </c>
      <c r="G109" s="11" t="str">
        <f>IF(AND(VLOOKUP(G$1,VesselTimes!$A$2:$E$9,5)&gt;StnB!$D109,VLOOKUP(G$1,VesselTimes!$A$2:$E$9,4)&lt;=StnB!$E109),$A109,"")</f>
        <v/>
      </c>
      <c r="H109" s="11" t="str">
        <f>IF(AND(VLOOKUP(H$1,VesselTimes!$A$2:$E$9,5)&gt;StnB!$D109,VLOOKUP(H$1,VesselTimes!$A$2:$E$9,4)&lt;=StnB!$E109),$A109,"")</f>
        <v/>
      </c>
      <c r="I109" s="11" t="str">
        <f>IF(AND(VLOOKUP(I$1,VesselTimes!$A$2:$E$9,5)&gt;StnB!$D109,VLOOKUP(I$1,VesselTimes!$A$2:$E$9,4)&lt;=StnB!$E109),$A109,"")</f>
        <v/>
      </c>
      <c r="J109" s="11" t="str">
        <f>IF(AND(VLOOKUP(J$1,VesselTimes!$A$2:$E$9,5)&gt;StnB!$D109,VLOOKUP(J$1,VesselTimes!$A$2:$E$9,4)&lt;=StnB!$E109),$A109,"")</f>
        <v/>
      </c>
      <c r="K109" s="11" t="str">
        <f>IF(AND(VLOOKUP(K$1,VesselTimes!$A$2:$E$9,5)&gt;StnB!$D109,VLOOKUP(K$1,VesselTimes!$A$2:$E$9,4)&lt;=StnB!$E109),$A109,"")</f>
        <v/>
      </c>
      <c r="L109" s="11" t="str">
        <f>IF(AND(VLOOKUP(L$1,VesselTimes!$A$2:$E$9,5)&gt;StnB!$D109,VLOOKUP(L$1,VesselTimes!$A$2:$E$9,4)&lt;=StnB!$E109),$A109,"")</f>
        <v/>
      </c>
      <c r="M109" s="11" t="str">
        <f>IF(AND(VLOOKUP(M$1,VesselTimes!$A$2:$E$9,5)&gt;StnB!$D109,VLOOKUP(M$1,VesselTimes!$A$2:$E$9,4)&lt;=StnB!$E109),$A109,"")</f>
        <v/>
      </c>
    </row>
    <row r="110" spans="1:13" x14ac:dyDescent="0.25">
      <c r="A110" t="s">
        <v>335</v>
      </c>
      <c r="B110" s="4">
        <v>1792.7650000000001</v>
      </c>
      <c r="C110" s="2">
        <f t="shared" si="3"/>
        <v>254145.00000018161</v>
      </c>
      <c r="D110" s="1">
        <f t="shared" si="4"/>
        <v>41182.941493055558</v>
      </c>
      <c r="E110" s="1">
        <f t="shared" si="5"/>
        <v>41182.962242650465</v>
      </c>
      <c r="F110" s="11" t="str">
        <f>IF(AND(VLOOKUP(F$1,VesselTimes!$A$2:$E$9,5)&gt;StnB!$D110,VLOOKUP(F$1,VesselTimes!$A$2:$E$9,4)&lt;=StnB!$E110),$A110,"")</f>
        <v/>
      </c>
      <c r="G110" s="11" t="str">
        <f>IF(AND(VLOOKUP(G$1,VesselTimes!$A$2:$E$9,5)&gt;StnB!$D110,VLOOKUP(G$1,VesselTimes!$A$2:$E$9,4)&lt;=StnB!$E110),$A110,"")</f>
        <v/>
      </c>
      <c r="H110" s="11" t="str">
        <f>IF(AND(VLOOKUP(H$1,VesselTimes!$A$2:$E$9,5)&gt;StnB!$D110,VLOOKUP(H$1,VesselTimes!$A$2:$E$9,4)&lt;=StnB!$E110),$A110,"")</f>
        <v/>
      </c>
      <c r="I110" s="11" t="str">
        <f>IF(AND(VLOOKUP(I$1,VesselTimes!$A$2:$E$9,5)&gt;StnB!$D110,VLOOKUP(I$1,VesselTimes!$A$2:$E$9,4)&lt;=StnB!$E110),$A110,"")</f>
        <v/>
      </c>
      <c r="J110" s="11" t="str">
        <f>IF(AND(VLOOKUP(J$1,VesselTimes!$A$2:$E$9,5)&gt;StnB!$D110,VLOOKUP(J$1,VesselTimes!$A$2:$E$9,4)&lt;=StnB!$E110),$A110,"")</f>
        <v/>
      </c>
      <c r="K110" s="11" t="str">
        <f>IF(AND(VLOOKUP(K$1,VesselTimes!$A$2:$E$9,5)&gt;StnB!$D110,VLOOKUP(K$1,VesselTimes!$A$2:$E$9,4)&lt;=StnB!$E110),$A110,"")</f>
        <v/>
      </c>
      <c r="L110" s="11" t="str">
        <f>IF(AND(VLOOKUP(L$1,VesselTimes!$A$2:$E$9,5)&gt;StnB!$D110,VLOOKUP(L$1,VesselTimes!$A$2:$E$9,4)&lt;=StnB!$E110),$A110,"")</f>
        <v/>
      </c>
      <c r="M110" s="11" t="str">
        <f>IF(AND(VLOOKUP(M$1,VesselTimes!$A$2:$E$9,5)&gt;StnB!$D110,VLOOKUP(M$1,VesselTimes!$A$2:$E$9,4)&lt;=StnB!$E110),$A110,"")</f>
        <v/>
      </c>
    </row>
    <row r="111" spans="1:13" x14ac:dyDescent="0.25">
      <c r="A111" t="s">
        <v>336</v>
      </c>
      <c r="B111" s="4">
        <v>1800</v>
      </c>
      <c r="C111" s="2">
        <f t="shared" si="3"/>
        <v>255945.99999999627</v>
      </c>
      <c r="D111" s="1">
        <f t="shared" si="4"/>
        <v>41182.962337962963</v>
      </c>
      <c r="E111" s="1">
        <f t="shared" si="5"/>
        <v>41182.983171296299</v>
      </c>
      <c r="F111" s="11" t="str">
        <f>IF(AND(VLOOKUP(F$1,VesselTimes!$A$2:$E$9,5)&gt;StnB!$D111,VLOOKUP(F$1,VesselTimes!$A$2:$E$9,4)&lt;=StnB!$E111),$A111,"")</f>
        <v/>
      </c>
      <c r="G111" s="11" t="str">
        <f>IF(AND(VLOOKUP(G$1,VesselTimes!$A$2:$E$9,5)&gt;StnB!$D111,VLOOKUP(G$1,VesselTimes!$A$2:$E$9,4)&lt;=StnB!$E111),$A111,"")</f>
        <v/>
      </c>
      <c r="H111" s="11" t="str">
        <f>IF(AND(VLOOKUP(H$1,VesselTimes!$A$2:$E$9,5)&gt;StnB!$D111,VLOOKUP(H$1,VesselTimes!$A$2:$E$9,4)&lt;=StnB!$E111),$A111,"")</f>
        <v/>
      </c>
      <c r="I111" s="11" t="str">
        <f>IF(AND(VLOOKUP(I$1,VesselTimes!$A$2:$E$9,5)&gt;StnB!$D111,VLOOKUP(I$1,VesselTimes!$A$2:$E$9,4)&lt;=StnB!$E111),$A111,"")</f>
        <v/>
      </c>
      <c r="J111" s="11" t="str">
        <f>IF(AND(VLOOKUP(J$1,VesselTimes!$A$2:$E$9,5)&gt;StnB!$D111,VLOOKUP(J$1,VesselTimes!$A$2:$E$9,4)&lt;=StnB!$E111),$A111,"")</f>
        <v/>
      </c>
      <c r="K111" s="11" t="str">
        <f>IF(AND(VLOOKUP(K$1,VesselTimes!$A$2:$E$9,5)&gt;StnB!$D111,VLOOKUP(K$1,VesselTimes!$A$2:$E$9,4)&lt;=StnB!$E111),$A111,"")</f>
        <v/>
      </c>
      <c r="L111" s="11" t="str">
        <f>IF(AND(VLOOKUP(L$1,VesselTimes!$A$2:$E$9,5)&gt;StnB!$D111,VLOOKUP(L$1,VesselTimes!$A$2:$E$9,4)&lt;=StnB!$E111),$A111,"")</f>
        <v/>
      </c>
      <c r="M111" s="11" t="str">
        <f>IF(AND(VLOOKUP(M$1,VesselTimes!$A$2:$E$9,5)&gt;StnB!$D111,VLOOKUP(M$1,VesselTimes!$A$2:$E$9,4)&lt;=StnB!$E111),$A111,"")</f>
        <v/>
      </c>
    </row>
    <row r="112" spans="1:13" x14ac:dyDescent="0.25">
      <c r="A112" t="s">
        <v>337</v>
      </c>
      <c r="B112" s="4">
        <v>1792.7650000000001</v>
      </c>
      <c r="C112" s="2">
        <f t="shared" si="3"/>
        <v>257746.00000020582</v>
      </c>
      <c r="D112" s="1">
        <f t="shared" si="4"/>
        <v>41182.983171296299</v>
      </c>
      <c r="E112" s="1">
        <f t="shared" si="5"/>
        <v>41183.003920891206</v>
      </c>
      <c r="F112" s="11" t="str">
        <f>IF(AND(VLOOKUP(F$1,VesselTimes!$A$2:$E$9,5)&gt;StnB!$D112,VLOOKUP(F$1,VesselTimes!$A$2:$E$9,4)&lt;=StnB!$E112),$A112,"")</f>
        <v/>
      </c>
      <c r="G112" s="11" t="str">
        <f>IF(AND(VLOOKUP(G$1,VesselTimes!$A$2:$E$9,5)&gt;StnB!$D112,VLOOKUP(G$1,VesselTimes!$A$2:$E$9,4)&lt;=StnB!$E112),$A112,"")</f>
        <v/>
      </c>
      <c r="H112" s="11" t="str">
        <f>IF(AND(VLOOKUP(H$1,VesselTimes!$A$2:$E$9,5)&gt;StnB!$D112,VLOOKUP(H$1,VesselTimes!$A$2:$E$9,4)&lt;=StnB!$E112),$A112,"")</f>
        <v/>
      </c>
      <c r="I112" s="11" t="str">
        <f>IF(AND(VLOOKUP(I$1,VesselTimes!$A$2:$E$9,5)&gt;StnB!$D112,VLOOKUP(I$1,VesselTimes!$A$2:$E$9,4)&lt;=StnB!$E112),$A112,"")</f>
        <v/>
      </c>
      <c r="J112" s="11" t="str">
        <f>IF(AND(VLOOKUP(J$1,VesselTimes!$A$2:$E$9,5)&gt;StnB!$D112,VLOOKUP(J$1,VesselTimes!$A$2:$E$9,4)&lt;=StnB!$E112),$A112,"")</f>
        <v/>
      </c>
      <c r="K112" s="11" t="str">
        <f>IF(AND(VLOOKUP(K$1,VesselTimes!$A$2:$E$9,5)&gt;StnB!$D112,VLOOKUP(K$1,VesselTimes!$A$2:$E$9,4)&lt;=StnB!$E112),$A112,"")</f>
        <v/>
      </c>
      <c r="L112" s="11" t="str">
        <f>IF(AND(VLOOKUP(L$1,VesselTimes!$A$2:$E$9,5)&gt;StnB!$D112,VLOOKUP(L$1,VesselTimes!$A$2:$E$9,4)&lt;=StnB!$E112),$A112,"")</f>
        <v/>
      </c>
      <c r="M112" s="11" t="str">
        <f>IF(AND(VLOOKUP(M$1,VesselTimes!$A$2:$E$9,5)&gt;StnB!$D112,VLOOKUP(M$1,VesselTimes!$A$2:$E$9,4)&lt;=StnB!$E112),$A112,"")</f>
        <v/>
      </c>
    </row>
    <row r="113" spans="1:13" x14ac:dyDescent="0.25">
      <c r="A113" t="s">
        <v>338</v>
      </c>
      <c r="B113" s="4">
        <v>1800</v>
      </c>
      <c r="C113" s="2">
        <f t="shared" si="3"/>
        <v>259547.00000002049</v>
      </c>
      <c r="D113" s="1">
        <f t="shared" si="4"/>
        <v>41183.004016203704</v>
      </c>
      <c r="E113" s="1">
        <f t="shared" si="5"/>
        <v>41183.02484953704</v>
      </c>
      <c r="F113" s="11" t="str">
        <f>IF(AND(VLOOKUP(F$1,VesselTimes!$A$2:$E$9,5)&gt;StnB!$D113,VLOOKUP(F$1,VesselTimes!$A$2:$E$9,4)&lt;=StnB!$E113),$A113,"")</f>
        <v/>
      </c>
      <c r="G113" s="11" t="str">
        <f>IF(AND(VLOOKUP(G$1,VesselTimes!$A$2:$E$9,5)&gt;StnB!$D113,VLOOKUP(G$1,VesselTimes!$A$2:$E$9,4)&lt;=StnB!$E113),$A113,"")</f>
        <v/>
      </c>
      <c r="H113" s="11" t="str">
        <f>IF(AND(VLOOKUP(H$1,VesselTimes!$A$2:$E$9,5)&gt;StnB!$D113,VLOOKUP(H$1,VesselTimes!$A$2:$E$9,4)&lt;=StnB!$E113),$A113,"")</f>
        <v/>
      </c>
      <c r="I113" s="11" t="str">
        <f>IF(AND(VLOOKUP(I$1,VesselTimes!$A$2:$E$9,5)&gt;StnB!$D113,VLOOKUP(I$1,VesselTimes!$A$2:$E$9,4)&lt;=StnB!$E113),$A113,"")</f>
        <v/>
      </c>
      <c r="J113" s="11" t="str">
        <f>IF(AND(VLOOKUP(J$1,VesselTimes!$A$2:$E$9,5)&gt;StnB!$D113,VLOOKUP(J$1,VesselTimes!$A$2:$E$9,4)&lt;=StnB!$E113),$A113,"")</f>
        <v/>
      </c>
      <c r="K113" s="11" t="str">
        <f>IF(AND(VLOOKUP(K$1,VesselTimes!$A$2:$E$9,5)&gt;StnB!$D113,VLOOKUP(K$1,VesselTimes!$A$2:$E$9,4)&lt;=StnB!$E113),$A113,"")</f>
        <v/>
      </c>
      <c r="L113" s="11" t="str">
        <f>IF(AND(VLOOKUP(L$1,VesselTimes!$A$2:$E$9,5)&gt;StnB!$D113,VLOOKUP(L$1,VesselTimes!$A$2:$E$9,4)&lt;=StnB!$E113),$A113,"")</f>
        <v/>
      </c>
      <c r="M113" s="11" t="str">
        <f>IF(AND(VLOOKUP(M$1,VesselTimes!$A$2:$E$9,5)&gt;StnB!$D113,VLOOKUP(M$1,VesselTimes!$A$2:$E$9,4)&lt;=StnB!$E113),$A113,"")</f>
        <v/>
      </c>
    </row>
    <row r="114" spans="1:13" x14ac:dyDescent="0.25">
      <c r="A114" t="s">
        <v>339</v>
      </c>
      <c r="B114" s="4">
        <v>1794.7280000000001</v>
      </c>
      <c r="C114" s="2">
        <f t="shared" si="3"/>
        <v>261347.00000023004</v>
      </c>
      <c r="D114" s="1">
        <f t="shared" si="4"/>
        <v>41183.02484953704</v>
      </c>
      <c r="E114" s="1">
        <f t="shared" si="5"/>
        <v>41183.045621851852</v>
      </c>
      <c r="F114" s="11" t="str">
        <f>IF(AND(VLOOKUP(F$1,VesselTimes!$A$2:$E$9,5)&gt;StnB!$D114,VLOOKUP(F$1,VesselTimes!$A$2:$E$9,4)&lt;=StnB!$E114),$A114,"")</f>
        <v/>
      </c>
      <c r="G114" s="11" t="str">
        <f>IF(AND(VLOOKUP(G$1,VesselTimes!$A$2:$E$9,5)&gt;StnB!$D114,VLOOKUP(G$1,VesselTimes!$A$2:$E$9,4)&lt;=StnB!$E114),$A114,"")</f>
        <v/>
      </c>
      <c r="H114" s="11" t="str">
        <f>IF(AND(VLOOKUP(H$1,VesselTimes!$A$2:$E$9,5)&gt;StnB!$D114,VLOOKUP(H$1,VesselTimes!$A$2:$E$9,4)&lt;=StnB!$E114),$A114,"")</f>
        <v/>
      </c>
      <c r="I114" s="11" t="str">
        <f>IF(AND(VLOOKUP(I$1,VesselTimes!$A$2:$E$9,5)&gt;StnB!$D114,VLOOKUP(I$1,VesselTimes!$A$2:$E$9,4)&lt;=StnB!$E114),$A114,"")</f>
        <v/>
      </c>
      <c r="J114" s="11" t="str">
        <f>IF(AND(VLOOKUP(J$1,VesselTimes!$A$2:$E$9,5)&gt;StnB!$D114,VLOOKUP(J$1,VesselTimes!$A$2:$E$9,4)&lt;=StnB!$E114),$A114,"")</f>
        <v/>
      </c>
      <c r="K114" s="11" t="str">
        <f>IF(AND(VLOOKUP(K$1,VesselTimes!$A$2:$E$9,5)&gt;StnB!$D114,VLOOKUP(K$1,VesselTimes!$A$2:$E$9,4)&lt;=StnB!$E114),$A114,"")</f>
        <v/>
      </c>
      <c r="L114" s="11" t="str">
        <f>IF(AND(VLOOKUP(L$1,VesselTimes!$A$2:$E$9,5)&gt;StnB!$D114,VLOOKUP(L$1,VesselTimes!$A$2:$E$9,4)&lt;=StnB!$E114),$A114,"")</f>
        <v/>
      </c>
      <c r="M114" s="11" t="str">
        <f>IF(AND(VLOOKUP(M$1,VesselTimes!$A$2:$E$9,5)&gt;StnB!$D114,VLOOKUP(M$1,VesselTimes!$A$2:$E$9,4)&lt;=StnB!$E114),$A114,"")</f>
        <v/>
      </c>
    </row>
    <row r="115" spans="1:13" x14ac:dyDescent="0.25">
      <c r="A115" t="s">
        <v>340</v>
      </c>
      <c r="B115" s="4">
        <v>1800</v>
      </c>
      <c r="C115" s="2">
        <f t="shared" si="3"/>
        <v>263149.00000027847</v>
      </c>
      <c r="D115" s="1">
        <f t="shared" si="4"/>
        <v>41183.045706018522</v>
      </c>
      <c r="E115" s="1">
        <f t="shared" si="5"/>
        <v>41183.066539351858</v>
      </c>
      <c r="F115" s="11" t="str">
        <f>IF(AND(VLOOKUP(F$1,VesselTimes!$A$2:$E$9,5)&gt;StnB!$D115,VLOOKUP(F$1,VesselTimes!$A$2:$E$9,4)&lt;=StnB!$E115),$A115,"")</f>
        <v/>
      </c>
      <c r="G115" s="11" t="str">
        <f>IF(AND(VLOOKUP(G$1,VesselTimes!$A$2:$E$9,5)&gt;StnB!$D115,VLOOKUP(G$1,VesselTimes!$A$2:$E$9,4)&lt;=StnB!$E115),$A115,"")</f>
        <v/>
      </c>
      <c r="H115" s="11" t="str">
        <f>IF(AND(VLOOKUP(H$1,VesselTimes!$A$2:$E$9,5)&gt;StnB!$D115,VLOOKUP(H$1,VesselTimes!$A$2:$E$9,4)&lt;=StnB!$E115),$A115,"")</f>
        <v/>
      </c>
      <c r="I115" s="11" t="str">
        <f>IF(AND(VLOOKUP(I$1,VesselTimes!$A$2:$E$9,5)&gt;StnB!$D115,VLOOKUP(I$1,VesselTimes!$A$2:$E$9,4)&lt;=StnB!$E115),$A115,"")</f>
        <v/>
      </c>
      <c r="J115" s="11" t="str">
        <f>IF(AND(VLOOKUP(J$1,VesselTimes!$A$2:$E$9,5)&gt;StnB!$D115,VLOOKUP(J$1,VesselTimes!$A$2:$E$9,4)&lt;=StnB!$E115),$A115,"")</f>
        <v/>
      </c>
      <c r="K115" s="11" t="str">
        <f>IF(AND(VLOOKUP(K$1,VesselTimes!$A$2:$E$9,5)&gt;StnB!$D115,VLOOKUP(K$1,VesselTimes!$A$2:$E$9,4)&lt;=StnB!$E115),$A115,"")</f>
        <v/>
      </c>
      <c r="L115" s="11" t="str">
        <f>IF(AND(VLOOKUP(L$1,VesselTimes!$A$2:$E$9,5)&gt;StnB!$D115,VLOOKUP(L$1,VesselTimes!$A$2:$E$9,4)&lt;=StnB!$E115),$A115,"")</f>
        <v/>
      </c>
      <c r="M115" s="11" t="str">
        <f>IF(AND(VLOOKUP(M$1,VesselTimes!$A$2:$E$9,5)&gt;StnB!$D115,VLOOKUP(M$1,VesselTimes!$A$2:$E$9,4)&lt;=StnB!$E115),$A115,"")</f>
        <v/>
      </c>
    </row>
    <row r="116" spans="1:13" x14ac:dyDescent="0.25">
      <c r="A116" t="s">
        <v>341</v>
      </c>
      <c r="B116" s="4">
        <v>1791.7840000000001</v>
      </c>
      <c r="C116" s="2">
        <f t="shared" si="3"/>
        <v>264948.99999985937</v>
      </c>
      <c r="D116" s="1">
        <f t="shared" si="4"/>
        <v>41183.06653935185</v>
      </c>
      <c r="E116" s="1">
        <f t="shared" si="5"/>
        <v>41183.087277592589</v>
      </c>
      <c r="F116" s="11" t="str">
        <f>IF(AND(VLOOKUP(F$1,VesselTimes!$A$2:$E$9,5)&gt;StnB!$D116,VLOOKUP(F$1,VesselTimes!$A$2:$E$9,4)&lt;=StnB!$E116),$A116,"")</f>
        <v/>
      </c>
      <c r="G116" s="11" t="str">
        <f>IF(AND(VLOOKUP(G$1,VesselTimes!$A$2:$E$9,5)&gt;StnB!$D116,VLOOKUP(G$1,VesselTimes!$A$2:$E$9,4)&lt;=StnB!$E116),$A116,"")</f>
        <v/>
      </c>
      <c r="H116" s="11" t="str">
        <f>IF(AND(VLOOKUP(H$1,VesselTimes!$A$2:$E$9,5)&gt;StnB!$D116,VLOOKUP(H$1,VesselTimes!$A$2:$E$9,4)&lt;=StnB!$E116),$A116,"")</f>
        <v/>
      </c>
      <c r="I116" s="11" t="str">
        <f>IF(AND(VLOOKUP(I$1,VesselTimes!$A$2:$E$9,5)&gt;StnB!$D116,VLOOKUP(I$1,VesselTimes!$A$2:$E$9,4)&lt;=StnB!$E116),$A116,"")</f>
        <v/>
      </c>
      <c r="J116" s="11" t="str">
        <f>IF(AND(VLOOKUP(J$1,VesselTimes!$A$2:$E$9,5)&gt;StnB!$D116,VLOOKUP(J$1,VesselTimes!$A$2:$E$9,4)&lt;=StnB!$E116),$A116,"")</f>
        <v/>
      </c>
      <c r="K116" s="11" t="str">
        <f>IF(AND(VLOOKUP(K$1,VesselTimes!$A$2:$E$9,5)&gt;StnB!$D116,VLOOKUP(K$1,VesselTimes!$A$2:$E$9,4)&lt;=StnB!$E116),$A116,"")</f>
        <v/>
      </c>
      <c r="L116" s="11" t="str">
        <f>IF(AND(VLOOKUP(L$1,VesselTimes!$A$2:$E$9,5)&gt;StnB!$D116,VLOOKUP(L$1,VesselTimes!$A$2:$E$9,4)&lt;=StnB!$E116),$A116,"")</f>
        <v/>
      </c>
      <c r="M116" s="11" t="str">
        <f>IF(AND(VLOOKUP(M$1,VesselTimes!$A$2:$E$9,5)&gt;StnB!$D116,VLOOKUP(M$1,VesselTimes!$A$2:$E$9,4)&lt;=StnB!$E116),$A116,"")</f>
        <v/>
      </c>
    </row>
    <row r="117" spans="1:13" x14ac:dyDescent="0.25">
      <c r="A117" t="s">
        <v>342</v>
      </c>
      <c r="B117" s="4">
        <v>1800</v>
      </c>
      <c r="C117" s="2">
        <f t="shared" si="3"/>
        <v>266750.00000030268</v>
      </c>
      <c r="D117" s="1">
        <f t="shared" si="4"/>
        <v>41183.087384259263</v>
      </c>
      <c r="E117" s="1">
        <f t="shared" si="5"/>
        <v>41183.108217592599</v>
      </c>
      <c r="F117" s="11" t="str">
        <f>IF(AND(VLOOKUP(F$1,VesselTimes!$A$2:$E$9,5)&gt;StnB!$D117,VLOOKUP(F$1,VesselTimes!$A$2:$E$9,4)&lt;=StnB!$E117),$A117,"")</f>
        <v/>
      </c>
      <c r="G117" s="11" t="str">
        <f>IF(AND(VLOOKUP(G$1,VesselTimes!$A$2:$E$9,5)&gt;StnB!$D117,VLOOKUP(G$1,VesselTimes!$A$2:$E$9,4)&lt;=StnB!$E117),$A117,"")</f>
        <v/>
      </c>
      <c r="H117" s="11" t="str">
        <f>IF(AND(VLOOKUP(H$1,VesselTimes!$A$2:$E$9,5)&gt;StnB!$D117,VLOOKUP(H$1,VesselTimes!$A$2:$E$9,4)&lt;=StnB!$E117),$A117,"")</f>
        <v/>
      </c>
      <c r="I117" s="11" t="str">
        <f>IF(AND(VLOOKUP(I$1,VesselTimes!$A$2:$E$9,5)&gt;StnB!$D117,VLOOKUP(I$1,VesselTimes!$A$2:$E$9,4)&lt;=StnB!$E117),$A117,"")</f>
        <v/>
      </c>
      <c r="J117" s="11" t="str">
        <f>IF(AND(VLOOKUP(J$1,VesselTimes!$A$2:$E$9,5)&gt;StnB!$D117,VLOOKUP(J$1,VesselTimes!$A$2:$E$9,4)&lt;=StnB!$E117),$A117,"")</f>
        <v/>
      </c>
      <c r="K117" s="11" t="str">
        <f>IF(AND(VLOOKUP(K$1,VesselTimes!$A$2:$E$9,5)&gt;StnB!$D117,VLOOKUP(K$1,VesselTimes!$A$2:$E$9,4)&lt;=StnB!$E117),$A117,"")</f>
        <v/>
      </c>
      <c r="L117" s="11" t="str">
        <f>IF(AND(VLOOKUP(L$1,VesselTimes!$A$2:$E$9,5)&gt;StnB!$D117,VLOOKUP(L$1,VesselTimes!$A$2:$E$9,4)&lt;=StnB!$E117),$A117,"")</f>
        <v/>
      </c>
      <c r="M117" s="11" t="str">
        <f>IF(AND(VLOOKUP(M$1,VesselTimes!$A$2:$E$9,5)&gt;StnB!$D117,VLOOKUP(M$1,VesselTimes!$A$2:$E$9,4)&lt;=StnB!$E117),$A117,"")</f>
        <v/>
      </c>
    </row>
    <row r="118" spans="1:13" x14ac:dyDescent="0.25">
      <c r="A118" t="s">
        <v>343</v>
      </c>
      <c r="B118" s="4">
        <v>1794.7280000000001</v>
      </c>
      <c r="C118" s="2">
        <f t="shared" si="3"/>
        <v>268549.99999988358</v>
      </c>
      <c r="D118" s="1">
        <f t="shared" si="4"/>
        <v>41183.108217592591</v>
      </c>
      <c r="E118" s="1">
        <f t="shared" si="5"/>
        <v>41183.128989907404</v>
      </c>
      <c r="F118" s="11" t="str">
        <f>IF(AND(VLOOKUP(F$1,VesselTimes!$A$2:$E$9,5)&gt;StnB!$D118,VLOOKUP(F$1,VesselTimes!$A$2:$E$9,4)&lt;=StnB!$E118),$A118,"")</f>
        <v/>
      </c>
      <c r="G118" s="11" t="str">
        <f>IF(AND(VLOOKUP(G$1,VesselTimes!$A$2:$E$9,5)&gt;StnB!$D118,VLOOKUP(G$1,VesselTimes!$A$2:$E$9,4)&lt;=StnB!$E118),$A118,"")</f>
        <v/>
      </c>
      <c r="H118" s="11" t="str">
        <f>IF(AND(VLOOKUP(H$1,VesselTimes!$A$2:$E$9,5)&gt;StnB!$D118,VLOOKUP(H$1,VesselTimes!$A$2:$E$9,4)&lt;=StnB!$E118),$A118,"")</f>
        <v/>
      </c>
      <c r="I118" s="11" t="str">
        <f>IF(AND(VLOOKUP(I$1,VesselTimes!$A$2:$E$9,5)&gt;StnB!$D118,VLOOKUP(I$1,VesselTimes!$A$2:$E$9,4)&lt;=StnB!$E118),$A118,"")</f>
        <v/>
      </c>
      <c r="J118" s="11" t="str">
        <f>IF(AND(VLOOKUP(J$1,VesselTimes!$A$2:$E$9,5)&gt;StnB!$D118,VLOOKUP(J$1,VesselTimes!$A$2:$E$9,4)&lt;=StnB!$E118),$A118,"")</f>
        <v/>
      </c>
      <c r="K118" s="11" t="str">
        <f>IF(AND(VLOOKUP(K$1,VesselTimes!$A$2:$E$9,5)&gt;StnB!$D118,VLOOKUP(K$1,VesselTimes!$A$2:$E$9,4)&lt;=StnB!$E118),$A118,"")</f>
        <v/>
      </c>
      <c r="L118" s="11" t="str">
        <f>IF(AND(VLOOKUP(L$1,VesselTimes!$A$2:$E$9,5)&gt;StnB!$D118,VLOOKUP(L$1,VesselTimes!$A$2:$E$9,4)&lt;=StnB!$E118),$A118,"")</f>
        <v/>
      </c>
      <c r="M118" s="11" t="str">
        <f>IF(AND(VLOOKUP(M$1,VesselTimes!$A$2:$E$9,5)&gt;StnB!$D118,VLOOKUP(M$1,VesselTimes!$A$2:$E$9,4)&lt;=StnB!$E118),$A118,"")</f>
        <v/>
      </c>
    </row>
    <row r="119" spans="1:13" x14ac:dyDescent="0.25">
      <c r="A119" t="s">
        <v>344</v>
      </c>
      <c r="B119" s="4">
        <v>1800</v>
      </c>
      <c r="C119" s="2">
        <f t="shared" si="3"/>
        <v>270351.99999993201</v>
      </c>
      <c r="D119" s="1">
        <f t="shared" si="4"/>
        <v>41183.129074074073</v>
      </c>
      <c r="E119" s="1">
        <f t="shared" si="5"/>
        <v>41183.149907407409</v>
      </c>
      <c r="F119" s="11" t="str">
        <f>IF(AND(VLOOKUP(F$1,VesselTimes!$A$2:$E$9,5)&gt;StnB!$D119,VLOOKUP(F$1,VesselTimes!$A$2:$E$9,4)&lt;=StnB!$E119),$A119,"")</f>
        <v/>
      </c>
      <c r="G119" s="11" t="str">
        <f>IF(AND(VLOOKUP(G$1,VesselTimes!$A$2:$E$9,5)&gt;StnB!$D119,VLOOKUP(G$1,VesselTimes!$A$2:$E$9,4)&lt;=StnB!$E119),$A119,"")</f>
        <v/>
      </c>
      <c r="H119" s="11" t="str">
        <f>IF(AND(VLOOKUP(H$1,VesselTimes!$A$2:$E$9,5)&gt;StnB!$D119,VLOOKUP(H$1,VesselTimes!$A$2:$E$9,4)&lt;=StnB!$E119),$A119,"")</f>
        <v/>
      </c>
      <c r="I119" s="11" t="str">
        <f>IF(AND(VLOOKUP(I$1,VesselTimes!$A$2:$E$9,5)&gt;StnB!$D119,VLOOKUP(I$1,VesselTimes!$A$2:$E$9,4)&lt;=StnB!$E119),$A119,"")</f>
        <v/>
      </c>
      <c r="J119" s="11" t="str">
        <f>IF(AND(VLOOKUP(J$1,VesselTimes!$A$2:$E$9,5)&gt;StnB!$D119,VLOOKUP(J$1,VesselTimes!$A$2:$E$9,4)&lt;=StnB!$E119),$A119,"")</f>
        <v/>
      </c>
      <c r="K119" s="11" t="str">
        <f>IF(AND(VLOOKUP(K$1,VesselTimes!$A$2:$E$9,5)&gt;StnB!$D119,VLOOKUP(K$1,VesselTimes!$A$2:$E$9,4)&lt;=StnB!$E119),$A119,"")</f>
        <v/>
      </c>
      <c r="L119" s="11" t="str">
        <f>IF(AND(VLOOKUP(L$1,VesselTimes!$A$2:$E$9,5)&gt;StnB!$D119,VLOOKUP(L$1,VesselTimes!$A$2:$E$9,4)&lt;=StnB!$E119),$A119,"")</f>
        <v/>
      </c>
      <c r="M119" s="11" t="str">
        <f>IF(AND(VLOOKUP(M$1,VesselTimes!$A$2:$E$9,5)&gt;StnB!$D119,VLOOKUP(M$1,VesselTimes!$A$2:$E$9,4)&lt;=StnB!$E119),$A119,"")</f>
        <v/>
      </c>
    </row>
    <row r="120" spans="1:13" x14ac:dyDescent="0.25">
      <c r="A120" t="s">
        <v>345</v>
      </c>
      <c r="B120" s="4">
        <v>1791.7840000000001</v>
      </c>
      <c r="C120" s="2">
        <f t="shared" si="3"/>
        <v>272152.00000014156</v>
      </c>
      <c r="D120" s="1">
        <f t="shared" si="4"/>
        <v>41183.149907407409</v>
      </c>
      <c r="E120" s="1">
        <f t="shared" si="5"/>
        <v>41183.170645648148</v>
      </c>
      <c r="F120" s="11" t="str">
        <f>IF(AND(VLOOKUP(F$1,VesselTimes!$A$2:$E$9,5)&gt;StnB!$D120,VLOOKUP(F$1,VesselTimes!$A$2:$E$9,4)&lt;=StnB!$E120),$A120,"")</f>
        <v/>
      </c>
      <c r="G120" s="11" t="str">
        <f>IF(AND(VLOOKUP(G$1,VesselTimes!$A$2:$E$9,5)&gt;StnB!$D120,VLOOKUP(G$1,VesselTimes!$A$2:$E$9,4)&lt;=StnB!$E120),$A120,"")</f>
        <v/>
      </c>
      <c r="H120" s="11" t="str">
        <f>IF(AND(VLOOKUP(H$1,VesselTimes!$A$2:$E$9,5)&gt;StnB!$D120,VLOOKUP(H$1,VesselTimes!$A$2:$E$9,4)&lt;=StnB!$E120),$A120,"")</f>
        <v/>
      </c>
      <c r="I120" s="11" t="str">
        <f>IF(AND(VLOOKUP(I$1,VesselTimes!$A$2:$E$9,5)&gt;StnB!$D120,VLOOKUP(I$1,VesselTimes!$A$2:$E$9,4)&lt;=StnB!$E120),$A120,"")</f>
        <v/>
      </c>
      <c r="J120" s="11" t="str">
        <f>IF(AND(VLOOKUP(J$1,VesselTimes!$A$2:$E$9,5)&gt;StnB!$D120,VLOOKUP(J$1,VesselTimes!$A$2:$E$9,4)&lt;=StnB!$E120),$A120,"")</f>
        <v/>
      </c>
      <c r="K120" s="11" t="str">
        <f>IF(AND(VLOOKUP(K$1,VesselTimes!$A$2:$E$9,5)&gt;StnB!$D120,VLOOKUP(K$1,VesselTimes!$A$2:$E$9,4)&lt;=StnB!$E120),$A120,"")</f>
        <v/>
      </c>
      <c r="L120" s="11" t="str">
        <f>IF(AND(VLOOKUP(L$1,VesselTimes!$A$2:$E$9,5)&gt;StnB!$D120,VLOOKUP(L$1,VesselTimes!$A$2:$E$9,4)&lt;=StnB!$E120),$A120,"")</f>
        <v/>
      </c>
      <c r="M120" s="11" t="str">
        <f>IF(AND(VLOOKUP(M$1,VesselTimes!$A$2:$E$9,5)&gt;StnB!$D120,VLOOKUP(M$1,VesselTimes!$A$2:$E$9,4)&lt;=StnB!$E120),$A120,"")</f>
        <v/>
      </c>
    </row>
    <row r="121" spans="1:13" x14ac:dyDescent="0.25">
      <c r="A121" t="s">
        <v>346</v>
      </c>
      <c r="B121" s="4">
        <v>1800</v>
      </c>
      <c r="C121" s="2">
        <f t="shared" si="3"/>
        <v>273952.99999995623</v>
      </c>
      <c r="D121" s="1">
        <f t="shared" si="4"/>
        <v>41183.170752314814</v>
      </c>
      <c r="E121" s="1">
        <f t="shared" si="5"/>
        <v>41183.19158564815</v>
      </c>
      <c r="F121" s="11" t="str">
        <f>IF(AND(VLOOKUP(F$1,VesselTimes!$A$2:$E$9,5)&gt;StnB!$D121,VLOOKUP(F$1,VesselTimes!$A$2:$E$9,4)&lt;=StnB!$E121),$A121,"")</f>
        <v/>
      </c>
      <c r="G121" s="11" t="str">
        <f>IF(AND(VLOOKUP(G$1,VesselTimes!$A$2:$E$9,5)&gt;StnB!$D121,VLOOKUP(G$1,VesselTimes!$A$2:$E$9,4)&lt;=StnB!$E121),$A121,"")</f>
        <v/>
      </c>
      <c r="H121" s="11" t="str">
        <f>IF(AND(VLOOKUP(H$1,VesselTimes!$A$2:$E$9,5)&gt;StnB!$D121,VLOOKUP(H$1,VesselTimes!$A$2:$E$9,4)&lt;=StnB!$E121),$A121,"")</f>
        <v/>
      </c>
      <c r="I121" s="11" t="str">
        <f>IF(AND(VLOOKUP(I$1,VesselTimes!$A$2:$E$9,5)&gt;StnB!$D121,VLOOKUP(I$1,VesselTimes!$A$2:$E$9,4)&lt;=StnB!$E121),$A121,"")</f>
        <v/>
      </c>
      <c r="J121" s="11" t="str">
        <f>IF(AND(VLOOKUP(J$1,VesselTimes!$A$2:$E$9,5)&gt;StnB!$D121,VLOOKUP(J$1,VesselTimes!$A$2:$E$9,4)&lt;=StnB!$E121),$A121,"")</f>
        <v/>
      </c>
      <c r="K121" s="11" t="str">
        <f>IF(AND(VLOOKUP(K$1,VesselTimes!$A$2:$E$9,5)&gt;StnB!$D121,VLOOKUP(K$1,VesselTimes!$A$2:$E$9,4)&lt;=StnB!$E121),$A121,"")</f>
        <v/>
      </c>
      <c r="L121" s="11" t="str">
        <f>IF(AND(VLOOKUP(L$1,VesselTimes!$A$2:$E$9,5)&gt;StnB!$D121,VLOOKUP(L$1,VesselTimes!$A$2:$E$9,4)&lt;=StnB!$E121),$A121,"")</f>
        <v/>
      </c>
      <c r="M121" s="11" t="str">
        <f>IF(AND(VLOOKUP(M$1,VesselTimes!$A$2:$E$9,5)&gt;StnB!$D121,VLOOKUP(M$1,VesselTimes!$A$2:$E$9,4)&lt;=StnB!$E121),$A121,"")</f>
        <v/>
      </c>
    </row>
    <row r="122" spans="1:13" x14ac:dyDescent="0.25">
      <c r="A122" t="s">
        <v>347</v>
      </c>
      <c r="B122" s="4">
        <v>1792.7650000000001</v>
      </c>
      <c r="C122" s="2">
        <f t="shared" si="3"/>
        <v>275753.00000016578</v>
      </c>
      <c r="D122" s="1">
        <f t="shared" si="4"/>
        <v>41183.19158564815</v>
      </c>
      <c r="E122" s="1">
        <f t="shared" si="5"/>
        <v>41183.212335243057</v>
      </c>
      <c r="F122" s="11" t="str">
        <f>IF(AND(VLOOKUP(F$1,VesselTimes!$A$2:$E$9,5)&gt;StnB!$D122,VLOOKUP(F$1,VesselTimes!$A$2:$E$9,4)&lt;=StnB!$E122),$A122,"")</f>
        <v/>
      </c>
      <c r="G122" s="11" t="str">
        <f>IF(AND(VLOOKUP(G$1,VesselTimes!$A$2:$E$9,5)&gt;StnB!$D122,VLOOKUP(G$1,VesselTimes!$A$2:$E$9,4)&lt;=StnB!$E122),$A122,"")</f>
        <v/>
      </c>
      <c r="H122" s="11" t="str">
        <f>IF(AND(VLOOKUP(H$1,VesselTimes!$A$2:$E$9,5)&gt;StnB!$D122,VLOOKUP(H$1,VesselTimes!$A$2:$E$9,4)&lt;=StnB!$E122),$A122,"")</f>
        <v/>
      </c>
      <c r="I122" s="11" t="str">
        <f>IF(AND(VLOOKUP(I$1,VesselTimes!$A$2:$E$9,5)&gt;StnB!$D122,VLOOKUP(I$1,VesselTimes!$A$2:$E$9,4)&lt;=StnB!$E122),$A122,"")</f>
        <v/>
      </c>
      <c r="J122" s="11" t="str">
        <f>IF(AND(VLOOKUP(J$1,VesselTimes!$A$2:$E$9,5)&gt;StnB!$D122,VLOOKUP(J$1,VesselTimes!$A$2:$E$9,4)&lt;=StnB!$E122),$A122,"")</f>
        <v/>
      </c>
      <c r="K122" s="11" t="str">
        <f>IF(AND(VLOOKUP(K$1,VesselTimes!$A$2:$E$9,5)&gt;StnB!$D122,VLOOKUP(K$1,VesselTimes!$A$2:$E$9,4)&lt;=StnB!$E122),$A122,"")</f>
        <v/>
      </c>
      <c r="L122" s="11" t="str">
        <f>IF(AND(VLOOKUP(L$1,VesselTimes!$A$2:$E$9,5)&gt;StnB!$D122,VLOOKUP(L$1,VesselTimes!$A$2:$E$9,4)&lt;=StnB!$E122),$A122,"")</f>
        <v/>
      </c>
      <c r="M122" s="11" t="str">
        <f>IF(AND(VLOOKUP(M$1,VesselTimes!$A$2:$E$9,5)&gt;StnB!$D122,VLOOKUP(M$1,VesselTimes!$A$2:$E$9,4)&lt;=StnB!$E122),$A122,"")</f>
        <v/>
      </c>
    </row>
    <row r="123" spans="1:13" x14ac:dyDescent="0.25">
      <c r="A123" t="s">
        <v>348</v>
      </c>
      <c r="B123" s="4">
        <v>1800</v>
      </c>
      <c r="C123" s="2">
        <f t="shared" si="3"/>
        <v>277553.99999998044</v>
      </c>
      <c r="D123" s="1">
        <f t="shared" si="4"/>
        <v>41183.212430555555</v>
      </c>
      <c r="E123" s="1">
        <f t="shared" si="5"/>
        <v>41183.233263888891</v>
      </c>
      <c r="F123" s="11" t="str">
        <f>IF(AND(VLOOKUP(F$1,VesselTimes!$A$2:$E$9,5)&gt;StnB!$D123,VLOOKUP(F$1,VesselTimes!$A$2:$E$9,4)&lt;=StnB!$E123),$A123,"")</f>
        <v/>
      </c>
      <c r="G123" s="11" t="str">
        <f>IF(AND(VLOOKUP(G$1,VesselTimes!$A$2:$E$9,5)&gt;StnB!$D123,VLOOKUP(G$1,VesselTimes!$A$2:$E$9,4)&lt;=StnB!$E123),$A123,"")</f>
        <v/>
      </c>
      <c r="H123" s="11" t="str">
        <f>IF(AND(VLOOKUP(H$1,VesselTimes!$A$2:$E$9,5)&gt;StnB!$D123,VLOOKUP(H$1,VesselTimes!$A$2:$E$9,4)&lt;=StnB!$E123),$A123,"")</f>
        <v/>
      </c>
      <c r="I123" s="11" t="str">
        <f>IF(AND(VLOOKUP(I$1,VesselTimes!$A$2:$E$9,5)&gt;StnB!$D123,VLOOKUP(I$1,VesselTimes!$A$2:$E$9,4)&lt;=StnB!$E123),$A123,"")</f>
        <v/>
      </c>
      <c r="J123" s="11" t="str">
        <f>IF(AND(VLOOKUP(J$1,VesselTimes!$A$2:$E$9,5)&gt;StnB!$D123,VLOOKUP(J$1,VesselTimes!$A$2:$E$9,4)&lt;=StnB!$E123),$A123,"")</f>
        <v/>
      </c>
      <c r="K123" s="11" t="str">
        <f>IF(AND(VLOOKUP(K$1,VesselTimes!$A$2:$E$9,5)&gt;StnB!$D123,VLOOKUP(K$1,VesselTimes!$A$2:$E$9,4)&lt;=StnB!$E123),$A123,"")</f>
        <v/>
      </c>
      <c r="L123" s="11" t="str">
        <f>IF(AND(VLOOKUP(L$1,VesselTimes!$A$2:$E$9,5)&gt;StnB!$D123,VLOOKUP(L$1,VesselTimes!$A$2:$E$9,4)&lt;=StnB!$E123),$A123,"")</f>
        <v/>
      </c>
      <c r="M123" s="11" t="str">
        <f>IF(AND(VLOOKUP(M$1,VesselTimes!$A$2:$E$9,5)&gt;StnB!$D123,VLOOKUP(M$1,VesselTimes!$A$2:$E$9,4)&lt;=StnB!$E123),$A123,"")</f>
        <v/>
      </c>
    </row>
    <row r="124" spans="1:13" x14ac:dyDescent="0.25">
      <c r="A124" t="s">
        <v>349</v>
      </c>
      <c r="B124" s="4">
        <v>1792.7650000000001</v>
      </c>
      <c r="C124" s="2">
        <f t="shared" si="3"/>
        <v>279354.00000018999</v>
      </c>
      <c r="D124" s="1">
        <f t="shared" si="4"/>
        <v>41183.233263888891</v>
      </c>
      <c r="E124" s="1">
        <f t="shared" si="5"/>
        <v>41183.254013483798</v>
      </c>
      <c r="F124" s="11" t="str">
        <f>IF(AND(VLOOKUP(F$1,VesselTimes!$A$2:$E$9,5)&gt;StnB!$D124,VLOOKUP(F$1,VesselTimes!$A$2:$E$9,4)&lt;=StnB!$E124),$A124,"")</f>
        <v/>
      </c>
      <c r="G124" s="11" t="str">
        <f>IF(AND(VLOOKUP(G$1,VesselTimes!$A$2:$E$9,5)&gt;StnB!$D124,VLOOKUP(G$1,VesselTimes!$A$2:$E$9,4)&lt;=StnB!$E124),$A124,"")</f>
        <v/>
      </c>
      <c r="H124" s="11" t="str">
        <f>IF(AND(VLOOKUP(H$1,VesselTimes!$A$2:$E$9,5)&gt;StnB!$D124,VLOOKUP(H$1,VesselTimes!$A$2:$E$9,4)&lt;=StnB!$E124),$A124,"")</f>
        <v/>
      </c>
      <c r="I124" s="11" t="str">
        <f>IF(AND(VLOOKUP(I$1,VesselTimes!$A$2:$E$9,5)&gt;StnB!$D124,VLOOKUP(I$1,VesselTimes!$A$2:$E$9,4)&lt;=StnB!$E124),$A124,"")</f>
        <v/>
      </c>
      <c r="J124" s="11" t="str">
        <f>IF(AND(VLOOKUP(J$1,VesselTimes!$A$2:$E$9,5)&gt;StnB!$D124,VLOOKUP(J$1,VesselTimes!$A$2:$E$9,4)&lt;=StnB!$E124),$A124,"")</f>
        <v/>
      </c>
      <c r="K124" s="11" t="str">
        <f>IF(AND(VLOOKUP(K$1,VesselTimes!$A$2:$E$9,5)&gt;StnB!$D124,VLOOKUP(K$1,VesselTimes!$A$2:$E$9,4)&lt;=StnB!$E124),$A124,"")</f>
        <v/>
      </c>
      <c r="L124" s="11" t="str">
        <f>IF(AND(VLOOKUP(L$1,VesselTimes!$A$2:$E$9,5)&gt;StnB!$D124,VLOOKUP(L$1,VesselTimes!$A$2:$E$9,4)&lt;=StnB!$E124),$A124,"")</f>
        <v/>
      </c>
      <c r="M124" s="11" t="str">
        <f>IF(AND(VLOOKUP(M$1,VesselTimes!$A$2:$E$9,5)&gt;StnB!$D124,VLOOKUP(M$1,VesselTimes!$A$2:$E$9,4)&lt;=StnB!$E124),$A124,"")</f>
        <v/>
      </c>
    </row>
    <row r="125" spans="1:13" x14ac:dyDescent="0.25">
      <c r="A125" t="s">
        <v>350</v>
      </c>
      <c r="B125" s="4">
        <v>1800</v>
      </c>
      <c r="C125" s="2">
        <f t="shared" si="3"/>
        <v>281155.00000000466</v>
      </c>
      <c r="D125" s="1">
        <f t="shared" si="4"/>
        <v>41183.254108796296</v>
      </c>
      <c r="E125" s="1">
        <f t="shared" si="5"/>
        <v>41183.274942129632</v>
      </c>
      <c r="F125" s="11" t="str">
        <f>IF(AND(VLOOKUP(F$1,VesselTimes!$A$2:$E$9,5)&gt;StnB!$D125,VLOOKUP(F$1,VesselTimes!$A$2:$E$9,4)&lt;=StnB!$E125),$A125,"")</f>
        <v/>
      </c>
      <c r="G125" s="11" t="str">
        <f>IF(AND(VLOOKUP(G$1,VesselTimes!$A$2:$E$9,5)&gt;StnB!$D125,VLOOKUP(G$1,VesselTimes!$A$2:$E$9,4)&lt;=StnB!$E125),$A125,"")</f>
        <v/>
      </c>
      <c r="H125" s="11" t="str">
        <f>IF(AND(VLOOKUP(H$1,VesselTimes!$A$2:$E$9,5)&gt;StnB!$D125,VLOOKUP(H$1,VesselTimes!$A$2:$E$9,4)&lt;=StnB!$E125),$A125,"")</f>
        <v/>
      </c>
      <c r="I125" s="11" t="str">
        <f>IF(AND(VLOOKUP(I$1,VesselTimes!$A$2:$E$9,5)&gt;StnB!$D125,VLOOKUP(I$1,VesselTimes!$A$2:$E$9,4)&lt;=StnB!$E125),$A125,"")</f>
        <v/>
      </c>
      <c r="J125" s="11" t="str">
        <f>IF(AND(VLOOKUP(J$1,VesselTimes!$A$2:$E$9,5)&gt;StnB!$D125,VLOOKUP(J$1,VesselTimes!$A$2:$E$9,4)&lt;=StnB!$E125),$A125,"")</f>
        <v/>
      </c>
      <c r="K125" s="11" t="str">
        <f>IF(AND(VLOOKUP(K$1,VesselTimes!$A$2:$E$9,5)&gt;StnB!$D125,VLOOKUP(K$1,VesselTimes!$A$2:$E$9,4)&lt;=StnB!$E125),$A125,"")</f>
        <v/>
      </c>
      <c r="L125" s="11" t="str">
        <f>IF(AND(VLOOKUP(L$1,VesselTimes!$A$2:$E$9,5)&gt;StnB!$D125,VLOOKUP(L$1,VesselTimes!$A$2:$E$9,4)&lt;=StnB!$E125),$A125,"")</f>
        <v/>
      </c>
      <c r="M125" s="11" t="str">
        <f>IF(AND(VLOOKUP(M$1,VesselTimes!$A$2:$E$9,5)&gt;StnB!$D125,VLOOKUP(M$1,VesselTimes!$A$2:$E$9,4)&lt;=StnB!$E125),$A125,"")</f>
        <v/>
      </c>
    </row>
    <row r="126" spans="1:13" x14ac:dyDescent="0.25">
      <c r="A126" t="s">
        <v>351</v>
      </c>
      <c r="B126" s="4">
        <v>1794.7280000000001</v>
      </c>
      <c r="C126" s="2">
        <f t="shared" si="3"/>
        <v>282955.0000002142</v>
      </c>
      <c r="D126" s="1">
        <f t="shared" si="4"/>
        <v>41183.274942129632</v>
      </c>
      <c r="E126" s="1">
        <f t="shared" si="5"/>
        <v>41183.295714444444</v>
      </c>
      <c r="F126" s="11" t="str">
        <f>IF(AND(VLOOKUP(F$1,VesselTimes!$A$2:$E$9,5)&gt;StnB!$D126,VLOOKUP(F$1,VesselTimes!$A$2:$E$9,4)&lt;=StnB!$E126),$A126,"")</f>
        <v/>
      </c>
      <c r="G126" s="11" t="str">
        <f>IF(AND(VLOOKUP(G$1,VesselTimes!$A$2:$E$9,5)&gt;StnB!$D126,VLOOKUP(G$1,VesselTimes!$A$2:$E$9,4)&lt;=StnB!$E126),$A126,"")</f>
        <v/>
      </c>
      <c r="H126" s="11" t="str">
        <f>IF(AND(VLOOKUP(H$1,VesselTimes!$A$2:$E$9,5)&gt;StnB!$D126,VLOOKUP(H$1,VesselTimes!$A$2:$E$9,4)&lt;=StnB!$E126),$A126,"")</f>
        <v/>
      </c>
      <c r="I126" s="11" t="str">
        <f>IF(AND(VLOOKUP(I$1,VesselTimes!$A$2:$E$9,5)&gt;StnB!$D126,VLOOKUP(I$1,VesselTimes!$A$2:$E$9,4)&lt;=StnB!$E126),$A126,"")</f>
        <v/>
      </c>
      <c r="J126" s="11" t="str">
        <f>IF(AND(VLOOKUP(J$1,VesselTimes!$A$2:$E$9,5)&gt;StnB!$D126,VLOOKUP(J$1,VesselTimes!$A$2:$E$9,4)&lt;=StnB!$E126),$A126,"")</f>
        <v/>
      </c>
      <c r="K126" s="11" t="str">
        <f>IF(AND(VLOOKUP(K$1,VesselTimes!$A$2:$E$9,5)&gt;StnB!$D126,VLOOKUP(K$1,VesselTimes!$A$2:$E$9,4)&lt;=StnB!$E126),$A126,"")</f>
        <v/>
      </c>
      <c r="L126" s="11" t="str">
        <f>IF(AND(VLOOKUP(L$1,VesselTimes!$A$2:$E$9,5)&gt;StnB!$D126,VLOOKUP(L$1,VesselTimes!$A$2:$E$9,4)&lt;=StnB!$E126),$A126,"")</f>
        <v/>
      </c>
      <c r="M126" s="11" t="str">
        <f>IF(AND(VLOOKUP(M$1,VesselTimes!$A$2:$E$9,5)&gt;StnB!$D126,VLOOKUP(M$1,VesselTimes!$A$2:$E$9,4)&lt;=StnB!$E126),$A126,"")</f>
        <v/>
      </c>
    </row>
    <row r="127" spans="1:13" x14ac:dyDescent="0.25">
      <c r="A127" t="s">
        <v>352</v>
      </c>
      <c r="B127" s="4">
        <v>1800</v>
      </c>
      <c r="C127" s="2">
        <f t="shared" si="3"/>
        <v>284757.00000026263</v>
      </c>
      <c r="D127" s="1">
        <f t="shared" si="4"/>
        <v>41183.295798611114</v>
      </c>
      <c r="E127" s="1">
        <f t="shared" si="5"/>
        <v>41183.31663194445</v>
      </c>
      <c r="F127" s="11" t="str">
        <f>IF(AND(VLOOKUP(F$1,VesselTimes!$A$2:$E$9,5)&gt;StnB!$D127,VLOOKUP(F$1,VesselTimes!$A$2:$E$9,4)&lt;=StnB!$E127),$A127,"")</f>
        <v/>
      </c>
      <c r="G127" s="11" t="str">
        <f>IF(AND(VLOOKUP(G$1,VesselTimes!$A$2:$E$9,5)&gt;StnB!$D127,VLOOKUP(G$1,VesselTimes!$A$2:$E$9,4)&lt;=StnB!$E127),$A127,"")</f>
        <v/>
      </c>
      <c r="H127" s="11" t="str">
        <f>IF(AND(VLOOKUP(H$1,VesselTimes!$A$2:$E$9,5)&gt;StnB!$D127,VLOOKUP(H$1,VesselTimes!$A$2:$E$9,4)&lt;=StnB!$E127),$A127,"")</f>
        <v/>
      </c>
      <c r="I127" s="11" t="str">
        <f>IF(AND(VLOOKUP(I$1,VesselTimes!$A$2:$E$9,5)&gt;StnB!$D127,VLOOKUP(I$1,VesselTimes!$A$2:$E$9,4)&lt;=StnB!$E127),$A127,"")</f>
        <v/>
      </c>
      <c r="J127" s="11" t="str">
        <f>IF(AND(VLOOKUP(J$1,VesselTimes!$A$2:$E$9,5)&gt;StnB!$D127,VLOOKUP(J$1,VesselTimes!$A$2:$E$9,4)&lt;=StnB!$E127),$A127,"")</f>
        <v/>
      </c>
      <c r="K127" s="11" t="str">
        <f>IF(AND(VLOOKUP(K$1,VesselTimes!$A$2:$E$9,5)&gt;StnB!$D127,VLOOKUP(K$1,VesselTimes!$A$2:$E$9,4)&lt;=StnB!$E127),$A127,"")</f>
        <v/>
      </c>
      <c r="L127" s="11" t="str">
        <f>IF(AND(VLOOKUP(L$1,VesselTimes!$A$2:$E$9,5)&gt;StnB!$D127,VLOOKUP(L$1,VesselTimes!$A$2:$E$9,4)&lt;=StnB!$E127),$A127,"")</f>
        <v/>
      </c>
      <c r="M127" s="11" t="str">
        <f>IF(AND(VLOOKUP(M$1,VesselTimes!$A$2:$E$9,5)&gt;StnB!$D127,VLOOKUP(M$1,VesselTimes!$A$2:$E$9,4)&lt;=StnB!$E127),$A127,"")</f>
        <v/>
      </c>
    </row>
    <row r="128" spans="1:13" x14ac:dyDescent="0.25">
      <c r="A128" t="s">
        <v>353</v>
      </c>
      <c r="B128" s="4">
        <v>1791.7840000000001</v>
      </c>
      <c r="C128" s="2">
        <f t="shared" si="3"/>
        <v>286556.99999984354</v>
      </c>
      <c r="D128" s="1">
        <f t="shared" si="4"/>
        <v>41183.316631944443</v>
      </c>
      <c r="E128" s="1">
        <f t="shared" si="5"/>
        <v>41183.337370185181</v>
      </c>
      <c r="F128" s="11" t="str">
        <f>IF(AND(VLOOKUP(F$1,VesselTimes!$A$2:$E$9,5)&gt;StnB!$D128,VLOOKUP(F$1,VesselTimes!$A$2:$E$9,4)&lt;=StnB!$E128),$A128,"")</f>
        <v/>
      </c>
      <c r="G128" s="11" t="str">
        <f>IF(AND(VLOOKUP(G$1,VesselTimes!$A$2:$E$9,5)&gt;StnB!$D128,VLOOKUP(G$1,VesselTimes!$A$2:$E$9,4)&lt;=StnB!$E128),$A128,"")</f>
        <v/>
      </c>
      <c r="H128" s="11" t="str">
        <f>IF(AND(VLOOKUP(H$1,VesselTimes!$A$2:$E$9,5)&gt;StnB!$D128,VLOOKUP(H$1,VesselTimes!$A$2:$E$9,4)&lt;=StnB!$E128),$A128,"")</f>
        <v/>
      </c>
      <c r="I128" s="11" t="str">
        <f>IF(AND(VLOOKUP(I$1,VesselTimes!$A$2:$E$9,5)&gt;StnB!$D128,VLOOKUP(I$1,VesselTimes!$A$2:$E$9,4)&lt;=StnB!$E128),$A128,"")</f>
        <v/>
      </c>
      <c r="J128" s="11" t="str">
        <f>IF(AND(VLOOKUP(J$1,VesselTimes!$A$2:$E$9,5)&gt;StnB!$D128,VLOOKUP(J$1,VesselTimes!$A$2:$E$9,4)&lt;=StnB!$E128),$A128,"")</f>
        <v/>
      </c>
      <c r="K128" s="11" t="str">
        <f>IF(AND(VLOOKUP(K$1,VesselTimes!$A$2:$E$9,5)&gt;StnB!$D128,VLOOKUP(K$1,VesselTimes!$A$2:$E$9,4)&lt;=StnB!$E128),$A128,"")</f>
        <v/>
      </c>
      <c r="L128" s="11" t="str">
        <f>IF(AND(VLOOKUP(L$1,VesselTimes!$A$2:$E$9,5)&gt;StnB!$D128,VLOOKUP(L$1,VesselTimes!$A$2:$E$9,4)&lt;=StnB!$E128),$A128,"")</f>
        <v/>
      </c>
      <c r="M128" s="11" t="str">
        <f>IF(AND(VLOOKUP(M$1,VesselTimes!$A$2:$E$9,5)&gt;StnB!$D128,VLOOKUP(M$1,VesselTimes!$A$2:$E$9,4)&lt;=StnB!$E128),$A128,"")</f>
        <v/>
      </c>
    </row>
    <row r="129" spans="1:13" x14ac:dyDescent="0.25">
      <c r="A129" t="s">
        <v>354</v>
      </c>
      <c r="B129" s="4">
        <v>1800</v>
      </c>
      <c r="C129" s="2">
        <f t="shared" si="3"/>
        <v>288358.00000028685</v>
      </c>
      <c r="D129" s="1">
        <f t="shared" si="4"/>
        <v>41183.337476851855</v>
      </c>
      <c r="E129" s="1">
        <f t="shared" si="5"/>
        <v>41183.358310185191</v>
      </c>
      <c r="F129" s="11" t="str">
        <f>IF(AND(VLOOKUP(F$1,VesselTimes!$A$2:$E$9,5)&gt;StnB!$D129,VLOOKUP(F$1,VesselTimes!$A$2:$E$9,4)&lt;=StnB!$E129),$A129,"")</f>
        <v/>
      </c>
      <c r="G129" s="11" t="str">
        <f>IF(AND(VLOOKUP(G$1,VesselTimes!$A$2:$E$9,5)&gt;StnB!$D129,VLOOKUP(G$1,VesselTimes!$A$2:$E$9,4)&lt;=StnB!$E129),$A129,"")</f>
        <v/>
      </c>
      <c r="H129" s="11" t="str">
        <f>IF(AND(VLOOKUP(H$1,VesselTimes!$A$2:$E$9,5)&gt;StnB!$D129,VLOOKUP(H$1,VesselTimes!$A$2:$E$9,4)&lt;=StnB!$E129),$A129,"")</f>
        <v/>
      </c>
      <c r="I129" s="11" t="str">
        <f>IF(AND(VLOOKUP(I$1,VesselTimes!$A$2:$E$9,5)&gt;StnB!$D129,VLOOKUP(I$1,VesselTimes!$A$2:$E$9,4)&lt;=StnB!$E129),$A129,"")</f>
        <v/>
      </c>
      <c r="J129" s="11" t="str">
        <f>IF(AND(VLOOKUP(J$1,VesselTimes!$A$2:$E$9,5)&gt;StnB!$D129,VLOOKUP(J$1,VesselTimes!$A$2:$E$9,4)&lt;=StnB!$E129),$A129,"")</f>
        <v/>
      </c>
      <c r="K129" s="11" t="str">
        <f>IF(AND(VLOOKUP(K$1,VesselTimes!$A$2:$E$9,5)&gt;StnB!$D129,VLOOKUP(K$1,VesselTimes!$A$2:$E$9,4)&lt;=StnB!$E129),$A129,"")</f>
        <v/>
      </c>
      <c r="L129" s="11" t="str">
        <f>IF(AND(VLOOKUP(L$1,VesselTimes!$A$2:$E$9,5)&gt;StnB!$D129,VLOOKUP(L$1,VesselTimes!$A$2:$E$9,4)&lt;=StnB!$E129),$A129,"")</f>
        <v/>
      </c>
      <c r="M129" s="11" t="str">
        <f>IF(AND(VLOOKUP(M$1,VesselTimes!$A$2:$E$9,5)&gt;StnB!$D129,VLOOKUP(M$1,VesselTimes!$A$2:$E$9,4)&lt;=StnB!$E129),$A129,"")</f>
        <v/>
      </c>
    </row>
    <row r="130" spans="1:13" x14ac:dyDescent="0.25">
      <c r="A130" t="s">
        <v>355</v>
      </c>
      <c r="B130" s="4">
        <v>1794.7280000000001</v>
      </c>
      <c r="C130" s="2">
        <f t="shared" si="3"/>
        <v>290157.99999986775</v>
      </c>
      <c r="D130" s="1">
        <f t="shared" si="4"/>
        <v>41183.358310185184</v>
      </c>
      <c r="E130" s="1">
        <f t="shared" si="5"/>
        <v>41183.379082499996</v>
      </c>
      <c r="F130" s="11" t="str">
        <f>IF(AND(VLOOKUP(F$1,VesselTimes!$A$2:$E$9,5)&gt;StnB!$D130,VLOOKUP(F$1,VesselTimes!$A$2:$E$9,4)&lt;=StnB!$E130),$A130,"")</f>
        <v/>
      </c>
      <c r="G130" s="11" t="str">
        <f>IF(AND(VLOOKUP(G$1,VesselTimes!$A$2:$E$9,5)&gt;StnB!$D130,VLOOKUP(G$1,VesselTimes!$A$2:$E$9,4)&lt;=StnB!$E130),$A130,"")</f>
        <v/>
      </c>
      <c r="H130" s="11" t="str">
        <f>IF(AND(VLOOKUP(H$1,VesselTimes!$A$2:$E$9,5)&gt;StnB!$D130,VLOOKUP(H$1,VesselTimes!$A$2:$E$9,4)&lt;=StnB!$E130),$A130,"")</f>
        <v/>
      </c>
      <c r="I130" s="11" t="str">
        <f>IF(AND(VLOOKUP(I$1,VesselTimes!$A$2:$E$9,5)&gt;StnB!$D130,VLOOKUP(I$1,VesselTimes!$A$2:$E$9,4)&lt;=StnB!$E130),$A130,"")</f>
        <v/>
      </c>
      <c r="J130" s="11" t="str">
        <f>IF(AND(VLOOKUP(J$1,VesselTimes!$A$2:$E$9,5)&gt;StnB!$D130,VLOOKUP(J$1,VesselTimes!$A$2:$E$9,4)&lt;=StnB!$E130),$A130,"")</f>
        <v/>
      </c>
      <c r="K130" s="11" t="str">
        <f>IF(AND(VLOOKUP(K$1,VesselTimes!$A$2:$E$9,5)&gt;StnB!$D130,VLOOKUP(K$1,VesselTimes!$A$2:$E$9,4)&lt;=StnB!$E130),$A130,"")</f>
        <v/>
      </c>
      <c r="L130" s="11" t="str">
        <f>IF(AND(VLOOKUP(L$1,VesselTimes!$A$2:$E$9,5)&gt;StnB!$D130,VLOOKUP(L$1,VesselTimes!$A$2:$E$9,4)&lt;=StnB!$E130),$A130,"")</f>
        <v/>
      </c>
      <c r="M130" s="11" t="str">
        <f>IF(AND(VLOOKUP(M$1,VesselTimes!$A$2:$E$9,5)&gt;StnB!$D130,VLOOKUP(M$1,VesselTimes!$A$2:$E$9,4)&lt;=StnB!$E130),$A130,"")</f>
        <v/>
      </c>
    </row>
    <row r="131" spans="1:13" x14ac:dyDescent="0.25">
      <c r="A131" t="s">
        <v>356</v>
      </c>
      <c r="B131" s="4">
        <v>1800</v>
      </c>
      <c r="C131" s="2">
        <f t="shared" ref="C131:C194" si="6">24*3600*(D131-zerotime)</f>
        <v>291959.99999991618</v>
      </c>
      <c r="D131" s="1">
        <f t="shared" ref="D131:D194" si="7">DATE(MID(A131,54,4),MID(A131,59,2),MID(A131,62,2))+TIME(MID(A131,65,2),MID(A131,68,2),MID(A131,71,2))</f>
        <v>41183.379166666666</v>
      </c>
      <c r="E131" s="1">
        <f t="shared" ref="E131:E194" si="8">D131+B131/24/3600</f>
        <v>41183.4</v>
      </c>
      <c r="F131" s="11" t="str">
        <f>IF(AND(VLOOKUP(F$1,VesselTimes!$A$2:$E$9,5)&gt;StnB!$D131,VLOOKUP(F$1,VesselTimes!$A$2:$E$9,4)&lt;=StnB!$E131),$A131,"")</f>
        <v/>
      </c>
      <c r="G131" s="11" t="str">
        <f>IF(AND(VLOOKUP(G$1,VesselTimes!$A$2:$E$9,5)&gt;StnB!$D131,VLOOKUP(G$1,VesselTimes!$A$2:$E$9,4)&lt;=StnB!$E131),$A131,"")</f>
        <v/>
      </c>
      <c r="H131" s="11" t="str">
        <f>IF(AND(VLOOKUP(H$1,VesselTimes!$A$2:$E$9,5)&gt;StnB!$D131,VLOOKUP(H$1,VesselTimes!$A$2:$E$9,4)&lt;=StnB!$E131),$A131,"")</f>
        <v/>
      </c>
      <c r="I131" s="11" t="str">
        <f>IF(AND(VLOOKUP(I$1,VesselTimes!$A$2:$E$9,5)&gt;StnB!$D131,VLOOKUP(I$1,VesselTimes!$A$2:$E$9,4)&lt;=StnB!$E131),$A131,"")</f>
        <v/>
      </c>
      <c r="J131" s="11" t="str">
        <f>IF(AND(VLOOKUP(J$1,VesselTimes!$A$2:$E$9,5)&gt;StnB!$D131,VLOOKUP(J$1,VesselTimes!$A$2:$E$9,4)&lt;=StnB!$E131),$A131,"")</f>
        <v/>
      </c>
      <c r="K131" s="11" t="str">
        <f>IF(AND(VLOOKUP(K$1,VesselTimes!$A$2:$E$9,5)&gt;StnB!$D131,VLOOKUP(K$1,VesselTimes!$A$2:$E$9,4)&lt;=StnB!$E131),$A131,"")</f>
        <v/>
      </c>
      <c r="L131" s="11" t="str">
        <f>IF(AND(VLOOKUP(L$1,VesselTimes!$A$2:$E$9,5)&gt;StnB!$D131,VLOOKUP(L$1,VesselTimes!$A$2:$E$9,4)&lt;=StnB!$E131),$A131,"")</f>
        <v/>
      </c>
      <c r="M131" s="11" t="str">
        <f>IF(AND(VLOOKUP(M$1,VesselTimes!$A$2:$E$9,5)&gt;StnB!$D131,VLOOKUP(M$1,VesselTimes!$A$2:$E$9,4)&lt;=StnB!$E131),$A131,"")</f>
        <v/>
      </c>
    </row>
    <row r="132" spans="1:13" x14ac:dyDescent="0.25">
      <c r="A132" t="s">
        <v>357</v>
      </c>
      <c r="B132" s="4">
        <v>1791.7840000000001</v>
      </c>
      <c r="C132" s="2">
        <f t="shared" si="6"/>
        <v>293760.00000012573</v>
      </c>
      <c r="D132" s="1">
        <f t="shared" si="7"/>
        <v>41183.4</v>
      </c>
      <c r="E132" s="1">
        <f t="shared" si="8"/>
        <v>41183.42073824074</v>
      </c>
      <c r="F132" s="11" t="str">
        <f>IF(AND(VLOOKUP(F$1,VesselTimes!$A$2:$E$9,5)&gt;StnB!$D132,VLOOKUP(F$1,VesselTimes!$A$2:$E$9,4)&lt;=StnB!$E132),$A132,"")</f>
        <v/>
      </c>
      <c r="G132" s="11" t="str">
        <f>IF(AND(VLOOKUP(G$1,VesselTimes!$A$2:$E$9,5)&gt;StnB!$D132,VLOOKUP(G$1,VesselTimes!$A$2:$E$9,4)&lt;=StnB!$E132),$A132,"")</f>
        <v/>
      </c>
      <c r="H132" s="11" t="str">
        <f>IF(AND(VLOOKUP(H$1,VesselTimes!$A$2:$E$9,5)&gt;StnB!$D132,VLOOKUP(H$1,VesselTimes!$A$2:$E$9,4)&lt;=StnB!$E132),$A132,"")</f>
        <v/>
      </c>
      <c r="I132" s="11" t="str">
        <f>IF(AND(VLOOKUP(I$1,VesselTimes!$A$2:$E$9,5)&gt;StnB!$D132,VLOOKUP(I$1,VesselTimes!$A$2:$E$9,4)&lt;=StnB!$E132),$A132,"")</f>
        <v/>
      </c>
      <c r="J132" s="11" t="str">
        <f>IF(AND(VLOOKUP(J$1,VesselTimes!$A$2:$E$9,5)&gt;StnB!$D132,VLOOKUP(J$1,VesselTimes!$A$2:$E$9,4)&lt;=StnB!$E132),$A132,"")</f>
        <v/>
      </c>
      <c r="K132" s="11" t="str">
        <f>IF(AND(VLOOKUP(K$1,VesselTimes!$A$2:$E$9,5)&gt;StnB!$D132,VLOOKUP(K$1,VesselTimes!$A$2:$E$9,4)&lt;=StnB!$E132),$A132,"")</f>
        <v/>
      </c>
      <c r="L132" s="11" t="str">
        <f>IF(AND(VLOOKUP(L$1,VesselTimes!$A$2:$E$9,5)&gt;StnB!$D132,VLOOKUP(L$1,VesselTimes!$A$2:$E$9,4)&lt;=StnB!$E132),$A132,"")</f>
        <v/>
      </c>
      <c r="M132" s="11" t="str">
        <f>IF(AND(VLOOKUP(M$1,VesselTimes!$A$2:$E$9,5)&gt;StnB!$D132,VLOOKUP(M$1,VesselTimes!$A$2:$E$9,4)&lt;=StnB!$E132),$A132,"")</f>
        <v/>
      </c>
    </row>
    <row r="133" spans="1:13" x14ac:dyDescent="0.25">
      <c r="A133" t="s">
        <v>358</v>
      </c>
      <c r="B133" s="4">
        <v>1800</v>
      </c>
      <c r="C133" s="2">
        <f t="shared" si="6"/>
        <v>295560.9999999404</v>
      </c>
      <c r="D133" s="1">
        <f t="shared" si="7"/>
        <v>41183.420844907407</v>
      </c>
      <c r="E133" s="1">
        <f t="shared" si="8"/>
        <v>41183.441678240742</v>
      </c>
      <c r="F133" s="11" t="str">
        <f>IF(AND(VLOOKUP(F$1,VesselTimes!$A$2:$E$9,5)&gt;StnB!$D133,VLOOKUP(F$1,VesselTimes!$A$2:$E$9,4)&lt;=StnB!$E133),$A133,"")</f>
        <v/>
      </c>
      <c r="G133" s="11" t="str">
        <f>IF(AND(VLOOKUP(G$1,VesselTimes!$A$2:$E$9,5)&gt;StnB!$D133,VLOOKUP(G$1,VesselTimes!$A$2:$E$9,4)&lt;=StnB!$E133),$A133,"")</f>
        <v/>
      </c>
      <c r="H133" s="11" t="str">
        <f>IF(AND(VLOOKUP(H$1,VesselTimes!$A$2:$E$9,5)&gt;StnB!$D133,VLOOKUP(H$1,VesselTimes!$A$2:$E$9,4)&lt;=StnB!$E133),$A133,"")</f>
        <v/>
      </c>
      <c r="I133" s="11" t="str">
        <f>IF(AND(VLOOKUP(I$1,VesselTimes!$A$2:$E$9,5)&gt;StnB!$D133,VLOOKUP(I$1,VesselTimes!$A$2:$E$9,4)&lt;=StnB!$E133),$A133,"")</f>
        <v/>
      </c>
      <c r="J133" s="11" t="str">
        <f>IF(AND(VLOOKUP(J$1,VesselTimes!$A$2:$E$9,5)&gt;StnB!$D133,VLOOKUP(J$1,VesselTimes!$A$2:$E$9,4)&lt;=StnB!$E133),$A133,"")</f>
        <v/>
      </c>
      <c r="K133" s="11" t="str">
        <f>IF(AND(VLOOKUP(K$1,VesselTimes!$A$2:$E$9,5)&gt;StnB!$D133,VLOOKUP(K$1,VesselTimes!$A$2:$E$9,4)&lt;=StnB!$E133),$A133,"")</f>
        <v/>
      </c>
      <c r="L133" s="11" t="str">
        <f>IF(AND(VLOOKUP(L$1,VesselTimes!$A$2:$E$9,5)&gt;StnB!$D133,VLOOKUP(L$1,VesselTimes!$A$2:$E$9,4)&lt;=StnB!$E133),$A133,"")</f>
        <v/>
      </c>
      <c r="M133" s="11" t="str">
        <f>IF(AND(VLOOKUP(M$1,VesselTimes!$A$2:$E$9,5)&gt;StnB!$D133,VLOOKUP(M$1,VesselTimes!$A$2:$E$9,4)&lt;=StnB!$E133),$A133,"")</f>
        <v/>
      </c>
    </row>
    <row r="134" spans="1:13" x14ac:dyDescent="0.25">
      <c r="A134" t="s">
        <v>359</v>
      </c>
      <c r="B134" s="4">
        <v>1794.7280000000001</v>
      </c>
      <c r="C134" s="2">
        <f t="shared" si="6"/>
        <v>297361.00000014994</v>
      </c>
      <c r="D134" s="1">
        <f t="shared" si="7"/>
        <v>41183.441678240742</v>
      </c>
      <c r="E134" s="1">
        <f t="shared" si="8"/>
        <v>41183.462450555555</v>
      </c>
      <c r="F134" s="11" t="str">
        <f>IF(AND(VLOOKUP(F$1,VesselTimes!$A$2:$E$9,5)&gt;StnB!$D134,VLOOKUP(F$1,VesselTimes!$A$2:$E$9,4)&lt;=StnB!$E134),$A134,"")</f>
        <v/>
      </c>
      <c r="G134" s="11" t="str">
        <f>IF(AND(VLOOKUP(G$1,VesselTimes!$A$2:$E$9,5)&gt;StnB!$D134,VLOOKUP(G$1,VesselTimes!$A$2:$E$9,4)&lt;=StnB!$E134),$A134,"")</f>
        <v/>
      </c>
      <c r="H134" s="11" t="str">
        <f>IF(AND(VLOOKUP(H$1,VesselTimes!$A$2:$E$9,5)&gt;StnB!$D134,VLOOKUP(H$1,VesselTimes!$A$2:$E$9,4)&lt;=StnB!$E134),$A134,"")</f>
        <v/>
      </c>
      <c r="I134" s="11" t="str">
        <f>IF(AND(VLOOKUP(I$1,VesselTimes!$A$2:$E$9,5)&gt;StnB!$D134,VLOOKUP(I$1,VesselTimes!$A$2:$E$9,4)&lt;=StnB!$E134),$A134,"")</f>
        <v/>
      </c>
      <c r="J134" s="11" t="str">
        <f>IF(AND(VLOOKUP(J$1,VesselTimes!$A$2:$E$9,5)&gt;StnB!$D134,VLOOKUP(J$1,VesselTimes!$A$2:$E$9,4)&lt;=StnB!$E134),$A134,"")</f>
        <v/>
      </c>
      <c r="K134" s="11" t="str">
        <f>IF(AND(VLOOKUP(K$1,VesselTimes!$A$2:$E$9,5)&gt;StnB!$D134,VLOOKUP(K$1,VesselTimes!$A$2:$E$9,4)&lt;=StnB!$E134),$A134,"")</f>
        <v/>
      </c>
      <c r="L134" s="11" t="str">
        <f>IF(AND(VLOOKUP(L$1,VesselTimes!$A$2:$E$9,5)&gt;StnB!$D134,VLOOKUP(L$1,VesselTimes!$A$2:$E$9,4)&lt;=StnB!$E134),$A134,"")</f>
        <v/>
      </c>
      <c r="M134" s="11" t="str">
        <f>IF(AND(VLOOKUP(M$1,VesselTimes!$A$2:$E$9,5)&gt;StnB!$D134,VLOOKUP(M$1,VesselTimes!$A$2:$E$9,4)&lt;=StnB!$E134),$A134,"")</f>
        <v/>
      </c>
    </row>
    <row r="135" spans="1:13" x14ac:dyDescent="0.25">
      <c r="A135" t="s">
        <v>360</v>
      </c>
      <c r="B135" s="4">
        <v>1800</v>
      </c>
      <c r="C135" s="2">
        <f t="shared" si="6"/>
        <v>299163.00000019837</v>
      </c>
      <c r="D135" s="1">
        <f t="shared" si="7"/>
        <v>41183.462534722225</v>
      </c>
      <c r="E135" s="1">
        <f t="shared" si="8"/>
        <v>41183.48336805556</v>
      </c>
      <c r="F135" s="11" t="str">
        <f>IF(AND(VLOOKUP(F$1,VesselTimes!$A$2:$E$9,5)&gt;StnB!$D135,VLOOKUP(F$1,VesselTimes!$A$2:$E$9,4)&lt;=StnB!$E135),$A135,"")</f>
        <v/>
      </c>
      <c r="G135" s="11" t="str">
        <f>IF(AND(VLOOKUP(G$1,VesselTimes!$A$2:$E$9,5)&gt;StnB!$D135,VLOOKUP(G$1,VesselTimes!$A$2:$E$9,4)&lt;=StnB!$E135),$A135,"")</f>
        <v/>
      </c>
      <c r="H135" s="11" t="str">
        <f>IF(AND(VLOOKUP(H$1,VesselTimes!$A$2:$E$9,5)&gt;StnB!$D135,VLOOKUP(H$1,VesselTimes!$A$2:$E$9,4)&lt;=StnB!$E135),$A135,"")</f>
        <v/>
      </c>
      <c r="I135" s="11" t="str">
        <f>IF(AND(VLOOKUP(I$1,VesselTimes!$A$2:$E$9,5)&gt;StnB!$D135,VLOOKUP(I$1,VesselTimes!$A$2:$E$9,4)&lt;=StnB!$E135),$A135,"")</f>
        <v/>
      </c>
      <c r="J135" s="11" t="str">
        <f>IF(AND(VLOOKUP(J$1,VesselTimes!$A$2:$E$9,5)&gt;StnB!$D135,VLOOKUP(J$1,VesselTimes!$A$2:$E$9,4)&lt;=StnB!$E135),$A135,"")</f>
        <v/>
      </c>
      <c r="K135" s="11" t="str">
        <f>IF(AND(VLOOKUP(K$1,VesselTimes!$A$2:$E$9,5)&gt;StnB!$D135,VLOOKUP(K$1,VesselTimes!$A$2:$E$9,4)&lt;=StnB!$E135),$A135,"")</f>
        <v/>
      </c>
      <c r="L135" s="11" t="str">
        <f>IF(AND(VLOOKUP(L$1,VesselTimes!$A$2:$E$9,5)&gt;StnB!$D135,VLOOKUP(L$1,VesselTimes!$A$2:$E$9,4)&lt;=StnB!$E135),$A135,"")</f>
        <v/>
      </c>
      <c r="M135" s="11" t="str">
        <f>IF(AND(VLOOKUP(M$1,VesselTimes!$A$2:$E$9,5)&gt;StnB!$D135,VLOOKUP(M$1,VesselTimes!$A$2:$E$9,4)&lt;=StnB!$E135),$A135,"")</f>
        <v/>
      </c>
    </row>
    <row r="136" spans="1:13" x14ac:dyDescent="0.25">
      <c r="A136" t="s">
        <v>361</v>
      </c>
      <c r="B136" s="4">
        <v>1791.7840000000001</v>
      </c>
      <c r="C136" s="2">
        <f t="shared" si="6"/>
        <v>300962.99999977928</v>
      </c>
      <c r="D136" s="1">
        <f t="shared" si="7"/>
        <v>41183.483368055553</v>
      </c>
      <c r="E136" s="1">
        <f t="shared" si="8"/>
        <v>41183.504106296292</v>
      </c>
      <c r="F136" s="11" t="str">
        <f>IF(AND(VLOOKUP(F$1,VesselTimes!$A$2:$E$9,5)&gt;StnB!$D136,VLOOKUP(F$1,VesselTimes!$A$2:$E$9,4)&lt;=StnB!$E136),$A136,"")</f>
        <v/>
      </c>
      <c r="G136" s="11" t="str">
        <f>IF(AND(VLOOKUP(G$1,VesselTimes!$A$2:$E$9,5)&gt;StnB!$D136,VLOOKUP(G$1,VesselTimes!$A$2:$E$9,4)&lt;=StnB!$E136),$A136,"")</f>
        <v/>
      </c>
      <c r="H136" s="11" t="str">
        <f>IF(AND(VLOOKUP(H$1,VesselTimes!$A$2:$E$9,5)&gt;StnB!$D136,VLOOKUP(H$1,VesselTimes!$A$2:$E$9,4)&lt;=StnB!$E136),$A136,"")</f>
        <v/>
      </c>
      <c r="I136" s="11" t="str">
        <f>IF(AND(VLOOKUP(I$1,VesselTimes!$A$2:$E$9,5)&gt;StnB!$D136,VLOOKUP(I$1,VesselTimes!$A$2:$E$9,4)&lt;=StnB!$E136),$A136,"")</f>
        <v/>
      </c>
      <c r="J136" s="11" t="str">
        <f>IF(AND(VLOOKUP(J$1,VesselTimes!$A$2:$E$9,5)&gt;StnB!$D136,VLOOKUP(J$1,VesselTimes!$A$2:$E$9,4)&lt;=StnB!$E136),$A136,"")</f>
        <v/>
      </c>
      <c r="K136" s="11" t="str">
        <f>IF(AND(VLOOKUP(K$1,VesselTimes!$A$2:$E$9,5)&gt;StnB!$D136,VLOOKUP(K$1,VesselTimes!$A$2:$E$9,4)&lt;=StnB!$E136),$A136,"")</f>
        <v/>
      </c>
      <c r="L136" s="11" t="str">
        <f>IF(AND(VLOOKUP(L$1,VesselTimes!$A$2:$E$9,5)&gt;StnB!$D136,VLOOKUP(L$1,VesselTimes!$A$2:$E$9,4)&lt;=StnB!$E136),$A136,"")</f>
        <v/>
      </c>
      <c r="M136" s="11" t="str">
        <f>IF(AND(VLOOKUP(M$1,VesselTimes!$A$2:$E$9,5)&gt;StnB!$D136,VLOOKUP(M$1,VesselTimes!$A$2:$E$9,4)&lt;=StnB!$E136),$A136,"")</f>
        <v/>
      </c>
    </row>
    <row r="137" spans="1:13" x14ac:dyDescent="0.25">
      <c r="A137" t="s">
        <v>362</v>
      </c>
      <c r="B137" s="4">
        <v>1800</v>
      </c>
      <c r="C137" s="2">
        <f t="shared" si="6"/>
        <v>302764.00000022259</v>
      </c>
      <c r="D137" s="1">
        <f t="shared" si="7"/>
        <v>41183.504212962966</v>
      </c>
      <c r="E137" s="1">
        <f t="shared" si="8"/>
        <v>41183.525046296301</v>
      </c>
      <c r="F137" s="11" t="str">
        <f>IF(AND(VLOOKUP(F$1,VesselTimes!$A$2:$E$9,5)&gt;StnB!$D137,VLOOKUP(F$1,VesselTimes!$A$2:$E$9,4)&lt;=StnB!$E137),$A137,"")</f>
        <v/>
      </c>
      <c r="G137" s="11" t="str">
        <f>IF(AND(VLOOKUP(G$1,VesselTimes!$A$2:$E$9,5)&gt;StnB!$D137,VLOOKUP(G$1,VesselTimes!$A$2:$E$9,4)&lt;=StnB!$E137),$A137,"")</f>
        <v/>
      </c>
      <c r="H137" s="11" t="str">
        <f>IF(AND(VLOOKUP(H$1,VesselTimes!$A$2:$E$9,5)&gt;StnB!$D137,VLOOKUP(H$1,VesselTimes!$A$2:$E$9,4)&lt;=StnB!$E137),$A137,"")</f>
        <v/>
      </c>
      <c r="I137" s="11" t="str">
        <f>IF(AND(VLOOKUP(I$1,VesselTimes!$A$2:$E$9,5)&gt;StnB!$D137,VLOOKUP(I$1,VesselTimes!$A$2:$E$9,4)&lt;=StnB!$E137),$A137,"")</f>
        <v/>
      </c>
      <c r="J137" s="11" t="str">
        <f>IF(AND(VLOOKUP(J$1,VesselTimes!$A$2:$E$9,5)&gt;StnB!$D137,VLOOKUP(J$1,VesselTimes!$A$2:$E$9,4)&lt;=StnB!$E137),$A137,"")</f>
        <v/>
      </c>
      <c r="K137" s="11" t="str">
        <f>IF(AND(VLOOKUP(K$1,VesselTimes!$A$2:$E$9,5)&gt;StnB!$D137,VLOOKUP(K$1,VesselTimes!$A$2:$E$9,4)&lt;=StnB!$E137),$A137,"")</f>
        <v/>
      </c>
      <c r="L137" s="11" t="str">
        <f>IF(AND(VLOOKUP(L$1,VesselTimes!$A$2:$E$9,5)&gt;StnB!$D137,VLOOKUP(L$1,VesselTimes!$A$2:$E$9,4)&lt;=StnB!$E137),$A137,"")</f>
        <v/>
      </c>
      <c r="M137" s="11" t="str">
        <f>IF(AND(VLOOKUP(M$1,VesselTimes!$A$2:$E$9,5)&gt;StnB!$D137,VLOOKUP(M$1,VesselTimes!$A$2:$E$9,4)&lt;=StnB!$E137),$A137,"")</f>
        <v/>
      </c>
    </row>
    <row r="138" spans="1:13" x14ac:dyDescent="0.25">
      <c r="A138" t="s">
        <v>363</v>
      </c>
      <c r="B138" s="4">
        <v>1792.7650000000001</v>
      </c>
      <c r="C138" s="2">
        <f t="shared" si="6"/>
        <v>304563.99999980349</v>
      </c>
      <c r="D138" s="1">
        <f t="shared" si="7"/>
        <v>41183.525046296294</v>
      </c>
      <c r="E138" s="1">
        <f t="shared" si="8"/>
        <v>41183.545795891201</v>
      </c>
      <c r="F138" s="11" t="str">
        <f>IF(AND(VLOOKUP(F$1,VesselTimes!$A$2:$E$9,5)&gt;StnB!$D138,VLOOKUP(F$1,VesselTimes!$A$2:$E$9,4)&lt;=StnB!$E138),$A138,"")</f>
        <v/>
      </c>
      <c r="G138" s="11" t="str">
        <f>IF(AND(VLOOKUP(G$1,VesselTimes!$A$2:$E$9,5)&gt;StnB!$D138,VLOOKUP(G$1,VesselTimes!$A$2:$E$9,4)&lt;=StnB!$E138),$A138,"")</f>
        <v/>
      </c>
      <c r="H138" s="11" t="str">
        <f>IF(AND(VLOOKUP(H$1,VesselTimes!$A$2:$E$9,5)&gt;StnB!$D138,VLOOKUP(H$1,VesselTimes!$A$2:$E$9,4)&lt;=StnB!$E138),$A138,"")</f>
        <v/>
      </c>
      <c r="I138" s="11" t="str">
        <f>IF(AND(VLOOKUP(I$1,VesselTimes!$A$2:$E$9,5)&gt;StnB!$D138,VLOOKUP(I$1,VesselTimes!$A$2:$E$9,4)&lt;=StnB!$E138),$A138,"")</f>
        <v/>
      </c>
      <c r="J138" s="11" t="str">
        <f>IF(AND(VLOOKUP(J$1,VesselTimes!$A$2:$E$9,5)&gt;StnB!$D138,VLOOKUP(J$1,VesselTimes!$A$2:$E$9,4)&lt;=StnB!$E138),$A138,"")</f>
        <v/>
      </c>
      <c r="K138" s="11" t="str">
        <f>IF(AND(VLOOKUP(K$1,VesselTimes!$A$2:$E$9,5)&gt;StnB!$D138,VLOOKUP(K$1,VesselTimes!$A$2:$E$9,4)&lt;=StnB!$E138),$A138,"")</f>
        <v/>
      </c>
      <c r="L138" s="11" t="str">
        <f>IF(AND(VLOOKUP(L$1,VesselTimes!$A$2:$E$9,5)&gt;StnB!$D138,VLOOKUP(L$1,VesselTimes!$A$2:$E$9,4)&lt;=StnB!$E138),$A138,"")</f>
        <v/>
      </c>
      <c r="M138" s="11" t="str">
        <f>IF(AND(VLOOKUP(M$1,VesselTimes!$A$2:$E$9,5)&gt;StnB!$D138,VLOOKUP(M$1,VesselTimes!$A$2:$E$9,4)&lt;=StnB!$E138),$A138,"")</f>
        <v/>
      </c>
    </row>
    <row r="139" spans="1:13" x14ac:dyDescent="0.25">
      <c r="A139" t="s">
        <v>364</v>
      </c>
      <c r="B139" s="4">
        <v>1800</v>
      </c>
      <c r="C139" s="2">
        <f t="shared" si="6"/>
        <v>306365.0000002468</v>
      </c>
      <c r="D139" s="1">
        <f t="shared" si="7"/>
        <v>41183.545891203707</v>
      </c>
      <c r="E139" s="1">
        <f t="shared" si="8"/>
        <v>41183.566724537042</v>
      </c>
      <c r="F139" s="11" t="str">
        <f>IF(AND(VLOOKUP(F$1,VesselTimes!$A$2:$E$9,5)&gt;StnB!$D139,VLOOKUP(F$1,VesselTimes!$A$2:$E$9,4)&lt;=StnB!$E139),$A139,"")</f>
        <v/>
      </c>
      <c r="G139" s="11" t="str">
        <f>IF(AND(VLOOKUP(G$1,VesselTimes!$A$2:$E$9,5)&gt;StnB!$D139,VLOOKUP(G$1,VesselTimes!$A$2:$E$9,4)&lt;=StnB!$E139),$A139,"")</f>
        <v/>
      </c>
      <c r="H139" s="11" t="str">
        <f>IF(AND(VLOOKUP(H$1,VesselTimes!$A$2:$E$9,5)&gt;StnB!$D139,VLOOKUP(H$1,VesselTimes!$A$2:$E$9,4)&lt;=StnB!$E139),$A139,"")</f>
        <v/>
      </c>
      <c r="I139" s="11" t="str">
        <f>IF(AND(VLOOKUP(I$1,VesselTimes!$A$2:$E$9,5)&gt;StnB!$D139,VLOOKUP(I$1,VesselTimes!$A$2:$E$9,4)&lt;=StnB!$E139),$A139,"")</f>
        <v/>
      </c>
      <c r="J139" s="11" t="str">
        <f>IF(AND(VLOOKUP(J$1,VesselTimes!$A$2:$E$9,5)&gt;StnB!$D139,VLOOKUP(J$1,VesselTimes!$A$2:$E$9,4)&lt;=StnB!$E139),$A139,"")</f>
        <v/>
      </c>
      <c r="K139" s="11" t="str">
        <f>IF(AND(VLOOKUP(K$1,VesselTimes!$A$2:$E$9,5)&gt;StnB!$D139,VLOOKUP(K$1,VesselTimes!$A$2:$E$9,4)&lt;=StnB!$E139),$A139,"")</f>
        <v/>
      </c>
      <c r="L139" s="11" t="str">
        <f>IF(AND(VLOOKUP(L$1,VesselTimes!$A$2:$E$9,5)&gt;StnB!$D139,VLOOKUP(L$1,VesselTimes!$A$2:$E$9,4)&lt;=StnB!$E139),$A139,"")</f>
        <v/>
      </c>
      <c r="M139" s="11" t="str">
        <f>IF(AND(VLOOKUP(M$1,VesselTimes!$A$2:$E$9,5)&gt;StnB!$D139,VLOOKUP(M$1,VesselTimes!$A$2:$E$9,4)&lt;=StnB!$E139),$A139,"")</f>
        <v/>
      </c>
    </row>
    <row r="140" spans="1:13" x14ac:dyDescent="0.25">
      <c r="A140" t="s">
        <v>365</v>
      </c>
      <c r="B140" s="4">
        <v>1792.7650000000001</v>
      </c>
      <c r="C140" s="2">
        <f t="shared" si="6"/>
        <v>308164.99999982771</v>
      </c>
      <c r="D140" s="1">
        <f t="shared" si="7"/>
        <v>41183.566724537035</v>
      </c>
      <c r="E140" s="1">
        <f t="shared" si="8"/>
        <v>41183.587474131942</v>
      </c>
      <c r="F140" s="11" t="str">
        <f>IF(AND(VLOOKUP(F$1,VesselTimes!$A$2:$E$9,5)&gt;StnB!$D140,VLOOKUP(F$1,VesselTimes!$A$2:$E$9,4)&lt;=StnB!$E140),$A140,"")</f>
        <v/>
      </c>
      <c r="G140" s="11" t="str">
        <f>IF(AND(VLOOKUP(G$1,VesselTimes!$A$2:$E$9,5)&gt;StnB!$D140,VLOOKUP(G$1,VesselTimes!$A$2:$E$9,4)&lt;=StnB!$E140),$A140,"")</f>
        <v/>
      </c>
      <c r="H140" s="11" t="str">
        <f>IF(AND(VLOOKUP(H$1,VesselTimes!$A$2:$E$9,5)&gt;StnB!$D140,VLOOKUP(H$1,VesselTimes!$A$2:$E$9,4)&lt;=StnB!$E140),$A140,"")</f>
        <v/>
      </c>
      <c r="I140" s="11" t="str">
        <f>IF(AND(VLOOKUP(I$1,VesselTimes!$A$2:$E$9,5)&gt;StnB!$D140,VLOOKUP(I$1,VesselTimes!$A$2:$E$9,4)&lt;=StnB!$E140),$A140,"")</f>
        <v/>
      </c>
      <c r="J140" s="11" t="str">
        <f>IF(AND(VLOOKUP(J$1,VesselTimes!$A$2:$E$9,5)&gt;StnB!$D140,VLOOKUP(J$1,VesselTimes!$A$2:$E$9,4)&lt;=StnB!$E140),$A140,"")</f>
        <v/>
      </c>
      <c r="K140" s="11" t="str">
        <f>IF(AND(VLOOKUP(K$1,VesselTimes!$A$2:$E$9,5)&gt;StnB!$D140,VLOOKUP(K$1,VesselTimes!$A$2:$E$9,4)&lt;=StnB!$E140),$A140,"")</f>
        <v/>
      </c>
      <c r="L140" s="11" t="str">
        <f>IF(AND(VLOOKUP(L$1,VesselTimes!$A$2:$E$9,5)&gt;StnB!$D140,VLOOKUP(L$1,VesselTimes!$A$2:$E$9,4)&lt;=StnB!$E140),$A140,"")</f>
        <v/>
      </c>
      <c r="M140" s="11" t="str">
        <f>IF(AND(VLOOKUP(M$1,VesselTimes!$A$2:$E$9,5)&gt;StnB!$D140,VLOOKUP(M$1,VesselTimes!$A$2:$E$9,4)&lt;=StnB!$E140),$A140,"")</f>
        <v/>
      </c>
    </row>
    <row r="141" spans="1:13" x14ac:dyDescent="0.25">
      <c r="A141" t="s">
        <v>366</v>
      </c>
      <c r="B141" s="4">
        <v>1800</v>
      </c>
      <c r="C141" s="2">
        <f t="shared" si="6"/>
        <v>309966.00000027101</v>
      </c>
      <c r="D141" s="1">
        <f t="shared" si="7"/>
        <v>41183.587569444448</v>
      </c>
      <c r="E141" s="1">
        <f t="shared" si="8"/>
        <v>41183.608402777783</v>
      </c>
      <c r="F141" s="11" t="str">
        <f>IF(AND(VLOOKUP(F$1,VesselTimes!$A$2:$E$9,5)&gt;StnB!$D141,VLOOKUP(F$1,VesselTimes!$A$2:$E$9,4)&lt;=StnB!$E141),$A141,"")</f>
        <v/>
      </c>
      <c r="G141" s="11" t="str">
        <f>IF(AND(VLOOKUP(G$1,VesselTimes!$A$2:$E$9,5)&gt;StnB!$D141,VLOOKUP(G$1,VesselTimes!$A$2:$E$9,4)&lt;=StnB!$E141),$A141,"")</f>
        <v/>
      </c>
      <c r="H141" s="11" t="str">
        <f>IF(AND(VLOOKUP(H$1,VesselTimes!$A$2:$E$9,5)&gt;StnB!$D141,VLOOKUP(H$1,VesselTimes!$A$2:$E$9,4)&lt;=StnB!$E141),$A141,"")</f>
        <v/>
      </c>
      <c r="I141" s="11" t="str">
        <f>IF(AND(VLOOKUP(I$1,VesselTimes!$A$2:$E$9,5)&gt;StnB!$D141,VLOOKUP(I$1,VesselTimes!$A$2:$E$9,4)&lt;=StnB!$E141),$A141,"")</f>
        <v/>
      </c>
      <c r="J141" s="11" t="str">
        <f>IF(AND(VLOOKUP(J$1,VesselTimes!$A$2:$E$9,5)&gt;StnB!$D141,VLOOKUP(J$1,VesselTimes!$A$2:$E$9,4)&lt;=StnB!$E141),$A141,"")</f>
        <v/>
      </c>
      <c r="K141" s="11" t="str">
        <f>IF(AND(VLOOKUP(K$1,VesselTimes!$A$2:$E$9,5)&gt;StnB!$D141,VLOOKUP(K$1,VesselTimes!$A$2:$E$9,4)&lt;=StnB!$E141),$A141,"")</f>
        <v/>
      </c>
      <c r="L141" s="11" t="str">
        <f>IF(AND(VLOOKUP(L$1,VesselTimes!$A$2:$E$9,5)&gt;StnB!$D141,VLOOKUP(L$1,VesselTimes!$A$2:$E$9,4)&lt;=StnB!$E141),$A141,"")</f>
        <v/>
      </c>
      <c r="M141" s="11" t="str">
        <f>IF(AND(VLOOKUP(M$1,VesselTimes!$A$2:$E$9,5)&gt;StnB!$D141,VLOOKUP(M$1,VesselTimes!$A$2:$E$9,4)&lt;=StnB!$E141),$A141,"")</f>
        <v/>
      </c>
    </row>
    <row r="142" spans="1:13" x14ac:dyDescent="0.25">
      <c r="A142" t="s">
        <v>367</v>
      </c>
      <c r="B142" s="4">
        <v>1792.7650000000001</v>
      </c>
      <c r="C142" s="2">
        <f t="shared" si="6"/>
        <v>311765.99999985192</v>
      </c>
      <c r="D142" s="1">
        <f t="shared" si="7"/>
        <v>41183.608402777776</v>
      </c>
      <c r="E142" s="1">
        <f t="shared" si="8"/>
        <v>41183.629152372683</v>
      </c>
      <c r="F142" s="11" t="str">
        <f>IF(AND(VLOOKUP(F$1,VesselTimes!$A$2:$E$9,5)&gt;StnB!$D142,VLOOKUP(F$1,VesselTimes!$A$2:$E$9,4)&lt;=StnB!$E142),$A142,"")</f>
        <v/>
      </c>
      <c r="G142" s="11" t="str">
        <f>IF(AND(VLOOKUP(G$1,VesselTimes!$A$2:$E$9,5)&gt;StnB!$D142,VLOOKUP(G$1,VesselTimes!$A$2:$E$9,4)&lt;=StnB!$E142),$A142,"")</f>
        <v/>
      </c>
      <c r="H142" s="11" t="str">
        <f>IF(AND(VLOOKUP(H$1,VesselTimes!$A$2:$E$9,5)&gt;StnB!$D142,VLOOKUP(H$1,VesselTimes!$A$2:$E$9,4)&lt;=StnB!$E142),$A142,"")</f>
        <v/>
      </c>
      <c r="I142" s="11" t="str">
        <f>IF(AND(VLOOKUP(I$1,VesselTimes!$A$2:$E$9,5)&gt;StnB!$D142,VLOOKUP(I$1,VesselTimes!$A$2:$E$9,4)&lt;=StnB!$E142),$A142,"")</f>
        <v/>
      </c>
      <c r="J142" s="11" t="str">
        <f>IF(AND(VLOOKUP(J$1,VesselTimes!$A$2:$E$9,5)&gt;StnB!$D142,VLOOKUP(J$1,VesselTimes!$A$2:$E$9,4)&lt;=StnB!$E142),$A142,"")</f>
        <v/>
      </c>
      <c r="K142" s="11" t="str">
        <f>IF(AND(VLOOKUP(K$1,VesselTimes!$A$2:$E$9,5)&gt;StnB!$D142,VLOOKUP(K$1,VesselTimes!$A$2:$E$9,4)&lt;=StnB!$E142),$A142,"")</f>
        <v/>
      </c>
      <c r="L142" s="11" t="str">
        <f>IF(AND(VLOOKUP(L$1,VesselTimes!$A$2:$E$9,5)&gt;StnB!$D142,VLOOKUP(L$1,VesselTimes!$A$2:$E$9,4)&lt;=StnB!$E142),$A142,"")</f>
        <v/>
      </c>
      <c r="M142" s="11" t="str">
        <f>IF(AND(VLOOKUP(M$1,VesselTimes!$A$2:$E$9,5)&gt;StnB!$D142,VLOOKUP(M$1,VesselTimes!$A$2:$E$9,4)&lt;=StnB!$E142),$A142,"")</f>
        <v/>
      </c>
    </row>
    <row r="143" spans="1:13" x14ac:dyDescent="0.25">
      <c r="A143" t="s">
        <v>368</v>
      </c>
      <c r="B143" s="4">
        <v>1800</v>
      </c>
      <c r="C143" s="2">
        <f t="shared" si="6"/>
        <v>313567.00000029523</v>
      </c>
      <c r="D143" s="1">
        <f t="shared" si="7"/>
        <v>41183.629247685189</v>
      </c>
      <c r="E143" s="1">
        <f t="shared" si="8"/>
        <v>41183.650081018524</v>
      </c>
      <c r="F143" s="11" t="str">
        <f>IF(AND(VLOOKUP(F$1,VesselTimes!$A$2:$E$9,5)&gt;StnB!$D143,VLOOKUP(F$1,VesselTimes!$A$2:$E$9,4)&lt;=StnB!$E143),$A143,"")</f>
        <v/>
      </c>
      <c r="G143" s="11" t="str">
        <f>IF(AND(VLOOKUP(G$1,VesselTimes!$A$2:$E$9,5)&gt;StnB!$D143,VLOOKUP(G$1,VesselTimes!$A$2:$E$9,4)&lt;=StnB!$E143),$A143,"")</f>
        <v/>
      </c>
      <c r="H143" s="11" t="str">
        <f>IF(AND(VLOOKUP(H$1,VesselTimes!$A$2:$E$9,5)&gt;StnB!$D143,VLOOKUP(H$1,VesselTimes!$A$2:$E$9,4)&lt;=StnB!$E143),$A143,"")</f>
        <v/>
      </c>
      <c r="I143" s="11" t="str">
        <f>IF(AND(VLOOKUP(I$1,VesselTimes!$A$2:$E$9,5)&gt;StnB!$D143,VLOOKUP(I$1,VesselTimes!$A$2:$E$9,4)&lt;=StnB!$E143),$A143,"")</f>
        <v/>
      </c>
      <c r="J143" s="11" t="str">
        <f>IF(AND(VLOOKUP(J$1,VesselTimes!$A$2:$E$9,5)&gt;StnB!$D143,VLOOKUP(J$1,VesselTimes!$A$2:$E$9,4)&lt;=StnB!$E143),$A143,"")</f>
        <v/>
      </c>
      <c r="K143" s="11" t="str">
        <f>IF(AND(VLOOKUP(K$1,VesselTimes!$A$2:$E$9,5)&gt;StnB!$D143,VLOOKUP(K$1,VesselTimes!$A$2:$E$9,4)&lt;=StnB!$E143),$A143,"")</f>
        <v/>
      </c>
      <c r="L143" s="11" t="str">
        <f>IF(AND(VLOOKUP(L$1,VesselTimes!$A$2:$E$9,5)&gt;StnB!$D143,VLOOKUP(L$1,VesselTimes!$A$2:$E$9,4)&lt;=StnB!$E143),$A143,"")</f>
        <v/>
      </c>
      <c r="M143" s="11" t="str">
        <f>IF(AND(VLOOKUP(M$1,VesselTimes!$A$2:$E$9,5)&gt;StnB!$D143,VLOOKUP(M$1,VesselTimes!$A$2:$E$9,4)&lt;=StnB!$E143),$A143,"")</f>
        <v/>
      </c>
    </row>
    <row r="144" spans="1:13" x14ac:dyDescent="0.25">
      <c r="A144" t="s">
        <v>369</v>
      </c>
      <c r="B144" s="4">
        <v>1792.7650000000001</v>
      </c>
      <c r="C144" s="2">
        <f t="shared" si="6"/>
        <v>315366.99999987613</v>
      </c>
      <c r="D144" s="1">
        <f t="shared" si="7"/>
        <v>41183.650081018517</v>
      </c>
      <c r="E144" s="1">
        <f t="shared" si="8"/>
        <v>41183.670830613424</v>
      </c>
      <c r="F144" s="11" t="str">
        <f>IF(AND(VLOOKUP(F$1,VesselTimes!$A$2:$E$9,5)&gt;StnB!$D144,VLOOKUP(F$1,VesselTimes!$A$2:$E$9,4)&lt;=StnB!$E144),$A144,"")</f>
        <v/>
      </c>
      <c r="G144" s="11" t="str">
        <f>IF(AND(VLOOKUP(G$1,VesselTimes!$A$2:$E$9,5)&gt;StnB!$D144,VLOOKUP(G$1,VesselTimes!$A$2:$E$9,4)&lt;=StnB!$E144),$A144,"")</f>
        <v/>
      </c>
      <c r="H144" s="11" t="str">
        <f>IF(AND(VLOOKUP(H$1,VesselTimes!$A$2:$E$9,5)&gt;StnB!$D144,VLOOKUP(H$1,VesselTimes!$A$2:$E$9,4)&lt;=StnB!$E144),$A144,"")</f>
        <v/>
      </c>
      <c r="I144" s="11" t="str">
        <f>IF(AND(VLOOKUP(I$1,VesselTimes!$A$2:$E$9,5)&gt;StnB!$D144,VLOOKUP(I$1,VesselTimes!$A$2:$E$9,4)&lt;=StnB!$E144),$A144,"")</f>
        <v/>
      </c>
      <c r="J144" s="11" t="str">
        <f>IF(AND(VLOOKUP(J$1,VesselTimes!$A$2:$E$9,5)&gt;StnB!$D144,VLOOKUP(J$1,VesselTimes!$A$2:$E$9,4)&lt;=StnB!$E144),$A144,"")</f>
        <v/>
      </c>
      <c r="K144" s="11" t="str">
        <f>IF(AND(VLOOKUP(K$1,VesselTimes!$A$2:$E$9,5)&gt;StnB!$D144,VLOOKUP(K$1,VesselTimes!$A$2:$E$9,4)&lt;=StnB!$E144),$A144,"")</f>
        <v/>
      </c>
      <c r="L144" s="11" t="str">
        <f>IF(AND(VLOOKUP(L$1,VesselTimes!$A$2:$E$9,5)&gt;StnB!$D144,VLOOKUP(L$1,VesselTimes!$A$2:$E$9,4)&lt;=StnB!$E144),$A144,"")</f>
        <v/>
      </c>
      <c r="M144" s="11" t="str">
        <f>IF(AND(VLOOKUP(M$1,VesselTimes!$A$2:$E$9,5)&gt;StnB!$D144,VLOOKUP(M$1,VesselTimes!$A$2:$E$9,4)&lt;=StnB!$E144),$A144,"")</f>
        <v/>
      </c>
    </row>
    <row r="145" spans="1:13" x14ac:dyDescent="0.25">
      <c r="A145" t="s">
        <v>370</v>
      </c>
      <c r="B145" s="4">
        <v>1800</v>
      </c>
      <c r="C145" s="2">
        <f t="shared" si="6"/>
        <v>317167.9999996908</v>
      </c>
      <c r="D145" s="1">
        <f t="shared" si="7"/>
        <v>41183.670925925922</v>
      </c>
      <c r="E145" s="1">
        <f t="shared" si="8"/>
        <v>41183.691759259258</v>
      </c>
      <c r="F145" s="11" t="str">
        <f>IF(AND(VLOOKUP(F$1,VesselTimes!$A$2:$E$9,5)&gt;StnB!$D145,VLOOKUP(F$1,VesselTimes!$A$2:$E$9,4)&lt;=StnB!$E145),$A145,"")</f>
        <v/>
      </c>
      <c r="G145" s="11" t="str">
        <f>IF(AND(VLOOKUP(G$1,VesselTimes!$A$2:$E$9,5)&gt;StnB!$D145,VLOOKUP(G$1,VesselTimes!$A$2:$E$9,4)&lt;=StnB!$E145),$A145,"")</f>
        <v/>
      </c>
      <c r="H145" s="11" t="str">
        <f>IF(AND(VLOOKUP(H$1,VesselTimes!$A$2:$E$9,5)&gt;StnB!$D145,VLOOKUP(H$1,VesselTimes!$A$2:$E$9,4)&lt;=StnB!$E145),$A145,"")</f>
        <v/>
      </c>
      <c r="I145" s="11" t="str">
        <f>IF(AND(VLOOKUP(I$1,VesselTimes!$A$2:$E$9,5)&gt;StnB!$D145,VLOOKUP(I$1,VesselTimes!$A$2:$E$9,4)&lt;=StnB!$E145),$A145,"")</f>
        <v/>
      </c>
      <c r="J145" s="11" t="str">
        <f>IF(AND(VLOOKUP(J$1,VesselTimes!$A$2:$E$9,5)&gt;StnB!$D145,VLOOKUP(J$1,VesselTimes!$A$2:$E$9,4)&lt;=StnB!$E145),$A145,"")</f>
        <v/>
      </c>
      <c r="K145" s="11" t="str">
        <f>IF(AND(VLOOKUP(K$1,VesselTimes!$A$2:$E$9,5)&gt;StnB!$D145,VLOOKUP(K$1,VesselTimes!$A$2:$E$9,4)&lt;=StnB!$E145),$A145,"")</f>
        <v/>
      </c>
      <c r="L145" s="11" t="str">
        <f>IF(AND(VLOOKUP(L$1,VesselTimes!$A$2:$E$9,5)&gt;StnB!$D145,VLOOKUP(L$1,VesselTimes!$A$2:$E$9,4)&lt;=StnB!$E145),$A145,"")</f>
        <v/>
      </c>
      <c r="M145" s="11" t="str">
        <f>IF(AND(VLOOKUP(M$1,VesselTimes!$A$2:$E$9,5)&gt;StnB!$D145,VLOOKUP(M$1,VesselTimes!$A$2:$E$9,4)&lt;=StnB!$E145),$A145,"")</f>
        <v/>
      </c>
    </row>
    <row r="146" spans="1:13" x14ac:dyDescent="0.25">
      <c r="A146" t="s">
        <v>371</v>
      </c>
      <c r="B146" s="4">
        <v>1792.7650000000001</v>
      </c>
      <c r="C146" s="2">
        <f t="shared" si="6"/>
        <v>318967.99999990035</v>
      </c>
      <c r="D146" s="1">
        <f t="shared" si="7"/>
        <v>41183.691759259258</v>
      </c>
      <c r="E146" s="1">
        <f t="shared" si="8"/>
        <v>41183.712508854165</v>
      </c>
      <c r="F146" s="11" t="str">
        <f>IF(AND(VLOOKUP(F$1,VesselTimes!$A$2:$E$9,5)&gt;StnB!$D146,VLOOKUP(F$1,VesselTimes!$A$2:$E$9,4)&lt;=StnB!$E146),$A146,"")</f>
        <v/>
      </c>
      <c r="G146" s="11" t="str">
        <f>IF(AND(VLOOKUP(G$1,VesselTimes!$A$2:$E$9,5)&gt;StnB!$D146,VLOOKUP(G$1,VesselTimes!$A$2:$E$9,4)&lt;=StnB!$E146),$A146,"")</f>
        <v/>
      </c>
      <c r="H146" s="11" t="str">
        <f>IF(AND(VLOOKUP(H$1,VesselTimes!$A$2:$E$9,5)&gt;StnB!$D146,VLOOKUP(H$1,VesselTimes!$A$2:$E$9,4)&lt;=StnB!$E146),$A146,"")</f>
        <v/>
      </c>
      <c r="I146" s="11" t="str">
        <f>IF(AND(VLOOKUP(I$1,VesselTimes!$A$2:$E$9,5)&gt;StnB!$D146,VLOOKUP(I$1,VesselTimes!$A$2:$E$9,4)&lt;=StnB!$E146),$A146,"")</f>
        <v/>
      </c>
      <c r="J146" s="11" t="str">
        <f>IF(AND(VLOOKUP(J$1,VesselTimes!$A$2:$E$9,5)&gt;StnB!$D146,VLOOKUP(J$1,VesselTimes!$A$2:$E$9,4)&lt;=StnB!$E146),$A146,"")</f>
        <v/>
      </c>
      <c r="K146" s="11" t="str">
        <f>IF(AND(VLOOKUP(K$1,VesselTimes!$A$2:$E$9,5)&gt;StnB!$D146,VLOOKUP(K$1,VesselTimes!$A$2:$E$9,4)&lt;=StnB!$E146),$A146,"")</f>
        <v/>
      </c>
      <c r="L146" s="11" t="str">
        <f>IF(AND(VLOOKUP(L$1,VesselTimes!$A$2:$E$9,5)&gt;StnB!$D146,VLOOKUP(L$1,VesselTimes!$A$2:$E$9,4)&lt;=StnB!$E146),$A146,"")</f>
        <v/>
      </c>
      <c r="M146" s="11" t="str">
        <f>IF(AND(VLOOKUP(M$1,VesselTimes!$A$2:$E$9,5)&gt;StnB!$D146,VLOOKUP(M$1,VesselTimes!$A$2:$E$9,4)&lt;=StnB!$E146),$A146,"")</f>
        <v/>
      </c>
    </row>
    <row r="147" spans="1:13" x14ac:dyDescent="0.25">
      <c r="A147" t="s">
        <v>372</v>
      </c>
      <c r="B147" s="4">
        <v>1800</v>
      </c>
      <c r="C147" s="2">
        <f t="shared" si="6"/>
        <v>320768.99999971502</v>
      </c>
      <c r="D147" s="1">
        <f t="shared" si="7"/>
        <v>41183.712604166663</v>
      </c>
      <c r="E147" s="1">
        <f t="shared" si="8"/>
        <v>41183.733437499999</v>
      </c>
      <c r="F147" s="11" t="str">
        <f>IF(AND(VLOOKUP(F$1,VesselTimes!$A$2:$E$9,5)&gt;StnB!$D147,VLOOKUP(F$1,VesselTimes!$A$2:$E$9,4)&lt;=StnB!$E147),$A147,"")</f>
        <v/>
      </c>
      <c r="G147" s="11" t="str">
        <f>IF(AND(VLOOKUP(G$1,VesselTimes!$A$2:$E$9,5)&gt;StnB!$D147,VLOOKUP(G$1,VesselTimes!$A$2:$E$9,4)&lt;=StnB!$E147),$A147,"")</f>
        <v/>
      </c>
      <c r="H147" s="11" t="str">
        <f>IF(AND(VLOOKUP(H$1,VesselTimes!$A$2:$E$9,5)&gt;StnB!$D147,VLOOKUP(H$1,VesselTimes!$A$2:$E$9,4)&lt;=StnB!$E147),$A147,"")</f>
        <v/>
      </c>
      <c r="I147" s="11" t="str">
        <f>IF(AND(VLOOKUP(I$1,VesselTimes!$A$2:$E$9,5)&gt;StnB!$D147,VLOOKUP(I$1,VesselTimes!$A$2:$E$9,4)&lt;=StnB!$E147),$A147,"")</f>
        <v/>
      </c>
      <c r="J147" s="11" t="str">
        <f>IF(AND(VLOOKUP(J$1,VesselTimes!$A$2:$E$9,5)&gt;StnB!$D147,VLOOKUP(J$1,VesselTimes!$A$2:$E$9,4)&lt;=StnB!$E147),$A147,"")</f>
        <v/>
      </c>
      <c r="K147" s="11" t="str">
        <f>IF(AND(VLOOKUP(K$1,VesselTimes!$A$2:$E$9,5)&gt;StnB!$D147,VLOOKUP(K$1,VesselTimes!$A$2:$E$9,4)&lt;=StnB!$E147),$A147,"")</f>
        <v/>
      </c>
      <c r="L147" s="11" t="str">
        <f>IF(AND(VLOOKUP(L$1,VesselTimes!$A$2:$E$9,5)&gt;StnB!$D147,VLOOKUP(L$1,VesselTimes!$A$2:$E$9,4)&lt;=StnB!$E147),$A147,"")</f>
        <v/>
      </c>
      <c r="M147" s="11" t="str">
        <f>IF(AND(VLOOKUP(M$1,VesselTimes!$A$2:$E$9,5)&gt;StnB!$D147,VLOOKUP(M$1,VesselTimes!$A$2:$E$9,4)&lt;=StnB!$E147),$A147,"")</f>
        <v/>
      </c>
    </row>
    <row r="148" spans="1:13" x14ac:dyDescent="0.25">
      <c r="A148" t="s">
        <v>373</v>
      </c>
      <c r="B148" s="4">
        <v>1794.7280000000001</v>
      </c>
      <c r="C148" s="2">
        <f t="shared" si="6"/>
        <v>322568.99999992456</v>
      </c>
      <c r="D148" s="1">
        <f t="shared" si="7"/>
        <v>41183.733437499999</v>
      </c>
      <c r="E148" s="1">
        <f t="shared" si="8"/>
        <v>41183.754209814811</v>
      </c>
      <c r="F148" s="11" t="str">
        <f>IF(AND(VLOOKUP(F$1,VesselTimes!$A$2:$E$9,5)&gt;StnB!$D148,VLOOKUP(F$1,VesselTimes!$A$2:$E$9,4)&lt;=StnB!$E148),$A148,"")</f>
        <v/>
      </c>
      <c r="G148" s="11" t="str">
        <f>IF(AND(VLOOKUP(G$1,VesselTimes!$A$2:$E$9,5)&gt;StnB!$D148,VLOOKUP(G$1,VesselTimes!$A$2:$E$9,4)&lt;=StnB!$E148),$A148,"")</f>
        <v/>
      </c>
      <c r="H148" s="11" t="str">
        <f>IF(AND(VLOOKUP(H$1,VesselTimes!$A$2:$E$9,5)&gt;StnB!$D148,VLOOKUP(H$1,VesselTimes!$A$2:$E$9,4)&lt;=StnB!$E148),$A148,"")</f>
        <v/>
      </c>
      <c r="I148" s="11" t="str">
        <f>IF(AND(VLOOKUP(I$1,VesselTimes!$A$2:$E$9,5)&gt;StnB!$D148,VLOOKUP(I$1,VesselTimes!$A$2:$E$9,4)&lt;=StnB!$E148),$A148,"")</f>
        <v/>
      </c>
      <c r="J148" s="11" t="str">
        <f>IF(AND(VLOOKUP(J$1,VesselTimes!$A$2:$E$9,5)&gt;StnB!$D148,VLOOKUP(J$1,VesselTimes!$A$2:$E$9,4)&lt;=StnB!$E148),$A148,"")</f>
        <v/>
      </c>
      <c r="K148" s="11" t="str">
        <f>IF(AND(VLOOKUP(K$1,VesselTimes!$A$2:$E$9,5)&gt;StnB!$D148,VLOOKUP(K$1,VesselTimes!$A$2:$E$9,4)&lt;=StnB!$E148),$A148,"")</f>
        <v/>
      </c>
      <c r="L148" s="11" t="str">
        <f>IF(AND(VLOOKUP(L$1,VesselTimes!$A$2:$E$9,5)&gt;StnB!$D148,VLOOKUP(L$1,VesselTimes!$A$2:$E$9,4)&lt;=StnB!$E148),$A148,"")</f>
        <v/>
      </c>
      <c r="M148" s="11" t="str">
        <f>IF(AND(VLOOKUP(M$1,VesselTimes!$A$2:$E$9,5)&gt;StnB!$D148,VLOOKUP(M$1,VesselTimes!$A$2:$E$9,4)&lt;=StnB!$E148),$A148,"")</f>
        <v/>
      </c>
    </row>
    <row r="149" spans="1:13" x14ac:dyDescent="0.25">
      <c r="A149" t="s">
        <v>374</v>
      </c>
      <c r="B149" s="4">
        <v>1800</v>
      </c>
      <c r="C149" s="2">
        <f t="shared" si="6"/>
        <v>324370.99999997299</v>
      </c>
      <c r="D149" s="1">
        <f t="shared" si="7"/>
        <v>41183.754293981481</v>
      </c>
      <c r="E149" s="1">
        <f t="shared" si="8"/>
        <v>41183.775127314817</v>
      </c>
      <c r="F149" s="11" t="str">
        <f>IF(AND(VLOOKUP(F$1,VesselTimes!$A$2:$E$9,5)&gt;StnB!$D149,VLOOKUP(F$1,VesselTimes!$A$2:$E$9,4)&lt;=StnB!$E149),$A149,"")</f>
        <v/>
      </c>
      <c r="G149" s="11" t="str">
        <f>IF(AND(VLOOKUP(G$1,VesselTimes!$A$2:$E$9,5)&gt;StnB!$D149,VLOOKUP(G$1,VesselTimes!$A$2:$E$9,4)&lt;=StnB!$E149),$A149,"")</f>
        <v/>
      </c>
      <c r="H149" s="11" t="str">
        <f>IF(AND(VLOOKUP(H$1,VesselTimes!$A$2:$E$9,5)&gt;StnB!$D149,VLOOKUP(H$1,VesselTimes!$A$2:$E$9,4)&lt;=StnB!$E149),$A149,"")</f>
        <v/>
      </c>
      <c r="I149" s="11" t="str">
        <f>IF(AND(VLOOKUP(I$1,VesselTimes!$A$2:$E$9,5)&gt;StnB!$D149,VLOOKUP(I$1,VesselTimes!$A$2:$E$9,4)&lt;=StnB!$E149),$A149,"")</f>
        <v/>
      </c>
      <c r="J149" s="11" t="str">
        <f>IF(AND(VLOOKUP(J$1,VesselTimes!$A$2:$E$9,5)&gt;StnB!$D149,VLOOKUP(J$1,VesselTimes!$A$2:$E$9,4)&lt;=StnB!$E149),$A149,"")</f>
        <v/>
      </c>
      <c r="K149" s="11" t="str">
        <f>IF(AND(VLOOKUP(K$1,VesselTimes!$A$2:$E$9,5)&gt;StnB!$D149,VLOOKUP(K$1,VesselTimes!$A$2:$E$9,4)&lt;=StnB!$E149),$A149,"")</f>
        <v/>
      </c>
      <c r="L149" s="11" t="str">
        <f>IF(AND(VLOOKUP(L$1,VesselTimes!$A$2:$E$9,5)&gt;StnB!$D149,VLOOKUP(L$1,VesselTimes!$A$2:$E$9,4)&lt;=StnB!$E149),$A149,"")</f>
        <v/>
      </c>
      <c r="M149" s="11" t="str">
        <f>IF(AND(VLOOKUP(M$1,VesselTimes!$A$2:$E$9,5)&gt;StnB!$D149,VLOOKUP(M$1,VesselTimes!$A$2:$E$9,4)&lt;=StnB!$E149),$A149,"")</f>
        <v/>
      </c>
    </row>
    <row r="150" spans="1:13" x14ac:dyDescent="0.25">
      <c r="A150" t="s">
        <v>375</v>
      </c>
      <c r="B150" s="4">
        <v>1793.7460000000001</v>
      </c>
      <c r="C150" s="2">
        <f t="shared" si="6"/>
        <v>326171.00000018254</v>
      </c>
      <c r="D150" s="1">
        <f t="shared" si="7"/>
        <v>41183.775127314817</v>
      </c>
      <c r="E150" s="1">
        <f t="shared" si="8"/>
        <v>41183.795888263892</v>
      </c>
      <c r="F150" s="11" t="str">
        <f>IF(AND(VLOOKUP(F$1,VesselTimes!$A$2:$E$9,5)&gt;StnB!$D150,VLOOKUP(F$1,VesselTimes!$A$2:$E$9,4)&lt;=StnB!$E150),$A150,"")</f>
        <v/>
      </c>
      <c r="G150" s="11" t="str">
        <f>IF(AND(VLOOKUP(G$1,VesselTimes!$A$2:$E$9,5)&gt;StnB!$D150,VLOOKUP(G$1,VesselTimes!$A$2:$E$9,4)&lt;=StnB!$E150),$A150,"")</f>
        <v/>
      </c>
      <c r="H150" s="11" t="str">
        <f>IF(AND(VLOOKUP(H$1,VesselTimes!$A$2:$E$9,5)&gt;StnB!$D150,VLOOKUP(H$1,VesselTimes!$A$2:$E$9,4)&lt;=StnB!$E150),$A150,"")</f>
        <v/>
      </c>
      <c r="I150" s="11" t="str">
        <f>IF(AND(VLOOKUP(I$1,VesselTimes!$A$2:$E$9,5)&gt;StnB!$D150,VLOOKUP(I$1,VesselTimes!$A$2:$E$9,4)&lt;=StnB!$E150),$A150,"")</f>
        <v/>
      </c>
      <c r="J150" s="11" t="str">
        <f>IF(AND(VLOOKUP(J$1,VesselTimes!$A$2:$E$9,5)&gt;StnB!$D150,VLOOKUP(J$1,VesselTimes!$A$2:$E$9,4)&lt;=StnB!$E150),$A150,"")</f>
        <v/>
      </c>
      <c r="K150" s="11" t="str">
        <f>IF(AND(VLOOKUP(K$1,VesselTimes!$A$2:$E$9,5)&gt;StnB!$D150,VLOOKUP(K$1,VesselTimes!$A$2:$E$9,4)&lt;=StnB!$E150),$A150,"")</f>
        <v/>
      </c>
      <c r="L150" s="11" t="str">
        <f>IF(AND(VLOOKUP(L$1,VesselTimes!$A$2:$E$9,5)&gt;StnB!$D150,VLOOKUP(L$1,VesselTimes!$A$2:$E$9,4)&lt;=StnB!$E150),$A150,"")</f>
        <v/>
      </c>
      <c r="M150" s="11" t="str">
        <f>IF(AND(VLOOKUP(M$1,VesselTimes!$A$2:$E$9,5)&gt;StnB!$D150,VLOOKUP(M$1,VesselTimes!$A$2:$E$9,4)&lt;=StnB!$E150),$A150,"")</f>
        <v/>
      </c>
    </row>
    <row r="151" spans="1:13" x14ac:dyDescent="0.25">
      <c r="A151" t="s">
        <v>376</v>
      </c>
      <c r="B151" s="4">
        <v>1800</v>
      </c>
      <c r="C151" s="2">
        <f t="shared" si="6"/>
        <v>327973.00000023097</v>
      </c>
      <c r="D151" s="1">
        <f t="shared" si="7"/>
        <v>41183.795983796299</v>
      </c>
      <c r="E151" s="1">
        <f t="shared" si="8"/>
        <v>41183.816817129635</v>
      </c>
      <c r="F151" s="11" t="str">
        <f>IF(AND(VLOOKUP(F$1,VesselTimes!$A$2:$E$9,5)&gt;StnB!$D151,VLOOKUP(F$1,VesselTimes!$A$2:$E$9,4)&lt;=StnB!$E151),$A151,"")</f>
        <v/>
      </c>
      <c r="G151" s="11" t="str">
        <f>IF(AND(VLOOKUP(G$1,VesselTimes!$A$2:$E$9,5)&gt;StnB!$D151,VLOOKUP(G$1,VesselTimes!$A$2:$E$9,4)&lt;=StnB!$E151),$A151,"")</f>
        <v/>
      </c>
      <c r="H151" s="11" t="str">
        <f>IF(AND(VLOOKUP(H$1,VesselTimes!$A$2:$E$9,5)&gt;StnB!$D151,VLOOKUP(H$1,VesselTimes!$A$2:$E$9,4)&lt;=StnB!$E151),$A151,"")</f>
        <v/>
      </c>
      <c r="I151" s="11" t="str">
        <f>IF(AND(VLOOKUP(I$1,VesselTimes!$A$2:$E$9,5)&gt;StnB!$D151,VLOOKUP(I$1,VesselTimes!$A$2:$E$9,4)&lt;=StnB!$E151),$A151,"")</f>
        <v/>
      </c>
      <c r="J151" s="11" t="str">
        <f>IF(AND(VLOOKUP(J$1,VesselTimes!$A$2:$E$9,5)&gt;StnB!$D151,VLOOKUP(J$1,VesselTimes!$A$2:$E$9,4)&lt;=StnB!$E151),$A151,"")</f>
        <v/>
      </c>
      <c r="K151" s="11" t="str">
        <f>IF(AND(VLOOKUP(K$1,VesselTimes!$A$2:$E$9,5)&gt;StnB!$D151,VLOOKUP(K$1,VesselTimes!$A$2:$E$9,4)&lt;=StnB!$E151),$A151,"")</f>
        <v/>
      </c>
      <c r="L151" s="11" t="str">
        <f>IF(AND(VLOOKUP(L$1,VesselTimes!$A$2:$E$9,5)&gt;StnB!$D151,VLOOKUP(L$1,VesselTimes!$A$2:$E$9,4)&lt;=StnB!$E151),$A151,"")</f>
        <v/>
      </c>
      <c r="M151" s="11" t="str">
        <f>IF(AND(VLOOKUP(M$1,VesselTimes!$A$2:$E$9,5)&gt;StnB!$D151,VLOOKUP(M$1,VesselTimes!$A$2:$E$9,4)&lt;=StnB!$E151),$A151,"")</f>
        <v/>
      </c>
    </row>
    <row r="152" spans="1:13" x14ac:dyDescent="0.25">
      <c r="A152" t="s">
        <v>377</v>
      </c>
      <c r="B152" s="4">
        <v>1791.7840000000001</v>
      </c>
      <c r="C152" s="2">
        <f t="shared" si="6"/>
        <v>329772.99999981187</v>
      </c>
      <c r="D152" s="1">
        <f t="shared" si="7"/>
        <v>41183.816817129627</v>
      </c>
      <c r="E152" s="1">
        <f t="shared" si="8"/>
        <v>41183.837555370366</v>
      </c>
      <c r="F152" s="11" t="str">
        <f>IF(AND(VLOOKUP(F$1,VesselTimes!$A$2:$E$9,5)&gt;StnB!$D152,VLOOKUP(F$1,VesselTimes!$A$2:$E$9,4)&lt;=StnB!$E152),$A152,"")</f>
        <v/>
      </c>
      <c r="G152" s="11" t="str">
        <f>IF(AND(VLOOKUP(G$1,VesselTimes!$A$2:$E$9,5)&gt;StnB!$D152,VLOOKUP(G$1,VesselTimes!$A$2:$E$9,4)&lt;=StnB!$E152),$A152,"")</f>
        <v/>
      </c>
      <c r="H152" s="11" t="str">
        <f>IF(AND(VLOOKUP(H$1,VesselTimes!$A$2:$E$9,5)&gt;StnB!$D152,VLOOKUP(H$1,VesselTimes!$A$2:$E$9,4)&lt;=StnB!$E152),$A152,"")</f>
        <v/>
      </c>
      <c r="I152" s="11" t="str">
        <f>IF(AND(VLOOKUP(I$1,VesselTimes!$A$2:$E$9,5)&gt;StnB!$D152,VLOOKUP(I$1,VesselTimes!$A$2:$E$9,4)&lt;=StnB!$E152),$A152,"")</f>
        <v/>
      </c>
      <c r="J152" s="11" t="str">
        <f>IF(AND(VLOOKUP(J$1,VesselTimes!$A$2:$E$9,5)&gt;StnB!$D152,VLOOKUP(J$1,VesselTimes!$A$2:$E$9,4)&lt;=StnB!$E152),$A152,"")</f>
        <v/>
      </c>
      <c r="K152" s="11" t="str">
        <f>IF(AND(VLOOKUP(K$1,VesselTimes!$A$2:$E$9,5)&gt;StnB!$D152,VLOOKUP(K$1,VesselTimes!$A$2:$E$9,4)&lt;=StnB!$E152),$A152,"")</f>
        <v/>
      </c>
      <c r="L152" s="11" t="str">
        <f>IF(AND(VLOOKUP(L$1,VesselTimes!$A$2:$E$9,5)&gt;StnB!$D152,VLOOKUP(L$1,VesselTimes!$A$2:$E$9,4)&lt;=StnB!$E152),$A152,"")</f>
        <v/>
      </c>
      <c r="M152" s="11" t="str">
        <f>IF(AND(VLOOKUP(M$1,VesselTimes!$A$2:$E$9,5)&gt;StnB!$D152,VLOOKUP(M$1,VesselTimes!$A$2:$E$9,4)&lt;=StnB!$E152),$A152,"")</f>
        <v/>
      </c>
    </row>
    <row r="153" spans="1:13" x14ac:dyDescent="0.25">
      <c r="A153" t="s">
        <v>378</v>
      </c>
      <c r="B153" s="4">
        <v>1800</v>
      </c>
      <c r="C153" s="2">
        <f t="shared" si="6"/>
        <v>331574.00000025518</v>
      </c>
      <c r="D153" s="1">
        <f t="shared" si="7"/>
        <v>41183.83766203704</v>
      </c>
      <c r="E153" s="1">
        <f t="shared" si="8"/>
        <v>41183.858495370376</v>
      </c>
      <c r="F153" s="11" t="str">
        <f>IF(AND(VLOOKUP(F$1,VesselTimes!$A$2:$E$9,5)&gt;StnB!$D153,VLOOKUP(F$1,VesselTimes!$A$2:$E$9,4)&lt;=StnB!$E153),$A153,"")</f>
        <v/>
      </c>
      <c r="G153" s="11" t="str">
        <f>IF(AND(VLOOKUP(G$1,VesselTimes!$A$2:$E$9,5)&gt;StnB!$D153,VLOOKUP(G$1,VesselTimes!$A$2:$E$9,4)&lt;=StnB!$E153),$A153,"")</f>
        <v/>
      </c>
      <c r="H153" s="11" t="str">
        <f>IF(AND(VLOOKUP(H$1,VesselTimes!$A$2:$E$9,5)&gt;StnB!$D153,VLOOKUP(H$1,VesselTimes!$A$2:$E$9,4)&lt;=StnB!$E153),$A153,"")</f>
        <v/>
      </c>
      <c r="I153" s="11" t="str">
        <f>IF(AND(VLOOKUP(I$1,VesselTimes!$A$2:$E$9,5)&gt;StnB!$D153,VLOOKUP(I$1,VesselTimes!$A$2:$E$9,4)&lt;=StnB!$E153),$A153,"")</f>
        <v/>
      </c>
      <c r="J153" s="11" t="str">
        <f>IF(AND(VLOOKUP(J$1,VesselTimes!$A$2:$E$9,5)&gt;StnB!$D153,VLOOKUP(J$1,VesselTimes!$A$2:$E$9,4)&lt;=StnB!$E153),$A153,"")</f>
        <v/>
      </c>
      <c r="K153" s="11" t="str">
        <f>IF(AND(VLOOKUP(K$1,VesselTimes!$A$2:$E$9,5)&gt;StnB!$D153,VLOOKUP(K$1,VesselTimes!$A$2:$E$9,4)&lt;=StnB!$E153),$A153,"")</f>
        <v/>
      </c>
      <c r="L153" s="11" t="str">
        <f>IF(AND(VLOOKUP(L$1,VesselTimes!$A$2:$E$9,5)&gt;StnB!$D153,VLOOKUP(L$1,VesselTimes!$A$2:$E$9,4)&lt;=StnB!$E153),$A153,"")</f>
        <v/>
      </c>
      <c r="M153" s="11" t="str">
        <f>IF(AND(VLOOKUP(M$1,VesselTimes!$A$2:$E$9,5)&gt;StnB!$D153,VLOOKUP(M$1,VesselTimes!$A$2:$E$9,4)&lt;=StnB!$E153),$A153,"")</f>
        <v/>
      </c>
    </row>
    <row r="154" spans="1:13" x14ac:dyDescent="0.25">
      <c r="A154" t="s">
        <v>379</v>
      </c>
      <c r="B154" s="4">
        <v>1794.7280000000001</v>
      </c>
      <c r="C154" s="2">
        <f t="shared" si="6"/>
        <v>333373.99999983609</v>
      </c>
      <c r="D154" s="1">
        <f t="shared" si="7"/>
        <v>41183.858495370368</v>
      </c>
      <c r="E154" s="1">
        <f t="shared" si="8"/>
        <v>41183.879267685181</v>
      </c>
      <c r="F154" s="11" t="str">
        <f>IF(AND(VLOOKUP(F$1,VesselTimes!$A$2:$E$9,5)&gt;StnB!$D154,VLOOKUP(F$1,VesselTimes!$A$2:$E$9,4)&lt;=StnB!$E154),$A154,"")</f>
        <v/>
      </c>
      <c r="G154" s="11" t="str">
        <f>IF(AND(VLOOKUP(G$1,VesselTimes!$A$2:$E$9,5)&gt;StnB!$D154,VLOOKUP(G$1,VesselTimes!$A$2:$E$9,4)&lt;=StnB!$E154),$A154,"")</f>
        <v/>
      </c>
      <c r="H154" s="11" t="str">
        <f>IF(AND(VLOOKUP(H$1,VesselTimes!$A$2:$E$9,5)&gt;StnB!$D154,VLOOKUP(H$1,VesselTimes!$A$2:$E$9,4)&lt;=StnB!$E154),$A154,"")</f>
        <v/>
      </c>
      <c r="I154" s="11" t="str">
        <f>IF(AND(VLOOKUP(I$1,VesselTimes!$A$2:$E$9,5)&gt;StnB!$D154,VLOOKUP(I$1,VesselTimes!$A$2:$E$9,4)&lt;=StnB!$E154),$A154,"")</f>
        <v/>
      </c>
      <c r="J154" s="11" t="str">
        <f>IF(AND(VLOOKUP(J$1,VesselTimes!$A$2:$E$9,5)&gt;StnB!$D154,VLOOKUP(J$1,VesselTimes!$A$2:$E$9,4)&lt;=StnB!$E154),$A154,"")</f>
        <v/>
      </c>
      <c r="K154" s="11" t="str">
        <f>IF(AND(VLOOKUP(K$1,VesselTimes!$A$2:$E$9,5)&gt;StnB!$D154,VLOOKUP(K$1,VesselTimes!$A$2:$E$9,4)&lt;=StnB!$E154),$A154,"")</f>
        <v/>
      </c>
      <c r="L154" s="11" t="str">
        <f>IF(AND(VLOOKUP(L$1,VesselTimes!$A$2:$E$9,5)&gt;StnB!$D154,VLOOKUP(L$1,VesselTimes!$A$2:$E$9,4)&lt;=StnB!$E154),$A154,"")</f>
        <v/>
      </c>
      <c r="M154" s="11" t="str">
        <f>IF(AND(VLOOKUP(M$1,VesselTimes!$A$2:$E$9,5)&gt;StnB!$D154,VLOOKUP(M$1,VesselTimes!$A$2:$E$9,4)&lt;=StnB!$E154),$A154,"")</f>
        <v/>
      </c>
    </row>
    <row r="155" spans="1:13" x14ac:dyDescent="0.25">
      <c r="A155" t="s">
        <v>380</v>
      </c>
      <c r="B155" s="4">
        <v>1800</v>
      </c>
      <c r="C155" s="2">
        <f t="shared" si="6"/>
        <v>335175.99999988452</v>
      </c>
      <c r="D155" s="1">
        <f t="shared" si="7"/>
        <v>41183.879351851851</v>
      </c>
      <c r="E155" s="1">
        <f t="shared" si="8"/>
        <v>41183.900185185186</v>
      </c>
      <c r="F155" s="11" t="str">
        <f>IF(AND(VLOOKUP(F$1,VesselTimes!$A$2:$E$9,5)&gt;StnB!$D155,VLOOKUP(F$1,VesselTimes!$A$2:$E$9,4)&lt;=StnB!$E155),$A155,"")</f>
        <v/>
      </c>
      <c r="G155" s="11" t="str">
        <f>IF(AND(VLOOKUP(G$1,VesselTimes!$A$2:$E$9,5)&gt;StnB!$D155,VLOOKUP(G$1,VesselTimes!$A$2:$E$9,4)&lt;=StnB!$E155),$A155,"")</f>
        <v/>
      </c>
      <c r="H155" s="11" t="str">
        <f>IF(AND(VLOOKUP(H$1,VesselTimes!$A$2:$E$9,5)&gt;StnB!$D155,VLOOKUP(H$1,VesselTimes!$A$2:$E$9,4)&lt;=StnB!$E155),$A155,"")</f>
        <v/>
      </c>
      <c r="I155" s="11" t="str">
        <f>IF(AND(VLOOKUP(I$1,VesselTimes!$A$2:$E$9,5)&gt;StnB!$D155,VLOOKUP(I$1,VesselTimes!$A$2:$E$9,4)&lt;=StnB!$E155),$A155,"")</f>
        <v/>
      </c>
      <c r="J155" s="11" t="str">
        <f>IF(AND(VLOOKUP(J$1,VesselTimes!$A$2:$E$9,5)&gt;StnB!$D155,VLOOKUP(J$1,VesselTimes!$A$2:$E$9,4)&lt;=StnB!$E155),$A155,"")</f>
        <v/>
      </c>
      <c r="K155" s="11" t="str">
        <f>IF(AND(VLOOKUP(K$1,VesselTimes!$A$2:$E$9,5)&gt;StnB!$D155,VLOOKUP(K$1,VesselTimes!$A$2:$E$9,4)&lt;=StnB!$E155),$A155,"")</f>
        <v/>
      </c>
      <c r="L155" s="11" t="str">
        <f>IF(AND(VLOOKUP(L$1,VesselTimes!$A$2:$E$9,5)&gt;StnB!$D155,VLOOKUP(L$1,VesselTimes!$A$2:$E$9,4)&lt;=StnB!$E155),$A155,"")</f>
        <v/>
      </c>
      <c r="M155" s="11" t="str">
        <f>IF(AND(VLOOKUP(M$1,VesselTimes!$A$2:$E$9,5)&gt;StnB!$D155,VLOOKUP(M$1,VesselTimes!$A$2:$E$9,4)&lt;=StnB!$E155),$A155,"")</f>
        <v/>
      </c>
    </row>
    <row r="156" spans="1:13" x14ac:dyDescent="0.25">
      <c r="A156" t="s">
        <v>381</v>
      </c>
      <c r="B156" s="4">
        <v>1793.7460000000001</v>
      </c>
      <c r="C156" s="2">
        <f t="shared" si="6"/>
        <v>336976.00000009406</v>
      </c>
      <c r="D156" s="1">
        <f t="shared" si="7"/>
        <v>41183.900185185186</v>
      </c>
      <c r="E156" s="1">
        <f t="shared" si="8"/>
        <v>41183.920946134262</v>
      </c>
      <c r="F156" s="11" t="str">
        <f>IF(AND(VLOOKUP(F$1,VesselTimes!$A$2:$E$9,5)&gt;StnB!$D156,VLOOKUP(F$1,VesselTimes!$A$2:$E$9,4)&lt;=StnB!$E156),$A156,"")</f>
        <v/>
      </c>
      <c r="G156" s="11" t="str">
        <f>IF(AND(VLOOKUP(G$1,VesselTimes!$A$2:$E$9,5)&gt;StnB!$D156,VLOOKUP(G$1,VesselTimes!$A$2:$E$9,4)&lt;=StnB!$E156),$A156,"")</f>
        <v/>
      </c>
      <c r="H156" s="11" t="str">
        <f>IF(AND(VLOOKUP(H$1,VesselTimes!$A$2:$E$9,5)&gt;StnB!$D156,VLOOKUP(H$1,VesselTimes!$A$2:$E$9,4)&lt;=StnB!$E156),$A156,"")</f>
        <v/>
      </c>
      <c r="I156" s="11" t="str">
        <f>IF(AND(VLOOKUP(I$1,VesselTimes!$A$2:$E$9,5)&gt;StnB!$D156,VLOOKUP(I$1,VesselTimes!$A$2:$E$9,4)&lt;=StnB!$E156),$A156,"")</f>
        <v/>
      </c>
      <c r="J156" s="11" t="str">
        <f>IF(AND(VLOOKUP(J$1,VesselTimes!$A$2:$E$9,5)&gt;StnB!$D156,VLOOKUP(J$1,VesselTimes!$A$2:$E$9,4)&lt;=StnB!$E156),$A156,"")</f>
        <v/>
      </c>
      <c r="K156" s="11" t="str">
        <f>IF(AND(VLOOKUP(K$1,VesselTimes!$A$2:$E$9,5)&gt;StnB!$D156,VLOOKUP(K$1,VesselTimes!$A$2:$E$9,4)&lt;=StnB!$E156),$A156,"")</f>
        <v/>
      </c>
      <c r="L156" s="11" t="str">
        <f>IF(AND(VLOOKUP(L$1,VesselTimes!$A$2:$E$9,5)&gt;StnB!$D156,VLOOKUP(L$1,VesselTimes!$A$2:$E$9,4)&lt;=StnB!$E156),$A156,"")</f>
        <v/>
      </c>
      <c r="M156" s="11" t="str">
        <f>IF(AND(VLOOKUP(M$1,VesselTimes!$A$2:$E$9,5)&gt;StnB!$D156,VLOOKUP(M$1,VesselTimes!$A$2:$E$9,4)&lt;=StnB!$E156),$A156,"")</f>
        <v/>
      </c>
    </row>
    <row r="157" spans="1:13" x14ac:dyDescent="0.25">
      <c r="A157" t="s">
        <v>382</v>
      </c>
      <c r="B157" s="4">
        <v>1800</v>
      </c>
      <c r="C157" s="2">
        <f t="shared" si="6"/>
        <v>338778.00000014249</v>
      </c>
      <c r="D157" s="1">
        <f t="shared" si="7"/>
        <v>41183.921041666668</v>
      </c>
      <c r="E157" s="1">
        <f t="shared" si="8"/>
        <v>41183.941875000004</v>
      </c>
      <c r="F157" s="11" t="str">
        <f>IF(AND(VLOOKUP(F$1,VesselTimes!$A$2:$E$9,5)&gt;StnB!$D157,VLOOKUP(F$1,VesselTimes!$A$2:$E$9,4)&lt;=StnB!$E157),$A157,"")</f>
        <v/>
      </c>
      <c r="G157" s="11" t="str">
        <f>IF(AND(VLOOKUP(G$1,VesselTimes!$A$2:$E$9,5)&gt;StnB!$D157,VLOOKUP(G$1,VesselTimes!$A$2:$E$9,4)&lt;=StnB!$E157),$A157,"")</f>
        <v/>
      </c>
      <c r="H157" s="11" t="str">
        <f>IF(AND(VLOOKUP(H$1,VesselTimes!$A$2:$E$9,5)&gt;StnB!$D157,VLOOKUP(H$1,VesselTimes!$A$2:$E$9,4)&lt;=StnB!$E157),$A157,"")</f>
        <v/>
      </c>
      <c r="I157" s="11" t="str">
        <f>IF(AND(VLOOKUP(I$1,VesselTimes!$A$2:$E$9,5)&gt;StnB!$D157,VLOOKUP(I$1,VesselTimes!$A$2:$E$9,4)&lt;=StnB!$E157),$A157,"")</f>
        <v/>
      </c>
      <c r="J157" s="11" t="str">
        <f>IF(AND(VLOOKUP(J$1,VesselTimes!$A$2:$E$9,5)&gt;StnB!$D157,VLOOKUP(J$1,VesselTimes!$A$2:$E$9,4)&lt;=StnB!$E157),$A157,"")</f>
        <v/>
      </c>
      <c r="K157" s="11" t="str">
        <f>IF(AND(VLOOKUP(K$1,VesselTimes!$A$2:$E$9,5)&gt;StnB!$D157,VLOOKUP(K$1,VesselTimes!$A$2:$E$9,4)&lt;=StnB!$E157),$A157,"")</f>
        <v/>
      </c>
      <c r="L157" s="11" t="str">
        <f>IF(AND(VLOOKUP(L$1,VesselTimes!$A$2:$E$9,5)&gt;StnB!$D157,VLOOKUP(L$1,VesselTimes!$A$2:$E$9,4)&lt;=StnB!$E157),$A157,"")</f>
        <v/>
      </c>
      <c r="M157" s="11" t="str">
        <f>IF(AND(VLOOKUP(M$1,VesselTimes!$A$2:$E$9,5)&gt;StnB!$D157,VLOOKUP(M$1,VesselTimes!$A$2:$E$9,4)&lt;=StnB!$E157),$A157,"")</f>
        <v/>
      </c>
    </row>
    <row r="158" spans="1:13" x14ac:dyDescent="0.25">
      <c r="A158" t="s">
        <v>383</v>
      </c>
      <c r="B158" s="4">
        <v>1793.7460000000001</v>
      </c>
      <c r="C158" s="2">
        <f t="shared" si="6"/>
        <v>340577.9999997234</v>
      </c>
      <c r="D158" s="1">
        <f t="shared" si="7"/>
        <v>41183.941874999997</v>
      </c>
      <c r="E158" s="1">
        <f t="shared" si="8"/>
        <v>41183.962635949072</v>
      </c>
      <c r="F158" s="11" t="str">
        <f>IF(AND(VLOOKUP(F$1,VesselTimes!$A$2:$E$9,5)&gt;StnB!$D158,VLOOKUP(F$1,VesselTimes!$A$2:$E$9,4)&lt;=StnB!$E158),$A158,"")</f>
        <v/>
      </c>
      <c r="G158" s="11" t="str">
        <f>IF(AND(VLOOKUP(G$1,VesselTimes!$A$2:$E$9,5)&gt;StnB!$D158,VLOOKUP(G$1,VesselTimes!$A$2:$E$9,4)&lt;=StnB!$E158),$A158,"")</f>
        <v/>
      </c>
      <c r="H158" s="11" t="str">
        <f>IF(AND(VLOOKUP(H$1,VesselTimes!$A$2:$E$9,5)&gt;StnB!$D158,VLOOKUP(H$1,VesselTimes!$A$2:$E$9,4)&lt;=StnB!$E158),$A158,"")</f>
        <v/>
      </c>
      <c r="I158" s="11" t="str">
        <f>IF(AND(VLOOKUP(I$1,VesselTimes!$A$2:$E$9,5)&gt;StnB!$D158,VLOOKUP(I$1,VesselTimes!$A$2:$E$9,4)&lt;=StnB!$E158),$A158,"")</f>
        <v/>
      </c>
      <c r="J158" s="11" t="str">
        <f>IF(AND(VLOOKUP(J$1,VesselTimes!$A$2:$E$9,5)&gt;StnB!$D158,VLOOKUP(J$1,VesselTimes!$A$2:$E$9,4)&lt;=StnB!$E158),$A158,"")</f>
        <v/>
      </c>
      <c r="K158" s="11" t="str">
        <f>IF(AND(VLOOKUP(K$1,VesselTimes!$A$2:$E$9,5)&gt;StnB!$D158,VLOOKUP(K$1,VesselTimes!$A$2:$E$9,4)&lt;=StnB!$E158),$A158,"")</f>
        <v/>
      </c>
      <c r="L158" s="11" t="str">
        <f>IF(AND(VLOOKUP(L$1,VesselTimes!$A$2:$E$9,5)&gt;StnB!$D158,VLOOKUP(L$1,VesselTimes!$A$2:$E$9,4)&lt;=StnB!$E158),$A158,"")</f>
        <v/>
      </c>
      <c r="M158" s="11" t="str">
        <f>IF(AND(VLOOKUP(M$1,VesselTimes!$A$2:$E$9,5)&gt;StnB!$D158,VLOOKUP(M$1,VesselTimes!$A$2:$E$9,4)&lt;=StnB!$E158),$A158,"")</f>
        <v/>
      </c>
    </row>
    <row r="159" spans="1:13" x14ac:dyDescent="0.25">
      <c r="A159" t="s">
        <v>384</v>
      </c>
      <c r="B159" s="4">
        <v>1800</v>
      </c>
      <c r="C159" s="2">
        <f t="shared" si="6"/>
        <v>342379.99999977183</v>
      </c>
      <c r="D159" s="1">
        <f t="shared" si="7"/>
        <v>41183.962731481479</v>
      </c>
      <c r="E159" s="1">
        <f t="shared" si="8"/>
        <v>41183.983564814815</v>
      </c>
      <c r="F159" s="11" t="str">
        <f>IF(AND(VLOOKUP(F$1,VesselTimes!$A$2:$E$9,5)&gt;StnB!$D159,VLOOKUP(F$1,VesselTimes!$A$2:$E$9,4)&lt;=StnB!$E159),$A159,"")</f>
        <v/>
      </c>
      <c r="G159" s="11" t="str">
        <f>IF(AND(VLOOKUP(G$1,VesselTimes!$A$2:$E$9,5)&gt;StnB!$D159,VLOOKUP(G$1,VesselTimes!$A$2:$E$9,4)&lt;=StnB!$E159),$A159,"")</f>
        <v/>
      </c>
      <c r="H159" s="11" t="str">
        <f>IF(AND(VLOOKUP(H$1,VesselTimes!$A$2:$E$9,5)&gt;StnB!$D159,VLOOKUP(H$1,VesselTimes!$A$2:$E$9,4)&lt;=StnB!$E159),$A159,"")</f>
        <v/>
      </c>
      <c r="I159" s="11" t="str">
        <f>IF(AND(VLOOKUP(I$1,VesselTimes!$A$2:$E$9,5)&gt;StnB!$D159,VLOOKUP(I$1,VesselTimes!$A$2:$E$9,4)&lt;=StnB!$E159),$A159,"")</f>
        <v/>
      </c>
      <c r="J159" s="11" t="str">
        <f>IF(AND(VLOOKUP(J$1,VesselTimes!$A$2:$E$9,5)&gt;StnB!$D159,VLOOKUP(J$1,VesselTimes!$A$2:$E$9,4)&lt;=StnB!$E159),$A159,"")</f>
        <v/>
      </c>
      <c r="K159" s="11" t="str">
        <f>IF(AND(VLOOKUP(K$1,VesselTimes!$A$2:$E$9,5)&gt;StnB!$D159,VLOOKUP(K$1,VesselTimes!$A$2:$E$9,4)&lt;=StnB!$E159),$A159,"")</f>
        <v/>
      </c>
      <c r="L159" s="11" t="str">
        <f>IF(AND(VLOOKUP(L$1,VesselTimes!$A$2:$E$9,5)&gt;StnB!$D159,VLOOKUP(L$1,VesselTimes!$A$2:$E$9,4)&lt;=StnB!$E159),$A159,"")</f>
        <v/>
      </c>
      <c r="M159" s="11" t="str">
        <f>IF(AND(VLOOKUP(M$1,VesselTimes!$A$2:$E$9,5)&gt;StnB!$D159,VLOOKUP(M$1,VesselTimes!$A$2:$E$9,4)&lt;=StnB!$E159),$A159,"")</f>
        <v/>
      </c>
    </row>
    <row r="160" spans="1:13" x14ac:dyDescent="0.25">
      <c r="A160" t="s">
        <v>385</v>
      </c>
      <c r="B160" s="4">
        <v>1793.7460000000001</v>
      </c>
      <c r="C160" s="2">
        <f t="shared" si="6"/>
        <v>344179.99999998137</v>
      </c>
      <c r="D160" s="1">
        <f t="shared" si="7"/>
        <v>41183.983564814815</v>
      </c>
      <c r="E160" s="1">
        <f t="shared" si="8"/>
        <v>41184.00432576389</v>
      </c>
      <c r="F160" s="11" t="str">
        <f>IF(AND(VLOOKUP(F$1,VesselTimes!$A$2:$E$9,5)&gt;StnB!$D160,VLOOKUP(F$1,VesselTimes!$A$2:$E$9,4)&lt;=StnB!$E160),$A160,"")</f>
        <v/>
      </c>
      <c r="G160" s="11" t="str">
        <f>IF(AND(VLOOKUP(G$1,VesselTimes!$A$2:$E$9,5)&gt;StnB!$D160,VLOOKUP(G$1,VesselTimes!$A$2:$E$9,4)&lt;=StnB!$E160),$A160,"")</f>
        <v/>
      </c>
      <c r="H160" s="11" t="str">
        <f>IF(AND(VLOOKUP(H$1,VesselTimes!$A$2:$E$9,5)&gt;StnB!$D160,VLOOKUP(H$1,VesselTimes!$A$2:$E$9,4)&lt;=StnB!$E160),$A160,"")</f>
        <v/>
      </c>
      <c r="I160" s="11" t="str">
        <f>IF(AND(VLOOKUP(I$1,VesselTimes!$A$2:$E$9,5)&gt;StnB!$D160,VLOOKUP(I$1,VesselTimes!$A$2:$E$9,4)&lt;=StnB!$E160),$A160,"")</f>
        <v/>
      </c>
      <c r="J160" s="11" t="str">
        <f>IF(AND(VLOOKUP(J$1,VesselTimes!$A$2:$E$9,5)&gt;StnB!$D160,VLOOKUP(J$1,VesselTimes!$A$2:$E$9,4)&lt;=StnB!$E160),$A160,"")</f>
        <v/>
      </c>
      <c r="K160" s="11" t="str">
        <f>IF(AND(VLOOKUP(K$1,VesselTimes!$A$2:$E$9,5)&gt;StnB!$D160,VLOOKUP(K$1,VesselTimes!$A$2:$E$9,4)&lt;=StnB!$E160),$A160,"")</f>
        <v/>
      </c>
      <c r="L160" s="11" t="str">
        <f>IF(AND(VLOOKUP(L$1,VesselTimes!$A$2:$E$9,5)&gt;StnB!$D160,VLOOKUP(L$1,VesselTimes!$A$2:$E$9,4)&lt;=StnB!$E160),$A160,"")</f>
        <v/>
      </c>
      <c r="M160" s="11" t="str">
        <f>IF(AND(VLOOKUP(M$1,VesselTimes!$A$2:$E$9,5)&gt;StnB!$D160,VLOOKUP(M$1,VesselTimes!$A$2:$E$9,4)&lt;=StnB!$E160),$A160,"")</f>
        <v/>
      </c>
    </row>
    <row r="161" spans="1:13" x14ac:dyDescent="0.25">
      <c r="A161" t="s">
        <v>386</v>
      </c>
      <c r="B161" s="4">
        <v>1800</v>
      </c>
      <c r="C161" s="2">
        <f t="shared" si="6"/>
        <v>345982.0000000298</v>
      </c>
      <c r="D161" s="1">
        <f t="shared" si="7"/>
        <v>41184.004421296297</v>
      </c>
      <c r="E161" s="1">
        <f t="shared" si="8"/>
        <v>41184.025254629632</v>
      </c>
      <c r="F161" s="11" t="str">
        <f>IF(AND(VLOOKUP(F$1,VesselTimes!$A$2:$E$9,5)&gt;StnB!$D161,VLOOKUP(F$1,VesselTimes!$A$2:$E$9,4)&lt;=StnB!$E161),$A161,"")</f>
        <v/>
      </c>
      <c r="G161" s="11" t="str">
        <f>IF(AND(VLOOKUP(G$1,VesselTimes!$A$2:$E$9,5)&gt;StnB!$D161,VLOOKUP(G$1,VesselTimes!$A$2:$E$9,4)&lt;=StnB!$E161),$A161,"")</f>
        <v/>
      </c>
      <c r="H161" s="11" t="str">
        <f>IF(AND(VLOOKUP(H$1,VesselTimes!$A$2:$E$9,5)&gt;StnB!$D161,VLOOKUP(H$1,VesselTimes!$A$2:$E$9,4)&lt;=StnB!$E161),$A161,"")</f>
        <v/>
      </c>
      <c r="I161" s="11" t="str">
        <f>IF(AND(VLOOKUP(I$1,VesselTimes!$A$2:$E$9,5)&gt;StnB!$D161,VLOOKUP(I$1,VesselTimes!$A$2:$E$9,4)&lt;=StnB!$E161),$A161,"")</f>
        <v/>
      </c>
      <c r="J161" s="11" t="str">
        <f>IF(AND(VLOOKUP(J$1,VesselTimes!$A$2:$E$9,5)&gt;StnB!$D161,VLOOKUP(J$1,VesselTimes!$A$2:$E$9,4)&lt;=StnB!$E161),$A161,"")</f>
        <v/>
      </c>
      <c r="K161" s="11" t="str">
        <f>IF(AND(VLOOKUP(K$1,VesselTimes!$A$2:$E$9,5)&gt;StnB!$D161,VLOOKUP(K$1,VesselTimes!$A$2:$E$9,4)&lt;=StnB!$E161),$A161,"")</f>
        <v/>
      </c>
      <c r="L161" s="11" t="str">
        <f>IF(AND(VLOOKUP(L$1,VesselTimes!$A$2:$E$9,5)&gt;StnB!$D161,VLOOKUP(L$1,VesselTimes!$A$2:$E$9,4)&lt;=StnB!$E161),$A161,"")</f>
        <v/>
      </c>
      <c r="M161" s="11" t="str">
        <f>IF(AND(VLOOKUP(M$1,VesselTimes!$A$2:$E$9,5)&gt;StnB!$D161,VLOOKUP(M$1,VesselTimes!$A$2:$E$9,4)&lt;=StnB!$E161),$A161,"")</f>
        <v/>
      </c>
    </row>
    <row r="162" spans="1:13" x14ac:dyDescent="0.25">
      <c r="A162" t="s">
        <v>387</v>
      </c>
      <c r="B162" s="4">
        <v>1793.7460000000001</v>
      </c>
      <c r="C162" s="2">
        <f t="shared" si="6"/>
        <v>347782.00000023935</v>
      </c>
      <c r="D162" s="1">
        <f t="shared" si="7"/>
        <v>41184.025254629632</v>
      </c>
      <c r="E162" s="1">
        <f t="shared" si="8"/>
        <v>41184.046015578708</v>
      </c>
      <c r="F162" s="11" t="str">
        <f>IF(AND(VLOOKUP(F$1,VesselTimes!$A$2:$E$9,5)&gt;StnB!$D162,VLOOKUP(F$1,VesselTimes!$A$2:$E$9,4)&lt;=StnB!$E162),$A162,"")</f>
        <v/>
      </c>
      <c r="G162" s="11" t="str">
        <f>IF(AND(VLOOKUP(G$1,VesselTimes!$A$2:$E$9,5)&gt;StnB!$D162,VLOOKUP(G$1,VesselTimes!$A$2:$E$9,4)&lt;=StnB!$E162),$A162,"")</f>
        <v/>
      </c>
      <c r="H162" s="11" t="str">
        <f>IF(AND(VLOOKUP(H$1,VesselTimes!$A$2:$E$9,5)&gt;StnB!$D162,VLOOKUP(H$1,VesselTimes!$A$2:$E$9,4)&lt;=StnB!$E162),$A162,"")</f>
        <v/>
      </c>
      <c r="I162" s="11" t="str">
        <f>IF(AND(VLOOKUP(I$1,VesselTimes!$A$2:$E$9,5)&gt;StnB!$D162,VLOOKUP(I$1,VesselTimes!$A$2:$E$9,4)&lt;=StnB!$E162),$A162,"")</f>
        <v/>
      </c>
      <c r="J162" s="11" t="str">
        <f>IF(AND(VLOOKUP(J$1,VesselTimes!$A$2:$E$9,5)&gt;StnB!$D162,VLOOKUP(J$1,VesselTimes!$A$2:$E$9,4)&lt;=StnB!$E162),$A162,"")</f>
        <v/>
      </c>
      <c r="K162" s="11" t="str">
        <f>IF(AND(VLOOKUP(K$1,VesselTimes!$A$2:$E$9,5)&gt;StnB!$D162,VLOOKUP(K$1,VesselTimes!$A$2:$E$9,4)&lt;=StnB!$E162),$A162,"")</f>
        <v/>
      </c>
      <c r="L162" s="11" t="str">
        <f>IF(AND(VLOOKUP(L$1,VesselTimes!$A$2:$E$9,5)&gt;StnB!$D162,VLOOKUP(L$1,VesselTimes!$A$2:$E$9,4)&lt;=StnB!$E162),$A162,"")</f>
        <v/>
      </c>
      <c r="M162" s="11" t="str">
        <f>IF(AND(VLOOKUP(M$1,VesselTimes!$A$2:$E$9,5)&gt;StnB!$D162,VLOOKUP(M$1,VesselTimes!$A$2:$E$9,4)&lt;=StnB!$E162),$A162,"")</f>
        <v/>
      </c>
    </row>
    <row r="163" spans="1:13" x14ac:dyDescent="0.25">
      <c r="A163" t="s">
        <v>388</v>
      </c>
      <c r="B163" s="4">
        <v>1800</v>
      </c>
      <c r="C163" s="2">
        <f t="shared" si="6"/>
        <v>349584.00000028778</v>
      </c>
      <c r="D163" s="1">
        <f t="shared" si="7"/>
        <v>41184.046111111114</v>
      </c>
      <c r="E163" s="1">
        <f t="shared" si="8"/>
        <v>41184.06694444445</v>
      </c>
      <c r="F163" s="11" t="str">
        <f>IF(AND(VLOOKUP(F$1,VesselTimes!$A$2:$E$9,5)&gt;StnB!$D163,VLOOKUP(F$1,VesselTimes!$A$2:$E$9,4)&lt;=StnB!$E163),$A163,"")</f>
        <v/>
      </c>
      <c r="G163" s="11" t="str">
        <f>IF(AND(VLOOKUP(G$1,VesselTimes!$A$2:$E$9,5)&gt;StnB!$D163,VLOOKUP(G$1,VesselTimes!$A$2:$E$9,4)&lt;=StnB!$E163),$A163,"")</f>
        <v/>
      </c>
      <c r="H163" s="11" t="str">
        <f>IF(AND(VLOOKUP(H$1,VesselTimes!$A$2:$E$9,5)&gt;StnB!$D163,VLOOKUP(H$1,VesselTimes!$A$2:$E$9,4)&lt;=StnB!$E163),$A163,"")</f>
        <v/>
      </c>
      <c r="I163" s="11" t="str">
        <f>IF(AND(VLOOKUP(I$1,VesselTimes!$A$2:$E$9,5)&gt;StnB!$D163,VLOOKUP(I$1,VesselTimes!$A$2:$E$9,4)&lt;=StnB!$E163),$A163,"")</f>
        <v/>
      </c>
      <c r="J163" s="11" t="str">
        <f>IF(AND(VLOOKUP(J$1,VesselTimes!$A$2:$E$9,5)&gt;StnB!$D163,VLOOKUP(J$1,VesselTimes!$A$2:$E$9,4)&lt;=StnB!$E163),$A163,"")</f>
        <v/>
      </c>
      <c r="K163" s="11" t="str">
        <f>IF(AND(VLOOKUP(K$1,VesselTimes!$A$2:$E$9,5)&gt;StnB!$D163,VLOOKUP(K$1,VesselTimes!$A$2:$E$9,4)&lt;=StnB!$E163),$A163,"")</f>
        <v/>
      </c>
      <c r="L163" s="11" t="str">
        <f>IF(AND(VLOOKUP(L$1,VesselTimes!$A$2:$E$9,5)&gt;StnB!$D163,VLOOKUP(L$1,VesselTimes!$A$2:$E$9,4)&lt;=StnB!$E163),$A163,"")</f>
        <v/>
      </c>
      <c r="M163" s="11" t="str">
        <f>IF(AND(VLOOKUP(M$1,VesselTimes!$A$2:$E$9,5)&gt;StnB!$D163,VLOOKUP(M$1,VesselTimes!$A$2:$E$9,4)&lt;=StnB!$E163),$A163,"")</f>
        <v/>
      </c>
    </row>
    <row r="164" spans="1:13" x14ac:dyDescent="0.25">
      <c r="A164" t="s">
        <v>389</v>
      </c>
      <c r="B164" s="4">
        <v>1793.7460000000001</v>
      </c>
      <c r="C164" s="2">
        <f t="shared" si="6"/>
        <v>351383.99999986868</v>
      </c>
      <c r="D164" s="1">
        <f t="shared" si="7"/>
        <v>41184.066944444443</v>
      </c>
      <c r="E164" s="1">
        <f t="shared" si="8"/>
        <v>41184.087705393518</v>
      </c>
      <c r="F164" s="11" t="str">
        <f>IF(AND(VLOOKUP(F$1,VesselTimes!$A$2:$E$9,5)&gt;StnB!$D164,VLOOKUP(F$1,VesselTimes!$A$2:$E$9,4)&lt;=StnB!$E164),$A164,"")</f>
        <v>AMARS_data-898aea4a.898AEA4A.Chan_1-24bps.1349141784.2012-10-02-01-36-24.wav</v>
      </c>
      <c r="G164" s="11" t="str">
        <f>IF(AND(VLOOKUP(G$1,VesselTimes!$A$2:$E$9,5)&gt;StnB!$D164,VLOOKUP(G$1,VesselTimes!$A$2:$E$9,4)&lt;=StnB!$E164),$A164,"")</f>
        <v/>
      </c>
      <c r="H164" s="11" t="str">
        <f>IF(AND(VLOOKUP(H$1,VesselTimes!$A$2:$E$9,5)&gt;StnB!$D164,VLOOKUP(H$1,VesselTimes!$A$2:$E$9,4)&lt;=StnB!$E164),$A164,"")</f>
        <v/>
      </c>
      <c r="I164" s="11" t="str">
        <f>IF(AND(VLOOKUP(I$1,VesselTimes!$A$2:$E$9,5)&gt;StnB!$D164,VLOOKUP(I$1,VesselTimes!$A$2:$E$9,4)&lt;=StnB!$E164),$A164,"")</f>
        <v/>
      </c>
      <c r="J164" s="11" t="str">
        <f>IF(AND(VLOOKUP(J$1,VesselTimes!$A$2:$E$9,5)&gt;StnB!$D164,VLOOKUP(J$1,VesselTimes!$A$2:$E$9,4)&lt;=StnB!$E164),$A164,"")</f>
        <v/>
      </c>
      <c r="K164" s="11" t="str">
        <f>IF(AND(VLOOKUP(K$1,VesselTimes!$A$2:$E$9,5)&gt;StnB!$D164,VLOOKUP(K$1,VesselTimes!$A$2:$E$9,4)&lt;=StnB!$E164),$A164,"")</f>
        <v/>
      </c>
      <c r="L164" s="11" t="str">
        <f>IF(AND(VLOOKUP(L$1,VesselTimes!$A$2:$E$9,5)&gt;StnB!$D164,VLOOKUP(L$1,VesselTimes!$A$2:$E$9,4)&lt;=StnB!$E164),$A164,"")</f>
        <v/>
      </c>
      <c r="M164" s="11" t="str">
        <f>IF(AND(VLOOKUP(M$1,VesselTimes!$A$2:$E$9,5)&gt;StnB!$D164,VLOOKUP(M$1,VesselTimes!$A$2:$E$9,4)&lt;=StnB!$E164),$A164,"")</f>
        <v/>
      </c>
    </row>
    <row r="165" spans="1:13" x14ac:dyDescent="0.25">
      <c r="A165" t="s">
        <v>390</v>
      </c>
      <c r="B165" s="4">
        <v>1800</v>
      </c>
      <c r="C165" s="2">
        <f t="shared" si="6"/>
        <v>353185.99999991711</v>
      </c>
      <c r="D165" s="1">
        <f t="shared" si="7"/>
        <v>41184.087800925925</v>
      </c>
      <c r="E165" s="1">
        <f t="shared" si="8"/>
        <v>41184.108634259261</v>
      </c>
      <c r="F165" s="11" t="str">
        <f>IF(AND(VLOOKUP(F$1,VesselTimes!$A$2:$E$9,5)&gt;StnB!$D165,VLOOKUP(F$1,VesselTimes!$A$2:$E$9,4)&lt;=StnB!$E165),$A165,"")</f>
        <v>AMARS_data-898aea4a.898AEA4A.Chan_1-24bps.1349143586.2012-10-02-02-06-26.wav</v>
      </c>
      <c r="G165" s="11" t="str">
        <f>IF(AND(VLOOKUP(G$1,VesselTimes!$A$2:$E$9,5)&gt;StnB!$D165,VLOOKUP(G$1,VesselTimes!$A$2:$E$9,4)&lt;=StnB!$E165),$A165,"")</f>
        <v/>
      </c>
      <c r="H165" s="11" t="str">
        <f>IF(AND(VLOOKUP(H$1,VesselTimes!$A$2:$E$9,5)&gt;StnB!$D165,VLOOKUP(H$1,VesselTimes!$A$2:$E$9,4)&lt;=StnB!$E165),$A165,"")</f>
        <v/>
      </c>
      <c r="I165" s="11" t="str">
        <f>IF(AND(VLOOKUP(I$1,VesselTimes!$A$2:$E$9,5)&gt;StnB!$D165,VLOOKUP(I$1,VesselTimes!$A$2:$E$9,4)&lt;=StnB!$E165),$A165,"")</f>
        <v/>
      </c>
      <c r="J165" s="11" t="str">
        <f>IF(AND(VLOOKUP(J$1,VesselTimes!$A$2:$E$9,5)&gt;StnB!$D165,VLOOKUP(J$1,VesselTimes!$A$2:$E$9,4)&lt;=StnB!$E165),$A165,"")</f>
        <v/>
      </c>
      <c r="K165" s="11" t="str">
        <f>IF(AND(VLOOKUP(K$1,VesselTimes!$A$2:$E$9,5)&gt;StnB!$D165,VLOOKUP(K$1,VesselTimes!$A$2:$E$9,4)&lt;=StnB!$E165),$A165,"")</f>
        <v/>
      </c>
      <c r="L165" s="11" t="str">
        <f>IF(AND(VLOOKUP(L$1,VesselTimes!$A$2:$E$9,5)&gt;StnB!$D165,VLOOKUP(L$1,VesselTimes!$A$2:$E$9,4)&lt;=StnB!$E165),$A165,"")</f>
        <v/>
      </c>
      <c r="M165" s="11" t="str">
        <f>IF(AND(VLOOKUP(M$1,VesselTimes!$A$2:$E$9,5)&gt;StnB!$D165,VLOOKUP(M$1,VesselTimes!$A$2:$E$9,4)&lt;=StnB!$E165),$A165,"")</f>
        <v/>
      </c>
    </row>
    <row r="166" spans="1:13" x14ac:dyDescent="0.25">
      <c r="A166" t="s">
        <v>391</v>
      </c>
      <c r="B166" s="4">
        <v>1793.7460000000001</v>
      </c>
      <c r="C166" s="2">
        <f t="shared" si="6"/>
        <v>354986.00000012666</v>
      </c>
      <c r="D166" s="1">
        <f t="shared" si="7"/>
        <v>41184.108634259261</v>
      </c>
      <c r="E166" s="1">
        <f t="shared" si="8"/>
        <v>41184.129395208336</v>
      </c>
      <c r="F166" s="11" t="str">
        <f>IF(AND(VLOOKUP(F$1,VesselTimes!$A$2:$E$9,5)&gt;StnB!$D166,VLOOKUP(F$1,VesselTimes!$A$2:$E$9,4)&lt;=StnB!$E166),$A166,"")</f>
        <v>AMARS_data-898aea4a.898AEA4A.Chan_1-24bps.1349145386.2012-10-02-02-36-26.wav</v>
      </c>
      <c r="G166" s="11" t="str">
        <f>IF(AND(VLOOKUP(G$1,VesselTimes!$A$2:$E$9,5)&gt;StnB!$D166,VLOOKUP(G$1,VesselTimes!$A$2:$E$9,4)&lt;=StnB!$E166),$A166,"")</f>
        <v/>
      </c>
      <c r="H166" s="11" t="str">
        <f>IF(AND(VLOOKUP(H$1,VesselTimes!$A$2:$E$9,5)&gt;StnB!$D166,VLOOKUP(H$1,VesselTimes!$A$2:$E$9,4)&lt;=StnB!$E166),$A166,"")</f>
        <v/>
      </c>
      <c r="I166" s="11" t="str">
        <f>IF(AND(VLOOKUP(I$1,VesselTimes!$A$2:$E$9,5)&gt;StnB!$D166,VLOOKUP(I$1,VesselTimes!$A$2:$E$9,4)&lt;=StnB!$E166),$A166,"")</f>
        <v/>
      </c>
      <c r="J166" s="11" t="str">
        <f>IF(AND(VLOOKUP(J$1,VesselTimes!$A$2:$E$9,5)&gt;StnB!$D166,VLOOKUP(J$1,VesselTimes!$A$2:$E$9,4)&lt;=StnB!$E166),$A166,"")</f>
        <v/>
      </c>
      <c r="K166" s="11" t="str">
        <f>IF(AND(VLOOKUP(K$1,VesselTimes!$A$2:$E$9,5)&gt;StnB!$D166,VLOOKUP(K$1,VesselTimes!$A$2:$E$9,4)&lt;=StnB!$E166),$A166,"")</f>
        <v/>
      </c>
      <c r="L166" s="11" t="str">
        <f>IF(AND(VLOOKUP(L$1,VesselTimes!$A$2:$E$9,5)&gt;StnB!$D166,VLOOKUP(L$1,VesselTimes!$A$2:$E$9,4)&lt;=StnB!$E166),$A166,"")</f>
        <v/>
      </c>
      <c r="M166" s="11" t="str">
        <f>IF(AND(VLOOKUP(M$1,VesselTimes!$A$2:$E$9,5)&gt;StnB!$D166,VLOOKUP(M$1,VesselTimes!$A$2:$E$9,4)&lt;=StnB!$E166),$A166,"")</f>
        <v/>
      </c>
    </row>
    <row r="167" spans="1:13" x14ac:dyDescent="0.25">
      <c r="A167" t="s">
        <v>392</v>
      </c>
      <c r="B167" s="4">
        <v>1800</v>
      </c>
      <c r="C167" s="2">
        <f t="shared" si="6"/>
        <v>356788.00000017509</v>
      </c>
      <c r="D167" s="1">
        <f t="shared" si="7"/>
        <v>41184.129490740743</v>
      </c>
      <c r="E167" s="1">
        <f t="shared" si="8"/>
        <v>41184.150324074079</v>
      </c>
      <c r="F167" s="11" t="str">
        <f>IF(AND(VLOOKUP(F$1,VesselTimes!$A$2:$E$9,5)&gt;StnB!$D167,VLOOKUP(F$1,VesselTimes!$A$2:$E$9,4)&lt;=StnB!$E167),$A167,"")</f>
        <v/>
      </c>
      <c r="G167" s="11" t="str">
        <f>IF(AND(VLOOKUP(G$1,VesselTimes!$A$2:$E$9,5)&gt;StnB!$D167,VLOOKUP(G$1,VesselTimes!$A$2:$E$9,4)&lt;=StnB!$E167),$A167,"")</f>
        <v/>
      </c>
      <c r="H167" s="11" t="str">
        <f>IF(AND(VLOOKUP(H$1,VesselTimes!$A$2:$E$9,5)&gt;StnB!$D167,VLOOKUP(H$1,VesselTimes!$A$2:$E$9,4)&lt;=StnB!$E167),$A167,"")</f>
        <v/>
      </c>
      <c r="I167" s="11" t="str">
        <f>IF(AND(VLOOKUP(I$1,VesselTimes!$A$2:$E$9,5)&gt;StnB!$D167,VLOOKUP(I$1,VesselTimes!$A$2:$E$9,4)&lt;=StnB!$E167),$A167,"")</f>
        <v/>
      </c>
      <c r="J167" s="11" t="str">
        <f>IF(AND(VLOOKUP(J$1,VesselTimes!$A$2:$E$9,5)&gt;StnB!$D167,VLOOKUP(J$1,VesselTimes!$A$2:$E$9,4)&lt;=StnB!$E167),$A167,"")</f>
        <v/>
      </c>
      <c r="K167" s="11" t="str">
        <f>IF(AND(VLOOKUP(K$1,VesselTimes!$A$2:$E$9,5)&gt;StnB!$D167,VLOOKUP(K$1,VesselTimes!$A$2:$E$9,4)&lt;=StnB!$E167),$A167,"")</f>
        <v/>
      </c>
      <c r="L167" s="11" t="str">
        <f>IF(AND(VLOOKUP(L$1,VesselTimes!$A$2:$E$9,5)&gt;StnB!$D167,VLOOKUP(L$1,VesselTimes!$A$2:$E$9,4)&lt;=StnB!$E167),$A167,"")</f>
        <v/>
      </c>
      <c r="M167" s="11" t="str">
        <f>IF(AND(VLOOKUP(M$1,VesselTimes!$A$2:$E$9,5)&gt;StnB!$D167,VLOOKUP(M$1,VesselTimes!$A$2:$E$9,4)&lt;=StnB!$E167),$A167,"")</f>
        <v/>
      </c>
    </row>
    <row r="168" spans="1:13" x14ac:dyDescent="0.25">
      <c r="A168" t="s">
        <v>393</v>
      </c>
      <c r="B168" s="4">
        <v>1791.7840000000001</v>
      </c>
      <c r="C168" s="2">
        <f t="shared" si="6"/>
        <v>358587.99999975599</v>
      </c>
      <c r="D168" s="1">
        <f t="shared" si="7"/>
        <v>41184.150324074071</v>
      </c>
      <c r="E168" s="1">
        <f t="shared" si="8"/>
        <v>41184.17106231481</v>
      </c>
      <c r="F168" s="11" t="str">
        <f>IF(AND(VLOOKUP(F$1,VesselTimes!$A$2:$E$9,5)&gt;StnB!$D168,VLOOKUP(F$1,VesselTimes!$A$2:$E$9,4)&lt;=StnB!$E168),$A168,"")</f>
        <v/>
      </c>
      <c r="G168" s="11" t="str">
        <f>IF(AND(VLOOKUP(G$1,VesselTimes!$A$2:$E$9,5)&gt;StnB!$D168,VLOOKUP(G$1,VesselTimes!$A$2:$E$9,4)&lt;=StnB!$E168),$A168,"")</f>
        <v/>
      </c>
      <c r="H168" s="11" t="str">
        <f>IF(AND(VLOOKUP(H$1,VesselTimes!$A$2:$E$9,5)&gt;StnB!$D168,VLOOKUP(H$1,VesselTimes!$A$2:$E$9,4)&lt;=StnB!$E168),$A168,"")</f>
        <v/>
      </c>
      <c r="I168" s="11" t="str">
        <f>IF(AND(VLOOKUP(I$1,VesselTimes!$A$2:$E$9,5)&gt;StnB!$D168,VLOOKUP(I$1,VesselTimes!$A$2:$E$9,4)&lt;=StnB!$E168),$A168,"")</f>
        <v/>
      </c>
      <c r="J168" s="11" t="str">
        <f>IF(AND(VLOOKUP(J$1,VesselTimes!$A$2:$E$9,5)&gt;StnB!$D168,VLOOKUP(J$1,VesselTimes!$A$2:$E$9,4)&lt;=StnB!$E168),$A168,"")</f>
        <v/>
      </c>
      <c r="K168" s="11" t="str">
        <f>IF(AND(VLOOKUP(K$1,VesselTimes!$A$2:$E$9,5)&gt;StnB!$D168,VLOOKUP(K$1,VesselTimes!$A$2:$E$9,4)&lt;=StnB!$E168),$A168,"")</f>
        <v/>
      </c>
      <c r="L168" s="11" t="str">
        <f>IF(AND(VLOOKUP(L$1,VesselTimes!$A$2:$E$9,5)&gt;StnB!$D168,VLOOKUP(L$1,VesselTimes!$A$2:$E$9,4)&lt;=StnB!$E168),$A168,"")</f>
        <v/>
      </c>
      <c r="M168" s="11" t="str">
        <f>IF(AND(VLOOKUP(M$1,VesselTimes!$A$2:$E$9,5)&gt;StnB!$D168,VLOOKUP(M$1,VesselTimes!$A$2:$E$9,4)&lt;=StnB!$E168),$A168,"")</f>
        <v/>
      </c>
    </row>
    <row r="169" spans="1:13" x14ac:dyDescent="0.25">
      <c r="A169" t="s">
        <v>394</v>
      </c>
      <c r="B169" s="4">
        <v>1800</v>
      </c>
      <c r="C169" s="2">
        <f t="shared" si="6"/>
        <v>360389.0000001993</v>
      </c>
      <c r="D169" s="1">
        <f t="shared" si="7"/>
        <v>41184.171168981484</v>
      </c>
      <c r="E169" s="1">
        <f t="shared" si="8"/>
        <v>41184.19200231482</v>
      </c>
      <c r="F169" s="11" t="str">
        <f>IF(AND(VLOOKUP(F$1,VesselTimes!$A$2:$E$9,5)&gt;StnB!$D169,VLOOKUP(F$1,VesselTimes!$A$2:$E$9,4)&lt;=StnB!$E169),$A169,"")</f>
        <v/>
      </c>
      <c r="G169" s="11" t="str">
        <f>IF(AND(VLOOKUP(G$1,VesselTimes!$A$2:$E$9,5)&gt;StnB!$D169,VLOOKUP(G$1,VesselTimes!$A$2:$E$9,4)&lt;=StnB!$E169),$A169,"")</f>
        <v/>
      </c>
      <c r="H169" s="11" t="str">
        <f>IF(AND(VLOOKUP(H$1,VesselTimes!$A$2:$E$9,5)&gt;StnB!$D169,VLOOKUP(H$1,VesselTimes!$A$2:$E$9,4)&lt;=StnB!$E169),$A169,"")</f>
        <v/>
      </c>
      <c r="I169" s="11" t="str">
        <f>IF(AND(VLOOKUP(I$1,VesselTimes!$A$2:$E$9,5)&gt;StnB!$D169,VLOOKUP(I$1,VesselTimes!$A$2:$E$9,4)&lt;=StnB!$E169),$A169,"")</f>
        <v/>
      </c>
      <c r="J169" s="11" t="str">
        <f>IF(AND(VLOOKUP(J$1,VesselTimes!$A$2:$E$9,5)&gt;StnB!$D169,VLOOKUP(J$1,VesselTimes!$A$2:$E$9,4)&lt;=StnB!$E169),$A169,"")</f>
        <v/>
      </c>
      <c r="K169" s="11" t="str">
        <f>IF(AND(VLOOKUP(K$1,VesselTimes!$A$2:$E$9,5)&gt;StnB!$D169,VLOOKUP(K$1,VesselTimes!$A$2:$E$9,4)&lt;=StnB!$E169),$A169,"")</f>
        <v/>
      </c>
      <c r="L169" s="11" t="str">
        <f>IF(AND(VLOOKUP(L$1,VesselTimes!$A$2:$E$9,5)&gt;StnB!$D169,VLOOKUP(L$1,VesselTimes!$A$2:$E$9,4)&lt;=StnB!$E169),$A169,"")</f>
        <v/>
      </c>
      <c r="M169" s="11" t="str">
        <f>IF(AND(VLOOKUP(M$1,VesselTimes!$A$2:$E$9,5)&gt;StnB!$D169,VLOOKUP(M$1,VesselTimes!$A$2:$E$9,4)&lt;=StnB!$E169),$A169,"")</f>
        <v/>
      </c>
    </row>
    <row r="170" spans="1:13" x14ac:dyDescent="0.25">
      <c r="A170" t="s">
        <v>395</v>
      </c>
      <c r="B170" s="4">
        <v>1794.7280000000001</v>
      </c>
      <c r="C170" s="2">
        <f t="shared" si="6"/>
        <v>362188.99999978021</v>
      </c>
      <c r="D170" s="1">
        <f t="shared" si="7"/>
        <v>41184.192002314812</v>
      </c>
      <c r="E170" s="1">
        <f t="shared" si="8"/>
        <v>41184.212774629625</v>
      </c>
      <c r="F170" s="11" t="str">
        <f>IF(AND(VLOOKUP(F$1,VesselTimes!$A$2:$E$9,5)&gt;StnB!$D170,VLOOKUP(F$1,VesselTimes!$A$2:$E$9,4)&lt;=StnB!$E170),$A170,"")</f>
        <v/>
      </c>
      <c r="G170" s="11" t="str">
        <f>IF(AND(VLOOKUP(G$1,VesselTimes!$A$2:$E$9,5)&gt;StnB!$D170,VLOOKUP(G$1,VesselTimes!$A$2:$E$9,4)&lt;=StnB!$E170),$A170,"")</f>
        <v/>
      </c>
      <c r="H170" s="11" t="str">
        <f>IF(AND(VLOOKUP(H$1,VesselTimes!$A$2:$E$9,5)&gt;StnB!$D170,VLOOKUP(H$1,VesselTimes!$A$2:$E$9,4)&lt;=StnB!$E170),$A170,"")</f>
        <v/>
      </c>
      <c r="I170" s="11" t="str">
        <f>IF(AND(VLOOKUP(I$1,VesselTimes!$A$2:$E$9,5)&gt;StnB!$D170,VLOOKUP(I$1,VesselTimes!$A$2:$E$9,4)&lt;=StnB!$E170),$A170,"")</f>
        <v/>
      </c>
      <c r="J170" s="11" t="str">
        <f>IF(AND(VLOOKUP(J$1,VesselTimes!$A$2:$E$9,5)&gt;StnB!$D170,VLOOKUP(J$1,VesselTimes!$A$2:$E$9,4)&lt;=StnB!$E170),$A170,"")</f>
        <v/>
      </c>
      <c r="K170" s="11" t="str">
        <f>IF(AND(VLOOKUP(K$1,VesselTimes!$A$2:$E$9,5)&gt;StnB!$D170,VLOOKUP(K$1,VesselTimes!$A$2:$E$9,4)&lt;=StnB!$E170),$A170,"")</f>
        <v/>
      </c>
      <c r="L170" s="11" t="str">
        <f>IF(AND(VLOOKUP(L$1,VesselTimes!$A$2:$E$9,5)&gt;StnB!$D170,VLOOKUP(L$1,VesselTimes!$A$2:$E$9,4)&lt;=StnB!$E170),$A170,"")</f>
        <v/>
      </c>
      <c r="M170" s="11" t="str">
        <f>IF(AND(VLOOKUP(M$1,VesselTimes!$A$2:$E$9,5)&gt;StnB!$D170,VLOOKUP(M$1,VesselTimes!$A$2:$E$9,4)&lt;=StnB!$E170),$A170,"")</f>
        <v/>
      </c>
    </row>
    <row r="171" spans="1:13" x14ac:dyDescent="0.25">
      <c r="A171" t="s">
        <v>396</v>
      </c>
      <c r="B171" s="4">
        <v>1800</v>
      </c>
      <c r="C171" s="2">
        <f t="shared" si="6"/>
        <v>363990.99999982864</v>
      </c>
      <c r="D171" s="1">
        <f t="shared" si="7"/>
        <v>41184.212858796294</v>
      </c>
      <c r="E171" s="1">
        <f t="shared" si="8"/>
        <v>41184.23369212963</v>
      </c>
      <c r="F171" s="11" t="str">
        <f>IF(AND(VLOOKUP(F$1,VesselTimes!$A$2:$E$9,5)&gt;StnB!$D171,VLOOKUP(F$1,VesselTimes!$A$2:$E$9,4)&lt;=StnB!$E171),$A171,"")</f>
        <v/>
      </c>
      <c r="G171" s="11" t="str">
        <f>IF(AND(VLOOKUP(G$1,VesselTimes!$A$2:$E$9,5)&gt;StnB!$D171,VLOOKUP(G$1,VesselTimes!$A$2:$E$9,4)&lt;=StnB!$E171),$A171,"")</f>
        <v/>
      </c>
      <c r="H171" s="11" t="str">
        <f>IF(AND(VLOOKUP(H$1,VesselTimes!$A$2:$E$9,5)&gt;StnB!$D171,VLOOKUP(H$1,VesselTimes!$A$2:$E$9,4)&lt;=StnB!$E171),$A171,"")</f>
        <v/>
      </c>
      <c r="I171" s="11" t="str">
        <f>IF(AND(VLOOKUP(I$1,VesselTimes!$A$2:$E$9,5)&gt;StnB!$D171,VLOOKUP(I$1,VesselTimes!$A$2:$E$9,4)&lt;=StnB!$E171),$A171,"")</f>
        <v/>
      </c>
      <c r="J171" s="11" t="str">
        <f>IF(AND(VLOOKUP(J$1,VesselTimes!$A$2:$E$9,5)&gt;StnB!$D171,VLOOKUP(J$1,VesselTimes!$A$2:$E$9,4)&lt;=StnB!$E171),$A171,"")</f>
        <v/>
      </c>
      <c r="K171" s="11" t="str">
        <f>IF(AND(VLOOKUP(K$1,VesselTimes!$A$2:$E$9,5)&gt;StnB!$D171,VLOOKUP(K$1,VesselTimes!$A$2:$E$9,4)&lt;=StnB!$E171),$A171,"")</f>
        <v/>
      </c>
      <c r="L171" s="11" t="str">
        <f>IF(AND(VLOOKUP(L$1,VesselTimes!$A$2:$E$9,5)&gt;StnB!$D171,VLOOKUP(L$1,VesselTimes!$A$2:$E$9,4)&lt;=StnB!$E171),$A171,"")</f>
        <v/>
      </c>
      <c r="M171" s="11" t="str">
        <f>IF(AND(VLOOKUP(M$1,VesselTimes!$A$2:$E$9,5)&gt;StnB!$D171,VLOOKUP(M$1,VesselTimes!$A$2:$E$9,4)&lt;=StnB!$E171),$A171,"")</f>
        <v/>
      </c>
    </row>
    <row r="172" spans="1:13" x14ac:dyDescent="0.25">
      <c r="A172" t="s">
        <v>397</v>
      </c>
      <c r="B172" s="4">
        <v>1791.7840000000001</v>
      </c>
      <c r="C172" s="2">
        <f t="shared" si="6"/>
        <v>365791.00000003818</v>
      </c>
      <c r="D172" s="1">
        <f t="shared" si="7"/>
        <v>41184.23369212963</v>
      </c>
      <c r="E172" s="1">
        <f t="shared" si="8"/>
        <v>41184.254430370369</v>
      </c>
      <c r="F172" s="11" t="str">
        <f>IF(AND(VLOOKUP(F$1,VesselTimes!$A$2:$E$9,5)&gt;StnB!$D172,VLOOKUP(F$1,VesselTimes!$A$2:$E$9,4)&lt;=StnB!$E172),$A172,"")</f>
        <v/>
      </c>
      <c r="G172" s="11" t="str">
        <f>IF(AND(VLOOKUP(G$1,VesselTimes!$A$2:$E$9,5)&gt;StnB!$D172,VLOOKUP(G$1,VesselTimes!$A$2:$E$9,4)&lt;=StnB!$E172),$A172,"")</f>
        <v/>
      </c>
      <c r="H172" s="11" t="str">
        <f>IF(AND(VLOOKUP(H$1,VesselTimes!$A$2:$E$9,5)&gt;StnB!$D172,VLOOKUP(H$1,VesselTimes!$A$2:$E$9,4)&lt;=StnB!$E172),$A172,"")</f>
        <v/>
      </c>
      <c r="I172" s="11" t="str">
        <f>IF(AND(VLOOKUP(I$1,VesselTimes!$A$2:$E$9,5)&gt;StnB!$D172,VLOOKUP(I$1,VesselTimes!$A$2:$E$9,4)&lt;=StnB!$E172),$A172,"")</f>
        <v/>
      </c>
      <c r="J172" s="11" t="str">
        <f>IF(AND(VLOOKUP(J$1,VesselTimes!$A$2:$E$9,5)&gt;StnB!$D172,VLOOKUP(J$1,VesselTimes!$A$2:$E$9,4)&lt;=StnB!$E172),$A172,"")</f>
        <v/>
      </c>
      <c r="K172" s="11" t="str">
        <f>IF(AND(VLOOKUP(K$1,VesselTimes!$A$2:$E$9,5)&gt;StnB!$D172,VLOOKUP(K$1,VesselTimes!$A$2:$E$9,4)&lt;=StnB!$E172),$A172,"")</f>
        <v/>
      </c>
      <c r="L172" s="11" t="str">
        <f>IF(AND(VLOOKUP(L$1,VesselTimes!$A$2:$E$9,5)&gt;StnB!$D172,VLOOKUP(L$1,VesselTimes!$A$2:$E$9,4)&lt;=StnB!$E172),$A172,"")</f>
        <v/>
      </c>
      <c r="M172" s="11" t="str">
        <f>IF(AND(VLOOKUP(M$1,VesselTimes!$A$2:$E$9,5)&gt;StnB!$D172,VLOOKUP(M$1,VesselTimes!$A$2:$E$9,4)&lt;=StnB!$E172),$A172,"")</f>
        <v/>
      </c>
    </row>
    <row r="173" spans="1:13" x14ac:dyDescent="0.25">
      <c r="A173" t="s">
        <v>398</v>
      </c>
      <c r="B173" s="4">
        <v>1800</v>
      </c>
      <c r="C173" s="2">
        <f t="shared" si="6"/>
        <v>367591.99999985285</v>
      </c>
      <c r="D173" s="1">
        <f t="shared" si="7"/>
        <v>41184.254537037035</v>
      </c>
      <c r="E173" s="1">
        <f t="shared" si="8"/>
        <v>41184.275370370371</v>
      </c>
      <c r="F173" s="11" t="str">
        <f>IF(AND(VLOOKUP(F$1,VesselTimes!$A$2:$E$9,5)&gt;StnB!$D173,VLOOKUP(F$1,VesselTimes!$A$2:$E$9,4)&lt;=StnB!$E173),$A173,"")</f>
        <v/>
      </c>
      <c r="G173" s="11" t="str">
        <f>IF(AND(VLOOKUP(G$1,VesselTimes!$A$2:$E$9,5)&gt;StnB!$D173,VLOOKUP(G$1,VesselTimes!$A$2:$E$9,4)&lt;=StnB!$E173),$A173,"")</f>
        <v/>
      </c>
      <c r="H173" s="11" t="str">
        <f>IF(AND(VLOOKUP(H$1,VesselTimes!$A$2:$E$9,5)&gt;StnB!$D173,VLOOKUP(H$1,VesselTimes!$A$2:$E$9,4)&lt;=StnB!$E173),$A173,"")</f>
        <v/>
      </c>
      <c r="I173" s="11" t="str">
        <f>IF(AND(VLOOKUP(I$1,VesselTimes!$A$2:$E$9,5)&gt;StnB!$D173,VLOOKUP(I$1,VesselTimes!$A$2:$E$9,4)&lt;=StnB!$E173),$A173,"")</f>
        <v/>
      </c>
      <c r="J173" s="11" t="str">
        <f>IF(AND(VLOOKUP(J$1,VesselTimes!$A$2:$E$9,5)&gt;StnB!$D173,VLOOKUP(J$1,VesselTimes!$A$2:$E$9,4)&lt;=StnB!$E173),$A173,"")</f>
        <v/>
      </c>
      <c r="K173" s="11" t="str">
        <f>IF(AND(VLOOKUP(K$1,VesselTimes!$A$2:$E$9,5)&gt;StnB!$D173,VLOOKUP(K$1,VesselTimes!$A$2:$E$9,4)&lt;=StnB!$E173),$A173,"")</f>
        <v/>
      </c>
      <c r="L173" s="11" t="str">
        <f>IF(AND(VLOOKUP(L$1,VesselTimes!$A$2:$E$9,5)&gt;StnB!$D173,VLOOKUP(L$1,VesselTimes!$A$2:$E$9,4)&lt;=StnB!$E173),$A173,"")</f>
        <v/>
      </c>
      <c r="M173" s="11" t="str">
        <f>IF(AND(VLOOKUP(M$1,VesselTimes!$A$2:$E$9,5)&gt;StnB!$D173,VLOOKUP(M$1,VesselTimes!$A$2:$E$9,4)&lt;=StnB!$E173),$A173,"")</f>
        <v/>
      </c>
    </row>
    <row r="174" spans="1:13" x14ac:dyDescent="0.25">
      <c r="A174" t="s">
        <v>399</v>
      </c>
      <c r="B174" s="4">
        <v>1794.7280000000001</v>
      </c>
      <c r="C174" s="2">
        <f t="shared" si="6"/>
        <v>369392.0000000624</v>
      </c>
      <c r="D174" s="1">
        <f t="shared" si="7"/>
        <v>41184.275370370371</v>
      </c>
      <c r="E174" s="1">
        <f t="shared" si="8"/>
        <v>41184.296142685183</v>
      </c>
      <c r="F174" s="11" t="str">
        <f>IF(AND(VLOOKUP(F$1,VesselTimes!$A$2:$E$9,5)&gt;StnB!$D174,VLOOKUP(F$1,VesselTimes!$A$2:$E$9,4)&lt;=StnB!$E174),$A174,"")</f>
        <v/>
      </c>
      <c r="G174" s="11" t="str">
        <f>IF(AND(VLOOKUP(G$1,VesselTimes!$A$2:$E$9,5)&gt;StnB!$D174,VLOOKUP(G$1,VesselTimes!$A$2:$E$9,4)&lt;=StnB!$E174),$A174,"")</f>
        <v/>
      </c>
      <c r="H174" s="11" t="str">
        <f>IF(AND(VLOOKUP(H$1,VesselTimes!$A$2:$E$9,5)&gt;StnB!$D174,VLOOKUP(H$1,VesselTimes!$A$2:$E$9,4)&lt;=StnB!$E174),$A174,"")</f>
        <v/>
      </c>
      <c r="I174" s="11" t="str">
        <f>IF(AND(VLOOKUP(I$1,VesselTimes!$A$2:$E$9,5)&gt;StnB!$D174,VLOOKUP(I$1,VesselTimes!$A$2:$E$9,4)&lt;=StnB!$E174),$A174,"")</f>
        <v/>
      </c>
      <c r="J174" s="11" t="str">
        <f>IF(AND(VLOOKUP(J$1,VesselTimes!$A$2:$E$9,5)&gt;StnB!$D174,VLOOKUP(J$1,VesselTimes!$A$2:$E$9,4)&lt;=StnB!$E174),$A174,"")</f>
        <v/>
      </c>
      <c r="K174" s="11" t="str">
        <f>IF(AND(VLOOKUP(K$1,VesselTimes!$A$2:$E$9,5)&gt;StnB!$D174,VLOOKUP(K$1,VesselTimes!$A$2:$E$9,4)&lt;=StnB!$E174),$A174,"")</f>
        <v/>
      </c>
      <c r="L174" s="11" t="str">
        <f>IF(AND(VLOOKUP(L$1,VesselTimes!$A$2:$E$9,5)&gt;StnB!$D174,VLOOKUP(L$1,VesselTimes!$A$2:$E$9,4)&lt;=StnB!$E174),$A174,"")</f>
        <v/>
      </c>
      <c r="M174" s="11" t="str">
        <f>IF(AND(VLOOKUP(M$1,VesselTimes!$A$2:$E$9,5)&gt;StnB!$D174,VLOOKUP(M$1,VesselTimes!$A$2:$E$9,4)&lt;=StnB!$E174),$A174,"")</f>
        <v/>
      </c>
    </row>
    <row r="175" spans="1:13" x14ac:dyDescent="0.25">
      <c r="A175" t="s">
        <v>400</v>
      </c>
      <c r="B175" s="4">
        <v>1800</v>
      </c>
      <c r="C175" s="2">
        <f t="shared" si="6"/>
        <v>371194.00000011083</v>
      </c>
      <c r="D175" s="1">
        <f t="shared" si="7"/>
        <v>41184.296226851853</v>
      </c>
      <c r="E175" s="1">
        <f t="shared" si="8"/>
        <v>41184.317060185189</v>
      </c>
      <c r="F175" s="11" t="str">
        <f>IF(AND(VLOOKUP(F$1,VesselTimes!$A$2:$E$9,5)&gt;StnB!$D175,VLOOKUP(F$1,VesselTimes!$A$2:$E$9,4)&lt;=StnB!$E175),$A175,"")</f>
        <v/>
      </c>
      <c r="G175" s="11" t="str">
        <f>IF(AND(VLOOKUP(G$1,VesselTimes!$A$2:$E$9,5)&gt;StnB!$D175,VLOOKUP(G$1,VesselTimes!$A$2:$E$9,4)&lt;=StnB!$E175),$A175,"")</f>
        <v/>
      </c>
      <c r="H175" s="11" t="str">
        <f>IF(AND(VLOOKUP(H$1,VesselTimes!$A$2:$E$9,5)&gt;StnB!$D175,VLOOKUP(H$1,VesselTimes!$A$2:$E$9,4)&lt;=StnB!$E175),$A175,"")</f>
        <v/>
      </c>
      <c r="I175" s="11" t="str">
        <f>IF(AND(VLOOKUP(I$1,VesselTimes!$A$2:$E$9,5)&gt;StnB!$D175,VLOOKUP(I$1,VesselTimes!$A$2:$E$9,4)&lt;=StnB!$E175),$A175,"")</f>
        <v/>
      </c>
      <c r="J175" s="11" t="str">
        <f>IF(AND(VLOOKUP(J$1,VesselTimes!$A$2:$E$9,5)&gt;StnB!$D175,VLOOKUP(J$1,VesselTimes!$A$2:$E$9,4)&lt;=StnB!$E175),$A175,"")</f>
        <v/>
      </c>
      <c r="K175" s="11" t="str">
        <f>IF(AND(VLOOKUP(K$1,VesselTimes!$A$2:$E$9,5)&gt;StnB!$D175,VLOOKUP(K$1,VesselTimes!$A$2:$E$9,4)&lt;=StnB!$E175),$A175,"")</f>
        <v/>
      </c>
      <c r="L175" s="11" t="str">
        <f>IF(AND(VLOOKUP(L$1,VesselTimes!$A$2:$E$9,5)&gt;StnB!$D175,VLOOKUP(L$1,VesselTimes!$A$2:$E$9,4)&lt;=StnB!$E175),$A175,"")</f>
        <v/>
      </c>
      <c r="M175" s="11" t="str">
        <f>IF(AND(VLOOKUP(M$1,VesselTimes!$A$2:$E$9,5)&gt;StnB!$D175,VLOOKUP(M$1,VesselTimes!$A$2:$E$9,4)&lt;=StnB!$E175),$A175,"")</f>
        <v/>
      </c>
    </row>
    <row r="176" spans="1:13" x14ac:dyDescent="0.25">
      <c r="A176" t="s">
        <v>401</v>
      </c>
      <c r="B176" s="4">
        <v>1793.7460000000001</v>
      </c>
      <c r="C176" s="2">
        <f t="shared" si="6"/>
        <v>372993.99999969173</v>
      </c>
      <c r="D176" s="1">
        <f t="shared" si="7"/>
        <v>41184.317060185182</v>
      </c>
      <c r="E176" s="1">
        <f t="shared" si="8"/>
        <v>41184.337821134257</v>
      </c>
      <c r="F176" s="11" t="str">
        <f>IF(AND(VLOOKUP(F$1,VesselTimes!$A$2:$E$9,5)&gt;StnB!$D176,VLOOKUP(F$1,VesselTimes!$A$2:$E$9,4)&lt;=StnB!$E176),$A176,"")</f>
        <v/>
      </c>
      <c r="G176" s="11" t="str">
        <f>IF(AND(VLOOKUP(G$1,VesselTimes!$A$2:$E$9,5)&gt;StnB!$D176,VLOOKUP(G$1,VesselTimes!$A$2:$E$9,4)&lt;=StnB!$E176),$A176,"")</f>
        <v/>
      </c>
      <c r="H176" s="11" t="str">
        <f>IF(AND(VLOOKUP(H$1,VesselTimes!$A$2:$E$9,5)&gt;StnB!$D176,VLOOKUP(H$1,VesselTimes!$A$2:$E$9,4)&lt;=StnB!$E176),$A176,"")</f>
        <v/>
      </c>
      <c r="I176" s="11" t="str">
        <f>IF(AND(VLOOKUP(I$1,VesselTimes!$A$2:$E$9,5)&gt;StnB!$D176,VLOOKUP(I$1,VesselTimes!$A$2:$E$9,4)&lt;=StnB!$E176),$A176,"")</f>
        <v/>
      </c>
      <c r="J176" s="11" t="str">
        <f>IF(AND(VLOOKUP(J$1,VesselTimes!$A$2:$E$9,5)&gt;StnB!$D176,VLOOKUP(J$1,VesselTimes!$A$2:$E$9,4)&lt;=StnB!$E176),$A176,"")</f>
        <v/>
      </c>
      <c r="K176" s="11" t="str">
        <f>IF(AND(VLOOKUP(K$1,VesselTimes!$A$2:$E$9,5)&gt;StnB!$D176,VLOOKUP(K$1,VesselTimes!$A$2:$E$9,4)&lt;=StnB!$E176),$A176,"")</f>
        <v/>
      </c>
      <c r="L176" s="11" t="str">
        <f>IF(AND(VLOOKUP(L$1,VesselTimes!$A$2:$E$9,5)&gt;StnB!$D176,VLOOKUP(L$1,VesselTimes!$A$2:$E$9,4)&lt;=StnB!$E176),$A176,"")</f>
        <v/>
      </c>
      <c r="M176" s="11" t="str">
        <f>IF(AND(VLOOKUP(M$1,VesselTimes!$A$2:$E$9,5)&gt;StnB!$D176,VLOOKUP(M$1,VesselTimes!$A$2:$E$9,4)&lt;=StnB!$E176),$A176,"")</f>
        <v/>
      </c>
    </row>
    <row r="177" spans="1:13" x14ac:dyDescent="0.25">
      <c r="A177" t="s">
        <v>402</v>
      </c>
      <c r="B177" s="4">
        <v>1800</v>
      </c>
      <c r="C177" s="2">
        <f t="shared" si="6"/>
        <v>374795.99999974016</v>
      </c>
      <c r="D177" s="1">
        <f t="shared" si="7"/>
        <v>41184.337916666664</v>
      </c>
      <c r="E177" s="1">
        <f t="shared" si="8"/>
        <v>41184.358749999999</v>
      </c>
      <c r="F177" s="11" t="str">
        <f>IF(AND(VLOOKUP(F$1,VesselTimes!$A$2:$E$9,5)&gt;StnB!$D177,VLOOKUP(F$1,VesselTimes!$A$2:$E$9,4)&lt;=StnB!$E177),$A177,"")</f>
        <v/>
      </c>
      <c r="G177" s="11" t="str">
        <f>IF(AND(VLOOKUP(G$1,VesselTimes!$A$2:$E$9,5)&gt;StnB!$D177,VLOOKUP(G$1,VesselTimes!$A$2:$E$9,4)&lt;=StnB!$E177),$A177,"")</f>
        <v/>
      </c>
      <c r="H177" s="11" t="str">
        <f>IF(AND(VLOOKUP(H$1,VesselTimes!$A$2:$E$9,5)&gt;StnB!$D177,VLOOKUP(H$1,VesselTimes!$A$2:$E$9,4)&lt;=StnB!$E177),$A177,"")</f>
        <v/>
      </c>
      <c r="I177" s="11" t="str">
        <f>IF(AND(VLOOKUP(I$1,VesselTimes!$A$2:$E$9,5)&gt;StnB!$D177,VLOOKUP(I$1,VesselTimes!$A$2:$E$9,4)&lt;=StnB!$E177),$A177,"")</f>
        <v/>
      </c>
      <c r="J177" s="11" t="str">
        <f>IF(AND(VLOOKUP(J$1,VesselTimes!$A$2:$E$9,5)&gt;StnB!$D177,VLOOKUP(J$1,VesselTimes!$A$2:$E$9,4)&lt;=StnB!$E177),$A177,"")</f>
        <v/>
      </c>
      <c r="K177" s="11" t="str">
        <f>IF(AND(VLOOKUP(K$1,VesselTimes!$A$2:$E$9,5)&gt;StnB!$D177,VLOOKUP(K$1,VesselTimes!$A$2:$E$9,4)&lt;=StnB!$E177),$A177,"")</f>
        <v/>
      </c>
      <c r="L177" s="11" t="str">
        <f>IF(AND(VLOOKUP(L$1,VesselTimes!$A$2:$E$9,5)&gt;StnB!$D177,VLOOKUP(L$1,VesselTimes!$A$2:$E$9,4)&lt;=StnB!$E177),$A177,"")</f>
        <v/>
      </c>
      <c r="M177" s="11" t="str">
        <f>IF(AND(VLOOKUP(M$1,VesselTimes!$A$2:$E$9,5)&gt;StnB!$D177,VLOOKUP(M$1,VesselTimes!$A$2:$E$9,4)&lt;=StnB!$E177),$A177,"")</f>
        <v/>
      </c>
    </row>
    <row r="178" spans="1:13" x14ac:dyDescent="0.25">
      <c r="A178" t="s">
        <v>403</v>
      </c>
      <c r="B178" s="4">
        <v>1793.7460000000001</v>
      </c>
      <c r="C178" s="2">
        <f t="shared" si="6"/>
        <v>376595.99999994971</v>
      </c>
      <c r="D178" s="1">
        <f t="shared" si="7"/>
        <v>41184.358749999999</v>
      </c>
      <c r="E178" s="1">
        <f t="shared" si="8"/>
        <v>41184.379510949075</v>
      </c>
      <c r="F178" s="11" t="str">
        <f>IF(AND(VLOOKUP(F$1,VesselTimes!$A$2:$E$9,5)&gt;StnB!$D178,VLOOKUP(F$1,VesselTimes!$A$2:$E$9,4)&lt;=StnB!$E178),$A178,"")</f>
        <v/>
      </c>
      <c r="G178" s="11" t="str">
        <f>IF(AND(VLOOKUP(G$1,VesselTimes!$A$2:$E$9,5)&gt;StnB!$D178,VLOOKUP(G$1,VesselTimes!$A$2:$E$9,4)&lt;=StnB!$E178),$A178,"")</f>
        <v/>
      </c>
      <c r="H178" s="11" t="str">
        <f>IF(AND(VLOOKUP(H$1,VesselTimes!$A$2:$E$9,5)&gt;StnB!$D178,VLOOKUP(H$1,VesselTimes!$A$2:$E$9,4)&lt;=StnB!$E178),$A178,"")</f>
        <v/>
      </c>
      <c r="I178" s="11" t="str">
        <f>IF(AND(VLOOKUP(I$1,VesselTimes!$A$2:$E$9,5)&gt;StnB!$D178,VLOOKUP(I$1,VesselTimes!$A$2:$E$9,4)&lt;=StnB!$E178),$A178,"")</f>
        <v/>
      </c>
      <c r="J178" s="11" t="str">
        <f>IF(AND(VLOOKUP(J$1,VesselTimes!$A$2:$E$9,5)&gt;StnB!$D178,VLOOKUP(J$1,VesselTimes!$A$2:$E$9,4)&lt;=StnB!$E178),$A178,"")</f>
        <v/>
      </c>
      <c r="K178" s="11" t="str">
        <f>IF(AND(VLOOKUP(K$1,VesselTimes!$A$2:$E$9,5)&gt;StnB!$D178,VLOOKUP(K$1,VesselTimes!$A$2:$E$9,4)&lt;=StnB!$E178),$A178,"")</f>
        <v/>
      </c>
      <c r="L178" s="11" t="str">
        <f>IF(AND(VLOOKUP(L$1,VesselTimes!$A$2:$E$9,5)&gt;StnB!$D178,VLOOKUP(L$1,VesselTimes!$A$2:$E$9,4)&lt;=StnB!$E178),$A178,"")</f>
        <v/>
      </c>
      <c r="M178" s="11" t="str">
        <f>IF(AND(VLOOKUP(M$1,VesselTimes!$A$2:$E$9,5)&gt;StnB!$D178,VLOOKUP(M$1,VesselTimes!$A$2:$E$9,4)&lt;=StnB!$E178),$A178,"")</f>
        <v/>
      </c>
    </row>
    <row r="179" spans="1:13" x14ac:dyDescent="0.25">
      <c r="A179" t="s">
        <v>404</v>
      </c>
      <c r="B179" s="4">
        <v>1800</v>
      </c>
      <c r="C179" s="2">
        <f t="shared" si="6"/>
        <v>378397.99999999814</v>
      </c>
      <c r="D179" s="1">
        <f t="shared" si="7"/>
        <v>41184.379606481481</v>
      </c>
      <c r="E179" s="1">
        <f t="shared" si="8"/>
        <v>41184.400439814817</v>
      </c>
      <c r="F179" s="11" t="str">
        <f>IF(AND(VLOOKUP(F$1,VesselTimes!$A$2:$E$9,5)&gt;StnB!$D179,VLOOKUP(F$1,VesselTimes!$A$2:$E$9,4)&lt;=StnB!$E179),$A179,"")</f>
        <v/>
      </c>
      <c r="G179" s="11" t="str">
        <f>IF(AND(VLOOKUP(G$1,VesselTimes!$A$2:$E$9,5)&gt;StnB!$D179,VLOOKUP(G$1,VesselTimes!$A$2:$E$9,4)&lt;=StnB!$E179),$A179,"")</f>
        <v/>
      </c>
      <c r="H179" s="11" t="str">
        <f>IF(AND(VLOOKUP(H$1,VesselTimes!$A$2:$E$9,5)&gt;StnB!$D179,VLOOKUP(H$1,VesselTimes!$A$2:$E$9,4)&lt;=StnB!$E179),$A179,"")</f>
        <v/>
      </c>
      <c r="I179" s="11" t="str">
        <f>IF(AND(VLOOKUP(I$1,VesselTimes!$A$2:$E$9,5)&gt;StnB!$D179,VLOOKUP(I$1,VesselTimes!$A$2:$E$9,4)&lt;=StnB!$E179),$A179,"")</f>
        <v/>
      </c>
      <c r="J179" s="11" t="str">
        <f>IF(AND(VLOOKUP(J$1,VesselTimes!$A$2:$E$9,5)&gt;StnB!$D179,VLOOKUP(J$1,VesselTimes!$A$2:$E$9,4)&lt;=StnB!$E179),$A179,"")</f>
        <v/>
      </c>
      <c r="K179" s="11" t="str">
        <f>IF(AND(VLOOKUP(K$1,VesselTimes!$A$2:$E$9,5)&gt;StnB!$D179,VLOOKUP(K$1,VesselTimes!$A$2:$E$9,4)&lt;=StnB!$E179),$A179,"")</f>
        <v/>
      </c>
      <c r="L179" s="11" t="str">
        <f>IF(AND(VLOOKUP(L$1,VesselTimes!$A$2:$E$9,5)&gt;StnB!$D179,VLOOKUP(L$1,VesselTimes!$A$2:$E$9,4)&lt;=StnB!$E179),$A179,"")</f>
        <v/>
      </c>
      <c r="M179" s="11" t="str">
        <f>IF(AND(VLOOKUP(M$1,VesselTimes!$A$2:$E$9,5)&gt;StnB!$D179,VLOOKUP(M$1,VesselTimes!$A$2:$E$9,4)&lt;=StnB!$E179),$A179,"")</f>
        <v/>
      </c>
    </row>
    <row r="180" spans="1:13" x14ac:dyDescent="0.25">
      <c r="A180" t="s">
        <v>405</v>
      </c>
      <c r="B180" s="4">
        <v>1793.7460000000001</v>
      </c>
      <c r="C180" s="2">
        <f t="shared" si="6"/>
        <v>380198.00000020768</v>
      </c>
      <c r="D180" s="1">
        <f t="shared" si="7"/>
        <v>41184.400439814817</v>
      </c>
      <c r="E180" s="1">
        <f t="shared" si="8"/>
        <v>41184.421200763893</v>
      </c>
      <c r="F180" s="11" t="str">
        <f>IF(AND(VLOOKUP(F$1,VesselTimes!$A$2:$E$9,5)&gt;StnB!$D180,VLOOKUP(F$1,VesselTimes!$A$2:$E$9,4)&lt;=StnB!$E180),$A180,"")</f>
        <v/>
      </c>
      <c r="G180" s="11" t="str">
        <f>IF(AND(VLOOKUP(G$1,VesselTimes!$A$2:$E$9,5)&gt;StnB!$D180,VLOOKUP(G$1,VesselTimes!$A$2:$E$9,4)&lt;=StnB!$E180),$A180,"")</f>
        <v/>
      </c>
      <c r="H180" s="11" t="str">
        <f>IF(AND(VLOOKUP(H$1,VesselTimes!$A$2:$E$9,5)&gt;StnB!$D180,VLOOKUP(H$1,VesselTimes!$A$2:$E$9,4)&lt;=StnB!$E180),$A180,"")</f>
        <v/>
      </c>
      <c r="I180" s="11" t="str">
        <f>IF(AND(VLOOKUP(I$1,VesselTimes!$A$2:$E$9,5)&gt;StnB!$D180,VLOOKUP(I$1,VesselTimes!$A$2:$E$9,4)&lt;=StnB!$E180),$A180,"")</f>
        <v/>
      </c>
      <c r="J180" s="11" t="str">
        <f>IF(AND(VLOOKUP(J$1,VesselTimes!$A$2:$E$9,5)&gt;StnB!$D180,VLOOKUP(J$1,VesselTimes!$A$2:$E$9,4)&lt;=StnB!$E180),$A180,"")</f>
        <v/>
      </c>
      <c r="K180" s="11" t="str">
        <f>IF(AND(VLOOKUP(K$1,VesselTimes!$A$2:$E$9,5)&gt;StnB!$D180,VLOOKUP(K$1,VesselTimes!$A$2:$E$9,4)&lt;=StnB!$E180),$A180,"")</f>
        <v/>
      </c>
      <c r="L180" s="11" t="str">
        <f>IF(AND(VLOOKUP(L$1,VesselTimes!$A$2:$E$9,5)&gt;StnB!$D180,VLOOKUP(L$1,VesselTimes!$A$2:$E$9,4)&lt;=StnB!$E180),$A180,"")</f>
        <v/>
      </c>
      <c r="M180" s="11" t="str">
        <f>IF(AND(VLOOKUP(M$1,VesselTimes!$A$2:$E$9,5)&gt;StnB!$D180,VLOOKUP(M$1,VesselTimes!$A$2:$E$9,4)&lt;=StnB!$E180),$A180,"")</f>
        <v/>
      </c>
    </row>
    <row r="181" spans="1:13" x14ac:dyDescent="0.25">
      <c r="A181" t="s">
        <v>406</v>
      </c>
      <c r="B181" s="4">
        <v>1800</v>
      </c>
      <c r="C181" s="2">
        <f t="shared" si="6"/>
        <v>382000.00000025611</v>
      </c>
      <c r="D181" s="1">
        <f t="shared" si="7"/>
        <v>41184.421296296299</v>
      </c>
      <c r="E181" s="1">
        <f t="shared" si="8"/>
        <v>41184.442129629635</v>
      </c>
      <c r="F181" s="11" t="str">
        <f>IF(AND(VLOOKUP(F$1,VesselTimes!$A$2:$E$9,5)&gt;StnB!$D181,VLOOKUP(F$1,VesselTimes!$A$2:$E$9,4)&lt;=StnB!$E181),$A181,"")</f>
        <v/>
      </c>
      <c r="G181" s="11" t="str">
        <f>IF(AND(VLOOKUP(G$1,VesselTimes!$A$2:$E$9,5)&gt;StnB!$D181,VLOOKUP(G$1,VesselTimes!$A$2:$E$9,4)&lt;=StnB!$E181),$A181,"")</f>
        <v/>
      </c>
      <c r="H181" s="11" t="str">
        <f>IF(AND(VLOOKUP(H$1,VesselTimes!$A$2:$E$9,5)&gt;StnB!$D181,VLOOKUP(H$1,VesselTimes!$A$2:$E$9,4)&lt;=StnB!$E181),$A181,"")</f>
        <v/>
      </c>
      <c r="I181" s="11" t="str">
        <f>IF(AND(VLOOKUP(I$1,VesselTimes!$A$2:$E$9,5)&gt;StnB!$D181,VLOOKUP(I$1,VesselTimes!$A$2:$E$9,4)&lt;=StnB!$E181),$A181,"")</f>
        <v/>
      </c>
      <c r="J181" s="11" t="str">
        <f>IF(AND(VLOOKUP(J$1,VesselTimes!$A$2:$E$9,5)&gt;StnB!$D181,VLOOKUP(J$1,VesselTimes!$A$2:$E$9,4)&lt;=StnB!$E181),$A181,"")</f>
        <v/>
      </c>
      <c r="K181" s="11" t="str">
        <f>IF(AND(VLOOKUP(K$1,VesselTimes!$A$2:$E$9,5)&gt;StnB!$D181,VLOOKUP(K$1,VesselTimes!$A$2:$E$9,4)&lt;=StnB!$E181),$A181,"")</f>
        <v/>
      </c>
      <c r="L181" s="11" t="str">
        <f>IF(AND(VLOOKUP(L$1,VesselTimes!$A$2:$E$9,5)&gt;StnB!$D181,VLOOKUP(L$1,VesselTimes!$A$2:$E$9,4)&lt;=StnB!$E181),$A181,"")</f>
        <v/>
      </c>
      <c r="M181" s="11" t="str">
        <f>IF(AND(VLOOKUP(M$1,VesselTimes!$A$2:$E$9,5)&gt;StnB!$D181,VLOOKUP(M$1,VesselTimes!$A$2:$E$9,4)&lt;=StnB!$E181),$A181,"")</f>
        <v/>
      </c>
    </row>
    <row r="182" spans="1:13" x14ac:dyDescent="0.25">
      <c r="A182" t="s">
        <v>407</v>
      </c>
      <c r="B182" s="4">
        <v>1791.7840000000001</v>
      </c>
      <c r="C182" s="2">
        <f t="shared" si="6"/>
        <v>383799.99999983702</v>
      </c>
      <c r="D182" s="1">
        <f t="shared" si="7"/>
        <v>41184.442129629628</v>
      </c>
      <c r="E182" s="1">
        <f t="shared" si="8"/>
        <v>41184.462867870367</v>
      </c>
      <c r="F182" s="11" t="str">
        <f>IF(AND(VLOOKUP(F$1,VesselTimes!$A$2:$E$9,5)&gt;StnB!$D182,VLOOKUP(F$1,VesselTimes!$A$2:$E$9,4)&lt;=StnB!$E182),$A182,"")</f>
        <v/>
      </c>
      <c r="G182" s="11" t="str">
        <f>IF(AND(VLOOKUP(G$1,VesselTimes!$A$2:$E$9,5)&gt;StnB!$D182,VLOOKUP(G$1,VesselTimes!$A$2:$E$9,4)&lt;=StnB!$E182),$A182,"")</f>
        <v/>
      </c>
      <c r="H182" s="11" t="str">
        <f>IF(AND(VLOOKUP(H$1,VesselTimes!$A$2:$E$9,5)&gt;StnB!$D182,VLOOKUP(H$1,VesselTimes!$A$2:$E$9,4)&lt;=StnB!$E182),$A182,"")</f>
        <v/>
      </c>
      <c r="I182" s="11" t="str">
        <f>IF(AND(VLOOKUP(I$1,VesselTimes!$A$2:$E$9,5)&gt;StnB!$D182,VLOOKUP(I$1,VesselTimes!$A$2:$E$9,4)&lt;=StnB!$E182),$A182,"")</f>
        <v/>
      </c>
      <c r="J182" s="11" t="str">
        <f>IF(AND(VLOOKUP(J$1,VesselTimes!$A$2:$E$9,5)&gt;StnB!$D182,VLOOKUP(J$1,VesselTimes!$A$2:$E$9,4)&lt;=StnB!$E182),$A182,"")</f>
        <v/>
      </c>
      <c r="K182" s="11" t="str">
        <f>IF(AND(VLOOKUP(K$1,VesselTimes!$A$2:$E$9,5)&gt;StnB!$D182,VLOOKUP(K$1,VesselTimes!$A$2:$E$9,4)&lt;=StnB!$E182),$A182,"")</f>
        <v/>
      </c>
      <c r="L182" s="11" t="str">
        <f>IF(AND(VLOOKUP(L$1,VesselTimes!$A$2:$E$9,5)&gt;StnB!$D182,VLOOKUP(L$1,VesselTimes!$A$2:$E$9,4)&lt;=StnB!$E182),$A182,"")</f>
        <v/>
      </c>
      <c r="M182" s="11" t="str">
        <f>IF(AND(VLOOKUP(M$1,VesselTimes!$A$2:$E$9,5)&gt;StnB!$D182,VLOOKUP(M$1,VesselTimes!$A$2:$E$9,4)&lt;=StnB!$E182),$A182,"")</f>
        <v/>
      </c>
    </row>
    <row r="183" spans="1:13" x14ac:dyDescent="0.25">
      <c r="A183" t="s">
        <v>408</v>
      </c>
      <c r="B183" s="4">
        <v>1800</v>
      </c>
      <c r="C183" s="2">
        <f t="shared" si="6"/>
        <v>385601.00000028033</v>
      </c>
      <c r="D183" s="1">
        <f t="shared" si="7"/>
        <v>41184.46297453704</v>
      </c>
      <c r="E183" s="1">
        <f t="shared" si="8"/>
        <v>41184.483807870376</v>
      </c>
      <c r="F183" s="11" t="str">
        <f>IF(AND(VLOOKUP(F$1,VesselTimes!$A$2:$E$9,5)&gt;StnB!$D183,VLOOKUP(F$1,VesselTimes!$A$2:$E$9,4)&lt;=StnB!$E183),$A183,"")</f>
        <v/>
      </c>
      <c r="G183" s="11" t="str">
        <f>IF(AND(VLOOKUP(G$1,VesselTimes!$A$2:$E$9,5)&gt;StnB!$D183,VLOOKUP(G$1,VesselTimes!$A$2:$E$9,4)&lt;=StnB!$E183),$A183,"")</f>
        <v/>
      </c>
      <c r="H183" s="11" t="str">
        <f>IF(AND(VLOOKUP(H$1,VesselTimes!$A$2:$E$9,5)&gt;StnB!$D183,VLOOKUP(H$1,VesselTimes!$A$2:$E$9,4)&lt;=StnB!$E183),$A183,"")</f>
        <v/>
      </c>
      <c r="I183" s="11" t="str">
        <f>IF(AND(VLOOKUP(I$1,VesselTimes!$A$2:$E$9,5)&gt;StnB!$D183,VLOOKUP(I$1,VesselTimes!$A$2:$E$9,4)&lt;=StnB!$E183),$A183,"")</f>
        <v/>
      </c>
      <c r="J183" s="11" t="str">
        <f>IF(AND(VLOOKUP(J$1,VesselTimes!$A$2:$E$9,5)&gt;StnB!$D183,VLOOKUP(J$1,VesselTimes!$A$2:$E$9,4)&lt;=StnB!$E183),$A183,"")</f>
        <v/>
      </c>
      <c r="K183" s="11" t="str">
        <f>IF(AND(VLOOKUP(K$1,VesselTimes!$A$2:$E$9,5)&gt;StnB!$D183,VLOOKUP(K$1,VesselTimes!$A$2:$E$9,4)&lt;=StnB!$E183),$A183,"")</f>
        <v/>
      </c>
      <c r="L183" s="11" t="str">
        <f>IF(AND(VLOOKUP(L$1,VesselTimes!$A$2:$E$9,5)&gt;StnB!$D183,VLOOKUP(L$1,VesselTimes!$A$2:$E$9,4)&lt;=StnB!$E183),$A183,"")</f>
        <v/>
      </c>
      <c r="M183" s="11" t="str">
        <f>IF(AND(VLOOKUP(M$1,VesselTimes!$A$2:$E$9,5)&gt;StnB!$D183,VLOOKUP(M$1,VesselTimes!$A$2:$E$9,4)&lt;=StnB!$E183),$A183,"")</f>
        <v/>
      </c>
    </row>
    <row r="184" spans="1:13" x14ac:dyDescent="0.25">
      <c r="A184" t="s">
        <v>409</v>
      </c>
      <c r="B184" s="4">
        <v>1794.7280000000001</v>
      </c>
      <c r="C184" s="2">
        <f t="shared" si="6"/>
        <v>387400.99999986123</v>
      </c>
      <c r="D184" s="1">
        <f t="shared" si="7"/>
        <v>41184.483807870369</v>
      </c>
      <c r="E184" s="1">
        <f t="shared" si="8"/>
        <v>41184.504580185181</v>
      </c>
      <c r="F184" s="11" t="str">
        <f>IF(AND(VLOOKUP(F$1,VesselTimes!$A$2:$E$9,5)&gt;StnB!$D184,VLOOKUP(F$1,VesselTimes!$A$2:$E$9,4)&lt;=StnB!$E184),$A184,"")</f>
        <v/>
      </c>
      <c r="G184" s="11" t="str">
        <f>IF(AND(VLOOKUP(G$1,VesselTimes!$A$2:$E$9,5)&gt;StnB!$D184,VLOOKUP(G$1,VesselTimes!$A$2:$E$9,4)&lt;=StnB!$E184),$A184,"")</f>
        <v/>
      </c>
      <c r="H184" s="11" t="str">
        <f>IF(AND(VLOOKUP(H$1,VesselTimes!$A$2:$E$9,5)&gt;StnB!$D184,VLOOKUP(H$1,VesselTimes!$A$2:$E$9,4)&lt;=StnB!$E184),$A184,"")</f>
        <v/>
      </c>
      <c r="I184" s="11" t="str">
        <f>IF(AND(VLOOKUP(I$1,VesselTimes!$A$2:$E$9,5)&gt;StnB!$D184,VLOOKUP(I$1,VesselTimes!$A$2:$E$9,4)&lt;=StnB!$E184),$A184,"")</f>
        <v/>
      </c>
      <c r="J184" s="11" t="str">
        <f>IF(AND(VLOOKUP(J$1,VesselTimes!$A$2:$E$9,5)&gt;StnB!$D184,VLOOKUP(J$1,VesselTimes!$A$2:$E$9,4)&lt;=StnB!$E184),$A184,"")</f>
        <v/>
      </c>
      <c r="K184" s="11" t="str">
        <f>IF(AND(VLOOKUP(K$1,VesselTimes!$A$2:$E$9,5)&gt;StnB!$D184,VLOOKUP(K$1,VesselTimes!$A$2:$E$9,4)&lt;=StnB!$E184),$A184,"")</f>
        <v/>
      </c>
      <c r="L184" s="11" t="str">
        <f>IF(AND(VLOOKUP(L$1,VesselTimes!$A$2:$E$9,5)&gt;StnB!$D184,VLOOKUP(L$1,VesselTimes!$A$2:$E$9,4)&lt;=StnB!$E184),$A184,"")</f>
        <v/>
      </c>
      <c r="M184" s="11" t="str">
        <f>IF(AND(VLOOKUP(M$1,VesselTimes!$A$2:$E$9,5)&gt;StnB!$D184,VLOOKUP(M$1,VesselTimes!$A$2:$E$9,4)&lt;=StnB!$E184),$A184,"")</f>
        <v/>
      </c>
    </row>
    <row r="185" spans="1:13" x14ac:dyDescent="0.25">
      <c r="A185" t="s">
        <v>410</v>
      </c>
      <c r="B185" s="4">
        <v>1800</v>
      </c>
      <c r="C185" s="2">
        <f t="shared" si="6"/>
        <v>389202.99999990966</v>
      </c>
      <c r="D185" s="1">
        <f t="shared" si="7"/>
        <v>41184.504664351851</v>
      </c>
      <c r="E185" s="1">
        <f t="shared" si="8"/>
        <v>41184.525497685187</v>
      </c>
      <c r="F185" s="11" t="str">
        <f>IF(AND(VLOOKUP(F$1,VesselTimes!$A$2:$E$9,5)&gt;StnB!$D185,VLOOKUP(F$1,VesselTimes!$A$2:$E$9,4)&lt;=StnB!$E185),$A185,"")</f>
        <v/>
      </c>
      <c r="G185" s="11" t="str">
        <f>IF(AND(VLOOKUP(G$1,VesselTimes!$A$2:$E$9,5)&gt;StnB!$D185,VLOOKUP(G$1,VesselTimes!$A$2:$E$9,4)&lt;=StnB!$E185),$A185,"")</f>
        <v/>
      </c>
      <c r="H185" s="11" t="str">
        <f>IF(AND(VLOOKUP(H$1,VesselTimes!$A$2:$E$9,5)&gt;StnB!$D185,VLOOKUP(H$1,VesselTimes!$A$2:$E$9,4)&lt;=StnB!$E185),$A185,"")</f>
        <v/>
      </c>
      <c r="I185" s="11" t="str">
        <f>IF(AND(VLOOKUP(I$1,VesselTimes!$A$2:$E$9,5)&gt;StnB!$D185,VLOOKUP(I$1,VesselTimes!$A$2:$E$9,4)&lt;=StnB!$E185),$A185,"")</f>
        <v/>
      </c>
      <c r="J185" s="11" t="str">
        <f>IF(AND(VLOOKUP(J$1,VesselTimes!$A$2:$E$9,5)&gt;StnB!$D185,VLOOKUP(J$1,VesselTimes!$A$2:$E$9,4)&lt;=StnB!$E185),$A185,"")</f>
        <v/>
      </c>
      <c r="K185" s="11" t="str">
        <f>IF(AND(VLOOKUP(K$1,VesselTimes!$A$2:$E$9,5)&gt;StnB!$D185,VLOOKUP(K$1,VesselTimes!$A$2:$E$9,4)&lt;=StnB!$E185),$A185,"")</f>
        <v/>
      </c>
      <c r="L185" s="11" t="str">
        <f>IF(AND(VLOOKUP(L$1,VesselTimes!$A$2:$E$9,5)&gt;StnB!$D185,VLOOKUP(L$1,VesselTimes!$A$2:$E$9,4)&lt;=StnB!$E185),$A185,"")</f>
        <v/>
      </c>
      <c r="M185" s="11" t="str">
        <f>IF(AND(VLOOKUP(M$1,VesselTimes!$A$2:$E$9,5)&gt;StnB!$D185,VLOOKUP(M$1,VesselTimes!$A$2:$E$9,4)&lt;=StnB!$E185),$A185,"")</f>
        <v/>
      </c>
    </row>
    <row r="186" spans="1:13" x14ac:dyDescent="0.25">
      <c r="A186" t="s">
        <v>411</v>
      </c>
      <c r="B186" s="4">
        <v>1791.7840000000001</v>
      </c>
      <c r="C186" s="2">
        <f t="shared" si="6"/>
        <v>391003.00000011921</v>
      </c>
      <c r="D186" s="1">
        <f t="shared" si="7"/>
        <v>41184.525497685187</v>
      </c>
      <c r="E186" s="1">
        <f t="shared" si="8"/>
        <v>41184.546235925925</v>
      </c>
      <c r="F186" s="11" t="str">
        <f>IF(AND(VLOOKUP(F$1,VesselTimes!$A$2:$E$9,5)&gt;StnB!$D186,VLOOKUP(F$1,VesselTimes!$A$2:$E$9,4)&lt;=StnB!$E186),$A186,"")</f>
        <v/>
      </c>
      <c r="G186" s="11" t="str">
        <f>IF(AND(VLOOKUP(G$1,VesselTimes!$A$2:$E$9,5)&gt;StnB!$D186,VLOOKUP(G$1,VesselTimes!$A$2:$E$9,4)&lt;=StnB!$E186),$A186,"")</f>
        <v/>
      </c>
      <c r="H186" s="11" t="str">
        <f>IF(AND(VLOOKUP(H$1,VesselTimes!$A$2:$E$9,5)&gt;StnB!$D186,VLOOKUP(H$1,VesselTimes!$A$2:$E$9,4)&lt;=StnB!$E186),$A186,"")</f>
        <v/>
      </c>
      <c r="I186" s="11" t="str">
        <f>IF(AND(VLOOKUP(I$1,VesselTimes!$A$2:$E$9,5)&gt;StnB!$D186,VLOOKUP(I$1,VesselTimes!$A$2:$E$9,4)&lt;=StnB!$E186),$A186,"")</f>
        <v/>
      </c>
      <c r="J186" s="11" t="str">
        <f>IF(AND(VLOOKUP(J$1,VesselTimes!$A$2:$E$9,5)&gt;StnB!$D186,VLOOKUP(J$1,VesselTimes!$A$2:$E$9,4)&lt;=StnB!$E186),$A186,"")</f>
        <v/>
      </c>
      <c r="K186" s="11" t="str">
        <f>IF(AND(VLOOKUP(K$1,VesselTimes!$A$2:$E$9,5)&gt;StnB!$D186,VLOOKUP(K$1,VesselTimes!$A$2:$E$9,4)&lt;=StnB!$E186),$A186,"")</f>
        <v/>
      </c>
      <c r="L186" s="11" t="str">
        <f>IF(AND(VLOOKUP(L$1,VesselTimes!$A$2:$E$9,5)&gt;StnB!$D186,VLOOKUP(L$1,VesselTimes!$A$2:$E$9,4)&lt;=StnB!$E186),$A186,"")</f>
        <v/>
      </c>
      <c r="M186" s="11" t="str">
        <f>IF(AND(VLOOKUP(M$1,VesselTimes!$A$2:$E$9,5)&gt;StnB!$D186,VLOOKUP(M$1,VesselTimes!$A$2:$E$9,4)&lt;=StnB!$E186),$A186,"")</f>
        <v/>
      </c>
    </row>
    <row r="187" spans="1:13" x14ac:dyDescent="0.25">
      <c r="A187" t="s">
        <v>412</v>
      </c>
      <c r="B187" s="4">
        <v>1800</v>
      </c>
      <c r="C187" s="2">
        <f t="shared" si="6"/>
        <v>392803.99999993388</v>
      </c>
      <c r="D187" s="1">
        <f t="shared" si="7"/>
        <v>41184.546342592592</v>
      </c>
      <c r="E187" s="1">
        <f t="shared" si="8"/>
        <v>41184.567175925928</v>
      </c>
      <c r="F187" s="11" t="str">
        <f>IF(AND(VLOOKUP(F$1,VesselTimes!$A$2:$E$9,5)&gt;StnB!$D187,VLOOKUP(F$1,VesselTimes!$A$2:$E$9,4)&lt;=StnB!$E187),$A187,"")</f>
        <v/>
      </c>
      <c r="G187" s="11" t="str">
        <f>IF(AND(VLOOKUP(G$1,VesselTimes!$A$2:$E$9,5)&gt;StnB!$D187,VLOOKUP(G$1,VesselTimes!$A$2:$E$9,4)&lt;=StnB!$E187),$A187,"")</f>
        <v/>
      </c>
      <c r="H187" s="11" t="str">
        <f>IF(AND(VLOOKUP(H$1,VesselTimes!$A$2:$E$9,5)&gt;StnB!$D187,VLOOKUP(H$1,VesselTimes!$A$2:$E$9,4)&lt;=StnB!$E187),$A187,"")</f>
        <v/>
      </c>
      <c r="I187" s="11" t="str">
        <f>IF(AND(VLOOKUP(I$1,VesselTimes!$A$2:$E$9,5)&gt;StnB!$D187,VLOOKUP(I$1,VesselTimes!$A$2:$E$9,4)&lt;=StnB!$E187),$A187,"")</f>
        <v/>
      </c>
      <c r="J187" s="11" t="str">
        <f>IF(AND(VLOOKUP(J$1,VesselTimes!$A$2:$E$9,5)&gt;StnB!$D187,VLOOKUP(J$1,VesselTimes!$A$2:$E$9,4)&lt;=StnB!$E187),$A187,"")</f>
        <v/>
      </c>
      <c r="K187" s="11" t="str">
        <f>IF(AND(VLOOKUP(K$1,VesselTimes!$A$2:$E$9,5)&gt;StnB!$D187,VLOOKUP(K$1,VesselTimes!$A$2:$E$9,4)&lt;=StnB!$E187),$A187,"")</f>
        <v/>
      </c>
      <c r="L187" s="11" t="str">
        <f>IF(AND(VLOOKUP(L$1,VesselTimes!$A$2:$E$9,5)&gt;StnB!$D187,VLOOKUP(L$1,VesselTimes!$A$2:$E$9,4)&lt;=StnB!$E187),$A187,"")</f>
        <v/>
      </c>
      <c r="M187" s="11" t="str">
        <f>IF(AND(VLOOKUP(M$1,VesselTimes!$A$2:$E$9,5)&gt;StnB!$D187,VLOOKUP(M$1,VesselTimes!$A$2:$E$9,4)&lt;=StnB!$E187),$A187,"")</f>
        <v/>
      </c>
    </row>
    <row r="188" spans="1:13" x14ac:dyDescent="0.25">
      <c r="A188" t="s">
        <v>413</v>
      </c>
      <c r="B188" s="4">
        <v>1794.7280000000001</v>
      </c>
      <c r="C188" s="2">
        <f t="shared" si="6"/>
        <v>394604.00000014342</v>
      </c>
      <c r="D188" s="1">
        <f t="shared" si="7"/>
        <v>41184.567175925928</v>
      </c>
      <c r="E188" s="1">
        <f t="shared" si="8"/>
        <v>41184.58794824074</v>
      </c>
      <c r="F188" s="11" t="str">
        <f>IF(AND(VLOOKUP(F$1,VesselTimes!$A$2:$E$9,5)&gt;StnB!$D188,VLOOKUP(F$1,VesselTimes!$A$2:$E$9,4)&lt;=StnB!$E188),$A188,"")</f>
        <v/>
      </c>
      <c r="G188" s="11" t="str">
        <f>IF(AND(VLOOKUP(G$1,VesselTimes!$A$2:$E$9,5)&gt;StnB!$D188,VLOOKUP(G$1,VesselTimes!$A$2:$E$9,4)&lt;=StnB!$E188),$A188,"")</f>
        <v/>
      </c>
      <c r="H188" s="11" t="str">
        <f>IF(AND(VLOOKUP(H$1,VesselTimes!$A$2:$E$9,5)&gt;StnB!$D188,VLOOKUP(H$1,VesselTimes!$A$2:$E$9,4)&lt;=StnB!$E188),$A188,"")</f>
        <v/>
      </c>
      <c r="I188" s="11" t="str">
        <f>IF(AND(VLOOKUP(I$1,VesselTimes!$A$2:$E$9,5)&gt;StnB!$D188,VLOOKUP(I$1,VesselTimes!$A$2:$E$9,4)&lt;=StnB!$E188),$A188,"")</f>
        <v/>
      </c>
      <c r="J188" s="11" t="str">
        <f>IF(AND(VLOOKUP(J$1,VesselTimes!$A$2:$E$9,5)&gt;StnB!$D188,VLOOKUP(J$1,VesselTimes!$A$2:$E$9,4)&lt;=StnB!$E188),$A188,"")</f>
        <v/>
      </c>
      <c r="K188" s="11" t="str">
        <f>IF(AND(VLOOKUP(K$1,VesselTimes!$A$2:$E$9,5)&gt;StnB!$D188,VLOOKUP(K$1,VesselTimes!$A$2:$E$9,4)&lt;=StnB!$E188),$A188,"")</f>
        <v/>
      </c>
      <c r="L188" s="11" t="str">
        <f>IF(AND(VLOOKUP(L$1,VesselTimes!$A$2:$E$9,5)&gt;StnB!$D188,VLOOKUP(L$1,VesselTimes!$A$2:$E$9,4)&lt;=StnB!$E188),$A188,"")</f>
        <v/>
      </c>
      <c r="M188" s="11" t="str">
        <f>IF(AND(VLOOKUP(M$1,VesselTimes!$A$2:$E$9,5)&gt;StnB!$D188,VLOOKUP(M$1,VesselTimes!$A$2:$E$9,4)&lt;=StnB!$E188),$A188,"")</f>
        <v/>
      </c>
    </row>
    <row r="189" spans="1:13" x14ac:dyDescent="0.25">
      <c r="A189" t="s">
        <v>414</v>
      </c>
      <c r="B189" s="4">
        <v>1800</v>
      </c>
      <c r="C189" s="2">
        <f t="shared" si="6"/>
        <v>396406.00000019185</v>
      </c>
      <c r="D189" s="1">
        <f t="shared" si="7"/>
        <v>41184.58803240741</v>
      </c>
      <c r="E189" s="1">
        <f t="shared" si="8"/>
        <v>41184.608865740745</v>
      </c>
      <c r="F189" s="11" t="str">
        <f>IF(AND(VLOOKUP(F$1,VesselTimes!$A$2:$E$9,5)&gt;StnB!$D189,VLOOKUP(F$1,VesselTimes!$A$2:$E$9,4)&lt;=StnB!$E189),$A189,"")</f>
        <v/>
      </c>
      <c r="G189" s="11" t="str">
        <f>IF(AND(VLOOKUP(G$1,VesselTimes!$A$2:$E$9,5)&gt;StnB!$D189,VLOOKUP(G$1,VesselTimes!$A$2:$E$9,4)&lt;=StnB!$E189),$A189,"")</f>
        <v/>
      </c>
      <c r="H189" s="11" t="str">
        <f>IF(AND(VLOOKUP(H$1,VesselTimes!$A$2:$E$9,5)&gt;StnB!$D189,VLOOKUP(H$1,VesselTimes!$A$2:$E$9,4)&lt;=StnB!$E189),$A189,"")</f>
        <v/>
      </c>
      <c r="I189" s="11" t="str">
        <f>IF(AND(VLOOKUP(I$1,VesselTimes!$A$2:$E$9,5)&gt;StnB!$D189,VLOOKUP(I$1,VesselTimes!$A$2:$E$9,4)&lt;=StnB!$E189),$A189,"")</f>
        <v/>
      </c>
      <c r="J189" s="11" t="str">
        <f>IF(AND(VLOOKUP(J$1,VesselTimes!$A$2:$E$9,5)&gt;StnB!$D189,VLOOKUP(J$1,VesselTimes!$A$2:$E$9,4)&lt;=StnB!$E189),$A189,"")</f>
        <v/>
      </c>
      <c r="K189" s="11" t="str">
        <f>IF(AND(VLOOKUP(K$1,VesselTimes!$A$2:$E$9,5)&gt;StnB!$D189,VLOOKUP(K$1,VesselTimes!$A$2:$E$9,4)&lt;=StnB!$E189),$A189,"")</f>
        <v/>
      </c>
      <c r="L189" s="11" t="str">
        <f>IF(AND(VLOOKUP(L$1,VesselTimes!$A$2:$E$9,5)&gt;StnB!$D189,VLOOKUP(L$1,VesselTimes!$A$2:$E$9,4)&lt;=StnB!$E189),$A189,"")</f>
        <v/>
      </c>
      <c r="M189" s="11" t="str">
        <f>IF(AND(VLOOKUP(M$1,VesselTimes!$A$2:$E$9,5)&gt;StnB!$D189,VLOOKUP(M$1,VesselTimes!$A$2:$E$9,4)&lt;=StnB!$E189),$A189,"")</f>
        <v/>
      </c>
    </row>
    <row r="190" spans="1:13" x14ac:dyDescent="0.25">
      <c r="A190" t="s">
        <v>415</v>
      </c>
      <c r="B190" s="4">
        <v>1791.7840000000001</v>
      </c>
      <c r="C190" s="2">
        <f t="shared" si="6"/>
        <v>398205.99999977276</v>
      </c>
      <c r="D190" s="1">
        <f t="shared" si="7"/>
        <v>41184.608865740738</v>
      </c>
      <c r="E190" s="1">
        <f t="shared" si="8"/>
        <v>41184.629603981477</v>
      </c>
      <c r="F190" s="11" t="str">
        <f>IF(AND(VLOOKUP(F$1,VesselTimes!$A$2:$E$9,5)&gt;StnB!$D190,VLOOKUP(F$1,VesselTimes!$A$2:$E$9,4)&lt;=StnB!$E190),$A190,"")</f>
        <v/>
      </c>
      <c r="G190" s="11" t="str">
        <f>IF(AND(VLOOKUP(G$1,VesselTimes!$A$2:$E$9,5)&gt;StnB!$D190,VLOOKUP(G$1,VesselTimes!$A$2:$E$9,4)&lt;=StnB!$E190),$A190,"")</f>
        <v/>
      </c>
      <c r="H190" s="11" t="str">
        <f>IF(AND(VLOOKUP(H$1,VesselTimes!$A$2:$E$9,5)&gt;StnB!$D190,VLOOKUP(H$1,VesselTimes!$A$2:$E$9,4)&lt;=StnB!$E190),$A190,"")</f>
        <v/>
      </c>
      <c r="I190" s="11" t="str">
        <f>IF(AND(VLOOKUP(I$1,VesselTimes!$A$2:$E$9,5)&gt;StnB!$D190,VLOOKUP(I$1,VesselTimes!$A$2:$E$9,4)&lt;=StnB!$E190),$A190,"")</f>
        <v/>
      </c>
      <c r="J190" s="11" t="str">
        <f>IF(AND(VLOOKUP(J$1,VesselTimes!$A$2:$E$9,5)&gt;StnB!$D190,VLOOKUP(J$1,VesselTimes!$A$2:$E$9,4)&lt;=StnB!$E190),$A190,"")</f>
        <v/>
      </c>
      <c r="K190" s="11" t="str">
        <f>IF(AND(VLOOKUP(K$1,VesselTimes!$A$2:$E$9,5)&gt;StnB!$D190,VLOOKUP(K$1,VesselTimes!$A$2:$E$9,4)&lt;=StnB!$E190),$A190,"")</f>
        <v/>
      </c>
      <c r="L190" s="11" t="str">
        <f>IF(AND(VLOOKUP(L$1,VesselTimes!$A$2:$E$9,5)&gt;StnB!$D190,VLOOKUP(L$1,VesselTimes!$A$2:$E$9,4)&lt;=StnB!$E190),$A190,"")</f>
        <v/>
      </c>
      <c r="M190" s="11" t="str">
        <f>IF(AND(VLOOKUP(M$1,VesselTimes!$A$2:$E$9,5)&gt;StnB!$D190,VLOOKUP(M$1,VesselTimes!$A$2:$E$9,4)&lt;=StnB!$E190),$A190,"")</f>
        <v/>
      </c>
    </row>
    <row r="191" spans="1:13" x14ac:dyDescent="0.25">
      <c r="A191" t="s">
        <v>416</v>
      </c>
      <c r="B191" s="4">
        <v>1800</v>
      </c>
      <c r="C191" s="2">
        <f t="shared" si="6"/>
        <v>400007.00000021607</v>
      </c>
      <c r="D191" s="1">
        <f t="shared" si="7"/>
        <v>41184.629710648151</v>
      </c>
      <c r="E191" s="1">
        <f t="shared" si="8"/>
        <v>41184.650543981486</v>
      </c>
      <c r="F191" s="11" t="str">
        <f>IF(AND(VLOOKUP(F$1,VesselTimes!$A$2:$E$9,5)&gt;StnB!$D191,VLOOKUP(F$1,VesselTimes!$A$2:$E$9,4)&lt;=StnB!$E191),$A191,"")</f>
        <v/>
      </c>
      <c r="G191" s="11" t="str">
        <f>IF(AND(VLOOKUP(G$1,VesselTimes!$A$2:$E$9,5)&gt;StnB!$D191,VLOOKUP(G$1,VesselTimes!$A$2:$E$9,4)&lt;=StnB!$E191),$A191,"")</f>
        <v/>
      </c>
      <c r="H191" s="11" t="str">
        <f>IF(AND(VLOOKUP(H$1,VesselTimes!$A$2:$E$9,5)&gt;StnB!$D191,VLOOKUP(H$1,VesselTimes!$A$2:$E$9,4)&lt;=StnB!$E191),$A191,"")</f>
        <v/>
      </c>
      <c r="I191" s="11" t="str">
        <f>IF(AND(VLOOKUP(I$1,VesselTimes!$A$2:$E$9,5)&gt;StnB!$D191,VLOOKUP(I$1,VesselTimes!$A$2:$E$9,4)&lt;=StnB!$E191),$A191,"")</f>
        <v/>
      </c>
      <c r="J191" s="11" t="str">
        <f>IF(AND(VLOOKUP(J$1,VesselTimes!$A$2:$E$9,5)&gt;StnB!$D191,VLOOKUP(J$1,VesselTimes!$A$2:$E$9,4)&lt;=StnB!$E191),$A191,"")</f>
        <v/>
      </c>
      <c r="K191" s="11" t="str">
        <f>IF(AND(VLOOKUP(K$1,VesselTimes!$A$2:$E$9,5)&gt;StnB!$D191,VLOOKUP(K$1,VesselTimes!$A$2:$E$9,4)&lt;=StnB!$E191),$A191,"")</f>
        <v/>
      </c>
      <c r="L191" s="11" t="str">
        <f>IF(AND(VLOOKUP(L$1,VesselTimes!$A$2:$E$9,5)&gt;StnB!$D191,VLOOKUP(L$1,VesselTimes!$A$2:$E$9,4)&lt;=StnB!$E191),$A191,"")</f>
        <v/>
      </c>
      <c r="M191" s="11" t="str">
        <f>IF(AND(VLOOKUP(M$1,VesselTimes!$A$2:$E$9,5)&gt;StnB!$D191,VLOOKUP(M$1,VesselTimes!$A$2:$E$9,4)&lt;=StnB!$E191),$A191,"")</f>
        <v/>
      </c>
    </row>
    <row r="192" spans="1:13" x14ac:dyDescent="0.25">
      <c r="A192" t="s">
        <v>417</v>
      </c>
      <c r="B192" s="4">
        <v>1792.7650000000001</v>
      </c>
      <c r="C192" s="2">
        <f t="shared" si="6"/>
        <v>401806.99999979697</v>
      </c>
      <c r="D192" s="1">
        <f t="shared" si="7"/>
        <v>41184.650543981479</v>
      </c>
      <c r="E192" s="1">
        <f t="shared" si="8"/>
        <v>41184.671293576386</v>
      </c>
      <c r="F192" s="11" t="str">
        <f>IF(AND(VLOOKUP(F$1,VesselTimes!$A$2:$E$9,5)&gt;StnB!$D192,VLOOKUP(F$1,VesselTimes!$A$2:$E$9,4)&lt;=StnB!$E192),$A192,"")</f>
        <v/>
      </c>
      <c r="G192" s="11" t="str">
        <f>IF(AND(VLOOKUP(G$1,VesselTimes!$A$2:$E$9,5)&gt;StnB!$D192,VLOOKUP(G$1,VesselTimes!$A$2:$E$9,4)&lt;=StnB!$E192),$A192,"")</f>
        <v/>
      </c>
      <c r="H192" s="11" t="str">
        <f>IF(AND(VLOOKUP(H$1,VesselTimes!$A$2:$E$9,5)&gt;StnB!$D192,VLOOKUP(H$1,VesselTimes!$A$2:$E$9,4)&lt;=StnB!$E192),$A192,"")</f>
        <v/>
      </c>
      <c r="I192" s="11" t="str">
        <f>IF(AND(VLOOKUP(I$1,VesselTimes!$A$2:$E$9,5)&gt;StnB!$D192,VLOOKUP(I$1,VesselTimes!$A$2:$E$9,4)&lt;=StnB!$E192),$A192,"")</f>
        <v/>
      </c>
      <c r="J192" s="11" t="str">
        <f>IF(AND(VLOOKUP(J$1,VesselTimes!$A$2:$E$9,5)&gt;StnB!$D192,VLOOKUP(J$1,VesselTimes!$A$2:$E$9,4)&lt;=StnB!$E192),$A192,"")</f>
        <v/>
      </c>
      <c r="K192" s="11" t="str">
        <f>IF(AND(VLOOKUP(K$1,VesselTimes!$A$2:$E$9,5)&gt;StnB!$D192,VLOOKUP(K$1,VesselTimes!$A$2:$E$9,4)&lt;=StnB!$E192),$A192,"")</f>
        <v/>
      </c>
      <c r="L192" s="11" t="str">
        <f>IF(AND(VLOOKUP(L$1,VesselTimes!$A$2:$E$9,5)&gt;StnB!$D192,VLOOKUP(L$1,VesselTimes!$A$2:$E$9,4)&lt;=StnB!$E192),$A192,"")</f>
        <v/>
      </c>
      <c r="M192" s="11" t="str">
        <f>IF(AND(VLOOKUP(M$1,VesselTimes!$A$2:$E$9,5)&gt;StnB!$D192,VLOOKUP(M$1,VesselTimes!$A$2:$E$9,4)&lt;=StnB!$E192),$A192,"")</f>
        <v/>
      </c>
    </row>
    <row r="193" spans="1:13" x14ac:dyDescent="0.25">
      <c r="A193" t="s">
        <v>418</v>
      </c>
      <c r="B193" s="4">
        <v>1800</v>
      </c>
      <c r="C193" s="2">
        <f t="shared" si="6"/>
        <v>403608.00000024028</v>
      </c>
      <c r="D193" s="1">
        <f t="shared" si="7"/>
        <v>41184.671388888892</v>
      </c>
      <c r="E193" s="1">
        <f t="shared" si="8"/>
        <v>41184.692222222227</v>
      </c>
      <c r="F193" s="11" t="str">
        <f>IF(AND(VLOOKUP(F$1,VesselTimes!$A$2:$E$9,5)&gt;StnB!$D193,VLOOKUP(F$1,VesselTimes!$A$2:$E$9,4)&lt;=StnB!$E193),$A193,"")</f>
        <v/>
      </c>
      <c r="G193" s="11" t="str">
        <f>IF(AND(VLOOKUP(G$1,VesselTimes!$A$2:$E$9,5)&gt;StnB!$D193,VLOOKUP(G$1,VesselTimes!$A$2:$E$9,4)&lt;=StnB!$E193),$A193,"")</f>
        <v/>
      </c>
      <c r="H193" s="11" t="str">
        <f>IF(AND(VLOOKUP(H$1,VesselTimes!$A$2:$E$9,5)&gt;StnB!$D193,VLOOKUP(H$1,VesselTimes!$A$2:$E$9,4)&lt;=StnB!$E193),$A193,"")</f>
        <v/>
      </c>
      <c r="I193" s="11" t="str">
        <f>IF(AND(VLOOKUP(I$1,VesselTimes!$A$2:$E$9,5)&gt;StnB!$D193,VLOOKUP(I$1,VesselTimes!$A$2:$E$9,4)&lt;=StnB!$E193),$A193,"")</f>
        <v/>
      </c>
      <c r="J193" s="11" t="str">
        <f>IF(AND(VLOOKUP(J$1,VesselTimes!$A$2:$E$9,5)&gt;StnB!$D193,VLOOKUP(J$1,VesselTimes!$A$2:$E$9,4)&lt;=StnB!$E193),$A193,"")</f>
        <v/>
      </c>
      <c r="K193" s="11" t="str">
        <f>IF(AND(VLOOKUP(K$1,VesselTimes!$A$2:$E$9,5)&gt;StnB!$D193,VLOOKUP(K$1,VesselTimes!$A$2:$E$9,4)&lt;=StnB!$E193),$A193,"")</f>
        <v/>
      </c>
      <c r="L193" s="11" t="str">
        <f>IF(AND(VLOOKUP(L$1,VesselTimes!$A$2:$E$9,5)&gt;StnB!$D193,VLOOKUP(L$1,VesselTimes!$A$2:$E$9,4)&lt;=StnB!$E193),$A193,"")</f>
        <v/>
      </c>
      <c r="M193" s="11" t="str">
        <f>IF(AND(VLOOKUP(M$1,VesselTimes!$A$2:$E$9,5)&gt;StnB!$D193,VLOOKUP(M$1,VesselTimes!$A$2:$E$9,4)&lt;=StnB!$E193),$A193,"")</f>
        <v/>
      </c>
    </row>
    <row r="194" spans="1:13" x14ac:dyDescent="0.25">
      <c r="A194" t="s">
        <v>419</v>
      </c>
      <c r="B194" s="4">
        <v>1792.7650000000001</v>
      </c>
      <c r="C194" s="2">
        <f t="shared" si="6"/>
        <v>405407.99999982119</v>
      </c>
      <c r="D194" s="1">
        <f t="shared" si="7"/>
        <v>41184.69222222222</v>
      </c>
      <c r="E194" s="1">
        <f t="shared" si="8"/>
        <v>41184.712971817127</v>
      </c>
      <c r="F194" s="11" t="str">
        <f>IF(AND(VLOOKUP(F$1,VesselTimes!$A$2:$E$9,5)&gt;StnB!$D194,VLOOKUP(F$1,VesselTimes!$A$2:$E$9,4)&lt;=StnB!$E194),$A194,"")</f>
        <v/>
      </c>
      <c r="G194" s="11" t="str">
        <f>IF(AND(VLOOKUP(G$1,VesselTimes!$A$2:$E$9,5)&gt;StnB!$D194,VLOOKUP(G$1,VesselTimes!$A$2:$E$9,4)&lt;=StnB!$E194),$A194,"")</f>
        <v/>
      </c>
      <c r="H194" s="11" t="str">
        <f>IF(AND(VLOOKUP(H$1,VesselTimes!$A$2:$E$9,5)&gt;StnB!$D194,VLOOKUP(H$1,VesselTimes!$A$2:$E$9,4)&lt;=StnB!$E194),$A194,"")</f>
        <v/>
      </c>
      <c r="I194" s="11" t="str">
        <f>IF(AND(VLOOKUP(I$1,VesselTimes!$A$2:$E$9,5)&gt;StnB!$D194,VLOOKUP(I$1,VesselTimes!$A$2:$E$9,4)&lt;=StnB!$E194),$A194,"")</f>
        <v/>
      </c>
      <c r="J194" s="11" t="str">
        <f>IF(AND(VLOOKUP(J$1,VesselTimes!$A$2:$E$9,5)&gt;StnB!$D194,VLOOKUP(J$1,VesselTimes!$A$2:$E$9,4)&lt;=StnB!$E194),$A194,"")</f>
        <v/>
      </c>
      <c r="K194" s="11" t="str">
        <f>IF(AND(VLOOKUP(K$1,VesselTimes!$A$2:$E$9,5)&gt;StnB!$D194,VLOOKUP(K$1,VesselTimes!$A$2:$E$9,4)&lt;=StnB!$E194),$A194,"")</f>
        <v/>
      </c>
      <c r="L194" s="11" t="str">
        <f>IF(AND(VLOOKUP(L$1,VesselTimes!$A$2:$E$9,5)&gt;StnB!$D194,VLOOKUP(L$1,VesselTimes!$A$2:$E$9,4)&lt;=StnB!$E194),$A194,"")</f>
        <v/>
      </c>
      <c r="M194" s="11" t="str">
        <f>IF(AND(VLOOKUP(M$1,VesselTimes!$A$2:$E$9,5)&gt;StnB!$D194,VLOOKUP(M$1,VesselTimes!$A$2:$E$9,4)&lt;=StnB!$E194),$A194,"")</f>
        <v/>
      </c>
    </row>
    <row r="195" spans="1:13" x14ac:dyDescent="0.25">
      <c r="A195" t="s">
        <v>420</v>
      </c>
      <c r="B195" s="4">
        <v>1800</v>
      </c>
      <c r="C195" s="2">
        <f t="shared" ref="C195:C205" si="9">24*3600*(D195-zerotime)</f>
        <v>407209.0000002645</v>
      </c>
      <c r="D195" s="1">
        <f t="shared" ref="D195:D205" si="10">DATE(MID(A195,54,4),MID(A195,59,2),MID(A195,62,2))+TIME(MID(A195,65,2),MID(A195,68,2),MID(A195,71,2))</f>
        <v>41184.713067129633</v>
      </c>
      <c r="E195" s="1">
        <f t="shared" ref="E195:E205" si="11">D195+B195/24/3600</f>
        <v>41184.733900462968</v>
      </c>
      <c r="F195" s="11" t="str">
        <f>IF(AND(VLOOKUP(F$1,VesselTimes!$A$2:$E$9,5)&gt;StnB!$D195,VLOOKUP(F$1,VesselTimes!$A$2:$E$9,4)&lt;=StnB!$E195),$A195,"")</f>
        <v/>
      </c>
      <c r="G195" s="11" t="str">
        <f>IF(AND(VLOOKUP(G$1,VesselTimes!$A$2:$E$9,5)&gt;StnB!$D195,VLOOKUP(G$1,VesselTimes!$A$2:$E$9,4)&lt;=StnB!$E195),$A195,"")</f>
        <v/>
      </c>
      <c r="H195" s="11" t="str">
        <f>IF(AND(VLOOKUP(H$1,VesselTimes!$A$2:$E$9,5)&gt;StnB!$D195,VLOOKUP(H$1,VesselTimes!$A$2:$E$9,4)&lt;=StnB!$E195),$A195,"")</f>
        <v/>
      </c>
      <c r="I195" s="11" t="str">
        <f>IF(AND(VLOOKUP(I$1,VesselTimes!$A$2:$E$9,5)&gt;StnB!$D195,VLOOKUP(I$1,VesselTimes!$A$2:$E$9,4)&lt;=StnB!$E195),$A195,"")</f>
        <v/>
      </c>
      <c r="J195" s="11" t="str">
        <f>IF(AND(VLOOKUP(J$1,VesselTimes!$A$2:$E$9,5)&gt;StnB!$D195,VLOOKUP(J$1,VesselTimes!$A$2:$E$9,4)&lt;=StnB!$E195),$A195,"")</f>
        <v/>
      </c>
      <c r="K195" s="11" t="str">
        <f>IF(AND(VLOOKUP(K$1,VesselTimes!$A$2:$E$9,5)&gt;StnB!$D195,VLOOKUP(K$1,VesselTimes!$A$2:$E$9,4)&lt;=StnB!$E195),$A195,"")</f>
        <v/>
      </c>
      <c r="L195" s="11" t="str">
        <f>IF(AND(VLOOKUP(L$1,VesselTimes!$A$2:$E$9,5)&gt;StnB!$D195,VLOOKUP(L$1,VesselTimes!$A$2:$E$9,4)&lt;=StnB!$E195),$A195,"")</f>
        <v/>
      </c>
      <c r="M195" s="11" t="str">
        <f>IF(AND(VLOOKUP(M$1,VesselTimes!$A$2:$E$9,5)&gt;StnB!$D195,VLOOKUP(M$1,VesselTimes!$A$2:$E$9,4)&lt;=StnB!$E195),$A195,"")</f>
        <v/>
      </c>
    </row>
    <row r="196" spans="1:13" x14ac:dyDescent="0.25">
      <c r="A196" t="s">
        <v>421</v>
      </c>
      <c r="B196" s="4">
        <v>1792.7650000000001</v>
      </c>
      <c r="C196" s="2">
        <f t="shared" si="9"/>
        <v>409008.9999998454</v>
      </c>
      <c r="D196" s="1">
        <f t="shared" si="10"/>
        <v>41184.733900462961</v>
      </c>
      <c r="E196" s="1">
        <f t="shared" si="11"/>
        <v>41184.754650057868</v>
      </c>
      <c r="F196" s="11" t="str">
        <f>IF(AND(VLOOKUP(F$1,VesselTimes!$A$2:$E$9,5)&gt;StnB!$D196,VLOOKUP(F$1,VesselTimes!$A$2:$E$9,4)&lt;=StnB!$E196),$A196,"")</f>
        <v/>
      </c>
      <c r="G196" s="11" t="str">
        <f>IF(AND(VLOOKUP(G$1,VesselTimes!$A$2:$E$9,5)&gt;StnB!$D196,VLOOKUP(G$1,VesselTimes!$A$2:$E$9,4)&lt;=StnB!$E196),$A196,"")</f>
        <v/>
      </c>
      <c r="H196" s="11" t="str">
        <f>IF(AND(VLOOKUP(H$1,VesselTimes!$A$2:$E$9,5)&gt;StnB!$D196,VLOOKUP(H$1,VesselTimes!$A$2:$E$9,4)&lt;=StnB!$E196),$A196,"")</f>
        <v/>
      </c>
      <c r="I196" s="11" t="str">
        <f>IF(AND(VLOOKUP(I$1,VesselTimes!$A$2:$E$9,5)&gt;StnB!$D196,VLOOKUP(I$1,VesselTimes!$A$2:$E$9,4)&lt;=StnB!$E196),$A196,"")</f>
        <v/>
      </c>
      <c r="J196" s="11" t="str">
        <f>IF(AND(VLOOKUP(J$1,VesselTimes!$A$2:$E$9,5)&gt;StnB!$D196,VLOOKUP(J$1,VesselTimes!$A$2:$E$9,4)&lt;=StnB!$E196),$A196,"")</f>
        <v/>
      </c>
      <c r="K196" s="11" t="str">
        <f>IF(AND(VLOOKUP(K$1,VesselTimes!$A$2:$E$9,5)&gt;StnB!$D196,VLOOKUP(K$1,VesselTimes!$A$2:$E$9,4)&lt;=StnB!$E196),$A196,"")</f>
        <v/>
      </c>
      <c r="L196" s="11" t="str">
        <f>IF(AND(VLOOKUP(L$1,VesselTimes!$A$2:$E$9,5)&gt;StnB!$D196,VLOOKUP(L$1,VesselTimes!$A$2:$E$9,4)&lt;=StnB!$E196),$A196,"")</f>
        <v/>
      </c>
      <c r="M196" s="11" t="str">
        <f>IF(AND(VLOOKUP(M$1,VesselTimes!$A$2:$E$9,5)&gt;StnB!$D196,VLOOKUP(M$1,VesselTimes!$A$2:$E$9,4)&lt;=StnB!$E196),$A196,"")</f>
        <v/>
      </c>
    </row>
    <row r="197" spans="1:13" x14ac:dyDescent="0.25">
      <c r="A197" t="s">
        <v>422</v>
      </c>
      <c r="B197" s="4">
        <v>1800</v>
      </c>
      <c r="C197" s="2">
        <f t="shared" si="9"/>
        <v>410810.00000028871</v>
      </c>
      <c r="D197" s="1">
        <f t="shared" si="10"/>
        <v>41184.754745370374</v>
      </c>
      <c r="E197" s="1">
        <f t="shared" si="11"/>
        <v>41184.775578703709</v>
      </c>
      <c r="F197" s="11" t="str">
        <f>IF(AND(VLOOKUP(F$1,VesselTimes!$A$2:$E$9,5)&gt;StnB!$D197,VLOOKUP(F$1,VesselTimes!$A$2:$E$9,4)&lt;=StnB!$E197),$A197,"")</f>
        <v/>
      </c>
      <c r="G197" s="11" t="str">
        <f>IF(AND(VLOOKUP(G$1,VesselTimes!$A$2:$E$9,5)&gt;StnB!$D197,VLOOKUP(G$1,VesselTimes!$A$2:$E$9,4)&lt;=StnB!$E197),$A197,"")</f>
        <v/>
      </c>
      <c r="H197" s="11" t="str">
        <f>IF(AND(VLOOKUP(H$1,VesselTimes!$A$2:$E$9,5)&gt;StnB!$D197,VLOOKUP(H$1,VesselTimes!$A$2:$E$9,4)&lt;=StnB!$E197),$A197,"")</f>
        <v/>
      </c>
      <c r="I197" s="11" t="str">
        <f>IF(AND(VLOOKUP(I$1,VesselTimes!$A$2:$E$9,5)&gt;StnB!$D197,VLOOKUP(I$1,VesselTimes!$A$2:$E$9,4)&lt;=StnB!$E197),$A197,"")</f>
        <v/>
      </c>
      <c r="J197" s="11" t="str">
        <f>IF(AND(VLOOKUP(J$1,VesselTimes!$A$2:$E$9,5)&gt;StnB!$D197,VLOOKUP(J$1,VesselTimes!$A$2:$E$9,4)&lt;=StnB!$E197),$A197,"")</f>
        <v/>
      </c>
      <c r="K197" s="11" t="str">
        <f>IF(AND(VLOOKUP(K$1,VesselTimes!$A$2:$E$9,5)&gt;StnB!$D197,VLOOKUP(K$1,VesselTimes!$A$2:$E$9,4)&lt;=StnB!$E197),$A197,"")</f>
        <v/>
      </c>
      <c r="L197" s="11" t="str">
        <f>IF(AND(VLOOKUP(L$1,VesselTimes!$A$2:$E$9,5)&gt;StnB!$D197,VLOOKUP(L$1,VesselTimes!$A$2:$E$9,4)&lt;=StnB!$E197),$A197,"")</f>
        <v/>
      </c>
      <c r="M197" s="11" t="str">
        <f>IF(AND(VLOOKUP(M$1,VesselTimes!$A$2:$E$9,5)&gt;StnB!$D197,VLOOKUP(M$1,VesselTimes!$A$2:$E$9,4)&lt;=StnB!$E197),$A197,"")</f>
        <v/>
      </c>
    </row>
    <row r="198" spans="1:13" x14ac:dyDescent="0.25">
      <c r="A198" t="s">
        <v>423</v>
      </c>
      <c r="B198" s="4">
        <v>1794.7280000000001</v>
      </c>
      <c r="C198" s="2">
        <f t="shared" si="9"/>
        <v>412609.99999986961</v>
      </c>
      <c r="D198" s="1">
        <f t="shared" si="10"/>
        <v>41184.775578703702</v>
      </c>
      <c r="E198" s="1">
        <f t="shared" si="11"/>
        <v>41184.796351018515</v>
      </c>
      <c r="F198" s="11" t="str">
        <f>IF(AND(VLOOKUP(F$1,VesselTimes!$A$2:$E$9,5)&gt;StnB!$D198,VLOOKUP(F$1,VesselTimes!$A$2:$E$9,4)&lt;=StnB!$E198),$A198,"")</f>
        <v/>
      </c>
      <c r="G198" s="11" t="str">
        <f>IF(AND(VLOOKUP(G$1,VesselTimes!$A$2:$E$9,5)&gt;StnB!$D198,VLOOKUP(G$1,VesselTimes!$A$2:$E$9,4)&lt;=StnB!$E198),$A198,"")</f>
        <v/>
      </c>
      <c r="H198" s="11" t="str">
        <f>IF(AND(VLOOKUP(H$1,VesselTimes!$A$2:$E$9,5)&gt;StnB!$D198,VLOOKUP(H$1,VesselTimes!$A$2:$E$9,4)&lt;=StnB!$E198),$A198,"")</f>
        <v/>
      </c>
      <c r="I198" s="11" t="str">
        <f>IF(AND(VLOOKUP(I$1,VesselTimes!$A$2:$E$9,5)&gt;StnB!$D198,VLOOKUP(I$1,VesselTimes!$A$2:$E$9,4)&lt;=StnB!$E198),$A198,"")</f>
        <v/>
      </c>
      <c r="J198" s="11" t="str">
        <f>IF(AND(VLOOKUP(J$1,VesselTimes!$A$2:$E$9,5)&gt;StnB!$D198,VLOOKUP(J$1,VesselTimes!$A$2:$E$9,4)&lt;=StnB!$E198),$A198,"")</f>
        <v/>
      </c>
      <c r="K198" s="11" t="str">
        <f>IF(AND(VLOOKUP(K$1,VesselTimes!$A$2:$E$9,5)&gt;StnB!$D198,VLOOKUP(K$1,VesselTimes!$A$2:$E$9,4)&lt;=StnB!$E198),$A198,"")</f>
        <v/>
      </c>
      <c r="L198" s="11" t="str">
        <f>IF(AND(VLOOKUP(L$1,VesselTimes!$A$2:$E$9,5)&gt;StnB!$D198,VLOOKUP(L$1,VesselTimes!$A$2:$E$9,4)&lt;=StnB!$E198),$A198,"")</f>
        <v/>
      </c>
      <c r="M198" s="11" t="str">
        <f>IF(AND(VLOOKUP(M$1,VesselTimes!$A$2:$E$9,5)&gt;StnB!$D198,VLOOKUP(M$1,VesselTimes!$A$2:$E$9,4)&lt;=StnB!$E198),$A198,"")</f>
        <v/>
      </c>
    </row>
    <row r="199" spans="1:13" x14ac:dyDescent="0.25">
      <c r="A199" t="s">
        <v>424</v>
      </c>
      <c r="B199" s="4">
        <v>1800</v>
      </c>
      <c r="C199" s="2">
        <f t="shared" si="9"/>
        <v>414411.99999991804</v>
      </c>
      <c r="D199" s="1">
        <f t="shared" si="10"/>
        <v>41184.796435185184</v>
      </c>
      <c r="E199" s="1">
        <f t="shared" si="11"/>
        <v>41184.81726851852</v>
      </c>
      <c r="F199" s="11" t="str">
        <f>IF(AND(VLOOKUP(F$1,VesselTimes!$A$2:$E$9,5)&gt;StnB!$D199,VLOOKUP(F$1,VesselTimes!$A$2:$E$9,4)&lt;=StnB!$E199),$A199,"")</f>
        <v/>
      </c>
      <c r="G199" s="11" t="str">
        <f>IF(AND(VLOOKUP(G$1,VesselTimes!$A$2:$E$9,5)&gt;StnB!$D199,VLOOKUP(G$1,VesselTimes!$A$2:$E$9,4)&lt;=StnB!$E199),$A199,"")</f>
        <v/>
      </c>
      <c r="H199" s="11" t="str">
        <f>IF(AND(VLOOKUP(H$1,VesselTimes!$A$2:$E$9,5)&gt;StnB!$D199,VLOOKUP(H$1,VesselTimes!$A$2:$E$9,4)&lt;=StnB!$E199),$A199,"")</f>
        <v/>
      </c>
      <c r="I199" s="11" t="str">
        <f>IF(AND(VLOOKUP(I$1,VesselTimes!$A$2:$E$9,5)&gt;StnB!$D199,VLOOKUP(I$1,VesselTimes!$A$2:$E$9,4)&lt;=StnB!$E199),$A199,"")</f>
        <v/>
      </c>
      <c r="J199" s="11" t="str">
        <f>IF(AND(VLOOKUP(J$1,VesselTimes!$A$2:$E$9,5)&gt;StnB!$D199,VLOOKUP(J$1,VesselTimes!$A$2:$E$9,4)&lt;=StnB!$E199),$A199,"")</f>
        <v/>
      </c>
      <c r="K199" s="11" t="str">
        <f>IF(AND(VLOOKUP(K$1,VesselTimes!$A$2:$E$9,5)&gt;StnB!$D199,VLOOKUP(K$1,VesselTimes!$A$2:$E$9,4)&lt;=StnB!$E199),$A199,"")</f>
        <v/>
      </c>
      <c r="L199" s="11" t="str">
        <f>IF(AND(VLOOKUP(L$1,VesselTimes!$A$2:$E$9,5)&gt;StnB!$D199,VLOOKUP(L$1,VesselTimes!$A$2:$E$9,4)&lt;=StnB!$E199),$A199,"")</f>
        <v/>
      </c>
      <c r="M199" s="11" t="str">
        <f>IF(AND(VLOOKUP(M$1,VesselTimes!$A$2:$E$9,5)&gt;StnB!$D199,VLOOKUP(M$1,VesselTimes!$A$2:$E$9,4)&lt;=StnB!$E199),$A199,"")</f>
        <v/>
      </c>
    </row>
    <row r="200" spans="1:13" x14ac:dyDescent="0.25">
      <c r="A200" t="s">
        <v>425</v>
      </c>
      <c r="B200" s="4">
        <v>1791.7840000000001</v>
      </c>
      <c r="C200" s="2">
        <f t="shared" si="9"/>
        <v>416212.00000012759</v>
      </c>
      <c r="D200" s="1">
        <f t="shared" si="10"/>
        <v>41184.81726851852</v>
      </c>
      <c r="E200" s="1">
        <f t="shared" si="11"/>
        <v>41184.838006759259</v>
      </c>
      <c r="F200" s="11" t="str">
        <f>IF(AND(VLOOKUP(F$1,VesselTimes!$A$2:$E$9,5)&gt;StnB!$D200,VLOOKUP(F$1,VesselTimes!$A$2:$E$9,4)&lt;=StnB!$E200),$A200,"")</f>
        <v/>
      </c>
      <c r="G200" s="11" t="str">
        <f>IF(AND(VLOOKUP(G$1,VesselTimes!$A$2:$E$9,5)&gt;StnB!$D200,VLOOKUP(G$1,VesselTimes!$A$2:$E$9,4)&lt;=StnB!$E200),$A200,"")</f>
        <v/>
      </c>
      <c r="H200" s="11" t="str">
        <f>IF(AND(VLOOKUP(H$1,VesselTimes!$A$2:$E$9,5)&gt;StnB!$D200,VLOOKUP(H$1,VesselTimes!$A$2:$E$9,4)&lt;=StnB!$E200),$A200,"")</f>
        <v/>
      </c>
      <c r="I200" s="11" t="str">
        <f>IF(AND(VLOOKUP(I$1,VesselTimes!$A$2:$E$9,5)&gt;StnB!$D200,VLOOKUP(I$1,VesselTimes!$A$2:$E$9,4)&lt;=StnB!$E200),$A200,"")</f>
        <v/>
      </c>
      <c r="J200" s="11" t="str">
        <f>IF(AND(VLOOKUP(J$1,VesselTimes!$A$2:$E$9,5)&gt;StnB!$D200,VLOOKUP(J$1,VesselTimes!$A$2:$E$9,4)&lt;=StnB!$E200),$A200,"")</f>
        <v/>
      </c>
      <c r="K200" s="11" t="str">
        <f>IF(AND(VLOOKUP(K$1,VesselTimes!$A$2:$E$9,5)&gt;StnB!$D200,VLOOKUP(K$1,VesselTimes!$A$2:$E$9,4)&lt;=StnB!$E200),$A200,"")</f>
        <v/>
      </c>
      <c r="L200" s="11" t="str">
        <f>IF(AND(VLOOKUP(L$1,VesselTimes!$A$2:$E$9,5)&gt;StnB!$D200,VLOOKUP(L$1,VesselTimes!$A$2:$E$9,4)&lt;=StnB!$E200),$A200,"")</f>
        <v/>
      </c>
      <c r="M200" s="11" t="str">
        <f>IF(AND(VLOOKUP(M$1,VesselTimes!$A$2:$E$9,5)&gt;StnB!$D200,VLOOKUP(M$1,VesselTimes!$A$2:$E$9,4)&lt;=StnB!$E200),$A200,"")</f>
        <v/>
      </c>
    </row>
    <row r="201" spans="1:13" x14ac:dyDescent="0.25">
      <c r="A201" t="s">
        <v>426</v>
      </c>
      <c r="B201" s="4">
        <v>1800</v>
      </c>
      <c r="C201" s="2">
        <f t="shared" si="9"/>
        <v>418012.99999994226</v>
      </c>
      <c r="D201" s="1">
        <f t="shared" si="10"/>
        <v>41184.838113425925</v>
      </c>
      <c r="E201" s="1">
        <f t="shared" si="11"/>
        <v>41184.858946759261</v>
      </c>
      <c r="F201" s="11" t="str">
        <f>IF(AND(VLOOKUP(F$1,VesselTimes!$A$2:$E$9,5)&gt;StnB!$D201,VLOOKUP(F$1,VesselTimes!$A$2:$E$9,4)&lt;=StnB!$E201),$A201,"")</f>
        <v/>
      </c>
      <c r="G201" s="11" t="str">
        <f>IF(AND(VLOOKUP(G$1,VesselTimes!$A$2:$E$9,5)&gt;StnB!$D201,VLOOKUP(G$1,VesselTimes!$A$2:$E$9,4)&lt;=StnB!$E201),$A201,"")</f>
        <v/>
      </c>
      <c r="H201" s="11" t="str">
        <f>IF(AND(VLOOKUP(H$1,VesselTimes!$A$2:$E$9,5)&gt;StnB!$D201,VLOOKUP(H$1,VesselTimes!$A$2:$E$9,4)&lt;=StnB!$E201),$A201,"")</f>
        <v/>
      </c>
      <c r="I201" s="11" t="str">
        <f>IF(AND(VLOOKUP(I$1,VesselTimes!$A$2:$E$9,5)&gt;StnB!$D201,VLOOKUP(I$1,VesselTimes!$A$2:$E$9,4)&lt;=StnB!$E201),$A201,"")</f>
        <v/>
      </c>
      <c r="J201" s="11" t="str">
        <f>IF(AND(VLOOKUP(J$1,VesselTimes!$A$2:$E$9,5)&gt;StnB!$D201,VLOOKUP(J$1,VesselTimes!$A$2:$E$9,4)&lt;=StnB!$E201),$A201,"")</f>
        <v/>
      </c>
      <c r="K201" s="11" t="str">
        <f>IF(AND(VLOOKUP(K$1,VesselTimes!$A$2:$E$9,5)&gt;StnB!$D201,VLOOKUP(K$1,VesselTimes!$A$2:$E$9,4)&lt;=StnB!$E201),$A201,"")</f>
        <v/>
      </c>
      <c r="L201" s="11" t="str">
        <f>IF(AND(VLOOKUP(L$1,VesselTimes!$A$2:$E$9,5)&gt;StnB!$D201,VLOOKUP(L$1,VesselTimes!$A$2:$E$9,4)&lt;=StnB!$E201),$A201,"")</f>
        <v/>
      </c>
      <c r="M201" s="11" t="str">
        <f>IF(AND(VLOOKUP(M$1,VesselTimes!$A$2:$E$9,5)&gt;StnB!$D201,VLOOKUP(M$1,VesselTimes!$A$2:$E$9,4)&lt;=StnB!$E201),$A201,"")</f>
        <v/>
      </c>
    </row>
    <row r="202" spans="1:13" x14ac:dyDescent="0.25">
      <c r="A202" t="s">
        <v>427</v>
      </c>
      <c r="B202" s="4">
        <v>1794.7280000000001</v>
      </c>
      <c r="C202" s="2">
        <f t="shared" si="9"/>
        <v>419813.00000015181</v>
      </c>
      <c r="D202" s="1">
        <f t="shared" si="10"/>
        <v>41184.858946759261</v>
      </c>
      <c r="E202" s="1">
        <f t="shared" si="11"/>
        <v>41184.879719074073</v>
      </c>
      <c r="F202" s="11" t="str">
        <f>IF(AND(VLOOKUP(F$1,VesselTimes!$A$2:$E$9,5)&gt;StnB!$D202,VLOOKUP(F$1,VesselTimes!$A$2:$E$9,4)&lt;=StnB!$E202),$A202,"")</f>
        <v/>
      </c>
      <c r="G202" s="11" t="str">
        <f>IF(AND(VLOOKUP(G$1,VesselTimes!$A$2:$E$9,5)&gt;StnB!$D202,VLOOKUP(G$1,VesselTimes!$A$2:$E$9,4)&lt;=StnB!$E202),$A202,"")</f>
        <v/>
      </c>
      <c r="H202" s="11" t="str">
        <f>IF(AND(VLOOKUP(H$1,VesselTimes!$A$2:$E$9,5)&gt;StnB!$D202,VLOOKUP(H$1,VesselTimes!$A$2:$E$9,4)&lt;=StnB!$E202),$A202,"")</f>
        <v/>
      </c>
      <c r="I202" s="11" t="str">
        <f>IF(AND(VLOOKUP(I$1,VesselTimes!$A$2:$E$9,5)&gt;StnB!$D202,VLOOKUP(I$1,VesselTimes!$A$2:$E$9,4)&lt;=StnB!$E202),$A202,"")</f>
        <v/>
      </c>
      <c r="J202" s="11" t="str">
        <f>IF(AND(VLOOKUP(J$1,VesselTimes!$A$2:$E$9,5)&gt;StnB!$D202,VLOOKUP(J$1,VesselTimes!$A$2:$E$9,4)&lt;=StnB!$E202),$A202,"")</f>
        <v/>
      </c>
      <c r="K202" s="11" t="str">
        <f>IF(AND(VLOOKUP(K$1,VesselTimes!$A$2:$E$9,5)&gt;StnB!$D202,VLOOKUP(K$1,VesselTimes!$A$2:$E$9,4)&lt;=StnB!$E202),$A202,"")</f>
        <v/>
      </c>
      <c r="L202" s="11" t="str">
        <f>IF(AND(VLOOKUP(L$1,VesselTimes!$A$2:$E$9,5)&gt;StnB!$D202,VLOOKUP(L$1,VesselTimes!$A$2:$E$9,4)&lt;=StnB!$E202),$A202,"")</f>
        <v/>
      </c>
      <c r="M202" s="11" t="str">
        <f>IF(AND(VLOOKUP(M$1,VesselTimes!$A$2:$E$9,5)&gt;StnB!$D202,VLOOKUP(M$1,VesselTimes!$A$2:$E$9,4)&lt;=StnB!$E202),$A202,"")</f>
        <v/>
      </c>
    </row>
    <row r="203" spans="1:13" x14ac:dyDescent="0.25">
      <c r="A203" t="s">
        <v>428</v>
      </c>
      <c r="B203" s="4">
        <v>1800</v>
      </c>
      <c r="C203" s="2">
        <f t="shared" si="9"/>
        <v>421615.00000020023</v>
      </c>
      <c r="D203" s="1">
        <f t="shared" si="10"/>
        <v>41184.879803240743</v>
      </c>
      <c r="E203" s="1">
        <f t="shared" si="11"/>
        <v>41184.900636574079</v>
      </c>
      <c r="F203" s="11" t="str">
        <f>IF(AND(VLOOKUP(F$1,VesselTimes!$A$2:$E$9,5)&gt;StnB!$D203,VLOOKUP(F$1,VesselTimes!$A$2:$E$9,4)&lt;=StnB!$E203),$A203,"")</f>
        <v/>
      </c>
      <c r="G203" s="11" t="str">
        <f>IF(AND(VLOOKUP(G$1,VesselTimes!$A$2:$E$9,5)&gt;StnB!$D203,VLOOKUP(G$1,VesselTimes!$A$2:$E$9,4)&lt;=StnB!$E203),$A203,"")</f>
        <v/>
      </c>
      <c r="H203" s="11" t="str">
        <f>IF(AND(VLOOKUP(H$1,VesselTimes!$A$2:$E$9,5)&gt;StnB!$D203,VLOOKUP(H$1,VesselTimes!$A$2:$E$9,4)&lt;=StnB!$E203),$A203,"")</f>
        <v/>
      </c>
      <c r="I203" s="11" t="str">
        <f>IF(AND(VLOOKUP(I$1,VesselTimes!$A$2:$E$9,5)&gt;StnB!$D203,VLOOKUP(I$1,VesselTimes!$A$2:$E$9,4)&lt;=StnB!$E203),$A203,"")</f>
        <v/>
      </c>
      <c r="J203" s="11" t="str">
        <f>IF(AND(VLOOKUP(J$1,VesselTimes!$A$2:$E$9,5)&gt;StnB!$D203,VLOOKUP(J$1,VesselTimes!$A$2:$E$9,4)&lt;=StnB!$E203),$A203,"")</f>
        <v/>
      </c>
      <c r="K203" s="11" t="str">
        <f>IF(AND(VLOOKUP(K$1,VesselTimes!$A$2:$E$9,5)&gt;StnB!$D203,VLOOKUP(K$1,VesselTimes!$A$2:$E$9,4)&lt;=StnB!$E203),$A203,"")</f>
        <v/>
      </c>
      <c r="L203" s="11" t="str">
        <f>IF(AND(VLOOKUP(L$1,VesselTimes!$A$2:$E$9,5)&gt;StnB!$D203,VLOOKUP(L$1,VesselTimes!$A$2:$E$9,4)&lt;=StnB!$E203),$A203,"")</f>
        <v/>
      </c>
      <c r="M203" s="11" t="str">
        <f>IF(AND(VLOOKUP(M$1,VesselTimes!$A$2:$E$9,5)&gt;StnB!$D203,VLOOKUP(M$1,VesselTimes!$A$2:$E$9,4)&lt;=StnB!$E203),$A203,"")</f>
        <v/>
      </c>
    </row>
    <row r="204" spans="1:13" x14ac:dyDescent="0.25">
      <c r="A204" t="s">
        <v>429</v>
      </c>
      <c r="B204" s="4">
        <v>1793.7460000000001</v>
      </c>
      <c r="C204" s="2">
        <f t="shared" si="9"/>
        <v>423414.99999978114</v>
      </c>
      <c r="D204" s="1">
        <f t="shared" si="10"/>
        <v>41184.900636574072</v>
      </c>
      <c r="E204" s="1">
        <f t="shared" si="11"/>
        <v>41184.921397523147</v>
      </c>
      <c r="F204" s="11" t="str">
        <f>IF(AND(VLOOKUP(F$1,VesselTimes!$A$2:$E$9,5)&gt;StnB!$D204,VLOOKUP(F$1,VesselTimes!$A$2:$E$9,4)&lt;=StnB!$E204),$A204,"")</f>
        <v/>
      </c>
      <c r="G204" s="11" t="str">
        <f>IF(AND(VLOOKUP(G$1,VesselTimes!$A$2:$E$9,5)&gt;StnB!$D204,VLOOKUP(G$1,VesselTimes!$A$2:$E$9,4)&lt;=StnB!$E204),$A204,"")</f>
        <v/>
      </c>
      <c r="H204" s="11" t="str">
        <f>IF(AND(VLOOKUP(H$1,VesselTimes!$A$2:$E$9,5)&gt;StnB!$D204,VLOOKUP(H$1,VesselTimes!$A$2:$E$9,4)&lt;=StnB!$E204),$A204,"")</f>
        <v/>
      </c>
      <c r="I204" s="11" t="str">
        <f>IF(AND(VLOOKUP(I$1,VesselTimes!$A$2:$E$9,5)&gt;StnB!$D204,VLOOKUP(I$1,VesselTimes!$A$2:$E$9,4)&lt;=StnB!$E204),$A204,"")</f>
        <v/>
      </c>
      <c r="J204" s="11" t="str">
        <f>IF(AND(VLOOKUP(J$1,VesselTimes!$A$2:$E$9,5)&gt;StnB!$D204,VLOOKUP(J$1,VesselTimes!$A$2:$E$9,4)&lt;=StnB!$E204),$A204,"")</f>
        <v/>
      </c>
      <c r="K204" s="11" t="str">
        <f>IF(AND(VLOOKUP(K$1,VesselTimes!$A$2:$E$9,5)&gt;StnB!$D204,VLOOKUP(K$1,VesselTimes!$A$2:$E$9,4)&lt;=StnB!$E204),$A204,"")</f>
        <v>AMARS_data-898aea4a.898AEA4A.Chan_1-24bps.1349213815.2012-10-02-21-36-55.wav</v>
      </c>
      <c r="L204" s="11" t="str">
        <f>IF(AND(VLOOKUP(L$1,VesselTimes!$A$2:$E$9,5)&gt;StnB!$D204,VLOOKUP(L$1,VesselTimes!$A$2:$E$9,4)&lt;=StnB!$E204),$A204,"")</f>
        <v/>
      </c>
      <c r="M204" s="11" t="str">
        <f>IF(AND(VLOOKUP(M$1,VesselTimes!$A$2:$E$9,5)&gt;StnB!$D204,VLOOKUP(M$1,VesselTimes!$A$2:$E$9,4)&lt;=StnB!$E204),$A204,"")</f>
        <v/>
      </c>
    </row>
    <row r="205" spans="1:13" x14ac:dyDescent="0.25">
      <c r="A205" t="s">
        <v>430</v>
      </c>
      <c r="B205" s="4">
        <v>1221.76</v>
      </c>
      <c r="C205" s="2">
        <f t="shared" si="9"/>
        <v>425216.99999982957</v>
      </c>
      <c r="D205" s="1">
        <f t="shared" si="10"/>
        <v>41184.921493055554</v>
      </c>
      <c r="E205" s="1">
        <f t="shared" si="11"/>
        <v>41184.935633796296</v>
      </c>
      <c r="F205" s="11" t="str">
        <f>IF(AND(VLOOKUP(F$1,VesselTimes!$A$2:$E$9,5)&gt;StnB!$D205,VLOOKUP(F$1,VesselTimes!$A$2:$E$9,4)&lt;=StnB!$E205),$A205,"")</f>
        <v/>
      </c>
      <c r="G205" s="11" t="str">
        <f>IF(AND(VLOOKUP(G$1,VesselTimes!$A$2:$E$9,5)&gt;StnB!$D205,VLOOKUP(G$1,VesselTimes!$A$2:$E$9,4)&lt;=StnB!$E205),$A205,"")</f>
        <v/>
      </c>
      <c r="H205" s="11" t="str">
        <f>IF(AND(VLOOKUP(H$1,VesselTimes!$A$2:$E$9,5)&gt;StnB!$D205,VLOOKUP(H$1,VesselTimes!$A$2:$E$9,4)&lt;=StnB!$E205),$A205,"")</f>
        <v/>
      </c>
      <c r="I205" s="11" t="str">
        <f>IF(AND(VLOOKUP(I$1,VesselTimes!$A$2:$E$9,5)&gt;StnB!$D205,VLOOKUP(I$1,VesselTimes!$A$2:$E$9,4)&lt;=StnB!$E205),$A205,"")</f>
        <v/>
      </c>
      <c r="J205" s="11" t="str">
        <f>IF(AND(VLOOKUP(J$1,VesselTimes!$A$2:$E$9,5)&gt;StnB!$D205,VLOOKUP(J$1,VesselTimes!$A$2:$E$9,4)&lt;=StnB!$E205),$A205,"")</f>
        <v/>
      </c>
      <c r="K205" s="11" t="str">
        <f>IF(AND(VLOOKUP(K$1,VesselTimes!$A$2:$E$9,5)&gt;StnB!$D205,VLOOKUP(K$1,VesselTimes!$A$2:$E$9,4)&lt;=StnB!$E205),$A205,"")</f>
        <v>AMARS_data-898aea4a.898AEA4A.Chan_1-24bps.1349215617.2012-10-02-22-06-57.wav</v>
      </c>
      <c r="L205" s="11" t="str">
        <f>IF(AND(VLOOKUP(L$1,VesselTimes!$A$2:$E$9,5)&gt;StnB!$D205,VLOOKUP(L$1,VesselTimes!$A$2:$E$9,4)&lt;=StnB!$E205),$A205,"")</f>
        <v/>
      </c>
      <c r="M205" s="11" t="str">
        <f>IF(AND(VLOOKUP(M$1,VesselTimes!$A$2:$E$9,5)&gt;StnB!$D205,VLOOKUP(M$1,VesselTimes!$A$2:$E$9,4)&lt;=StnB!$E205),$A205,"")</f>
        <v/>
      </c>
    </row>
    <row r="206" spans="1:13" x14ac:dyDescent="0.25">
      <c r="A206" t="s">
        <v>639</v>
      </c>
      <c r="B206">
        <v>1222.443</v>
      </c>
      <c r="C206" s="2">
        <f t="shared" ref="C206" si="12">24*3600*(D206-zerotime)</f>
        <v>426437.99999984913</v>
      </c>
      <c r="D206" s="1">
        <f t="shared" ref="D206" si="13">DATE(MID(A206,54,4),MID(A206,59,2),MID(A206,62,2))+TIME(MID(A206,65,2),MID(A206,68,2),MID(A206,71,2))</f>
        <v>41184.935624999998</v>
      </c>
      <c r="E206" s="1">
        <f t="shared" ref="E206" si="14">D206+B206/24/3600</f>
        <v>41184.949773645829</v>
      </c>
      <c r="F206" s="11" t="str">
        <f>IF(AND(VLOOKUP(F$1,VesselTimes!$A$2:$E$9,5)&gt;StnB!$D206,VLOOKUP(F$1,VesselTimes!$A$2:$E$9,4)&lt;=StnB!$E206),$A206,"")</f>
        <v/>
      </c>
      <c r="G206" s="11" t="str">
        <f>IF(AND(VLOOKUP(G$1,VesselTimes!$A$2:$E$9,5)&gt;StnB!$D206,VLOOKUP(G$1,VesselTimes!$A$2:$E$9,4)&lt;=StnB!$E206),$A206,"")</f>
        <v/>
      </c>
      <c r="H206" s="11" t="str">
        <f>IF(AND(VLOOKUP(H$1,VesselTimes!$A$2:$E$9,5)&gt;StnB!$D206,VLOOKUP(H$1,VesselTimes!$A$2:$E$9,4)&lt;=StnB!$E206),$A206,"")</f>
        <v/>
      </c>
      <c r="I206" s="11" t="str">
        <f>IF(AND(VLOOKUP(I$1,VesselTimes!$A$2:$E$9,5)&gt;StnB!$D206,VLOOKUP(I$1,VesselTimes!$A$2:$E$9,4)&lt;=StnB!$E206),$A206,"")</f>
        <v/>
      </c>
      <c r="J206" s="11" t="str">
        <f>IF(AND(VLOOKUP(J$1,VesselTimes!$A$2:$E$9,5)&gt;StnB!$D206,VLOOKUP(J$1,VesselTimes!$A$2:$E$9,4)&lt;=StnB!$E206),$A206,"")</f>
        <v/>
      </c>
      <c r="K206" s="11" t="str">
        <f>IF(AND(VLOOKUP(K$1,VesselTimes!$A$2:$E$9,5)&gt;StnB!$D206,VLOOKUP(K$1,VesselTimes!$A$2:$E$9,4)&lt;=StnB!$E206),$A206,"")</f>
        <v xml:space="preserve">AMARS_data-898aea4a.898AEA4A.Chan_1-24bps.1349216838.2012-10-02-22-27-18.wav </v>
      </c>
      <c r="L206" s="11" t="str">
        <f>IF(AND(VLOOKUP(L$1,VesselTimes!$A$2:$E$9,5)&gt;StnB!$D206,VLOOKUP(L$1,VesselTimes!$A$2:$E$9,4)&lt;=StnB!$E206),$A206,"")</f>
        <v/>
      </c>
      <c r="M206" s="11" t="str">
        <f>IF(AND(VLOOKUP(M$1,VesselTimes!$A$2:$E$9,5)&gt;StnB!$D206,VLOOKUP(M$1,VesselTimes!$A$2:$E$9,4)&lt;=StnB!$E206),$A206,"")</f>
        <v/>
      </c>
    </row>
  </sheetData>
  <conditionalFormatting sqref="F2:M206">
    <cfRule type="cellIs" dxfId="8" priority="1" operator="greaterThan">
      <formula>""""""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opLeftCell="B193" workbookViewId="0">
      <selection activeCell="F205" sqref="F205:M206"/>
    </sheetView>
  </sheetViews>
  <sheetFormatPr defaultRowHeight="15" x14ac:dyDescent="0.25"/>
  <cols>
    <col min="1" max="1" width="76.7109375" customWidth="1"/>
    <col min="2" max="2" width="12.7109375" customWidth="1"/>
    <col min="3" max="3" width="16.7109375" customWidth="1"/>
    <col min="4" max="5" width="20.7109375" customWidth="1"/>
    <col min="6" max="13" width="12.7109375" style="1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208</v>
      </c>
      <c r="E1" s="5" t="s">
        <v>209</v>
      </c>
      <c r="F1" s="11" t="s">
        <v>217</v>
      </c>
      <c r="G1" s="11" t="s">
        <v>216</v>
      </c>
      <c r="H1" s="11" t="s">
        <v>215</v>
      </c>
      <c r="I1" s="11" t="s">
        <v>214</v>
      </c>
      <c r="J1" s="11" t="s">
        <v>213</v>
      </c>
      <c r="K1" s="11" t="s">
        <v>212</v>
      </c>
      <c r="L1" s="11" t="s">
        <v>211</v>
      </c>
      <c r="M1" s="11" t="s">
        <v>210</v>
      </c>
    </row>
    <row r="2" spans="1:13" x14ac:dyDescent="0.25">
      <c r="A2" t="s">
        <v>431</v>
      </c>
      <c r="B2" s="4">
        <v>449.98099999999999</v>
      </c>
      <c r="C2" s="2">
        <f>24*3600*(D2-zerotime)</f>
        <v>61039.999999897555</v>
      </c>
      <c r="D2" s="1">
        <f>DATE(MID(A2,54,4),MID(A2,59,2),MID(A2,62,2))+TIME(MID(A2,65,2),MID(A2,68,2),MID(A2,71,2))</f>
        <v>41180.70648148148</v>
      </c>
      <c r="E2" s="1">
        <f>D2+B2/24/3600</f>
        <v>41180.711689594908</v>
      </c>
      <c r="F2" s="11" t="str">
        <f>IF(AND(VLOOKUP(F$1,VesselTimes!$A$2:$E$9,5)&gt;StnC!$D2,VLOOKUP(F$1,VesselTimes!$A$2:$E$9,4)&lt;=StnC!$E2),$A2,"")</f>
        <v/>
      </c>
      <c r="G2" s="11" t="str">
        <f>IF(AND(VLOOKUP(G$1,VesselTimes!$A$2:$E$9,5)&gt;StnC!$D2,VLOOKUP(G$1,VesselTimes!$A$2:$E$9,4)&lt;=StnC!$E2),$A2,"")</f>
        <v/>
      </c>
      <c r="H2" s="11" t="str">
        <f>IF(AND(VLOOKUP(H$1,VesselTimes!$A$2:$E$9,5)&gt;StnC!$D2,VLOOKUP(H$1,VesselTimes!$A$2:$E$9,4)&lt;=StnC!$E2),$A2,"")</f>
        <v/>
      </c>
      <c r="I2" s="11" t="str">
        <f>IF(AND(VLOOKUP(I$1,VesselTimes!$A$2:$E$9,5)&gt;StnC!$D2,VLOOKUP(I$1,VesselTimes!$A$2:$E$9,4)&lt;=StnC!$E2),$A2,"")</f>
        <v/>
      </c>
      <c r="J2" s="11" t="str">
        <f>IF(AND(VLOOKUP(J$1,VesselTimes!$A$2:$E$9,5)&gt;StnC!$D2,VLOOKUP(J$1,VesselTimes!$A$2:$E$9,4)&lt;=StnC!$E2),$A2,"")</f>
        <v/>
      </c>
      <c r="K2" s="11" t="str">
        <f>IF(AND(VLOOKUP(K$1,VesselTimes!$A$2:$E$9,5)&gt;StnC!$D2,VLOOKUP(K$1,VesselTimes!$A$2:$E$9,4)&lt;=StnC!$E2),$A2,"")</f>
        <v/>
      </c>
      <c r="L2" s="11" t="str">
        <f>IF(AND(VLOOKUP(L$1,VesselTimes!$A$2:$E$9,5)&gt;StnC!$D2,VLOOKUP(L$1,VesselTimes!$A$2:$E$9,4)&lt;=StnC!$E2),$A2,"")</f>
        <v/>
      </c>
      <c r="M2" s="11" t="str">
        <f>IF(AND(VLOOKUP(M$1,VesselTimes!$A$2:$E$9,5)&gt;StnC!$D2,VLOOKUP(M$1,VesselTimes!$A$2:$E$9,4)&lt;=StnC!$E2),$A2,"")</f>
        <v/>
      </c>
    </row>
    <row r="3" spans="1:13" x14ac:dyDescent="0.25">
      <c r="A3" t="s">
        <v>432</v>
      </c>
      <c r="B3" s="4">
        <v>1800</v>
      </c>
      <c r="C3" s="2">
        <f t="shared" ref="C3:C66" si="0">24*3600*(D3-zerotime)</f>
        <v>61498.999999696389</v>
      </c>
      <c r="D3" s="1">
        <f t="shared" ref="D3:D66" si="1">DATE(MID(A3,54,4),MID(A3,59,2),MID(A3,62,2))+TIME(MID(A3,65,2),MID(A3,68,2),MID(A3,71,2))</f>
        <v>41180.711793981478</v>
      </c>
      <c r="E3" s="1">
        <f t="shared" ref="E3:E66" si="2">D3+B3/24/3600</f>
        <v>41180.732627314814</v>
      </c>
      <c r="F3" s="11" t="str">
        <f>IF(AND(VLOOKUP(F$1,VesselTimes!$A$2:$E$9,5)&gt;StnC!$D3,VLOOKUP(F$1,VesselTimes!$A$2:$E$9,4)&lt;=StnC!$E3),$A3,"")</f>
        <v/>
      </c>
      <c r="G3" s="11" t="str">
        <f>IF(AND(VLOOKUP(G$1,VesselTimes!$A$2:$E$9,5)&gt;StnC!$D3,VLOOKUP(G$1,VesselTimes!$A$2:$E$9,4)&lt;=StnC!$E3),$A3,"")</f>
        <v/>
      </c>
      <c r="H3" s="11" t="str">
        <f>IF(AND(VLOOKUP(H$1,VesselTimes!$A$2:$E$9,5)&gt;StnC!$D3,VLOOKUP(H$1,VesselTimes!$A$2:$E$9,4)&lt;=StnC!$E3),$A3,"")</f>
        <v/>
      </c>
      <c r="I3" s="11" t="str">
        <f>IF(AND(VLOOKUP(I$1,VesselTimes!$A$2:$E$9,5)&gt;StnC!$D3,VLOOKUP(I$1,VesselTimes!$A$2:$E$9,4)&lt;=StnC!$E3),$A3,"")</f>
        <v/>
      </c>
      <c r="J3" s="11" t="str">
        <f>IF(AND(VLOOKUP(J$1,VesselTimes!$A$2:$E$9,5)&gt;StnC!$D3,VLOOKUP(J$1,VesselTimes!$A$2:$E$9,4)&lt;=StnC!$E3),$A3,"")</f>
        <v/>
      </c>
      <c r="K3" s="11" t="str">
        <f>IF(AND(VLOOKUP(K$1,VesselTimes!$A$2:$E$9,5)&gt;StnC!$D3,VLOOKUP(K$1,VesselTimes!$A$2:$E$9,4)&lt;=StnC!$E3),$A3,"")</f>
        <v/>
      </c>
      <c r="L3" s="11" t="str">
        <f>IF(AND(VLOOKUP(L$1,VesselTimes!$A$2:$E$9,5)&gt;StnC!$D3,VLOOKUP(L$1,VesselTimes!$A$2:$E$9,4)&lt;=StnC!$E3),$A3,"")</f>
        <v/>
      </c>
      <c r="M3" s="11" t="str">
        <f>IF(AND(VLOOKUP(M$1,VesselTimes!$A$2:$E$9,5)&gt;StnC!$D3,VLOOKUP(M$1,VesselTimes!$A$2:$E$9,4)&lt;=StnC!$E3),$A3,"")</f>
        <v>AMARS_data-54db2b7a.54DB2B7A.Chan_1-24bps.1348851899.2012-09-28-17-04-59.wav</v>
      </c>
    </row>
    <row r="4" spans="1:13" x14ac:dyDescent="0.25">
      <c r="A4" t="s">
        <v>433</v>
      </c>
      <c r="B4" s="4">
        <v>1792.723</v>
      </c>
      <c r="C4" s="2">
        <f t="shared" si="0"/>
        <v>63298.999999905936</v>
      </c>
      <c r="D4" s="1">
        <f t="shared" si="1"/>
        <v>41180.732627314814</v>
      </c>
      <c r="E4" s="1">
        <f t="shared" si="2"/>
        <v>41180.753376423607</v>
      </c>
      <c r="F4" s="11" t="str">
        <f>IF(AND(VLOOKUP(F$1,VesselTimes!$A$2:$E$9,5)&gt;StnC!$D4,VLOOKUP(F$1,VesselTimes!$A$2:$E$9,4)&lt;=StnC!$E4),$A4,"")</f>
        <v/>
      </c>
      <c r="G4" s="11" t="str">
        <f>IF(AND(VLOOKUP(G$1,VesselTimes!$A$2:$E$9,5)&gt;StnC!$D4,VLOOKUP(G$1,VesselTimes!$A$2:$E$9,4)&lt;=StnC!$E4),$A4,"")</f>
        <v/>
      </c>
      <c r="H4" s="11" t="str">
        <f>IF(AND(VLOOKUP(H$1,VesselTimes!$A$2:$E$9,5)&gt;StnC!$D4,VLOOKUP(H$1,VesselTimes!$A$2:$E$9,4)&lt;=StnC!$E4),$A4,"")</f>
        <v/>
      </c>
      <c r="I4" s="11" t="str">
        <f>IF(AND(VLOOKUP(I$1,VesselTimes!$A$2:$E$9,5)&gt;StnC!$D4,VLOOKUP(I$1,VesselTimes!$A$2:$E$9,4)&lt;=StnC!$E4),$A4,"")</f>
        <v/>
      </c>
      <c r="J4" s="11" t="str">
        <f>IF(AND(VLOOKUP(J$1,VesselTimes!$A$2:$E$9,5)&gt;StnC!$D4,VLOOKUP(J$1,VesselTimes!$A$2:$E$9,4)&lt;=StnC!$E4),$A4,"")</f>
        <v/>
      </c>
      <c r="K4" s="11" t="str">
        <f>IF(AND(VLOOKUP(K$1,VesselTimes!$A$2:$E$9,5)&gt;StnC!$D4,VLOOKUP(K$1,VesselTimes!$A$2:$E$9,4)&lt;=StnC!$E4),$A4,"")</f>
        <v/>
      </c>
      <c r="L4" s="11" t="str">
        <f>IF(AND(VLOOKUP(L$1,VesselTimes!$A$2:$E$9,5)&gt;StnC!$D4,VLOOKUP(L$1,VesselTimes!$A$2:$E$9,4)&lt;=StnC!$E4),$A4,"")</f>
        <v/>
      </c>
      <c r="M4" s="11" t="str">
        <f>IF(AND(VLOOKUP(M$1,VesselTimes!$A$2:$E$9,5)&gt;StnC!$D4,VLOOKUP(M$1,VesselTimes!$A$2:$E$9,4)&lt;=StnC!$E4),$A4,"")</f>
        <v>AMARS_data-54db2b7a.54DB2B7A.Chan_1-24bps.1348853699.2012-09-28-17-34-59.wav</v>
      </c>
    </row>
    <row r="5" spans="1:13" x14ac:dyDescent="0.25">
      <c r="A5" t="s">
        <v>434</v>
      </c>
      <c r="B5" s="4">
        <v>1800</v>
      </c>
      <c r="C5" s="2">
        <f t="shared" si="0"/>
        <v>65099.999999720603</v>
      </c>
      <c r="D5" s="1">
        <f t="shared" si="1"/>
        <v>41180.753472222219</v>
      </c>
      <c r="E5" s="1">
        <f t="shared" si="2"/>
        <v>41180.774305555555</v>
      </c>
      <c r="F5" s="11" t="str">
        <f>IF(AND(VLOOKUP(F$1,VesselTimes!$A$2:$E$9,5)&gt;StnC!$D5,VLOOKUP(F$1,VesselTimes!$A$2:$E$9,4)&lt;=StnC!$E5),$A5,"")</f>
        <v/>
      </c>
      <c r="G5" s="11" t="str">
        <f>IF(AND(VLOOKUP(G$1,VesselTimes!$A$2:$E$9,5)&gt;StnC!$D5,VLOOKUP(G$1,VesselTimes!$A$2:$E$9,4)&lt;=StnC!$E5),$A5,"")</f>
        <v/>
      </c>
      <c r="H5" s="11" t="str">
        <f>IF(AND(VLOOKUP(H$1,VesselTimes!$A$2:$E$9,5)&gt;StnC!$D5,VLOOKUP(H$1,VesselTimes!$A$2:$E$9,4)&lt;=StnC!$E5),$A5,"")</f>
        <v/>
      </c>
      <c r="I5" s="11" t="str">
        <f>IF(AND(VLOOKUP(I$1,VesselTimes!$A$2:$E$9,5)&gt;StnC!$D5,VLOOKUP(I$1,VesselTimes!$A$2:$E$9,4)&lt;=StnC!$E5),$A5,"")</f>
        <v/>
      </c>
      <c r="J5" s="11" t="str">
        <f>IF(AND(VLOOKUP(J$1,VesselTimes!$A$2:$E$9,5)&gt;StnC!$D5,VLOOKUP(J$1,VesselTimes!$A$2:$E$9,4)&lt;=StnC!$E5),$A5,"")</f>
        <v/>
      </c>
      <c r="K5" s="11" t="str">
        <f>IF(AND(VLOOKUP(K$1,VesselTimes!$A$2:$E$9,5)&gt;StnC!$D5,VLOOKUP(K$1,VesselTimes!$A$2:$E$9,4)&lt;=StnC!$E5),$A5,"")</f>
        <v/>
      </c>
      <c r="L5" s="11" t="str">
        <f>IF(AND(VLOOKUP(L$1,VesselTimes!$A$2:$E$9,5)&gt;StnC!$D5,VLOOKUP(L$1,VesselTimes!$A$2:$E$9,4)&lt;=StnC!$E5),$A5,"")</f>
        <v/>
      </c>
      <c r="M5" s="11" t="str">
        <f>IF(AND(VLOOKUP(M$1,VesselTimes!$A$2:$E$9,5)&gt;StnC!$D5,VLOOKUP(M$1,VesselTimes!$A$2:$E$9,4)&lt;=StnC!$E5),$A5,"")</f>
        <v>AMARS_data-54db2b7a.54DB2B7A.Chan_1-24bps.1348855500.2012-09-28-18-05-00.wav</v>
      </c>
    </row>
    <row r="6" spans="1:13" x14ac:dyDescent="0.25">
      <c r="A6" t="s">
        <v>435</v>
      </c>
      <c r="B6" s="4">
        <v>1792.7650000000001</v>
      </c>
      <c r="C6" s="2">
        <f t="shared" si="0"/>
        <v>66899.999999930151</v>
      </c>
      <c r="D6" s="1">
        <f t="shared" si="1"/>
        <v>41180.774305555555</v>
      </c>
      <c r="E6" s="1">
        <f t="shared" si="2"/>
        <v>41180.795055150462</v>
      </c>
      <c r="F6" s="11" t="str">
        <f>IF(AND(VLOOKUP(F$1,VesselTimes!$A$2:$E$9,5)&gt;StnC!$D6,VLOOKUP(F$1,VesselTimes!$A$2:$E$9,4)&lt;=StnC!$E6),$A6,"")</f>
        <v/>
      </c>
      <c r="G6" s="11" t="str">
        <f>IF(AND(VLOOKUP(G$1,VesselTimes!$A$2:$E$9,5)&gt;StnC!$D6,VLOOKUP(G$1,VesselTimes!$A$2:$E$9,4)&lt;=StnC!$E6),$A6,"")</f>
        <v/>
      </c>
      <c r="H6" s="11" t="str">
        <f>IF(AND(VLOOKUP(H$1,VesselTimes!$A$2:$E$9,5)&gt;StnC!$D6,VLOOKUP(H$1,VesselTimes!$A$2:$E$9,4)&lt;=StnC!$E6),$A6,"")</f>
        <v/>
      </c>
      <c r="I6" s="11" t="str">
        <f>IF(AND(VLOOKUP(I$1,VesselTimes!$A$2:$E$9,5)&gt;StnC!$D6,VLOOKUP(I$1,VesselTimes!$A$2:$E$9,4)&lt;=StnC!$E6),$A6,"")</f>
        <v/>
      </c>
      <c r="J6" s="11" t="str">
        <f>IF(AND(VLOOKUP(J$1,VesselTimes!$A$2:$E$9,5)&gt;StnC!$D6,VLOOKUP(J$1,VesselTimes!$A$2:$E$9,4)&lt;=StnC!$E6),$A6,"")</f>
        <v/>
      </c>
      <c r="K6" s="11" t="str">
        <f>IF(AND(VLOOKUP(K$1,VesselTimes!$A$2:$E$9,5)&gt;StnC!$D6,VLOOKUP(K$1,VesselTimes!$A$2:$E$9,4)&lt;=StnC!$E6),$A6,"")</f>
        <v/>
      </c>
      <c r="L6" s="11" t="str">
        <f>IF(AND(VLOOKUP(L$1,VesselTimes!$A$2:$E$9,5)&gt;StnC!$D6,VLOOKUP(L$1,VesselTimes!$A$2:$E$9,4)&lt;=StnC!$E6),$A6,"")</f>
        <v/>
      </c>
      <c r="M6" s="11" t="str">
        <f>IF(AND(VLOOKUP(M$1,VesselTimes!$A$2:$E$9,5)&gt;StnC!$D6,VLOOKUP(M$1,VesselTimes!$A$2:$E$9,4)&lt;=StnC!$E6),$A6,"")</f>
        <v/>
      </c>
    </row>
    <row r="7" spans="1:13" x14ac:dyDescent="0.25">
      <c r="A7" t="s">
        <v>436</v>
      </c>
      <c r="B7" s="4">
        <v>1800</v>
      </c>
      <c r="C7" s="2">
        <f t="shared" si="0"/>
        <v>68700.999999744818</v>
      </c>
      <c r="D7" s="1">
        <f t="shared" si="1"/>
        <v>41180.79515046296</v>
      </c>
      <c r="E7" s="1">
        <f t="shared" si="2"/>
        <v>41180.815983796296</v>
      </c>
      <c r="F7" s="11" t="str">
        <f>IF(AND(VLOOKUP(F$1,VesselTimes!$A$2:$E$9,5)&gt;StnC!$D7,VLOOKUP(F$1,VesselTimes!$A$2:$E$9,4)&lt;=StnC!$E7),$A7,"")</f>
        <v/>
      </c>
      <c r="G7" s="11" t="str">
        <f>IF(AND(VLOOKUP(G$1,VesselTimes!$A$2:$E$9,5)&gt;StnC!$D7,VLOOKUP(G$1,VesselTimes!$A$2:$E$9,4)&lt;=StnC!$E7),$A7,"")</f>
        <v/>
      </c>
      <c r="H7" s="11" t="str">
        <f>IF(AND(VLOOKUP(H$1,VesselTimes!$A$2:$E$9,5)&gt;StnC!$D7,VLOOKUP(H$1,VesselTimes!$A$2:$E$9,4)&lt;=StnC!$E7),$A7,"")</f>
        <v/>
      </c>
      <c r="I7" s="11" t="str">
        <f>IF(AND(VLOOKUP(I$1,VesselTimes!$A$2:$E$9,5)&gt;StnC!$D7,VLOOKUP(I$1,VesselTimes!$A$2:$E$9,4)&lt;=StnC!$E7),$A7,"")</f>
        <v/>
      </c>
      <c r="J7" s="11" t="str">
        <f>IF(AND(VLOOKUP(J$1,VesselTimes!$A$2:$E$9,5)&gt;StnC!$D7,VLOOKUP(J$1,VesselTimes!$A$2:$E$9,4)&lt;=StnC!$E7),$A7,"")</f>
        <v/>
      </c>
      <c r="K7" s="11" t="str">
        <f>IF(AND(VLOOKUP(K$1,VesselTimes!$A$2:$E$9,5)&gt;StnC!$D7,VLOOKUP(K$1,VesselTimes!$A$2:$E$9,4)&lt;=StnC!$E7),$A7,"")</f>
        <v/>
      </c>
      <c r="L7" s="11" t="str">
        <f>IF(AND(VLOOKUP(L$1,VesselTimes!$A$2:$E$9,5)&gt;StnC!$D7,VLOOKUP(L$1,VesselTimes!$A$2:$E$9,4)&lt;=StnC!$E7),$A7,"")</f>
        <v/>
      </c>
      <c r="M7" s="11" t="str">
        <f>IF(AND(VLOOKUP(M$1,VesselTimes!$A$2:$E$9,5)&gt;StnC!$D7,VLOOKUP(M$1,VesselTimes!$A$2:$E$9,4)&lt;=StnC!$E7),$A7,"")</f>
        <v/>
      </c>
    </row>
    <row r="8" spans="1:13" x14ac:dyDescent="0.25">
      <c r="A8" t="s">
        <v>437</v>
      </c>
      <c r="B8" s="4">
        <v>1794.6849999999999</v>
      </c>
      <c r="C8" s="2">
        <f t="shared" si="0"/>
        <v>70500.999999954365</v>
      </c>
      <c r="D8" s="1">
        <f t="shared" si="1"/>
        <v>41180.815983796296</v>
      </c>
      <c r="E8" s="1">
        <f t="shared" si="2"/>
        <v>41180.836755613425</v>
      </c>
      <c r="F8" s="11" t="str">
        <f>IF(AND(VLOOKUP(F$1,VesselTimes!$A$2:$E$9,5)&gt;StnC!$D8,VLOOKUP(F$1,VesselTimes!$A$2:$E$9,4)&lt;=StnC!$E8),$A8,"")</f>
        <v/>
      </c>
      <c r="G8" s="11" t="str">
        <f>IF(AND(VLOOKUP(G$1,VesselTimes!$A$2:$E$9,5)&gt;StnC!$D8,VLOOKUP(G$1,VesselTimes!$A$2:$E$9,4)&lt;=StnC!$E8),$A8,"")</f>
        <v/>
      </c>
      <c r="H8" s="11" t="str">
        <f>IF(AND(VLOOKUP(H$1,VesselTimes!$A$2:$E$9,5)&gt;StnC!$D8,VLOOKUP(H$1,VesselTimes!$A$2:$E$9,4)&lt;=StnC!$E8),$A8,"")</f>
        <v/>
      </c>
      <c r="I8" s="11" t="str">
        <f>IF(AND(VLOOKUP(I$1,VesselTimes!$A$2:$E$9,5)&gt;StnC!$D8,VLOOKUP(I$1,VesselTimes!$A$2:$E$9,4)&lt;=StnC!$E8),$A8,"")</f>
        <v/>
      </c>
      <c r="J8" s="11" t="str">
        <f>IF(AND(VLOOKUP(J$1,VesselTimes!$A$2:$E$9,5)&gt;StnC!$D8,VLOOKUP(J$1,VesselTimes!$A$2:$E$9,4)&lt;=StnC!$E8),$A8,"")</f>
        <v/>
      </c>
      <c r="K8" s="11" t="str">
        <f>IF(AND(VLOOKUP(K$1,VesselTimes!$A$2:$E$9,5)&gt;StnC!$D8,VLOOKUP(K$1,VesselTimes!$A$2:$E$9,4)&lt;=StnC!$E8),$A8,"")</f>
        <v/>
      </c>
      <c r="L8" s="11" t="str">
        <f>IF(AND(VLOOKUP(L$1,VesselTimes!$A$2:$E$9,5)&gt;StnC!$D8,VLOOKUP(L$1,VesselTimes!$A$2:$E$9,4)&lt;=StnC!$E8),$A8,"")</f>
        <v/>
      </c>
      <c r="M8" s="11" t="str">
        <f>IF(AND(VLOOKUP(M$1,VesselTimes!$A$2:$E$9,5)&gt;StnC!$D8,VLOOKUP(M$1,VesselTimes!$A$2:$E$9,4)&lt;=StnC!$E8),$A8,"")</f>
        <v/>
      </c>
    </row>
    <row r="9" spans="1:13" x14ac:dyDescent="0.25">
      <c r="A9" t="s">
        <v>438</v>
      </c>
      <c r="B9" s="4">
        <v>1800</v>
      </c>
      <c r="C9" s="2">
        <f t="shared" si="0"/>
        <v>72304.000000236556</v>
      </c>
      <c r="D9" s="1">
        <f t="shared" si="1"/>
        <v>41180.836851851855</v>
      </c>
      <c r="E9" s="1">
        <f t="shared" si="2"/>
        <v>41180.85768518519</v>
      </c>
      <c r="F9" s="11" t="str">
        <f>IF(AND(VLOOKUP(F$1,VesselTimes!$A$2:$E$9,5)&gt;StnC!$D9,VLOOKUP(F$1,VesselTimes!$A$2:$E$9,4)&lt;=StnC!$E9),$A9,"")</f>
        <v/>
      </c>
      <c r="G9" s="11" t="str">
        <f>IF(AND(VLOOKUP(G$1,VesselTimes!$A$2:$E$9,5)&gt;StnC!$D9,VLOOKUP(G$1,VesselTimes!$A$2:$E$9,4)&lt;=StnC!$E9),$A9,"")</f>
        <v/>
      </c>
      <c r="H9" s="11" t="str">
        <f>IF(AND(VLOOKUP(H$1,VesselTimes!$A$2:$E$9,5)&gt;StnC!$D9,VLOOKUP(H$1,VesselTimes!$A$2:$E$9,4)&lt;=StnC!$E9),$A9,"")</f>
        <v/>
      </c>
      <c r="I9" s="11" t="str">
        <f>IF(AND(VLOOKUP(I$1,VesselTimes!$A$2:$E$9,5)&gt;StnC!$D9,VLOOKUP(I$1,VesselTimes!$A$2:$E$9,4)&lt;=StnC!$E9),$A9,"")</f>
        <v/>
      </c>
      <c r="J9" s="11" t="str">
        <f>IF(AND(VLOOKUP(J$1,VesselTimes!$A$2:$E$9,5)&gt;StnC!$D9,VLOOKUP(J$1,VesselTimes!$A$2:$E$9,4)&lt;=StnC!$E9),$A9,"")</f>
        <v/>
      </c>
      <c r="K9" s="11" t="str">
        <f>IF(AND(VLOOKUP(K$1,VesselTimes!$A$2:$E$9,5)&gt;StnC!$D9,VLOOKUP(K$1,VesselTimes!$A$2:$E$9,4)&lt;=StnC!$E9),$A9,"")</f>
        <v/>
      </c>
      <c r="L9" s="11" t="str">
        <f>IF(AND(VLOOKUP(L$1,VesselTimes!$A$2:$E$9,5)&gt;StnC!$D9,VLOOKUP(L$1,VesselTimes!$A$2:$E$9,4)&lt;=StnC!$E9),$A9,"")</f>
        <v/>
      </c>
      <c r="M9" s="11" t="str">
        <f>IF(AND(VLOOKUP(M$1,VesselTimes!$A$2:$E$9,5)&gt;StnC!$D9,VLOOKUP(M$1,VesselTimes!$A$2:$E$9,4)&lt;=StnC!$E9),$A9,"")</f>
        <v/>
      </c>
    </row>
    <row r="10" spans="1:13" x14ac:dyDescent="0.25">
      <c r="A10" t="s">
        <v>439</v>
      </c>
      <c r="B10" s="4">
        <v>1794.6420000000001</v>
      </c>
      <c r="C10" s="2">
        <f t="shared" si="0"/>
        <v>74103.999999817461</v>
      </c>
      <c r="D10" s="1">
        <f t="shared" si="1"/>
        <v>41180.857685185183</v>
      </c>
      <c r="E10" s="1">
        <f t="shared" si="2"/>
        <v>41180.87845650463</v>
      </c>
      <c r="F10" s="11" t="str">
        <f>IF(AND(VLOOKUP(F$1,VesselTimes!$A$2:$E$9,5)&gt;StnC!$D10,VLOOKUP(F$1,VesselTimes!$A$2:$E$9,4)&lt;=StnC!$E10),$A10,"")</f>
        <v/>
      </c>
      <c r="G10" s="11" t="str">
        <f>IF(AND(VLOOKUP(G$1,VesselTimes!$A$2:$E$9,5)&gt;StnC!$D10,VLOOKUP(G$1,VesselTimes!$A$2:$E$9,4)&lt;=StnC!$E10),$A10,"")</f>
        <v/>
      </c>
      <c r="H10" s="11" t="str">
        <f>IF(AND(VLOOKUP(H$1,VesselTimes!$A$2:$E$9,5)&gt;StnC!$D10,VLOOKUP(H$1,VesselTimes!$A$2:$E$9,4)&lt;=StnC!$E10),$A10,"")</f>
        <v/>
      </c>
      <c r="I10" s="11" t="str">
        <f>IF(AND(VLOOKUP(I$1,VesselTimes!$A$2:$E$9,5)&gt;StnC!$D10,VLOOKUP(I$1,VesselTimes!$A$2:$E$9,4)&lt;=StnC!$E10),$A10,"")</f>
        <v/>
      </c>
      <c r="J10" s="11" t="str">
        <f>IF(AND(VLOOKUP(J$1,VesselTimes!$A$2:$E$9,5)&gt;StnC!$D10,VLOOKUP(J$1,VesselTimes!$A$2:$E$9,4)&lt;=StnC!$E10),$A10,"")</f>
        <v/>
      </c>
      <c r="K10" s="11" t="str">
        <f>IF(AND(VLOOKUP(K$1,VesselTimes!$A$2:$E$9,5)&gt;StnC!$D10,VLOOKUP(K$1,VesselTimes!$A$2:$E$9,4)&lt;=StnC!$E10),$A10,"")</f>
        <v/>
      </c>
      <c r="L10" s="11" t="str">
        <f>IF(AND(VLOOKUP(L$1,VesselTimes!$A$2:$E$9,5)&gt;StnC!$D10,VLOOKUP(L$1,VesselTimes!$A$2:$E$9,4)&lt;=StnC!$E10),$A10,"")</f>
        <v>AMARS_data-54db2b7a.54DB2B7A.Chan_1-24bps.1348864504.2012-09-28-20-35-04.wav</v>
      </c>
      <c r="M10" s="11" t="str">
        <f>IF(AND(VLOOKUP(M$1,VesselTimes!$A$2:$E$9,5)&gt;StnC!$D10,VLOOKUP(M$1,VesselTimes!$A$2:$E$9,4)&lt;=StnC!$E10),$A10,"")</f>
        <v/>
      </c>
    </row>
    <row r="11" spans="1:13" x14ac:dyDescent="0.25">
      <c r="A11" t="s">
        <v>440</v>
      </c>
      <c r="B11" s="4">
        <v>1800</v>
      </c>
      <c r="C11" s="2">
        <f t="shared" si="0"/>
        <v>75905.99999986589</v>
      </c>
      <c r="D11" s="1">
        <f t="shared" si="1"/>
        <v>41180.878541666665</v>
      </c>
      <c r="E11" s="1">
        <f t="shared" si="2"/>
        <v>41180.899375000001</v>
      </c>
      <c r="F11" s="11" t="str">
        <f>IF(AND(VLOOKUP(F$1,VesselTimes!$A$2:$E$9,5)&gt;StnC!$D11,VLOOKUP(F$1,VesselTimes!$A$2:$E$9,4)&lt;=StnC!$E11),$A11,"")</f>
        <v/>
      </c>
      <c r="G11" s="11" t="str">
        <f>IF(AND(VLOOKUP(G$1,VesselTimes!$A$2:$E$9,5)&gt;StnC!$D11,VLOOKUP(G$1,VesselTimes!$A$2:$E$9,4)&lt;=StnC!$E11),$A11,"")</f>
        <v/>
      </c>
      <c r="H11" s="11" t="str">
        <f>IF(AND(VLOOKUP(H$1,VesselTimes!$A$2:$E$9,5)&gt;StnC!$D11,VLOOKUP(H$1,VesselTimes!$A$2:$E$9,4)&lt;=StnC!$E11),$A11,"")</f>
        <v/>
      </c>
      <c r="I11" s="11" t="str">
        <f>IF(AND(VLOOKUP(I$1,VesselTimes!$A$2:$E$9,5)&gt;StnC!$D11,VLOOKUP(I$1,VesselTimes!$A$2:$E$9,4)&lt;=StnC!$E11),$A11,"")</f>
        <v/>
      </c>
      <c r="J11" s="11" t="str">
        <f>IF(AND(VLOOKUP(J$1,VesselTimes!$A$2:$E$9,5)&gt;StnC!$D11,VLOOKUP(J$1,VesselTimes!$A$2:$E$9,4)&lt;=StnC!$E11),$A11,"")</f>
        <v/>
      </c>
      <c r="K11" s="11" t="str">
        <f>IF(AND(VLOOKUP(K$1,VesselTimes!$A$2:$E$9,5)&gt;StnC!$D11,VLOOKUP(K$1,VesselTimes!$A$2:$E$9,4)&lt;=StnC!$E11),$A11,"")</f>
        <v/>
      </c>
      <c r="L11" s="11" t="str">
        <f>IF(AND(VLOOKUP(L$1,VesselTimes!$A$2:$E$9,5)&gt;StnC!$D11,VLOOKUP(L$1,VesselTimes!$A$2:$E$9,4)&lt;=StnC!$E11),$A11,"")</f>
        <v>AMARS_data-54db2b7a.54DB2B7A.Chan_1-24bps.1348866306.2012-09-28-21-05-06.wav</v>
      </c>
      <c r="M11" s="11" t="str">
        <f>IF(AND(VLOOKUP(M$1,VesselTimes!$A$2:$E$9,5)&gt;StnC!$D11,VLOOKUP(M$1,VesselTimes!$A$2:$E$9,4)&lt;=StnC!$E11),$A11,"")</f>
        <v/>
      </c>
    </row>
    <row r="12" spans="1:13" x14ac:dyDescent="0.25">
      <c r="A12" t="s">
        <v>441</v>
      </c>
      <c r="B12" s="4">
        <v>1793.7460000000001</v>
      </c>
      <c r="C12" s="2">
        <f t="shared" si="0"/>
        <v>77706.000000075437</v>
      </c>
      <c r="D12" s="1">
        <f t="shared" si="1"/>
        <v>41180.899375000001</v>
      </c>
      <c r="E12" s="1">
        <f t="shared" si="2"/>
        <v>41180.920135949076</v>
      </c>
      <c r="F12" s="11" t="str">
        <f>IF(AND(VLOOKUP(F$1,VesselTimes!$A$2:$E$9,5)&gt;StnC!$D12,VLOOKUP(F$1,VesselTimes!$A$2:$E$9,4)&lt;=StnC!$E12),$A12,"")</f>
        <v/>
      </c>
      <c r="G12" s="11" t="str">
        <f>IF(AND(VLOOKUP(G$1,VesselTimes!$A$2:$E$9,5)&gt;StnC!$D12,VLOOKUP(G$1,VesselTimes!$A$2:$E$9,4)&lt;=StnC!$E12),$A12,"")</f>
        <v/>
      </c>
      <c r="H12" s="11" t="str">
        <f>IF(AND(VLOOKUP(H$1,VesselTimes!$A$2:$E$9,5)&gt;StnC!$D12,VLOOKUP(H$1,VesselTimes!$A$2:$E$9,4)&lt;=StnC!$E12),$A12,"")</f>
        <v/>
      </c>
      <c r="I12" s="11" t="str">
        <f>IF(AND(VLOOKUP(I$1,VesselTimes!$A$2:$E$9,5)&gt;StnC!$D12,VLOOKUP(I$1,VesselTimes!$A$2:$E$9,4)&lt;=StnC!$E12),$A12,"")</f>
        <v/>
      </c>
      <c r="J12" s="11" t="str">
        <f>IF(AND(VLOOKUP(J$1,VesselTimes!$A$2:$E$9,5)&gt;StnC!$D12,VLOOKUP(J$1,VesselTimes!$A$2:$E$9,4)&lt;=StnC!$E12),$A12,"")</f>
        <v/>
      </c>
      <c r="K12" s="11" t="str">
        <f>IF(AND(VLOOKUP(K$1,VesselTimes!$A$2:$E$9,5)&gt;StnC!$D12,VLOOKUP(K$1,VesselTimes!$A$2:$E$9,4)&lt;=StnC!$E12),$A12,"")</f>
        <v/>
      </c>
      <c r="L12" s="11" t="str">
        <f>IF(AND(VLOOKUP(L$1,VesselTimes!$A$2:$E$9,5)&gt;StnC!$D12,VLOOKUP(L$1,VesselTimes!$A$2:$E$9,4)&lt;=StnC!$E12),$A12,"")</f>
        <v>AMARS_data-54db2b7a.54DB2B7A.Chan_1-24bps.1348868106.2012-09-28-21-35-06.wav</v>
      </c>
      <c r="M12" s="11" t="str">
        <f>IF(AND(VLOOKUP(M$1,VesselTimes!$A$2:$E$9,5)&gt;StnC!$D12,VLOOKUP(M$1,VesselTimes!$A$2:$E$9,4)&lt;=StnC!$E12),$A12,"")</f>
        <v/>
      </c>
    </row>
    <row r="13" spans="1:13" x14ac:dyDescent="0.25">
      <c r="A13" t="s">
        <v>442</v>
      </c>
      <c r="B13" s="4">
        <v>1800</v>
      </c>
      <c r="C13" s="2">
        <f t="shared" si="0"/>
        <v>79508.000000123866</v>
      </c>
      <c r="D13" s="1">
        <f t="shared" si="1"/>
        <v>41180.920231481483</v>
      </c>
      <c r="E13" s="1">
        <f t="shared" si="2"/>
        <v>41180.941064814819</v>
      </c>
      <c r="F13" s="11" t="str">
        <f>IF(AND(VLOOKUP(F$1,VesselTimes!$A$2:$E$9,5)&gt;StnC!$D13,VLOOKUP(F$1,VesselTimes!$A$2:$E$9,4)&lt;=StnC!$E13),$A13,"")</f>
        <v/>
      </c>
      <c r="G13" s="11" t="str">
        <f>IF(AND(VLOOKUP(G$1,VesselTimes!$A$2:$E$9,5)&gt;StnC!$D13,VLOOKUP(G$1,VesselTimes!$A$2:$E$9,4)&lt;=StnC!$E13),$A13,"")</f>
        <v/>
      </c>
      <c r="H13" s="11" t="str">
        <f>IF(AND(VLOOKUP(H$1,VesselTimes!$A$2:$E$9,5)&gt;StnC!$D13,VLOOKUP(H$1,VesselTimes!$A$2:$E$9,4)&lt;=StnC!$E13),$A13,"")</f>
        <v/>
      </c>
      <c r="I13" s="11" t="str">
        <f>IF(AND(VLOOKUP(I$1,VesselTimes!$A$2:$E$9,5)&gt;StnC!$D13,VLOOKUP(I$1,VesselTimes!$A$2:$E$9,4)&lt;=StnC!$E13),$A13,"")</f>
        <v/>
      </c>
      <c r="J13" s="11" t="str">
        <f>IF(AND(VLOOKUP(J$1,VesselTimes!$A$2:$E$9,5)&gt;StnC!$D13,VLOOKUP(J$1,VesselTimes!$A$2:$E$9,4)&lt;=StnC!$E13),$A13,"")</f>
        <v/>
      </c>
      <c r="K13" s="11" t="str">
        <f>IF(AND(VLOOKUP(K$1,VesselTimes!$A$2:$E$9,5)&gt;StnC!$D13,VLOOKUP(K$1,VesselTimes!$A$2:$E$9,4)&lt;=StnC!$E13),$A13,"")</f>
        <v/>
      </c>
      <c r="L13" s="11" t="str">
        <f>IF(AND(VLOOKUP(L$1,VesselTimes!$A$2:$E$9,5)&gt;StnC!$D13,VLOOKUP(L$1,VesselTimes!$A$2:$E$9,4)&lt;=StnC!$E13),$A13,"")</f>
        <v/>
      </c>
      <c r="M13" s="11" t="str">
        <f>IF(AND(VLOOKUP(M$1,VesselTimes!$A$2:$E$9,5)&gt;StnC!$D13,VLOOKUP(M$1,VesselTimes!$A$2:$E$9,4)&lt;=StnC!$E13),$A13,"")</f>
        <v/>
      </c>
    </row>
    <row r="14" spans="1:13" x14ac:dyDescent="0.25">
      <c r="A14" t="s">
        <v>443</v>
      </c>
      <c r="B14" s="4">
        <v>1791.7840000000001</v>
      </c>
      <c r="C14" s="2">
        <f t="shared" si="0"/>
        <v>81307.999999704771</v>
      </c>
      <c r="D14" s="1">
        <f t="shared" si="1"/>
        <v>41180.941064814811</v>
      </c>
      <c r="E14" s="1">
        <f t="shared" si="2"/>
        <v>41180.96180305555</v>
      </c>
      <c r="F14" s="11" t="str">
        <f>IF(AND(VLOOKUP(F$1,VesselTimes!$A$2:$E$9,5)&gt;StnC!$D14,VLOOKUP(F$1,VesselTimes!$A$2:$E$9,4)&lt;=StnC!$E14),$A14,"")</f>
        <v/>
      </c>
      <c r="G14" s="11" t="str">
        <f>IF(AND(VLOOKUP(G$1,VesselTimes!$A$2:$E$9,5)&gt;StnC!$D14,VLOOKUP(G$1,VesselTimes!$A$2:$E$9,4)&lt;=StnC!$E14),$A14,"")</f>
        <v/>
      </c>
      <c r="H14" s="11" t="str">
        <f>IF(AND(VLOOKUP(H$1,VesselTimes!$A$2:$E$9,5)&gt;StnC!$D14,VLOOKUP(H$1,VesselTimes!$A$2:$E$9,4)&lt;=StnC!$E14),$A14,"")</f>
        <v/>
      </c>
      <c r="I14" s="11" t="str">
        <f>IF(AND(VLOOKUP(I$1,VesselTimes!$A$2:$E$9,5)&gt;StnC!$D14,VLOOKUP(I$1,VesselTimes!$A$2:$E$9,4)&lt;=StnC!$E14),$A14,"")</f>
        <v/>
      </c>
      <c r="J14" s="11" t="str">
        <f>IF(AND(VLOOKUP(J$1,VesselTimes!$A$2:$E$9,5)&gt;StnC!$D14,VLOOKUP(J$1,VesselTimes!$A$2:$E$9,4)&lt;=StnC!$E14),$A14,"")</f>
        <v/>
      </c>
      <c r="K14" s="11" t="str">
        <f>IF(AND(VLOOKUP(K$1,VesselTimes!$A$2:$E$9,5)&gt;StnC!$D14,VLOOKUP(K$1,VesselTimes!$A$2:$E$9,4)&lt;=StnC!$E14),$A14,"")</f>
        <v/>
      </c>
      <c r="L14" s="11" t="str">
        <f>IF(AND(VLOOKUP(L$1,VesselTimes!$A$2:$E$9,5)&gt;StnC!$D14,VLOOKUP(L$1,VesselTimes!$A$2:$E$9,4)&lt;=StnC!$E14),$A14,"")</f>
        <v/>
      </c>
      <c r="M14" s="11" t="str">
        <f>IF(AND(VLOOKUP(M$1,VesselTimes!$A$2:$E$9,5)&gt;StnC!$D14,VLOOKUP(M$1,VesselTimes!$A$2:$E$9,4)&lt;=StnC!$E14),$A14,"")</f>
        <v/>
      </c>
    </row>
    <row r="15" spans="1:13" x14ac:dyDescent="0.25">
      <c r="A15" t="s">
        <v>444</v>
      </c>
      <c r="B15" s="4">
        <v>1800</v>
      </c>
      <c r="C15" s="2">
        <f t="shared" si="0"/>
        <v>83109.00000014808</v>
      </c>
      <c r="D15" s="1">
        <f t="shared" si="1"/>
        <v>41180.961909722224</v>
      </c>
      <c r="E15" s="1">
        <f t="shared" si="2"/>
        <v>41180.98274305556</v>
      </c>
      <c r="F15" s="11" t="str">
        <f>IF(AND(VLOOKUP(F$1,VesselTimes!$A$2:$E$9,5)&gt;StnC!$D15,VLOOKUP(F$1,VesselTimes!$A$2:$E$9,4)&lt;=StnC!$E15),$A15,"")</f>
        <v/>
      </c>
      <c r="G15" s="11" t="str">
        <f>IF(AND(VLOOKUP(G$1,VesselTimes!$A$2:$E$9,5)&gt;StnC!$D15,VLOOKUP(G$1,VesselTimes!$A$2:$E$9,4)&lt;=StnC!$E15),$A15,"")</f>
        <v/>
      </c>
      <c r="H15" s="11" t="str">
        <f>IF(AND(VLOOKUP(H$1,VesselTimes!$A$2:$E$9,5)&gt;StnC!$D15,VLOOKUP(H$1,VesselTimes!$A$2:$E$9,4)&lt;=StnC!$E15),$A15,"")</f>
        <v/>
      </c>
      <c r="I15" s="11" t="str">
        <f>IF(AND(VLOOKUP(I$1,VesselTimes!$A$2:$E$9,5)&gt;StnC!$D15,VLOOKUP(I$1,VesselTimes!$A$2:$E$9,4)&lt;=StnC!$E15),$A15,"")</f>
        <v/>
      </c>
      <c r="J15" s="11" t="str">
        <f>IF(AND(VLOOKUP(J$1,VesselTimes!$A$2:$E$9,5)&gt;StnC!$D15,VLOOKUP(J$1,VesselTimes!$A$2:$E$9,4)&lt;=StnC!$E15),$A15,"")</f>
        <v/>
      </c>
      <c r="K15" s="11" t="str">
        <f>IF(AND(VLOOKUP(K$1,VesselTimes!$A$2:$E$9,5)&gt;StnC!$D15,VLOOKUP(K$1,VesselTimes!$A$2:$E$9,4)&lt;=StnC!$E15),$A15,"")</f>
        <v/>
      </c>
      <c r="L15" s="11" t="str">
        <f>IF(AND(VLOOKUP(L$1,VesselTimes!$A$2:$E$9,5)&gt;StnC!$D15,VLOOKUP(L$1,VesselTimes!$A$2:$E$9,4)&lt;=StnC!$E15),$A15,"")</f>
        <v/>
      </c>
      <c r="M15" s="11" t="str">
        <f>IF(AND(VLOOKUP(M$1,VesselTimes!$A$2:$E$9,5)&gt;StnC!$D15,VLOOKUP(M$1,VesselTimes!$A$2:$E$9,4)&lt;=StnC!$E15),$A15,"")</f>
        <v/>
      </c>
    </row>
    <row r="16" spans="1:13" x14ac:dyDescent="0.25">
      <c r="A16" t="s">
        <v>445</v>
      </c>
      <c r="B16" s="4">
        <v>1792.7650000000001</v>
      </c>
      <c r="C16" s="2">
        <f t="shared" si="0"/>
        <v>84908.999999728985</v>
      </c>
      <c r="D16" s="1">
        <f t="shared" si="1"/>
        <v>41180.982743055552</v>
      </c>
      <c r="E16" s="1">
        <f t="shared" si="2"/>
        <v>41181.00349265046</v>
      </c>
      <c r="F16" s="11" t="str">
        <f>IF(AND(VLOOKUP(F$1,VesselTimes!$A$2:$E$9,5)&gt;StnC!$D16,VLOOKUP(F$1,VesselTimes!$A$2:$E$9,4)&lt;=StnC!$E16),$A16,"")</f>
        <v/>
      </c>
      <c r="G16" s="11" t="str">
        <f>IF(AND(VLOOKUP(G$1,VesselTimes!$A$2:$E$9,5)&gt;StnC!$D16,VLOOKUP(G$1,VesselTimes!$A$2:$E$9,4)&lt;=StnC!$E16),$A16,"")</f>
        <v/>
      </c>
      <c r="H16" s="11" t="str">
        <f>IF(AND(VLOOKUP(H$1,VesselTimes!$A$2:$E$9,5)&gt;StnC!$D16,VLOOKUP(H$1,VesselTimes!$A$2:$E$9,4)&lt;=StnC!$E16),$A16,"")</f>
        <v/>
      </c>
      <c r="I16" s="11" t="str">
        <f>IF(AND(VLOOKUP(I$1,VesselTimes!$A$2:$E$9,5)&gt;StnC!$D16,VLOOKUP(I$1,VesselTimes!$A$2:$E$9,4)&lt;=StnC!$E16),$A16,"")</f>
        <v/>
      </c>
      <c r="J16" s="11" t="str">
        <f>IF(AND(VLOOKUP(J$1,VesselTimes!$A$2:$E$9,5)&gt;StnC!$D16,VLOOKUP(J$1,VesselTimes!$A$2:$E$9,4)&lt;=StnC!$E16),$A16,"")</f>
        <v/>
      </c>
      <c r="K16" s="11" t="str">
        <f>IF(AND(VLOOKUP(K$1,VesselTimes!$A$2:$E$9,5)&gt;StnC!$D16,VLOOKUP(K$1,VesselTimes!$A$2:$E$9,4)&lt;=StnC!$E16),$A16,"")</f>
        <v/>
      </c>
      <c r="L16" s="11" t="str">
        <f>IF(AND(VLOOKUP(L$1,VesselTimes!$A$2:$E$9,5)&gt;StnC!$D16,VLOOKUP(L$1,VesselTimes!$A$2:$E$9,4)&lt;=StnC!$E16),$A16,"")</f>
        <v/>
      </c>
      <c r="M16" s="11" t="str">
        <f>IF(AND(VLOOKUP(M$1,VesselTimes!$A$2:$E$9,5)&gt;StnC!$D16,VLOOKUP(M$1,VesselTimes!$A$2:$E$9,4)&lt;=StnC!$E16),$A16,"")</f>
        <v/>
      </c>
    </row>
    <row r="17" spans="1:13" x14ac:dyDescent="0.25">
      <c r="A17" t="s">
        <v>446</v>
      </c>
      <c r="B17" s="4">
        <v>1800</v>
      </c>
      <c r="C17" s="2">
        <f t="shared" si="0"/>
        <v>86710.000000172295</v>
      </c>
      <c r="D17" s="1">
        <f t="shared" si="1"/>
        <v>41181.003587962965</v>
      </c>
      <c r="E17" s="1">
        <f t="shared" si="2"/>
        <v>41181.024421296301</v>
      </c>
      <c r="F17" s="11" t="str">
        <f>IF(AND(VLOOKUP(F$1,VesselTimes!$A$2:$E$9,5)&gt;StnC!$D17,VLOOKUP(F$1,VesselTimes!$A$2:$E$9,4)&lt;=StnC!$E17),$A17,"")</f>
        <v/>
      </c>
      <c r="G17" s="11" t="str">
        <f>IF(AND(VLOOKUP(G$1,VesselTimes!$A$2:$E$9,5)&gt;StnC!$D17,VLOOKUP(G$1,VesselTimes!$A$2:$E$9,4)&lt;=StnC!$E17),$A17,"")</f>
        <v/>
      </c>
      <c r="H17" s="11" t="str">
        <f>IF(AND(VLOOKUP(H$1,VesselTimes!$A$2:$E$9,5)&gt;StnC!$D17,VLOOKUP(H$1,VesselTimes!$A$2:$E$9,4)&lt;=StnC!$E17),$A17,"")</f>
        <v>AMARS_data-54db2b7a.54DB2B7A.Chan_1-24bps.1348877110.2012-09-29-00-05-10.wav</v>
      </c>
      <c r="I17" s="11" t="str">
        <f>IF(AND(VLOOKUP(I$1,VesselTimes!$A$2:$E$9,5)&gt;StnC!$D17,VLOOKUP(I$1,VesselTimes!$A$2:$E$9,4)&lt;=StnC!$E17),$A17,"")</f>
        <v/>
      </c>
      <c r="J17" s="11" t="str">
        <f>IF(AND(VLOOKUP(J$1,VesselTimes!$A$2:$E$9,5)&gt;StnC!$D17,VLOOKUP(J$1,VesselTimes!$A$2:$E$9,4)&lt;=StnC!$E17),$A17,"")</f>
        <v/>
      </c>
      <c r="K17" s="11" t="str">
        <f>IF(AND(VLOOKUP(K$1,VesselTimes!$A$2:$E$9,5)&gt;StnC!$D17,VLOOKUP(K$1,VesselTimes!$A$2:$E$9,4)&lt;=StnC!$E17),$A17,"")</f>
        <v/>
      </c>
      <c r="L17" s="11" t="str">
        <f>IF(AND(VLOOKUP(L$1,VesselTimes!$A$2:$E$9,5)&gt;StnC!$D17,VLOOKUP(L$1,VesselTimes!$A$2:$E$9,4)&lt;=StnC!$E17),$A17,"")</f>
        <v/>
      </c>
      <c r="M17" s="11" t="str">
        <f>IF(AND(VLOOKUP(M$1,VesselTimes!$A$2:$E$9,5)&gt;StnC!$D17,VLOOKUP(M$1,VesselTimes!$A$2:$E$9,4)&lt;=StnC!$E17),$A17,"")</f>
        <v/>
      </c>
    </row>
    <row r="18" spans="1:13" x14ac:dyDescent="0.25">
      <c r="A18" t="s">
        <v>447</v>
      </c>
      <c r="B18" s="4">
        <v>1794.7280000000001</v>
      </c>
      <c r="C18" s="2">
        <f t="shared" si="0"/>
        <v>88509.9999997532</v>
      </c>
      <c r="D18" s="1">
        <f t="shared" si="1"/>
        <v>41181.024421296293</v>
      </c>
      <c r="E18" s="1">
        <f t="shared" si="2"/>
        <v>41181.045193611106</v>
      </c>
      <c r="F18" s="11" t="str">
        <f>IF(AND(VLOOKUP(F$1,VesselTimes!$A$2:$E$9,5)&gt;StnC!$D18,VLOOKUP(F$1,VesselTimes!$A$2:$E$9,4)&lt;=StnC!$E18),$A18,"")</f>
        <v/>
      </c>
      <c r="G18" s="11" t="str">
        <f>IF(AND(VLOOKUP(G$1,VesselTimes!$A$2:$E$9,5)&gt;StnC!$D18,VLOOKUP(G$1,VesselTimes!$A$2:$E$9,4)&lt;=StnC!$E18),$A18,"")</f>
        <v/>
      </c>
      <c r="H18" s="11" t="str">
        <f>IF(AND(VLOOKUP(H$1,VesselTimes!$A$2:$E$9,5)&gt;StnC!$D18,VLOOKUP(H$1,VesselTimes!$A$2:$E$9,4)&lt;=StnC!$E18),$A18,"")</f>
        <v>AMARS_data-54db2b7a.54DB2B7A.Chan_1-24bps.1348878910.2012-09-29-00-35-10.wav</v>
      </c>
      <c r="I18" s="11" t="str">
        <f>IF(AND(VLOOKUP(I$1,VesselTimes!$A$2:$E$9,5)&gt;StnC!$D18,VLOOKUP(I$1,VesselTimes!$A$2:$E$9,4)&lt;=StnC!$E18),$A18,"")</f>
        <v/>
      </c>
      <c r="J18" s="11" t="str">
        <f>IF(AND(VLOOKUP(J$1,VesselTimes!$A$2:$E$9,5)&gt;StnC!$D18,VLOOKUP(J$1,VesselTimes!$A$2:$E$9,4)&lt;=StnC!$E18),$A18,"")</f>
        <v/>
      </c>
      <c r="K18" s="11" t="str">
        <f>IF(AND(VLOOKUP(K$1,VesselTimes!$A$2:$E$9,5)&gt;StnC!$D18,VLOOKUP(K$1,VesselTimes!$A$2:$E$9,4)&lt;=StnC!$E18),$A18,"")</f>
        <v/>
      </c>
      <c r="L18" s="11" t="str">
        <f>IF(AND(VLOOKUP(L$1,VesselTimes!$A$2:$E$9,5)&gt;StnC!$D18,VLOOKUP(L$1,VesselTimes!$A$2:$E$9,4)&lt;=StnC!$E18),$A18,"")</f>
        <v/>
      </c>
      <c r="M18" s="11" t="str">
        <f>IF(AND(VLOOKUP(M$1,VesselTimes!$A$2:$E$9,5)&gt;StnC!$D18,VLOOKUP(M$1,VesselTimes!$A$2:$E$9,4)&lt;=StnC!$E18),$A18,"")</f>
        <v/>
      </c>
    </row>
    <row r="19" spans="1:13" x14ac:dyDescent="0.25">
      <c r="A19" t="s">
        <v>448</v>
      </c>
      <c r="B19" s="4">
        <v>1800</v>
      </c>
      <c r="C19" s="2">
        <f t="shared" si="0"/>
        <v>90311.999999801628</v>
      </c>
      <c r="D19" s="1">
        <f t="shared" si="1"/>
        <v>41181.045277777775</v>
      </c>
      <c r="E19" s="1">
        <f t="shared" si="2"/>
        <v>41181.066111111111</v>
      </c>
      <c r="F19" s="11" t="str">
        <f>IF(AND(VLOOKUP(F$1,VesselTimes!$A$2:$E$9,5)&gt;StnC!$D19,VLOOKUP(F$1,VesselTimes!$A$2:$E$9,4)&lt;=StnC!$E19),$A19,"")</f>
        <v/>
      </c>
      <c r="G19" s="11" t="str">
        <f>IF(AND(VLOOKUP(G$1,VesselTimes!$A$2:$E$9,5)&gt;StnC!$D19,VLOOKUP(G$1,VesselTimes!$A$2:$E$9,4)&lt;=StnC!$E19),$A19,"")</f>
        <v/>
      </c>
      <c r="H19" s="11" t="str">
        <f>IF(AND(VLOOKUP(H$1,VesselTimes!$A$2:$E$9,5)&gt;StnC!$D19,VLOOKUP(H$1,VesselTimes!$A$2:$E$9,4)&lt;=StnC!$E19),$A19,"")</f>
        <v/>
      </c>
      <c r="I19" s="11" t="str">
        <f>IF(AND(VLOOKUP(I$1,VesselTimes!$A$2:$E$9,5)&gt;StnC!$D19,VLOOKUP(I$1,VesselTimes!$A$2:$E$9,4)&lt;=StnC!$E19),$A19,"")</f>
        <v/>
      </c>
      <c r="J19" s="11" t="str">
        <f>IF(AND(VLOOKUP(J$1,VesselTimes!$A$2:$E$9,5)&gt;StnC!$D19,VLOOKUP(J$1,VesselTimes!$A$2:$E$9,4)&lt;=StnC!$E19),$A19,"")</f>
        <v/>
      </c>
      <c r="K19" s="11" t="str">
        <f>IF(AND(VLOOKUP(K$1,VesselTimes!$A$2:$E$9,5)&gt;StnC!$D19,VLOOKUP(K$1,VesselTimes!$A$2:$E$9,4)&lt;=StnC!$E19),$A19,"")</f>
        <v/>
      </c>
      <c r="L19" s="11" t="str">
        <f>IF(AND(VLOOKUP(L$1,VesselTimes!$A$2:$E$9,5)&gt;StnC!$D19,VLOOKUP(L$1,VesselTimes!$A$2:$E$9,4)&lt;=StnC!$E19),$A19,"")</f>
        <v/>
      </c>
      <c r="M19" s="11" t="str">
        <f>IF(AND(VLOOKUP(M$1,VesselTimes!$A$2:$E$9,5)&gt;StnC!$D19,VLOOKUP(M$1,VesselTimes!$A$2:$E$9,4)&lt;=StnC!$E19),$A19,"")</f>
        <v/>
      </c>
    </row>
    <row r="20" spans="1:13" x14ac:dyDescent="0.25">
      <c r="A20" t="s">
        <v>449</v>
      </c>
      <c r="B20" s="4">
        <v>1791.7840000000001</v>
      </c>
      <c r="C20" s="2">
        <f t="shared" si="0"/>
        <v>92112.000000011176</v>
      </c>
      <c r="D20" s="1">
        <f t="shared" si="1"/>
        <v>41181.066111111111</v>
      </c>
      <c r="E20" s="1">
        <f t="shared" si="2"/>
        <v>41181.08684935185</v>
      </c>
      <c r="F20" s="11" t="str">
        <f>IF(AND(VLOOKUP(F$1,VesselTimes!$A$2:$E$9,5)&gt;StnC!$D20,VLOOKUP(F$1,VesselTimes!$A$2:$E$9,4)&lt;=StnC!$E20),$A20,"")</f>
        <v/>
      </c>
      <c r="G20" s="11" t="str">
        <f>IF(AND(VLOOKUP(G$1,VesselTimes!$A$2:$E$9,5)&gt;StnC!$D20,VLOOKUP(G$1,VesselTimes!$A$2:$E$9,4)&lt;=StnC!$E20),$A20,"")</f>
        <v/>
      </c>
      <c r="H20" s="11" t="str">
        <f>IF(AND(VLOOKUP(H$1,VesselTimes!$A$2:$E$9,5)&gt;StnC!$D20,VLOOKUP(H$1,VesselTimes!$A$2:$E$9,4)&lt;=StnC!$E20),$A20,"")</f>
        <v/>
      </c>
      <c r="I20" s="11" t="str">
        <f>IF(AND(VLOOKUP(I$1,VesselTimes!$A$2:$E$9,5)&gt;StnC!$D20,VLOOKUP(I$1,VesselTimes!$A$2:$E$9,4)&lt;=StnC!$E20),$A20,"")</f>
        <v/>
      </c>
      <c r="J20" s="11" t="str">
        <f>IF(AND(VLOOKUP(J$1,VesselTimes!$A$2:$E$9,5)&gt;StnC!$D20,VLOOKUP(J$1,VesselTimes!$A$2:$E$9,4)&lt;=StnC!$E20),$A20,"")</f>
        <v/>
      </c>
      <c r="K20" s="11" t="str">
        <f>IF(AND(VLOOKUP(K$1,VesselTimes!$A$2:$E$9,5)&gt;StnC!$D20,VLOOKUP(K$1,VesselTimes!$A$2:$E$9,4)&lt;=StnC!$E20),$A20,"")</f>
        <v/>
      </c>
      <c r="L20" s="11" t="str">
        <f>IF(AND(VLOOKUP(L$1,VesselTimes!$A$2:$E$9,5)&gt;StnC!$D20,VLOOKUP(L$1,VesselTimes!$A$2:$E$9,4)&lt;=StnC!$E20),$A20,"")</f>
        <v/>
      </c>
      <c r="M20" s="11" t="str">
        <f>IF(AND(VLOOKUP(M$1,VesselTimes!$A$2:$E$9,5)&gt;StnC!$D20,VLOOKUP(M$1,VesselTimes!$A$2:$E$9,4)&lt;=StnC!$E20),$A20,"")</f>
        <v/>
      </c>
    </row>
    <row r="21" spans="1:13" x14ac:dyDescent="0.25">
      <c r="A21" t="s">
        <v>450</v>
      </c>
      <c r="B21" s="4">
        <v>1800</v>
      </c>
      <c r="C21" s="2">
        <f t="shared" si="0"/>
        <v>93912.999999825843</v>
      </c>
      <c r="D21" s="1">
        <f t="shared" si="1"/>
        <v>41181.086956018517</v>
      </c>
      <c r="E21" s="1">
        <f t="shared" si="2"/>
        <v>41181.107789351852</v>
      </c>
      <c r="F21" s="11" t="str">
        <f>IF(AND(VLOOKUP(F$1,VesselTimes!$A$2:$E$9,5)&gt;StnC!$D21,VLOOKUP(F$1,VesselTimes!$A$2:$E$9,4)&lt;=StnC!$E21),$A21,"")</f>
        <v/>
      </c>
      <c r="G21" s="11" t="str">
        <f>IF(AND(VLOOKUP(G$1,VesselTimes!$A$2:$E$9,5)&gt;StnC!$D21,VLOOKUP(G$1,VesselTimes!$A$2:$E$9,4)&lt;=StnC!$E21),$A21,"")</f>
        <v/>
      </c>
      <c r="H21" s="11" t="str">
        <f>IF(AND(VLOOKUP(H$1,VesselTimes!$A$2:$E$9,5)&gt;StnC!$D21,VLOOKUP(H$1,VesselTimes!$A$2:$E$9,4)&lt;=StnC!$E21),$A21,"")</f>
        <v/>
      </c>
      <c r="I21" s="11" t="str">
        <f>IF(AND(VLOOKUP(I$1,VesselTimes!$A$2:$E$9,5)&gt;StnC!$D21,VLOOKUP(I$1,VesselTimes!$A$2:$E$9,4)&lt;=StnC!$E21),$A21,"")</f>
        <v/>
      </c>
      <c r="J21" s="11" t="str">
        <f>IF(AND(VLOOKUP(J$1,VesselTimes!$A$2:$E$9,5)&gt;StnC!$D21,VLOOKUP(J$1,VesselTimes!$A$2:$E$9,4)&lt;=StnC!$E21),$A21,"")</f>
        <v/>
      </c>
      <c r="K21" s="11" t="str">
        <f>IF(AND(VLOOKUP(K$1,VesselTimes!$A$2:$E$9,5)&gt;StnC!$D21,VLOOKUP(K$1,VesselTimes!$A$2:$E$9,4)&lt;=StnC!$E21),$A21,"")</f>
        <v/>
      </c>
      <c r="L21" s="11" t="str">
        <f>IF(AND(VLOOKUP(L$1,VesselTimes!$A$2:$E$9,5)&gt;StnC!$D21,VLOOKUP(L$1,VesselTimes!$A$2:$E$9,4)&lt;=StnC!$E21),$A21,"")</f>
        <v/>
      </c>
      <c r="M21" s="11" t="str">
        <f>IF(AND(VLOOKUP(M$1,VesselTimes!$A$2:$E$9,5)&gt;StnC!$D21,VLOOKUP(M$1,VesselTimes!$A$2:$E$9,4)&lt;=StnC!$E21),$A21,"")</f>
        <v/>
      </c>
    </row>
    <row r="22" spans="1:13" x14ac:dyDescent="0.25">
      <c r="A22" t="s">
        <v>451</v>
      </c>
      <c r="B22" s="4">
        <v>1792.723</v>
      </c>
      <c r="C22" s="2">
        <f t="shared" si="0"/>
        <v>95713.00000003539</v>
      </c>
      <c r="D22" s="1">
        <f t="shared" si="1"/>
        <v>41181.107789351852</v>
      </c>
      <c r="E22" s="1">
        <f t="shared" si="2"/>
        <v>41181.128538460645</v>
      </c>
      <c r="F22" s="11" t="str">
        <f>IF(AND(VLOOKUP(F$1,VesselTimes!$A$2:$E$9,5)&gt;StnC!$D22,VLOOKUP(F$1,VesselTimes!$A$2:$E$9,4)&lt;=StnC!$E22),$A22,"")</f>
        <v/>
      </c>
      <c r="G22" s="11" t="str">
        <f>IF(AND(VLOOKUP(G$1,VesselTimes!$A$2:$E$9,5)&gt;StnC!$D22,VLOOKUP(G$1,VesselTimes!$A$2:$E$9,4)&lt;=StnC!$E22),$A22,"")</f>
        <v/>
      </c>
      <c r="H22" s="11" t="str">
        <f>IF(AND(VLOOKUP(H$1,VesselTimes!$A$2:$E$9,5)&gt;StnC!$D22,VLOOKUP(H$1,VesselTimes!$A$2:$E$9,4)&lt;=StnC!$E22),$A22,"")</f>
        <v/>
      </c>
      <c r="I22" s="11" t="str">
        <f>IF(AND(VLOOKUP(I$1,VesselTimes!$A$2:$E$9,5)&gt;StnC!$D22,VLOOKUP(I$1,VesselTimes!$A$2:$E$9,4)&lt;=StnC!$E22),$A22,"")</f>
        <v/>
      </c>
      <c r="J22" s="11" t="str">
        <f>IF(AND(VLOOKUP(J$1,VesselTimes!$A$2:$E$9,5)&gt;StnC!$D22,VLOOKUP(J$1,VesselTimes!$A$2:$E$9,4)&lt;=StnC!$E22),$A22,"")</f>
        <v/>
      </c>
      <c r="K22" s="11" t="str">
        <f>IF(AND(VLOOKUP(K$1,VesselTimes!$A$2:$E$9,5)&gt;StnC!$D22,VLOOKUP(K$1,VesselTimes!$A$2:$E$9,4)&lt;=StnC!$E22),$A22,"")</f>
        <v/>
      </c>
      <c r="L22" s="11" t="str">
        <f>IF(AND(VLOOKUP(L$1,VesselTimes!$A$2:$E$9,5)&gt;StnC!$D22,VLOOKUP(L$1,VesselTimes!$A$2:$E$9,4)&lt;=StnC!$E22),$A22,"")</f>
        <v/>
      </c>
      <c r="M22" s="11" t="str">
        <f>IF(AND(VLOOKUP(M$1,VesselTimes!$A$2:$E$9,5)&gt;StnC!$D22,VLOOKUP(M$1,VesselTimes!$A$2:$E$9,4)&lt;=StnC!$E22),$A22,"")</f>
        <v/>
      </c>
    </row>
    <row r="23" spans="1:13" x14ac:dyDescent="0.25">
      <c r="A23" t="s">
        <v>452</v>
      </c>
      <c r="B23" s="4">
        <v>1800</v>
      </c>
      <c r="C23" s="2">
        <f t="shared" si="0"/>
        <v>97513.999999850057</v>
      </c>
      <c r="D23" s="1">
        <f t="shared" si="1"/>
        <v>41181.128634259258</v>
      </c>
      <c r="E23" s="1">
        <f t="shared" si="2"/>
        <v>41181.149467592593</v>
      </c>
      <c r="F23" s="11" t="str">
        <f>IF(AND(VLOOKUP(F$1,VesselTimes!$A$2:$E$9,5)&gt;StnC!$D23,VLOOKUP(F$1,VesselTimes!$A$2:$E$9,4)&lt;=StnC!$E23),$A23,"")</f>
        <v/>
      </c>
      <c r="G23" s="11" t="str">
        <f>IF(AND(VLOOKUP(G$1,VesselTimes!$A$2:$E$9,5)&gt;StnC!$D23,VLOOKUP(G$1,VesselTimes!$A$2:$E$9,4)&lt;=StnC!$E23),$A23,"")</f>
        <v/>
      </c>
      <c r="H23" s="11" t="str">
        <f>IF(AND(VLOOKUP(H$1,VesselTimes!$A$2:$E$9,5)&gt;StnC!$D23,VLOOKUP(H$1,VesselTimes!$A$2:$E$9,4)&lt;=StnC!$E23),$A23,"")</f>
        <v/>
      </c>
      <c r="I23" s="11" t="str">
        <f>IF(AND(VLOOKUP(I$1,VesselTimes!$A$2:$E$9,5)&gt;StnC!$D23,VLOOKUP(I$1,VesselTimes!$A$2:$E$9,4)&lt;=StnC!$E23),$A23,"")</f>
        <v/>
      </c>
      <c r="J23" s="11" t="str">
        <f>IF(AND(VLOOKUP(J$1,VesselTimes!$A$2:$E$9,5)&gt;StnC!$D23,VLOOKUP(J$1,VesselTimes!$A$2:$E$9,4)&lt;=StnC!$E23),$A23,"")</f>
        <v/>
      </c>
      <c r="K23" s="11" t="str">
        <f>IF(AND(VLOOKUP(K$1,VesselTimes!$A$2:$E$9,5)&gt;StnC!$D23,VLOOKUP(K$1,VesselTimes!$A$2:$E$9,4)&lt;=StnC!$E23),$A23,"")</f>
        <v/>
      </c>
      <c r="L23" s="11" t="str">
        <f>IF(AND(VLOOKUP(L$1,VesselTimes!$A$2:$E$9,5)&gt;StnC!$D23,VLOOKUP(L$1,VesselTimes!$A$2:$E$9,4)&lt;=StnC!$E23),$A23,"")</f>
        <v/>
      </c>
      <c r="M23" s="11" t="str">
        <f>IF(AND(VLOOKUP(M$1,VesselTimes!$A$2:$E$9,5)&gt;StnC!$D23,VLOOKUP(M$1,VesselTimes!$A$2:$E$9,4)&lt;=StnC!$E23),$A23,"")</f>
        <v/>
      </c>
    </row>
    <row r="24" spans="1:13" x14ac:dyDescent="0.25">
      <c r="A24" t="s">
        <v>453</v>
      </c>
      <c r="B24" s="4">
        <v>1794.6849999999999</v>
      </c>
      <c r="C24" s="2">
        <f t="shared" si="0"/>
        <v>99314.000000059605</v>
      </c>
      <c r="D24" s="1">
        <f t="shared" si="1"/>
        <v>41181.149467592593</v>
      </c>
      <c r="E24" s="1">
        <f t="shared" si="2"/>
        <v>41181.170239409723</v>
      </c>
      <c r="F24" s="11" t="str">
        <f>IF(AND(VLOOKUP(F$1,VesselTimes!$A$2:$E$9,5)&gt;StnC!$D24,VLOOKUP(F$1,VesselTimes!$A$2:$E$9,4)&lt;=StnC!$E24),$A24,"")</f>
        <v/>
      </c>
      <c r="G24" s="11" t="str">
        <f>IF(AND(VLOOKUP(G$1,VesselTimes!$A$2:$E$9,5)&gt;StnC!$D24,VLOOKUP(G$1,VesselTimes!$A$2:$E$9,4)&lt;=StnC!$E24),$A24,"")</f>
        <v/>
      </c>
      <c r="H24" s="11" t="str">
        <f>IF(AND(VLOOKUP(H$1,VesselTimes!$A$2:$E$9,5)&gt;StnC!$D24,VLOOKUP(H$1,VesselTimes!$A$2:$E$9,4)&lt;=StnC!$E24),$A24,"")</f>
        <v/>
      </c>
      <c r="I24" s="11" t="str">
        <f>IF(AND(VLOOKUP(I$1,VesselTimes!$A$2:$E$9,5)&gt;StnC!$D24,VLOOKUP(I$1,VesselTimes!$A$2:$E$9,4)&lt;=StnC!$E24),$A24,"")</f>
        <v/>
      </c>
      <c r="J24" s="11" t="str">
        <f>IF(AND(VLOOKUP(J$1,VesselTimes!$A$2:$E$9,5)&gt;StnC!$D24,VLOOKUP(J$1,VesselTimes!$A$2:$E$9,4)&lt;=StnC!$E24),$A24,"")</f>
        <v/>
      </c>
      <c r="K24" s="11" t="str">
        <f>IF(AND(VLOOKUP(K$1,VesselTimes!$A$2:$E$9,5)&gt;StnC!$D24,VLOOKUP(K$1,VesselTimes!$A$2:$E$9,4)&lt;=StnC!$E24),$A24,"")</f>
        <v/>
      </c>
      <c r="L24" s="11" t="str">
        <f>IF(AND(VLOOKUP(L$1,VesselTimes!$A$2:$E$9,5)&gt;StnC!$D24,VLOOKUP(L$1,VesselTimes!$A$2:$E$9,4)&lt;=StnC!$E24),$A24,"")</f>
        <v/>
      </c>
      <c r="M24" s="11" t="str">
        <f>IF(AND(VLOOKUP(M$1,VesselTimes!$A$2:$E$9,5)&gt;StnC!$D24,VLOOKUP(M$1,VesselTimes!$A$2:$E$9,4)&lt;=StnC!$E24),$A24,"")</f>
        <v/>
      </c>
    </row>
    <row r="25" spans="1:13" x14ac:dyDescent="0.25">
      <c r="A25" t="s">
        <v>454</v>
      </c>
      <c r="B25" s="4">
        <v>1800</v>
      </c>
      <c r="C25" s="2">
        <f t="shared" si="0"/>
        <v>101116.99999971315</v>
      </c>
      <c r="D25" s="1">
        <f t="shared" si="1"/>
        <v>41181.170335648145</v>
      </c>
      <c r="E25" s="1">
        <f t="shared" si="2"/>
        <v>41181.191168981481</v>
      </c>
      <c r="F25" s="11" t="str">
        <f>IF(AND(VLOOKUP(F$1,VesselTimes!$A$2:$E$9,5)&gt;StnC!$D25,VLOOKUP(F$1,VesselTimes!$A$2:$E$9,4)&lt;=StnC!$E25),$A25,"")</f>
        <v/>
      </c>
      <c r="G25" s="11" t="str">
        <f>IF(AND(VLOOKUP(G$1,VesselTimes!$A$2:$E$9,5)&gt;StnC!$D25,VLOOKUP(G$1,VesselTimes!$A$2:$E$9,4)&lt;=StnC!$E25),$A25,"")</f>
        <v>AMARS_data-54db2b7a.54DB2B7A.Chan_1-24bps.1348891517.2012-09-29-04-05-17.wav</v>
      </c>
      <c r="H25" s="11" t="str">
        <f>IF(AND(VLOOKUP(H$1,VesselTimes!$A$2:$E$9,5)&gt;StnC!$D25,VLOOKUP(H$1,VesselTimes!$A$2:$E$9,4)&lt;=StnC!$E25),$A25,"")</f>
        <v/>
      </c>
      <c r="I25" s="11" t="str">
        <f>IF(AND(VLOOKUP(I$1,VesselTimes!$A$2:$E$9,5)&gt;StnC!$D25,VLOOKUP(I$1,VesselTimes!$A$2:$E$9,4)&lt;=StnC!$E25),$A25,"")</f>
        <v/>
      </c>
      <c r="J25" s="11" t="str">
        <f>IF(AND(VLOOKUP(J$1,VesselTimes!$A$2:$E$9,5)&gt;StnC!$D25,VLOOKUP(J$1,VesselTimes!$A$2:$E$9,4)&lt;=StnC!$E25),$A25,"")</f>
        <v/>
      </c>
      <c r="K25" s="11" t="str">
        <f>IF(AND(VLOOKUP(K$1,VesselTimes!$A$2:$E$9,5)&gt;StnC!$D25,VLOOKUP(K$1,VesselTimes!$A$2:$E$9,4)&lt;=StnC!$E25),$A25,"")</f>
        <v/>
      </c>
      <c r="L25" s="11" t="str">
        <f>IF(AND(VLOOKUP(L$1,VesselTimes!$A$2:$E$9,5)&gt;StnC!$D25,VLOOKUP(L$1,VesselTimes!$A$2:$E$9,4)&lt;=StnC!$E25),$A25,"")</f>
        <v/>
      </c>
      <c r="M25" s="11" t="str">
        <f>IF(AND(VLOOKUP(M$1,VesselTimes!$A$2:$E$9,5)&gt;StnC!$D25,VLOOKUP(M$1,VesselTimes!$A$2:$E$9,4)&lt;=StnC!$E25),$A25,"")</f>
        <v/>
      </c>
    </row>
    <row r="26" spans="1:13" x14ac:dyDescent="0.25">
      <c r="A26" t="s">
        <v>455</v>
      </c>
      <c r="B26" s="4">
        <v>1792.68</v>
      </c>
      <c r="C26" s="2">
        <f t="shared" si="0"/>
        <v>102916.9999999227</v>
      </c>
      <c r="D26" s="1">
        <f t="shared" si="1"/>
        <v>41181.191168981481</v>
      </c>
      <c r="E26" s="1">
        <f t="shared" si="2"/>
        <v>41181.211917592591</v>
      </c>
      <c r="F26" s="11" t="str">
        <f>IF(AND(VLOOKUP(F$1,VesselTimes!$A$2:$E$9,5)&gt;StnC!$D26,VLOOKUP(F$1,VesselTimes!$A$2:$E$9,4)&lt;=StnC!$E26),$A26,"")</f>
        <v/>
      </c>
      <c r="G26" s="11" t="str">
        <f>IF(AND(VLOOKUP(G$1,VesselTimes!$A$2:$E$9,5)&gt;StnC!$D26,VLOOKUP(G$1,VesselTimes!$A$2:$E$9,4)&lt;=StnC!$E26),$A26,"")</f>
        <v>AMARS_data-54db2b7a.54DB2B7A.Chan_1-24bps.1348893317.2012-09-29-04-35-17.wav</v>
      </c>
      <c r="H26" s="11" t="str">
        <f>IF(AND(VLOOKUP(H$1,VesselTimes!$A$2:$E$9,5)&gt;StnC!$D26,VLOOKUP(H$1,VesselTimes!$A$2:$E$9,4)&lt;=StnC!$E26),$A26,"")</f>
        <v/>
      </c>
      <c r="I26" s="11" t="str">
        <f>IF(AND(VLOOKUP(I$1,VesselTimes!$A$2:$E$9,5)&gt;StnC!$D26,VLOOKUP(I$1,VesselTimes!$A$2:$E$9,4)&lt;=StnC!$E26),$A26,"")</f>
        <v/>
      </c>
      <c r="J26" s="11" t="str">
        <f>IF(AND(VLOOKUP(J$1,VesselTimes!$A$2:$E$9,5)&gt;StnC!$D26,VLOOKUP(J$1,VesselTimes!$A$2:$E$9,4)&lt;=StnC!$E26),$A26,"")</f>
        <v/>
      </c>
      <c r="K26" s="11" t="str">
        <f>IF(AND(VLOOKUP(K$1,VesselTimes!$A$2:$E$9,5)&gt;StnC!$D26,VLOOKUP(K$1,VesselTimes!$A$2:$E$9,4)&lt;=StnC!$E26),$A26,"")</f>
        <v/>
      </c>
      <c r="L26" s="11" t="str">
        <f>IF(AND(VLOOKUP(L$1,VesselTimes!$A$2:$E$9,5)&gt;StnC!$D26,VLOOKUP(L$1,VesselTimes!$A$2:$E$9,4)&lt;=StnC!$E26),$A26,"")</f>
        <v/>
      </c>
      <c r="M26" s="11" t="str">
        <f>IF(AND(VLOOKUP(M$1,VesselTimes!$A$2:$E$9,5)&gt;StnC!$D26,VLOOKUP(M$1,VesselTimes!$A$2:$E$9,4)&lt;=StnC!$E26),$A26,"")</f>
        <v/>
      </c>
    </row>
    <row r="27" spans="1:13" x14ac:dyDescent="0.25">
      <c r="A27" t="s">
        <v>456</v>
      </c>
      <c r="B27" s="4">
        <v>1800</v>
      </c>
      <c r="C27" s="2">
        <f t="shared" si="0"/>
        <v>104717.99999973737</v>
      </c>
      <c r="D27" s="1">
        <f t="shared" si="1"/>
        <v>41181.212013888886</v>
      </c>
      <c r="E27" s="1">
        <f t="shared" si="2"/>
        <v>41181.232847222222</v>
      </c>
      <c r="F27" s="11" t="str">
        <f>IF(AND(VLOOKUP(F$1,VesselTimes!$A$2:$E$9,5)&gt;StnC!$D27,VLOOKUP(F$1,VesselTimes!$A$2:$E$9,4)&lt;=StnC!$E27),$A27,"")</f>
        <v/>
      </c>
      <c r="G27" s="11" t="str">
        <f>IF(AND(VLOOKUP(G$1,VesselTimes!$A$2:$E$9,5)&gt;StnC!$D27,VLOOKUP(G$1,VesselTimes!$A$2:$E$9,4)&lt;=StnC!$E27),$A27,"")</f>
        <v>AMARS_data-54db2b7a.54DB2B7A.Chan_1-24bps.1348895118.2012-09-29-05-05-18.wav</v>
      </c>
      <c r="H27" s="11" t="str">
        <f>IF(AND(VLOOKUP(H$1,VesselTimes!$A$2:$E$9,5)&gt;StnC!$D27,VLOOKUP(H$1,VesselTimes!$A$2:$E$9,4)&lt;=StnC!$E27),$A27,"")</f>
        <v/>
      </c>
      <c r="I27" s="11" t="str">
        <f>IF(AND(VLOOKUP(I$1,VesselTimes!$A$2:$E$9,5)&gt;StnC!$D27,VLOOKUP(I$1,VesselTimes!$A$2:$E$9,4)&lt;=StnC!$E27),$A27,"")</f>
        <v/>
      </c>
      <c r="J27" s="11" t="str">
        <f>IF(AND(VLOOKUP(J$1,VesselTimes!$A$2:$E$9,5)&gt;StnC!$D27,VLOOKUP(J$1,VesselTimes!$A$2:$E$9,4)&lt;=StnC!$E27),$A27,"")</f>
        <v/>
      </c>
      <c r="K27" s="11" t="str">
        <f>IF(AND(VLOOKUP(K$1,VesselTimes!$A$2:$E$9,5)&gt;StnC!$D27,VLOOKUP(K$1,VesselTimes!$A$2:$E$9,4)&lt;=StnC!$E27),$A27,"")</f>
        <v/>
      </c>
      <c r="L27" s="11" t="str">
        <f>IF(AND(VLOOKUP(L$1,VesselTimes!$A$2:$E$9,5)&gt;StnC!$D27,VLOOKUP(L$1,VesselTimes!$A$2:$E$9,4)&lt;=StnC!$E27),$A27,"")</f>
        <v/>
      </c>
      <c r="M27" s="11" t="str">
        <f>IF(AND(VLOOKUP(M$1,VesselTimes!$A$2:$E$9,5)&gt;StnC!$D27,VLOOKUP(M$1,VesselTimes!$A$2:$E$9,4)&lt;=StnC!$E27),$A27,"")</f>
        <v/>
      </c>
    </row>
    <row r="28" spans="1:13" x14ac:dyDescent="0.25">
      <c r="A28" t="s">
        <v>457</v>
      </c>
      <c r="B28" s="4">
        <v>1792.723</v>
      </c>
      <c r="C28" s="2">
        <f t="shared" si="0"/>
        <v>106517.99999994691</v>
      </c>
      <c r="D28" s="1">
        <f t="shared" si="1"/>
        <v>41181.232847222222</v>
      </c>
      <c r="E28" s="1">
        <f t="shared" si="2"/>
        <v>41181.253596331015</v>
      </c>
      <c r="F28" s="11" t="str">
        <f>IF(AND(VLOOKUP(F$1,VesselTimes!$A$2:$E$9,5)&gt;StnC!$D28,VLOOKUP(F$1,VesselTimes!$A$2:$E$9,4)&lt;=StnC!$E28),$A28,"")</f>
        <v/>
      </c>
      <c r="G28" s="11" t="str">
        <f>IF(AND(VLOOKUP(G$1,VesselTimes!$A$2:$E$9,5)&gt;StnC!$D28,VLOOKUP(G$1,VesselTimes!$A$2:$E$9,4)&lt;=StnC!$E28),$A28,"")</f>
        <v/>
      </c>
      <c r="H28" s="11" t="str">
        <f>IF(AND(VLOOKUP(H$1,VesselTimes!$A$2:$E$9,5)&gt;StnC!$D28,VLOOKUP(H$1,VesselTimes!$A$2:$E$9,4)&lt;=StnC!$E28),$A28,"")</f>
        <v/>
      </c>
      <c r="I28" s="11" t="str">
        <f>IF(AND(VLOOKUP(I$1,VesselTimes!$A$2:$E$9,5)&gt;StnC!$D28,VLOOKUP(I$1,VesselTimes!$A$2:$E$9,4)&lt;=StnC!$E28),$A28,"")</f>
        <v/>
      </c>
      <c r="J28" s="11" t="str">
        <f>IF(AND(VLOOKUP(J$1,VesselTimes!$A$2:$E$9,5)&gt;StnC!$D28,VLOOKUP(J$1,VesselTimes!$A$2:$E$9,4)&lt;=StnC!$E28),$A28,"")</f>
        <v/>
      </c>
      <c r="K28" s="11" t="str">
        <f>IF(AND(VLOOKUP(K$1,VesselTimes!$A$2:$E$9,5)&gt;StnC!$D28,VLOOKUP(K$1,VesselTimes!$A$2:$E$9,4)&lt;=StnC!$E28),$A28,"")</f>
        <v/>
      </c>
      <c r="L28" s="11" t="str">
        <f>IF(AND(VLOOKUP(L$1,VesselTimes!$A$2:$E$9,5)&gt;StnC!$D28,VLOOKUP(L$1,VesselTimes!$A$2:$E$9,4)&lt;=StnC!$E28),$A28,"")</f>
        <v/>
      </c>
      <c r="M28" s="11" t="str">
        <f>IF(AND(VLOOKUP(M$1,VesselTimes!$A$2:$E$9,5)&gt;StnC!$D28,VLOOKUP(M$1,VesselTimes!$A$2:$E$9,4)&lt;=StnC!$E28),$A28,"")</f>
        <v/>
      </c>
    </row>
    <row r="29" spans="1:13" x14ac:dyDescent="0.25">
      <c r="A29" t="s">
        <v>458</v>
      </c>
      <c r="B29" s="4">
        <v>1800</v>
      </c>
      <c r="C29" s="2">
        <f t="shared" si="0"/>
        <v>108318.99999976158</v>
      </c>
      <c r="D29" s="1">
        <f t="shared" si="1"/>
        <v>41181.253692129627</v>
      </c>
      <c r="E29" s="1">
        <f t="shared" si="2"/>
        <v>41181.274525462963</v>
      </c>
      <c r="F29" s="11" t="str">
        <f>IF(AND(VLOOKUP(F$1,VesselTimes!$A$2:$E$9,5)&gt;StnC!$D29,VLOOKUP(F$1,VesselTimes!$A$2:$E$9,4)&lt;=StnC!$E29),$A29,"")</f>
        <v/>
      </c>
      <c r="G29" s="11" t="str">
        <f>IF(AND(VLOOKUP(G$1,VesselTimes!$A$2:$E$9,5)&gt;StnC!$D29,VLOOKUP(G$1,VesselTimes!$A$2:$E$9,4)&lt;=StnC!$E29),$A29,"")</f>
        <v/>
      </c>
      <c r="H29" s="11" t="str">
        <f>IF(AND(VLOOKUP(H$1,VesselTimes!$A$2:$E$9,5)&gt;StnC!$D29,VLOOKUP(H$1,VesselTimes!$A$2:$E$9,4)&lt;=StnC!$E29),$A29,"")</f>
        <v/>
      </c>
      <c r="I29" s="11" t="str">
        <f>IF(AND(VLOOKUP(I$1,VesselTimes!$A$2:$E$9,5)&gt;StnC!$D29,VLOOKUP(I$1,VesselTimes!$A$2:$E$9,4)&lt;=StnC!$E29),$A29,"")</f>
        <v/>
      </c>
      <c r="J29" s="11" t="str">
        <f>IF(AND(VLOOKUP(J$1,VesselTimes!$A$2:$E$9,5)&gt;StnC!$D29,VLOOKUP(J$1,VesselTimes!$A$2:$E$9,4)&lt;=StnC!$E29),$A29,"")</f>
        <v/>
      </c>
      <c r="K29" s="11" t="str">
        <f>IF(AND(VLOOKUP(K$1,VesselTimes!$A$2:$E$9,5)&gt;StnC!$D29,VLOOKUP(K$1,VesselTimes!$A$2:$E$9,4)&lt;=StnC!$E29),$A29,"")</f>
        <v/>
      </c>
      <c r="L29" s="11" t="str">
        <f>IF(AND(VLOOKUP(L$1,VesselTimes!$A$2:$E$9,5)&gt;StnC!$D29,VLOOKUP(L$1,VesselTimes!$A$2:$E$9,4)&lt;=StnC!$E29),$A29,"")</f>
        <v/>
      </c>
      <c r="M29" s="11" t="str">
        <f>IF(AND(VLOOKUP(M$1,VesselTimes!$A$2:$E$9,5)&gt;StnC!$D29,VLOOKUP(M$1,VesselTimes!$A$2:$E$9,4)&lt;=StnC!$E29),$A29,"")</f>
        <v/>
      </c>
    </row>
    <row r="30" spans="1:13" x14ac:dyDescent="0.25">
      <c r="A30" t="s">
        <v>459</v>
      </c>
      <c r="B30" s="4">
        <v>1792.723</v>
      </c>
      <c r="C30" s="2">
        <f t="shared" si="0"/>
        <v>110118.99999997113</v>
      </c>
      <c r="D30" s="1">
        <f t="shared" si="1"/>
        <v>41181.274525462963</v>
      </c>
      <c r="E30" s="1">
        <f t="shared" si="2"/>
        <v>41181.295274571756</v>
      </c>
      <c r="F30" s="11" t="str">
        <f>IF(AND(VLOOKUP(F$1,VesselTimes!$A$2:$E$9,5)&gt;StnC!$D30,VLOOKUP(F$1,VesselTimes!$A$2:$E$9,4)&lt;=StnC!$E30),$A30,"")</f>
        <v/>
      </c>
      <c r="G30" s="11" t="str">
        <f>IF(AND(VLOOKUP(G$1,VesselTimes!$A$2:$E$9,5)&gt;StnC!$D30,VLOOKUP(G$1,VesselTimes!$A$2:$E$9,4)&lt;=StnC!$E30),$A30,"")</f>
        <v/>
      </c>
      <c r="H30" s="11" t="str">
        <f>IF(AND(VLOOKUP(H$1,VesselTimes!$A$2:$E$9,5)&gt;StnC!$D30,VLOOKUP(H$1,VesselTimes!$A$2:$E$9,4)&lt;=StnC!$E30),$A30,"")</f>
        <v/>
      </c>
      <c r="I30" s="11" t="str">
        <f>IF(AND(VLOOKUP(I$1,VesselTimes!$A$2:$E$9,5)&gt;StnC!$D30,VLOOKUP(I$1,VesselTimes!$A$2:$E$9,4)&lt;=StnC!$E30),$A30,"")</f>
        <v/>
      </c>
      <c r="J30" s="11" t="str">
        <f>IF(AND(VLOOKUP(J$1,VesselTimes!$A$2:$E$9,5)&gt;StnC!$D30,VLOOKUP(J$1,VesselTimes!$A$2:$E$9,4)&lt;=StnC!$E30),$A30,"")</f>
        <v/>
      </c>
      <c r="K30" s="11" t="str">
        <f>IF(AND(VLOOKUP(K$1,VesselTimes!$A$2:$E$9,5)&gt;StnC!$D30,VLOOKUP(K$1,VesselTimes!$A$2:$E$9,4)&lt;=StnC!$E30),$A30,"")</f>
        <v/>
      </c>
      <c r="L30" s="11" t="str">
        <f>IF(AND(VLOOKUP(L$1,VesselTimes!$A$2:$E$9,5)&gt;StnC!$D30,VLOOKUP(L$1,VesselTimes!$A$2:$E$9,4)&lt;=StnC!$E30),$A30,"")</f>
        <v/>
      </c>
      <c r="M30" s="11" t="str">
        <f>IF(AND(VLOOKUP(M$1,VesselTimes!$A$2:$E$9,5)&gt;StnC!$D30,VLOOKUP(M$1,VesselTimes!$A$2:$E$9,4)&lt;=StnC!$E30),$A30,"")</f>
        <v/>
      </c>
    </row>
    <row r="31" spans="1:13" x14ac:dyDescent="0.25">
      <c r="A31" t="s">
        <v>460</v>
      </c>
      <c r="B31" s="4">
        <v>1800</v>
      </c>
      <c r="C31" s="2">
        <f t="shared" si="0"/>
        <v>111919.9999997858</v>
      </c>
      <c r="D31" s="1">
        <f t="shared" si="1"/>
        <v>41181.295370370368</v>
      </c>
      <c r="E31" s="1">
        <f t="shared" si="2"/>
        <v>41181.316203703704</v>
      </c>
      <c r="F31" s="11" t="str">
        <f>IF(AND(VLOOKUP(F$1,VesselTimes!$A$2:$E$9,5)&gt;StnC!$D31,VLOOKUP(F$1,VesselTimes!$A$2:$E$9,4)&lt;=StnC!$E31),$A31,"")</f>
        <v/>
      </c>
      <c r="G31" s="11" t="str">
        <f>IF(AND(VLOOKUP(G$1,VesselTimes!$A$2:$E$9,5)&gt;StnC!$D31,VLOOKUP(G$1,VesselTimes!$A$2:$E$9,4)&lt;=StnC!$E31),$A31,"")</f>
        <v/>
      </c>
      <c r="H31" s="11" t="str">
        <f>IF(AND(VLOOKUP(H$1,VesselTimes!$A$2:$E$9,5)&gt;StnC!$D31,VLOOKUP(H$1,VesselTimes!$A$2:$E$9,4)&lt;=StnC!$E31),$A31,"")</f>
        <v/>
      </c>
      <c r="I31" s="11" t="str">
        <f>IF(AND(VLOOKUP(I$1,VesselTimes!$A$2:$E$9,5)&gt;StnC!$D31,VLOOKUP(I$1,VesselTimes!$A$2:$E$9,4)&lt;=StnC!$E31),$A31,"")</f>
        <v/>
      </c>
      <c r="J31" s="11" t="str">
        <f>IF(AND(VLOOKUP(J$1,VesselTimes!$A$2:$E$9,5)&gt;StnC!$D31,VLOOKUP(J$1,VesselTimes!$A$2:$E$9,4)&lt;=StnC!$E31),$A31,"")</f>
        <v/>
      </c>
      <c r="K31" s="11" t="str">
        <f>IF(AND(VLOOKUP(K$1,VesselTimes!$A$2:$E$9,5)&gt;StnC!$D31,VLOOKUP(K$1,VesselTimes!$A$2:$E$9,4)&lt;=StnC!$E31),$A31,"")</f>
        <v/>
      </c>
      <c r="L31" s="11" t="str">
        <f>IF(AND(VLOOKUP(L$1,VesselTimes!$A$2:$E$9,5)&gt;StnC!$D31,VLOOKUP(L$1,VesselTimes!$A$2:$E$9,4)&lt;=StnC!$E31),$A31,"")</f>
        <v/>
      </c>
      <c r="M31" s="11" t="str">
        <f>IF(AND(VLOOKUP(M$1,VesselTimes!$A$2:$E$9,5)&gt;StnC!$D31,VLOOKUP(M$1,VesselTimes!$A$2:$E$9,4)&lt;=StnC!$E31),$A31,"")</f>
        <v/>
      </c>
    </row>
    <row r="32" spans="1:13" x14ac:dyDescent="0.25">
      <c r="A32" t="s">
        <v>461</v>
      </c>
      <c r="B32" s="4">
        <v>1794.6849999999999</v>
      </c>
      <c r="C32" s="2">
        <f t="shared" si="0"/>
        <v>113719.99999999534</v>
      </c>
      <c r="D32" s="1">
        <f t="shared" si="1"/>
        <v>41181.316203703704</v>
      </c>
      <c r="E32" s="1">
        <f t="shared" si="2"/>
        <v>41181.336975520833</v>
      </c>
      <c r="F32" s="11" t="str">
        <f>IF(AND(VLOOKUP(F$1,VesselTimes!$A$2:$E$9,5)&gt;StnC!$D32,VLOOKUP(F$1,VesselTimes!$A$2:$E$9,4)&lt;=StnC!$E32),$A32,"")</f>
        <v/>
      </c>
      <c r="G32" s="11" t="str">
        <f>IF(AND(VLOOKUP(G$1,VesselTimes!$A$2:$E$9,5)&gt;StnC!$D32,VLOOKUP(G$1,VesselTimes!$A$2:$E$9,4)&lt;=StnC!$E32),$A32,"")</f>
        <v/>
      </c>
      <c r="H32" s="11" t="str">
        <f>IF(AND(VLOOKUP(H$1,VesselTimes!$A$2:$E$9,5)&gt;StnC!$D32,VLOOKUP(H$1,VesselTimes!$A$2:$E$9,4)&lt;=StnC!$E32),$A32,"")</f>
        <v/>
      </c>
      <c r="I32" s="11" t="str">
        <f>IF(AND(VLOOKUP(I$1,VesselTimes!$A$2:$E$9,5)&gt;StnC!$D32,VLOOKUP(I$1,VesselTimes!$A$2:$E$9,4)&lt;=StnC!$E32),$A32,"")</f>
        <v/>
      </c>
      <c r="J32" s="11" t="str">
        <f>IF(AND(VLOOKUP(J$1,VesselTimes!$A$2:$E$9,5)&gt;StnC!$D32,VLOOKUP(J$1,VesselTimes!$A$2:$E$9,4)&lt;=StnC!$E32),$A32,"")</f>
        <v/>
      </c>
      <c r="K32" s="11" t="str">
        <f>IF(AND(VLOOKUP(K$1,VesselTimes!$A$2:$E$9,5)&gt;StnC!$D32,VLOOKUP(K$1,VesselTimes!$A$2:$E$9,4)&lt;=StnC!$E32),$A32,"")</f>
        <v/>
      </c>
      <c r="L32" s="11" t="str">
        <f>IF(AND(VLOOKUP(L$1,VesselTimes!$A$2:$E$9,5)&gt;StnC!$D32,VLOOKUP(L$1,VesselTimes!$A$2:$E$9,4)&lt;=StnC!$E32),$A32,"")</f>
        <v/>
      </c>
      <c r="M32" s="11" t="str">
        <f>IF(AND(VLOOKUP(M$1,VesselTimes!$A$2:$E$9,5)&gt;StnC!$D32,VLOOKUP(M$1,VesselTimes!$A$2:$E$9,4)&lt;=StnC!$E32),$A32,"")</f>
        <v/>
      </c>
    </row>
    <row r="33" spans="1:13" x14ac:dyDescent="0.25">
      <c r="A33" t="s">
        <v>462</v>
      </c>
      <c r="B33" s="4">
        <v>1800</v>
      </c>
      <c r="C33" s="2">
        <f t="shared" si="0"/>
        <v>115523.00000027753</v>
      </c>
      <c r="D33" s="1">
        <f t="shared" si="1"/>
        <v>41181.337071759262</v>
      </c>
      <c r="E33" s="1">
        <f t="shared" si="2"/>
        <v>41181.357905092598</v>
      </c>
      <c r="F33" s="11" t="str">
        <f>IF(AND(VLOOKUP(F$1,VesselTimes!$A$2:$E$9,5)&gt;StnC!$D33,VLOOKUP(F$1,VesselTimes!$A$2:$E$9,4)&lt;=StnC!$E33),$A33,"")</f>
        <v/>
      </c>
      <c r="G33" s="11" t="str">
        <f>IF(AND(VLOOKUP(G$1,VesselTimes!$A$2:$E$9,5)&gt;StnC!$D33,VLOOKUP(G$1,VesselTimes!$A$2:$E$9,4)&lt;=StnC!$E33),$A33,"")</f>
        <v/>
      </c>
      <c r="H33" s="11" t="str">
        <f>IF(AND(VLOOKUP(H$1,VesselTimes!$A$2:$E$9,5)&gt;StnC!$D33,VLOOKUP(H$1,VesselTimes!$A$2:$E$9,4)&lt;=StnC!$E33),$A33,"")</f>
        <v/>
      </c>
      <c r="I33" s="11" t="str">
        <f>IF(AND(VLOOKUP(I$1,VesselTimes!$A$2:$E$9,5)&gt;StnC!$D33,VLOOKUP(I$1,VesselTimes!$A$2:$E$9,4)&lt;=StnC!$E33),$A33,"")</f>
        <v/>
      </c>
      <c r="J33" s="11" t="str">
        <f>IF(AND(VLOOKUP(J$1,VesselTimes!$A$2:$E$9,5)&gt;StnC!$D33,VLOOKUP(J$1,VesselTimes!$A$2:$E$9,4)&lt;=StnC!$E33),$A33,"")</f>
        <v/>
      </c>
      <c r="K33" s="11" t="str">
        <f>IF(AND(VLOOKUP(K$1,VesselTimes!$A$2:$E$9,5)&gt;StnC!$D33,VLOOKUP(K$1,VesselTimes!$A$2:$E$9,4)&lt;=StnC!$E33),$A33,"")</f>
        <v/>
      </c>
      <c r="L33" s="11" t="str">
        <f>IF(AND(VLOOKUP(L$1,VesselTimes!$A$2:$E$9,5)&gt;StnC!$D33,VLOOKUP(L$1,VesselTimes!$A$2:$E$9,4)&lt;=StnC!$E33),$A33,"")</f>
        <v/>
      </c>
      <c r="M33" s="11" t="str">
        <f>IF(AND(VLOOKUP(M$1,VesselTimes!$A$2:$E$9,5)&gt;StnC!$D33,VLOOKUP(M$1,VesselTimes!$A$2:$E$9,4)&lt;=StnC!$E33),$A33,"")</f>
        <v/>
      </c>
    </row>
    <row r="34" spans="1:13" x14ac:dyDescent="0.25">
      <c r="A34" t="s">
        <v>463</v>
      </c>
      <c r="B34" s="4">
        <v>1794.6420000000001</v>
      </c>
      <c r="C34" s="2">
        <f t="shared" si="0"/>
        <v>117322.99999985844</v>
      </c>
      <c r="D34" s="1">
        <f t="shared" si="1"/>
        <v>41181.357905092591</v>
      </c>
      <c r="E34" s="1">
        <f t="shared" si="2"/>
        <v>41181.378676412038</v>
      </c>
      <c r="F34" s="11" t="str">
        <f>IF(AND(VLOOKUP(F$1,VesselTimes!$A$2:$E$9,5)&gt;StnC!$D34,VLOOKUP(F$1,VesselTimes!$A$2:$E$9,4)&lt;=StnC!$E34),$A34,"")</f>
        <v/>
      </c>
      <c r="G34" s="11" t="str">
        <f>IF(AND(VLOOKUP(G$1,VesselTimes!$A$2:$E$9,5)&gt;StnC!$D34,VLOOKUP(G$1,VesselTimes!$A$2:$E$9,4)&lt;=StnC!$E34),$A34,"")</f>
        <v/>
      </c>
      <c r="H34" s="11" t="str">
        <f>IF(AND(VLOOKUP(H$1,VesselTimes!$A$2:$E$9,5)&gt;StnC!$D34,VLOOKUP(H$1,VesselTimes!$A$2:$E$9,4)&lt;=StnC!$E34),$A34,"")</f>
        <v/>
      </c>
      <c r="I34" s="11" t="str">
        <f>IF(AND(VLOOKUP(I$1,VesselTimes!$A$2:$E$9,5)&gt;StnC!$D34,VLOOKUP(I$1,VesselTimes!$A$2:$E$9,4)&lt;=StnC!$E34),$A34,"")</f>
        <v/>
      </c>
      <c r="J34" s="11" t="str">
        <f>IF(AND(VLOOKUP(J$1,VesselTimes!$A$2:$E$9,5)&gt;StnC!$D34,VLOOKUP(J$1,VesselTimes!$A$2:$E$9,4)&lt;=StnC!$E34),$A34,"")</f>
        <v/>
      </c>
      <c r="K34" s="11" t="str">
        <f>IF(AND(VLOOKUP(K$1,VesselTimes!$A$2:$E$9,5)&gt;StnC!$D34,VLOOKUP(K$1,VesselTimes!$A$2:$E$9,4)&lt;=StnC!$E34),$A34,"")</f>
        <v/>
      </c>
      <c r="L34" s="11" t="str">
        <f>IF(AND(VLOOKUP(L$1,VesselTimes!$A$2:$E$9,5)&gt;StnC!$D34,VLOOKUP(L$1,VesselTimes!$A$2:$E$9,4)&lt;=StnC!$E34),$A34,"")</f>
        <v/>
      </c>
      <c r="M34" s="11" t="str">
        <f>IF(AND(VLOOKUP(M$1,VesselTimes!$A$2:$E$9,5)&gt;StnC!$D34,VLOOKUP(M$1,VesselTimes!$A$2:$E$9,4)&lt;=StnC!$E34),$A34,"")</f>
        <v/>
      </c>
    </row>
    <row r="35" spans="1:13" x14ac:dyDescent="0.25">
      <c r="A35" t="s">
        <v>464</v>
      </c>
      <c r="B35" s="4">
        <v>1800</v>
      </c>
      <c r="C35" s="2">
        <f t="shared" si="0"/>
        <v>119124.99999990687</v>
      </c>
      <c r="D35" s="1">
        <f t="shared" si="1"/>
        <v>41181.378761574073</v>
      </c>
      <c r="E35" s="1">
        <f t="shared" si="2"/>
        <v>41181.399594907409</v>
      </c>
      <c r="F35" s="11" t="str">
        <f>IF(AND(VLOOKUP(F$1,VesselTimes!$A$2:$E$9,5)&gt;StnC!$D35,VLOOKUP(F$1,VesselTimes!$A$2:$E$9,4)&lt;=StnC!$E35),$A35,"")</f>
        <v/>
      </c>
      <c r="G35" s="11" t="str">
        <f>IF(AND(VLOOKUP(G$1,VesselTimes!$A$2:$E$9,5)&gt;StnC!$D35,VLOOKUP(G$1,VesselTimes!$A$2:$E$9,4)&lt;=StnC!$E35),$A35,"")</f>
        <v/>
      </c>
      <c r="H35" s="11" t="str">
        <f>IF(AND(VLOOKUP(H$1,VesselTimes!$A$2:$E$9,5)&gt;StnC!$D35,VLOOKUP(H$1,VesselTimes!$A$2:$E$9,4)&lt;=StnC!$E35),$A35,"")</f>
        <v/>
      </c>
      <c r="I35" s="11" t="str">
        <f>IF(AND(VLOOKUP(I$1,VesselTimes!$A$2:$E$9,5)&gt;StnC!$D35,VLOOKUP(I$1,VesselTimes!$A$2:$E$9,4)&lt;=StnC!$E35),$A35,"")</f>
        <v/>
      </c>
      <c r="J35" s="11" t="str">
        <f>IF(AND(VLOOKUP(J$1,VesselTimes!$A$2:$E$9,5)&gt;StnC!$D35,VLOOKUP(J$1,VesselTimes!$A$2:$E$9,4)&lt;=StnC!$E35),$A35,"")</f>
        <v/>
      </c>
      <c r="K35" s="11" t="str">
        <f>IF(AND(VLOOKUP(K$1,VesselTimes!$A$2:$E$9,5)&gt;StnC!$D35,VLOOKUP(K$1,VesselTimes!$A$2:$E$9,4)&lt;=StnC!$E35),$A35,"")</f>
        <v/>
      </c>
      <c r="L35" s="11" t="str">
        <f>IF(AND(VLOOKUP(L$1,VesselTimes!$A$2:$E$9,5)&gt;StnC!$D35,VLOOKUP(L$1,VesselTimes!$A$2:$E$9,4)&lt;=StnC!$E35),$A35,"")</f>
        <v/>
      </c>
      <c r="M35" s="11" t="str">
        <f>IF(AND(VLOOKUP(M$1,VesselTimes!$A$2:$E$9,5)&gt;StnC!$D35,VLOOKUP(M$1,VesselTimes!$A$2:$E$9,4)&lt;=StnC!$E35),$A35,"")</f>
        <v/>
      </c>
    </row>
    <row r="36" spans="1:13" x14ac:dyDescent="0.25">
      <c r="A36" t="s">
        <v>465</v>
      </c>
      <c r="B36" s="4">
        <v>1793.7460000000001</v>
      </c>
      <c r="C36" s="2">
        <f t="shared" si="0"/>
        <v>120925.00000011642</v>
      </c>
      <c r="D36" s="1">
        <f t="shared" si="1"/>
        <v>41181.399594907409</v>
      </c>
      <c r="E36" s="1">
        <f t="shared" si="2"/>
        <v>41181.420355856484</v>
      </c>
      <c r="F36" s="11" t="str">
        <f>IF(AND(VLOOKUP(F$1,VesselTimes!$A$2:$E$9,5)&gt;StnC!$D36,VLOOKUP(F$1,VesselTimes!$A$2:$E$9,4)&lt;=StnC!$E36),$A36,"")</f>
        <v/>
      </c>
      <c r="G36" s="11" t="str">
        <f>IF(AND(VLOOKUP(G$1,VesselTimes!$A$2:$E$9,5)&gt;StnC!$D36,VLOOKUP(G$1,VesselTimes!$A$2:$E$9,4)&lt;=StnC!$E36),$A36,"")</f>
        <v/>
      </c>
      <c r="H36" s="11" t="str">
        <f>IF(AND(VLOOKUP(H$1,VesselTimes!$A$2:$E$9,5)&gt;StnC!$D36,VLOOKUP(H$1,VesselTimes!$A$2:$E$9,4)&lt;=StnC!$E36),$A36,"")</f>
        <v/>
      </c>
      <c r="I36" s="11" t="str">
        <f>IF(AND(VLOOKUP(I$1,VesselTimes!$A$2:$E$9,5)&gt;StnC!$D36,VLOOKUP(I$1,VesselTimes!$A$2:$E$9,4)&lt;=StnC!$E36),$A36,"")</f>
        <v/>
      </c>
      <c r="J36" s="11" t="str">
        <f>IF(AND(VLOOKUP(J$1,VesselTimes!$A$2:$E$9,5)&gt;StnC!$D36,VLOOKUP(J$1,VesselTimes!$A$2:$E$9,4)&lt;=StnC!$E36),$A36,"")</f>
        <v/>
      </c>
      <c r="K36" s="11" t="str">
        <f>IF(AND(VLOOKUP(K$1,VesselTimes!$A$2:$E$9,5)&gt;StnC!$D36,VLOOKUP(K$1,VesselTimes!$A$2:$E$9,4)&lt;=StnC!$E36),$A36,"")</f>
        <v/>
      </c>
      <c r="L36" s="11" t="str">
        <f>IF(AND(VLOOKUP(L$1,VesselTimes!$A$2:$E$9,5)&gt;StnC!$D36,VLOOKUP(L$1,VesselTimes!$A$2:$E$9,4)&lt;=StnC!$E36),$A36,"")</f>
        <v/>
      </c>
      <c r="M36" s="11" t="str">
        <f>IF(AND(VLOOKUP(M$1,VesselTimes!$A$2:$E$9,5)&gt;StnC!$D36,VLOOKUP(M$1,VesselTimes!$A$2:$E$9,4)&lt;=StnC!$E36),$A36,"")</f>
        <v/>
      </c>
    </row>
    <row r="37" spans="1:13" x14ac:dyDescent="0.25">
      <c r="A37" t="s">
        <v>466</v>
      </c>
      <c r="B37" s="4">
        <v>1800</v>
      </c>
      <c r="C37" s="2">
        <f t="shared" si="0"/>
        <v>122727.00000016484</v>
      </c>
      <c r="D37" s="1">
        <f t="shared" si="1"/>
        <v>41181.420451388891</v>
      </c>
      <c r="E37" s="1">
        <f t="shared" si="2"/>
        <v>41181.441284722227</v>
      </c>
      <c r="F37" s="11" t="str">
        <f>IF(AND(VLOOKUP(F$1,VesselTimes!$A$2:$E$9,5)&gt;StnC!$D37,VLOOKUP(F$1,VesselTimes!$A$2:$E$9,4)&lt;=StnC!$E37),$A37,"")</f>
        <v/>
      </c>
      <c r="G37" s="11" t="str">
        <f>IF(AND(VLOOKUP(G$1,VesselTimes!$A$2:$E$9,5)&gt;StnC!$D37,VLOOKUP(G$1,VesselTimes!$A$2:$E$9,4)&lt;=StnC!$E37),$A37,"")</f>
        <v/>
      </c>
      <c r="H37" s="11" t="str">
        <f>IF(AND(VLOOKUP(H$1,VesselTimes!$A$2:$E$9,5)&gt;StnC!$D37,VLOOKUP(H$1,VesselTimes!$A$2:$E$9,4)&lt;=StnC!$E37),$A37,"")</f>
        <v/>
      </c>
      <c r="I37" s="11" t="str">
        <f>IF(AND(VLOOKUP(I$1,VesselTimes!$A$2:$E$9,5)&gt;StnC!$D37,VLOOKUP(I$1,VesselTimes!$A$2:$E$9,4)&lt;=StnC!$E37),$A37,"")</f>
        <v/>
      </c>
      <c r="J37" s="11" t="str">
        <f>IF(AND(VLOOKUP(J$1,VesselTimes!$A$2:$E$9,5)&gt;StnC!$D37,VLOOKUP(J$1,VesselTimes!$A$2:$E$9,4)&lt;=StnC!$E37),$A37,"")</f>
        <v/>
      </c>
      <c r="K37" s="11" t="str">
        <f>IF(AND(VLOOKUP(K$1,VesselTimes!$A$2:$E$9,5)&gt;StnC!$D37,VLOOKUP(K$1,VesselTimes!$A$2:$E$9,4)&lt;=StnC!$E37),$A37,"")</f>
        <v/>
      </c>
      <c r="L37" s="11" t="str">
        <f>IF(AND(VLOOKUP(L$1,VesselTimes!$A$2:$E$9,5)&gt;StnC!$D37,VLOOKUP(L$1,VesselTimes!$A$2:$E$9,4)&lt;=StnC!$E37),$A37,"")</f>
        <v/>
      </c>
      <c r="M37" s="11" t="str">
        <f>IF(AND(VLOOKUP(M$1,VesselTimes!$A$2:$E$9,5)&gt;StnC!$D37,VLOOKUP(M$1,VesselTimes!$A$2:$E$9,4)&lt;=StnC!$E37),$A37,"")</f>
        <v/>
      </c>
    </row>
    <row r="38" spans="1:13" x14ac:dyDescent="0.25">
      <c r="A38" t="s">
        <v>467</v>
      </c>
      <c r="B38" s="4">
        <v>1794.6420000000001</v>
      </c>
      <c r="C38" s="2">
        <f t="shared" si="0"/>
        <v>124526.99999974575</v>
      </c>
      <c r="D38" s="1">
        <f t="shared" si="1"/>
        <v>41181.441284722219</v>
      </c>
      <c r="E38" s="1">
        <f t="shared" si="2"/>
        <v>41181.462056041666</v>
      </c>
      <c r="F38" s="11" t="str">
        <f>IF(AND(VLOOKUP(F$1,VesselTimes!$A$2:$E$9,5)&gt;StnC!$D38,VLOOKUP(F$1,VesselTimes!$A$2:$E$9,4)&lt;=StnC!$E38),$A38,"")</f>
        <v/>
      </c>
      <c r="G38" s="11" t="str">
        <f>IF(AND(VLOOKUP(G$1,VesselTimes!$A$2:$E$9,5)&gt;StnC!$D38,VLOOKUP(G$1,VesselTimes!$A$2:$E$9,4)&lt;=StnC!$E38),$A38,"")</f>
        <v/>
      </c>
      <c r="H38" s="11" t="str">
        <f>IF(AND(VLOOKUP(H$1,VesselTimes!$A$2:$E$9,5)&gt;StnC!$D38,VLOOKUP(H$1,VesselTimes!$A$2:$E$9,4)&lt;=StnC!$E38),$A38,"")</f>
        <v/>
      </c>
      <c r="I38" s="11" t="str">
        <f>IF(AND(VLOOKUP(I$1,VesselTimes!$A$2:$E$9,5)&gt;StnC!$D38,VLOOKUP(I$1,VesselTimes!$A$2:$E$9,4)&lt;=StnC!$E38),$A38,"")</f>
        <v/>
      </c>
      <c r="J38" s="11" t="str">
        <f>IF(AND(VLOOKUP(J$1,VesselTimes!$A$2:$E$9,5)&gt;StnC!$D38,VLOOKUP(J$1,VesselTimes!$A$2:$E$9,4)&lt;=StnC!$E38),$A38,"")</f>
        <v/>
      </c>
      <c r="K38" s="11" t="str">
        <f>IF(AND(VLOOKUP(K$1,VesselTimes!$A$2:$E$9,5)&gt;StnC!$D38,VLOOKUP(K$1,VesselTimes!$A$2:$E$9,4)&lt;=StnC!$E38),$A38,"")</f>
        <v/>
      </c>
      <c r="L38" s="11" t="str">
        <f>IF(AND(VLOOKUP(L$1,VesselTimes!$A$2:$E$9,5)&gt;StnC!$D38,VLOOKUP(L$1,VesselTimes!$A$2:$E$9,4)&lt;=StnC!$E38),$A38,"")</f>
        <v/>
      </c>
      <c r="M38" s="11" t="str">
        <f>IF(AND(VLOOKUP(M$1,VesselTimes!$A$2:$E$9,5)&gt;StnC!$D38,VLOOKUP(M$1,VesselTimes!$A$2:$E$9,4)&lt;=StnC!$E38),$A38,"")</f>
        <v/>
      </c>
    </row>
    <row r="39" spans="1:13" x14ac:dyDescent="0.25">
      <c r="A39" t="s">
        <v>468</v>
      </c>
      <c r="B39" s="4">
        <v>1800</v>
      </c>
      <c r="C39" s="2">
        <f t="shared" si="0"/>
        <v>126328.99999979418</v>
      </c>
      <c r="D39" s="1">
        <f t="shared" si="1"/>
        <v>41181.462141203701</v>
      </c>
      <c r="E39" s="1">
        <f t="shared" si="2"/>
        <v>41181.482974537037</v>
      </c>
      <c r="F39" s="11" t="str">
        <f>IF(AND(VLOOKUP(F$1,VesselTimes!$A$2:$E$9,5)&gt;StnC!$D39,VLOOKUP(F$1,VesselTimes!$A$2:$E$9,4)&lt;=StnC!$E39),$A39,"")</f>
        <v/>
      </c>
      <c r="G39" s="11" t="str">
        <f>IF(AND(VLOOKUP(G$1,VesselTimes!$A$2:$E$9,5)&gt;StnC!$D39,VLOOKUP(G$1,VesselTimes!$A$2:$E$9,4)&lt;=StnC!$E39),$A39,"")</f>
        <v/>
      </c>
      <c r="H39" s="11" t="str">
        <f>IF(AND(VLOOKUP(H$1,VesselTimes!$A$2:$E$9,5)&gt;StnC!$D39,VLOOKUP(H$1,VesselTimes!$A$2:$E$9,4)&lt;=StnC!$E39),$A39,"")</f>
        <v/>
      </c>
      <c r="I39" s="11" t="str">
        <f>IF(AND(VLOOKUP(I$1,VesselTimes!$A$2:$E$9,5)&gt;StnC!$D39,VLOOKUP(I$1,VesselTimes!$A$2:$E$9,4)&lt;=StnC!$E39),$A39,"")</f>
        <v/>
      </c>
      <c r="J39" s="11" t="str">
        <f>IF(AND(VLOOKUP(J$1,VesselTimes!$A$2:$E$9,5)&gt;StnC!$D39,VLOOKUP(J$1,VesselTimes!$A$2:$E$9,4)&lt;=StnC!$E39),$A39,"")</f>
        <v/>
      </c>
      <c r="K39" s="11" t="str">
        <f>IF(AND(VLOOKUP(K$1,VesselTimes!$A$2:$E$9,5)&gt;StnC!$D39,VLOOKUP(K$1,VesselTimes!$A$2:$E$9,4)&lt;=StnC!$E39),$A39,"")</f>
        <v/>
      </c>
      <c r="L39" s="11" t="str">
        <f>IF(AND(VLOOKUP(L$1,VesselTimes!$A$2:$E$9,5)&gt;StnC!$D39,VLOOKUP(L$1,VesselTimes!$A$2:$E$9,4)&lt;=StnC!$E39),$A39,"")</f>
        <v/>
      </c>
      <c r="M39" s="11" t="str">
        <f>IF(AND(VLOOKUP(M$1,VesselTimes!$A$2:$E$9,5)&gt;StnC!$D39,VLOOKUP(M$1,VesselTimes!$A$2:$E$9,4)&lt;=StnC!$E39),$A39,"")</f>
        <v/>
      </c>
    </row>
    <row r="40" spans="1:13" x14ac:dyDescent="0.25">
      <c r="A40" t="s">
        <v>469</v>
      </c>
      <c r="B40" s="4">
        <v>1791.2719999999999</v>
      </c>
      <c r="C40" s="2">
        <f t="shared" si="0"/>
        <v>128129.00000000373</v>
      </c>
      <c r="D40" s="1">
        <f t="shared" si="1"/>
        <v>41181.482974537037</v>
      </c>
      <c r="E40" s="1">
        <f t="shared" si="2"/>
        <v>41181.50370685185</v>
      </c>
      <c r="F40" s="11" t="str">
        <f>IF(AND(VLOOKUP(F$1,VesselTimes!$A$2:$E$9,5)&gt;StnC!$D40,VLOOKUP(F$1,VesselTimes!$A$2:$E$9,4)&lt;=StnC!$E40),$A40,"")</f>
        <v/>
      </c>
      <c r="G40" s="11" t="str">
        <f>IF(AND(VLOOKUP(G$1,VesselTimes!$A$2:$E$9,5)&gt;StnC!$D40,VLOOKUP(G$1,VesselTimes!$A$2:$E$9,4)&lt;=StnC!$E40),$A40,"")</f>
        <v/>
      </c>
      <c r="H40" s="11" t="str">
        <f>IF(AND(VLOOKUP(H$1,VesselTimes!$A$2:$E$9,5)&gt;StnC!$D40,VLOOKUP(H$1,VesselTimes!$A$2:$E$9,4)&lt;=StnC!$E40),$A40,"")</f>
        <v/>
      </c>
      <c r="I40" s="11" t="str">
        <f>IF(AND(VLOOKUP(I$1,VesselTimes!$A$2:$E$9,5)&gt;StnC!$D40,VLOOKUP(I$1,VesselTimes!$A$2:$E$9,4)&lt;=StnC!$E40),$A40,"")</f>
        <v/>
      </c>
      <c r="J40" s="11" t="str">
        <f>IF(AND(VLOOKUP(J$1,VesselTimes!$A$2:$E$9,5)&gt;StnC!$D40,VLOOKUP(J$1,VesselTimes!$A$2:$E$9,4)&lt;=StnC!$E40),$A40,"")</f>
        <v/>
      </c>
      <c r="K40" s="11" t="str">
        <f>IF(AND(VLOOKUP(K$1,VesselTimes!$A$2:$E$9,5)&gt;StnC!$D40,VLOOKUP(K$1,VesselTimes!$A$2:$E$9,4)&lt;=StnC!$E40),$A40,"")</f>
        <v/>
      </c>
      <c r="L40" s="11" t="str">
        <f>IF(AND(VLOOKUP(L$1,VesselTimes!$A$2:$E$9,5)&gt;StnC!$D40,VLOOKUP(L$1,VesselTimes!$A$2:$E$9,4)&lt;=StnC!$E40),$A40,"")</f>
        <v/>
      </c>
      <c r="M40" s="11" t="str">
        <f>IF(AND(VLOOKUP(M$1,VesselTimes!$A$2:$E$9,5)&gt;StnC!$D40,VLOOKUP(M$1,VesselTimes!$A$2:$E$9,4)&lt;=StnC!$E40),$A40,"")</f>
        <v/>
      </c>
    </row>
    <row r="41" spans="1:13" x14ac:dyDescent="0.25">
      <c r="A41" t="s">
        <v>470</v>
      </c>
      <c r="B41" s="4">
        <v>1800</v>
      </c>
      <c r="C41" s="2">
        <f t="shared" si="0"/>
        <v>129929.99999981839</v>
      </c>
      <c r="D41" s="1">
        <f t="shared" si="1"/>
        <v>41181.503819444442</v>
      </c>
      <c r="E41" s="1">
        <f t="shared" si="2"/>
        <v>41181.524652777778</v>
      </c>
      <c r="F41" s="11" t="str">
        <f>IF(AND(VLOOKUP(F$1,VesselTimes!$A$2:$E$9,5)&gt;StnC!$D41,VLOOKUP(F$1,VesselTimes!$A$2:$E$9,4)&lt;=StnC!$E41),$A41,"")</f>
        <v/>
      </c>
      <c r="G41" s="11" t="str">
        <f>IF(AND(VLOOKUP(G$1,VesselTimes!$A$2:$E$9,5)&gt;StnC!$D41,VLOOKUP(G$1,VesselTimes!$A$2:$E$9,4)&lt;=StnC!$E41),$A41,"")</f>
        <v/>
      </c>
      <c r="H41" s="11" t="str">
        <f>IF(AND(VLOOKUP(H$1,VesselTimes!$A$2:$E$9,5)&gt;StnC!$D41,VLOOKUP(H$1,VesselTimes!$A$2:$E$9,4)&lt;=StnC!$E41),$A41,"")</f>
        <v/>
      </c>
      <c r="I41" s="11" t="str">
        <f>IF(AND(VLOOKUP(I$1,VesselTimes!$A$2:$E$9,5)&gt;StnC!$D41,VLOOKUP(I$1,VesselTimes!$A$2:$E$9,4)&lt;=StnC!$E41),$A41,"")</f>
        <v/>
      </c>
      <c r="J41" s="11" t="str">
        <f>IF(AND(VLOOKUP(J$1,VesselTimes!$A$2:$E$9,5)&gt;StnC!$D41,VLOOKUP(J$1,VesselTimes!$A$2:$E$9,4)&lt;=StnC!$E41),$A41,"")</f>
        <v/>
      </c>
      <c r="K41" s="11" t="str">
        <f>IF(AND(VLOOKUP(K$1,VesselTimes!$A$2:$E$9,5)&gt;StnC!$D41,VLOOKUP(K$1,VesselTimes!$A$2:$E$9,4)&lt;=StnC!$E41),$A41,"")</f>
        <v/>
      </c>
      <c r="L41" s="11" t="str">
        <f>IF(AND(VLOOKUP(L$1,VesselTimes!$A$2:$E$9,5)&gt;StnC!$D41,VLOOKUP(L$1,VesselTimes!$A$2:$E$9,4)&lt;=StnC!$E41),$A41,"")</f>
        <v/>
      </c>
      <c r="M41" s="11" t="str">
        <f>IF(AND(VLOOKUP(M$1,VesselTimes!$A$2:$E$9,5)&gt;StnC!$D41,VLOOKUP(M$1,VesselTimes!$A$2:$E$9,4)&lt;=StnC!$E41),$A41,"")</f>
        <v/>
      </c>
    </row>
    <row r="42" spans="1:13" x14ac:dyDescent="0.25">
      <c r="A42" t="s">
        <v>471</v>
      </c>
      <c r="B42" s="4">
        <v>1792.7650000000001</v>
      </c>
      <c r="C42" s="2">
        <f t="shared" si="0"/>
        <v>131730.00000002794</v>
      </c>
      <c r="D42" s="1">
        <f t="shared" si="1"/>
        <v>41181.524652777778</v>
      </c>
      <c r="E42" s="1">
        <f t="shared" si="2"/>
        <v>41181.545402372685</v>
      </c>
      <c r="F42" s="11" t="str">
        <f>IF(AND(VLOOKUP(F$1,VesselTimes!$A$2:$E$9,5)&gt;StnC!$D42,VLOOKUP(F$1,VesselTimes!$A$2:$E$9,4)&lt;=StnC!$E42),$A42,"")</f>
        <v/>
      </c>
      <c r="G42" s="11" t="str">
        <f>IF(AND(VLOOKUP(G$1,VesselTimes!$A$2:$E$9,5)&gt;StnC!$D42,VLOOKUP(G$1,VesselTimes!$A$2:$E$9,4)&lt;=StnC!$E42),$A42,"")</f>
        <v/>
      </c>
      <c r="H42" s="11" t="str">
        <f>IF(AND(VLOOKUP(H$1,VesselTimes!$A$2:$E$9,5)&gt;StnC!$D42,VLOOKUP(H$1,VesselTimes!$A$2:$E$9,4)&lt;=StnC!$E42),$A42,"")</f>
        <v/>
      </c>
      <c r="I42" s="11" t="str">
        <f>IF(AND(VLOOKUP(I$1,VesselTimes!$A$2:$E$9,5)&gt;StnC!$D42,VLOOKUP(I$1,VesselTimes!$A$2:$E$9,4)&lt;=StnC!$E42),$A42,"")</f>
        <v/>
      </c>
      <c r="J42" s="11" t="str">
        <f>IF(AND(VLOOKUP(J$1,VesselTimes!$A$2:$E$9,5)&gt;StnC!$D42,VLOOKUP(J$1,VesselTimes!$A$2:$E$9,4)&lt;=StnC!$E42),$A42,"")</f>
        <v/>
      </c>
      <c r="K42" s="11" t="str">
        <f>IF(AND(VLOOKUP(K$1,VesselTimes!$A$2:$E$9,5)&gt;StnC!$D42,VLOOKUP(K$1,VesselTimes!$A$2:$E$9,4)&lt;=StnC!$E42),$A42,"")</f>
        <v/>
      </c>
      <c r="L42" s="11" t="str">
        <f>IF(AND(VLOOKUP(L$1,VesselTimes!$A$2:$E$9,5)&gt;StnC!$D42,VLOOKUP(L$1,VesselTimes!$A$2:$E$9,4)&lt;=StnC!$E42),$A42,"")</f>
        <v/>
      </c>
      <c r="M42" s="11" t="str">
        <f>IF(AND(VLOOKUP(M$1,VesselTimes!$A$2:$E$9,5)&gt;StnC!$D42,VLOOKUP(M$1,VesselTimes!$A$2:$E$9,4)&lt;=StnC!$E42),$A42,"")</f>
        <v/>
      </c>
    </row>
    <row r="43" spans="1:13" x14ac:dyDescent="0.25">
      <c r="A43" t="s">
        <v>472</v>
      </c>
      <c r="B43" s="4">
        <v>1800</v>
      </c>
      <c r="C43" s="2">
        <f t="shared" si="0"/>
        <v>133530.99999984261</v>
      </c>
      <c r="D43" s="1">
        <f t="shared" si="1"/>
        <v>41181.545497685183</v>
      </c>
      <c r="E43" s="1">
        <f t="shared" si="2"/>
        <v>41181.566331018519</v>
      </c>
      <c r="F43" s="11" t="str">
        <f>IF(AND(VLOOKUP(F$1,VesselTimes!$A$2:$E$9,5)&gt;StnC!$D43,VLOOKUP(F$1,VesselTimes!$A$2:$E$9,4)&lt;=StnC!$E43),$A43,"")</f>
        <v/>
      </c>
      <c r="G43" s="11" t="str">
        <f>IF(AND(VLOOKUP(G$1,VesselTimes!$A$2:$E$9,5)&gt;StnC!$D43,VLOOKUP(G$1,VesselTimes!$A$2:$E$9,4)&lt;=StnC!$E43),$A43,"")</f>
        <v/>
      </c>
      <c r="H43" s="11" t="str">
        <f>IF(AND(VLOOKUP(H$1,VesselTimes!$A$2:$E$9,5)&gt;StnC!$D43,VLOOKUP(H$1,VesselTimes!$A$2:$E$9,4)&lt;=StnC!$E43),$A43,"")</f>
        <v/>
      </c>
      <c r="I43" s="11" t="str">
        <f>IF(AND(VLOOKUP(I$1,VesselTimes!$A$2:$E$9,5)&gt;StnC!$D43,VLOOKUP(I$1,VesselTimes!$A$2:$E$9,4)&lt;=StnC!$E43),$A43,"")</f>
        <v/>
      </c>
      <c r="J43" s="11" t="str">
        <f>IF(AND(VLOOKUP(J$1,VesselTimes!$A$2:$E$9,5)&gt;StnC!$D43,VLOOKUP(J$1,VesselTimes!$A$2:$E$9,4)&lt;=StnC!$E43),$A43,"")</f>
        <v/>
      </c>
      <c r="K43" s="11" t="str">
        <f>IF(AND(VLOOKUP(K$1,VesselTimes!$A$2:$E$9,5)&gt;StnC!$D43,VLOOKUP(K$1,VesselTimes!$A$2:$E$9,4)&lt;=StnC!$E43),$A43,"")</f>
        <v/>
      </c>
      <c r="L43" s="11" t="str">
        <f>IF(AND(VLOOKUP(L$1,VesselTimes!$A$2:$E$9,5)&gt;StnC!$D43,VLOOKUP(L$1,VesselTimes!$A$2:$E$9,4)&lt;=StnC!$E43),$A43,"")</f>
        <v/>
      </c>
      <c r="M43" s="11" t="str">
        <f>IF(AND(VLOOKUP(M$1,VesselTimes!$A$2:$E$9,5)&gt;StnC!$D43,VLOOKUP(M$1,VesselTimes!$A$2:$E$9,4)&lt;=StnC!$E43),$A43,"")</f>
        <v/>
      </c>
    </row>
    <row r="44" spans="1:13" x14ac:dyDescent="0.25">
      <c r="A44" t="s">
        <v>473</v>
      </c>
      <c r="B44" s="4">
        <v>1794.6849999999999</v>
      </c>
      <c r="C44" s="2">
        <f t="shared" si="0"/>
        <v>135331.00000005215</v>
      </c>
      <c r="D44" s="1">
        <f t="shared" si="1"/>
        <v>41181.566331018519</v>
      </c>
      <c r="E44" s="1">
        <f t="shared" si="2"/>
        <v>41181.587102835649</v>
      </c>
      <c r="F44" s="11" t="str">
        <f>IF(AND(VLOOKUP(F$1,VesselTimes!$A$2:$E$9,5)&gt;StnC!$D44,VLOOKUP(F$1,VesselTimes!$A$2:$E$9,4)&lt;=StnC!$E44),$A44,"")</f>
        <v/>
      </c>
      <c r="G44" s="11" t="str">
        <f>IF(AND(VLOOKUP(G$1,VesselTimes!$A$2:$E$9,5)&gt;StnC!$D44,VLOOKUP(G$1,VesselTimes!$A$2:$E$9,4)&lt;=StnC!$E44),$A44,"")</f>
        <v/>
      </c>
      <c r="H44" s="11" t="str">
        <f>IF(AND(VLOOKUP(H$1,VesselTimes!$A$2:$E$9,5)&gt;StnC!$D44,VLOOKUP(H$1,VesselTimes!$A$2:$E$9,4)&lt;=StnC!$E44),$A44,"")</f>
        <v/>
      </c>
      <c r="I44" s="11" t="str">
        <f>IF(AND(VLOOKUP(I$1,VesselTimes!$A$2:$E$9,5)&gt;StnC!$D44,VLOOKUP(I$1,VesselTimes!$A$2:$E$9,4)&lt;=StnC!$E44),$A44,"")</f>
        <v/>
      </c>
      <c r="J44" s="11" t="str">
        <f>IF(AND(VLOOKUP(J$1,VesselTimes!$A$2:$E$9,5)&gt;StnC!$D44,VLOOKUP(J$1,VesselTimes!$A$2:$E$9,4)&lt;=StnC!$E44),$A44,"")</f>
        <v/>
      </c>
      <c r="K44" s="11" t="str">
        <f>IF(AND(VLOOKUP(K$1,VesselTimes!$A$2:$E$9,5)&gt;StnC!$D44,VLOOKUP(K$1,VesselTimes!$A$2:$E$9,4)&lt;=StnC!$E44),$A44,"")</f>
        <v/>
      </c>
      <c r="L44" s="11" t="str">
        <f>IF(AND(VLOOKUP(L$1,VesselTimes!$A$2:$E$9,5)&gt;StnC!$D44,VLOOKUP(L$1,VesselTimes!$A$2:$E$9,4)&lt;=StnC!$E44),$A44,"")</f>
        <v/>
      </c>
      <c r="M44" s="11" t="str">
        <f>IF(AND(VLOOKUP(M$1,VesselTimes!$A$2:$E$9,5)&gt;StnC!$D44,VLOOKUP(M$1,VesselTimes!$A$2:$E$9,4)&lt;=StnC!$E44),$A44,"")</f>
        <v/>
      </c>
    </row>
    <row r="45" spans="1:13" x14ac:dyDescent="0.25">
      <c r="A45" t="s">
        <v>474</v>
      </c>
      <c r="B45" s="4">
        <v>1800</v>
      </c>
      <c r="C45" s="2">
        <f t="shared" si="0"/>
        <v>137133.9999997057</v>
      </c>
      <c r="D45" s="1">
        <f t="shared" si="1"/>
        <v>41181.587199074071</v>
      </c>
      <c r="E45" s="1">
        <f t="shared" si="2"/>
        <v>41181.608032407406</v>
      </c>
      <c r="F45" s="11" t="str">
        <f>IF(AND(VLOOKUP(F$1,VesselTimes!$A$2:$E$9,5)&gt;StnC!$D45,VLOOKUP(F$1,VesselTimes!$A$2:$E$9,4)&lt;=StnC!$E45),$A45,"")</f>
        <v/>
      </c>
      <c r="G45" s="11" t="str">
        <f>IF(AND(VLOOKUP(G$1,VesselTimes!$A$2:$E$9,5)&gt;StnC!$D45,VLOOKUP(G$1,VesselTimes!$A$2:$E$9,4)&lt;=StnC!$E45),$A45,"")</f>
        <v/>
      </c>
      <c r="H45" s="11" t="str">
        <f>IF(AND(VLOOKUP(H$1,VesselTimes!$A$2:$E$9,5)&gt;StnC!$D45,VLOOKUP(H$1,VesselTimes!$A$2:$E$9,4)&lt;=StnC!$E45),$A45,"")</f>
        <v/>
      </c>
      <c r="I45" s="11" t="str">
        <f>IF(AND(VLOOKUP(I$1,VesselTimes!$A$2:$E$9,5)&gt;StnC!$D45,VLOOKUP(I$1,VesselTimes!$A$2:$E$9,4)&lt;=StnC!$E45),$A45,"")</f>
        <v/>
      </c>
      <c r="J45" s="11" t="str">
        <f>IF(AND(VLOOKUP(J$1,VesselTimes!$A$2:$E$9,5)&gt;StnC!$D45,VLOOKUP(J$1,VesselTimes!$A$2:$E$9,4)&lt;=StnC!$E45),$A45,"")</f>
        <v/>
      </c>
      <c r="K45" s="11" t="str">
        <f>IF(AND(VLOOKUP(K$1,VesselTimes!$A$2:$E$9,5)&gt;StnC!$D45,VLOOKUP(K$1,VesselTimes!$A$2:$E$9,4)&lt;=StnC!$E45),$A45,"")</f>
        <v/>
      </c>
      <c r="L45" s="11" t="str">
        <f>IF(AND(VLOOKUP(L$1,VesselTimes!$A$2:$E$9,5)&gt;StnC!$D45,VLOOKUP(L$1,VesselTimes!$A$2:$E$9,4)&lt;=StnC!$E45),$A45,"")</f>
        <v/>
      </c>
      <c r="M45" s="11" t="str">
        <f>IF(AND(VLOOKUP(M$1,VesselTimes!$A$2:$E$9,5)&gt;StnC!$D45,VLOOKUP(M$1,VesselTimes!$A$2:$E$9,4)&lt;=StnC!$E45),$A45,"")</f>
        <v/>
      </c>
    </row>
    <row r="46" spans="1:13" x14ac:dyDescent="0.25">
      <c r="A46" t="s">
        <v>475</v>
      </c>
      <c r="B46" s="4">
        <v>1792.68</v>
      </c>
      <c r="C46" s="2">
        <f t="shared" si="0"/>
        <v>138933.99999991525</v>
      </c>
      <c r="D46" s="1">
        <f t="shared" si="1"/>
        <v>41181.608032407406</v>
      </c>
      <c r="E46" s="1">
        <f t="shared" si="2"/>
        <v>41181.628781018517</v>
      </c>
      <c r="F46" s="11" t="str">
        <f>IF(AND(VLOOKUP(F$1,VesselTimes!$A$2:$E$9,5)&gt;StnC!$D46,VLOOKUP(F$1,VesselTimes!$A$2:$E$9,4)&lt;=StnC!$E46),$A46,"")</f>
        <v/>
      </c>
      <c r="G46" s="11" t="str">
        <f>IF(AND(VLOOKUP(G$1,VesselTimes!$A$2:$E$9,5)&gt;StnC!$D46,VLOOKUP(G$1,VesselTimes!$A$2:$E$9,4)&lt;=StnC!$E46),$A46,"")</f>
        <v/>
      </c>
      <c r="H46" s="11" t="str">
        <f>IF(AND(VLOOKUP(H$1,VesselTimes!$A$2:$E$9,5)&gt;StnC!$D46,VLOOKUP(H$1,VesselTimes!$A$2:$E$9,4)&lt;=StnC!$E46),$A46,"")</f>
        <v/>
      </c>
      <c r="I46" s="11" t="str">
        <f>IF(AND(VLOOKUP(I$1,VesselTimes!$A$2:$E$9,5)&gt;StnC!$D46,VLOOKUP(I$1,VesselTimes!$A$2:$E$9,4)&lt;=StnC!$E46),$A46,"")</f>
        <v/>
      </c>
      <c r="J46" s="11" t="str">
        <f>IF(AND(VLOOKUP(J$1,VesselTimes!$A$2:$E$9,5)&gt;StnC!$D46,VLOOKUP(J$1,VesselTimes!$A$2:$E$9,4)&lt;=StnC!$E46),$A46,"")</f>
        <v/>
      </c>
      <c r="K46" s="11" t="str">
        <f>IF(AND(VLOOKUP(K$1,VesselTimes!$A$2:$E$9,5)&gt;StnC!$D46,VLOOKUP(K$1,VesselTimes!$A$2:$E$9,4)&lt;=StnC!$E46),$A46,"")</f>
        <v/>
      </c>
      <c r="L46" s="11" t="str">
        <f>IF(AND(VLOOKUP(L$1,VesselTimes!$A$2:$E$9,5)&gt;StnC!$D46,VLOOKUP(L$1,VesselTimes!$A$2:$E$9,4)&lt;=StnC!$E46),$A46,"")</f>
        <v/>
      </c>
      <c r="M46" s="11" t="str">
        <f>IF(AND(VLOOKUP(M$1,VesselTimes!$A$2:$E$9,5)&gt;StnC!$D46,VLOOKUP(M$1,VesselTimes!$A$2:$E$9,4)&lt;=StnC!$E46),$A46,"")</f>
        <v/>
      </c>
    </row>
    <row r="47" spans="1:13" x14ac:dyDescent="0.25">
      <c r="A47" t="s">
        <v>476</v>
      </c>
      <c r="B47" s="4">
        <v>1800</v>
      </c>
      <c r="C47" s="2">
        <f t="shared" si="0"/>
        <v>140734.99999972992</v>
      </c>
      <c r="D47" s="1">
        <f t="shared" si="1"/>
        <v>41181.628877314812</v>
      </c>
      <c r="E47" s="1">
        <f t="shared" si="2"/>
        <v>41181.649710648147</v>
      </c>
      <c r="F47" s="11" t="str">
        <f>IF(AND(VLOOKUP(F$1,VesselTimes!$A$2:$E$9,5)&gt;StnC!$D47,VLOOKUP(F$1,VesselTimes!$A$2:$E$9,4)&lt;=StnC!$E47),$A47,"")</f>
        <v/>
      </c>
      <c r="G47" s="11" t="str">
        <f>IF(AND(VLOOKUP(G$1,VesselTimes!$A$2:$E$9,5)&gt;StnC!$D47,VLOOKUP(G$1,VesselTimes!$A$2:$E$9,4)&lt;=StnC!$E47),$A47,"")</f>
        <v/>
      </c>
      <c r="H47" s="11" t="str">
        <f>IF(AND(VLOOKUP(H$1,VesselTimes!$A$2:$E$9,5)&gt;StnC!$D47,VLOOKUP(H$1,VesselTimes!$A$2:$E$9,4)&lt;=StnC!$E47),$A47,"")</f>
        <v/>
      </c>
      <c r="I47" s="11" t="str">
        <f>IF(AND(VLOOKUP(I$1,VesselTimes!$A$2:$E$9,5)&gt;StnC!$D47,VLOOKUP(I$1,VesselTimes!$A$2:$E$9,4)&lt;=StnC!$E47),$A47,"")</f>
        <v/>
      </c>
      <c r="J47" s="11" t="str">
        <f>IF(AND(VLOOKUP(J$1,VesselTimes!$A$2:$E$9,5)&gt;StnC!$D47,VLOOKUP(J$1,VesselTimes!$A$2:$E$9,4)&lt;=StnC!$E47),$A47,"")</f>
        <v>AMARS_data-54db2b7a.54DB2B7A.Chan_1-24bps.1348931135.2012-09-29-15-05-35.wav</v>
      </c>
      <c r="K47" s="11" t="str">
        <f>IF(AND(VLOOKUP(K$1,VesselTimes!$A$2:$E$9,5)&gt;StnC!$D47,VLOOKUP(K$1,VesselTimes!$A$2:$E$9,4)&lt;=StnC!$E47),$A47,"")</f>
        <v/>
      </c>
      <c r="L47" s="11" t="str">
        <f>IF(AND(VLOOKUP(L$1,VesselTimes!$A$2:$E$9,5)&gt;StnC!$D47,VLOOKUP(L$1,VesselTimes!$A$2:$E$9,4)&lt;=StnC!$E47),$A47,"")</f>
        <v/>
      </c>
      <c r="M47" s="11" t="str">
        <f>IF(AND(VLOOKUP(M$1,VesselTimes!$A$2:$E$9,5)&gt;StnC!$D47,VLOOKUP(M$1,VesselTimes!$A$2:$E$9,4)&lt;=StnC!$E47),$A47,"")</f>
        <v/>
      </c>
    </row>
    <row r="48" spans="1:13" x14ac:dyDescent="0.25">
      <c r="A48" t="s">
        <v>477</v>
      </c>
      <c r="B48" s="4">
        <v>1792.723</v>
      </c>
      <c r="C48" s="2">
        <f t="shared" si="0"/>
        <v>142534.99999993946</v>
      </c>
      <c r="D48" s="1">
        <f t="shared" si="1"/>
        <v>41181.649710648147</v>
      </c>
      <c r="E48" s="1">
        <f t="shared" si="2"/>
        <v>41181.670459756941</v>
      </c>
      <c r="F48" s="11" t="str">
        <f>IF(AND(VLOOKUP(F$1,VesselTimes!$A$2:$E$9,5)&gt;StnC!$D48,VLOOKUP(F$1,VesselTimes!$A$2:$E$9,4)&lt;=StnC!$E48),$A48,"")</f>
        <v/>
      </c>
      <c r="G48" s="11" t="str">
        <f>IF(AND(VLOOKUP(G$1,VesselTimes!$A$2:$E$9,5)&gt;StnC!$D48,VLOOKUP(G$1,VesselTimes!$A$2:$E$9,4)&lt;=StnC!$E48),$A48,"")</f>
        <v/>
      </c>
      <c r="H48" s="11" t="str">
        <f>IF(AND(VLOOKUP(H$1,VesselTimes!$A$2:$E$9,5)&gt;StnC!$D48,VLOOKUP(H$1,VesselTimes!$A$2:$E$9,4)&lt;=StnC!$E48),$A48,"")</f>
        <v/>
      </c>
      <c r="I48" s="11" t="str">
        <f>IF(AND(VLOOKUP(I$1,VesselTimes!$A$2:$E$9,5)&gt;StnC!$D48,VLOOKUP(I$1,VesselTimes!$A$2:$E$9,4)&lt;=StnC!$E48),$A48,"")</f>
        <v/>
      </c>
      <c r="J48" s="11" t="str">
        <f>IF(AND(VLOOKUP(J$1,VesselTimes!$A$2:$E$9,5)&gt;StnC!$D48,VLOOKUP(J$1,VesselTimes!$A$2:$E$9,4)&lt;=StnC!$E48),$A48,"")</f>
        <v>AMARS_data-54db2b7a.54DB2B7A.Chan_1-24bps.1348932935.2012-09-29-15-35-35.wav</v>
      </c>
      <c r="K48" s="11" t="str">
        <f>IF(AND(VLOOKUP(K$1,VesselTimes!$A$2:$E$9,5)&gt;StnC!$D48,VLOOKUP(K$1,VesselTimes!$A$2:$E$9,4)&lt;=StnC!$E48),$A48,"")</f>
        <v/>
      </c>
      <c r="L48" s="11" t="str">
        <f>IF(AND(VLOOKUP(L$1,VesselTimes!$A$2:$E$9,5)&gt;StnC!$D48,VLOOKUP(L$1,VesselTimes!$A$2:$E$9,4)&lt;=StnC!$E48),$A48,"")</f>
        <v/>
      </c>
      <c r="M48" s="11" t="str">
        <f>IF(AND(VLOOKUP(M$1,VesselTimes!$A$2:$E$9,5)&gt;StnC!$D48,VLOOKUP(M$1,VesselTimes!$A$2:$E$9,4)&lt;=StnC!$E48),$A48,"")</f>
        <v/>
      </c>
    </row>
    <row r="49" spans="1:13" x14ac:dyDescent="0.25">
      <c r="A49" t="s">
        <v>478</v>
      </c>
      <c r="B49" s="4">
        <v>1800</v>
      </c>
      <c r="C49" s="2">
        <f t="shared" si="0"/>
        <v>144335.99999975413</v>
      </c>
      <c r="D49" s="1">
        <f t="shared" si="1"/>
        <v>41181.670555555553</v>
      </c>
      <c r="E49" s="1">
        <f t="shared" si="2"/>
        <v>41181.691388888888</v>
      </c>
      <c r="F49" s="11" t="str">
        <f>IF(AND(VLOOKUP(F$1,VesselTimes!$A$2:$E$9,5)&gt;StnC!$D49,VLOOKUP(F$1,VesselTimes!$A$2:$E$9,4)&lt;=StnC!$E49),$A49,"")</f>
        <v/>
      </c>
      <c r="G49" s="11" t="str">
        <f>IF(AND(VLOOKUP(G$1,VesselTimes!$A$2:$E$9,5)&gt;StnC!$D49,VLOOKUP(G$1,VesselTimes!$A$2:$E$9,4)&lt;=StnC!$E49),$A49,"")</f>
        <v/>
      </c>
      <c r="H49" s="11" t="str">
        <f>IF(AND(VLOOKUP(H$1,VesselTimes!$A$2:$E$9,5)&gt;StnC!$D49,VLOOKUP(H$1,VesselTimes!$A$2:$E$9,4)&lt;=StnC!$E49),$A49,"")</f>
        <v/>
      </c>
      <c r="I49" s="11" t="str">
        <f>IF(AND(VLOOKUP(I$1,VesselTimes!$A$2:$E$9,5)&gt;StnC!$D49,VLOOKUP(I$1,VesselTimes!$A$2:$E$9,4)&lt;=StnC!$E49),$A49,"")</f>
        <v/>
      </c>
      <c r="J49" s="11" t="str">
        <f>IF(AND(VLOOKUP(J$1,VesselTimes!$A$2:$E$9,5)&gt;StnC!$D49,VLOOKUP(J$1,VesselTimes!$A$2:$E$9,4)&lt;=StnC!$E49),$A49,"")</f>
        <v>AMARS_data-54db2b7a.54DB2B7A.Chan_1-24bps.1348934736.2012-09-29-16-05-36.wav</v>
      </c>
      <c r="K49" s="11" t="str">
        <f>IF(AND(VLOOKUP(K$1,VesselTimes!$A$2:$E$9,5)&gt;StnC!$D49,VLOOKUP(K$1,VesselTimes!$A$2:$E$9,4)&lt;=StnC!$E49),$A49,"")</f>
        <v/>
      </c>
      <c r="L49" s="11" t="str">
        <f>IF(AND(VLOOKUP(L$1,VesselTimes!$A$2:$E$9,5)&gt;StnC!$D49,VLOOKUP(L$1,VesselTimes!$A$2:$E$9,4)&lt;=StnC!$E49),$A49,"")</f>
        <v/>
      </c>
      <c r="M49" s="11" t="str">
        <f>IF(AND(VLOOKUP(M$1,VesselTimes!$A$2:$E$9,5)&gt;StnC!$D49,VLOOKUP(M$1,VesselTimes!$A$2:$E$9,4)&lt;=StnC!$E49),$A49,"")</f>
        <v/>
      </c>
    </row>
    <row r="50" spans="1:13" x14ac:dyDescent="0.25">
      <c r="A50" t="s">
        <v>479</v>
      </c>
      <c r="B50" s="4">
        <v>1794.6849999999999</v>
      </c>
      <c r="C50" s="2">
        <f t="shared" si="0"/>
        <v>146135.99999996368</v>
      </c>
      <c r="D50" s="1">
        <f t="shared" si="1"/>
        <v>41181.691388888888</v>
      </c>
      <c r="E50" s="1">
        <f t="shared" si="2"/>
        <v>41181.712160706018</v>
      </c>
      <c r="F50" s="11" t="str">
        <f>IF(AND(VLOOKUP(F$1,VesselTimes!$A$2:$E$9,5)&gt;StnC!$D50,VLOOKUP(F$1,VesselTimes!$A$2:$E$9,4)&lt;=StnC!$E50),$A50,"")</f>
        <v/>
      </c>
      <c r="G50" s="11" t="str">
        <f>IF(AND(VLOOKUP(G$1,VesselTimes!$A$2:$E$9,5)&gt;StnC!$D50,VLOOKUP(G$1,VesselTimes!$A$2:$E$9,4)&lt;=StnC!$E50),$A50,"")</f>
        <v/>
      </c>
      <c r="H50" s="11" t="str">
        <f>IF(AND(VLOOKUP(H$1,VesselTimes!$A$2:$E$9,5)&gt;StnC!$D50,VLOOKUP(H$1,VesselTimes!$A$2:$E$9,4)&lt;=StnC!$E50),$A50,"")</f>
        <v/>
      </c>
      <c r="I50" s="11" t="str">
        <f>IF(AND(VLOOKUP(I$1,VesselTimes!$A$2:$E$9,5)&gt;StnC!$D50,VLOOKUP(I$1,VesselTimes!$A$2:$E$9,4)&lt;=StnC!$E50),$A50,"")</f>
        <v/>
      </c>
      <c r="J50" s="11" t="str">
        <f>IF(AND(VLOOKUP(J$1,VesselTimes!$A$2:$E$9,5)&gt;StnC!$D50,VLOOKUP(J$1,VesselTimes!$A$2:$E$9,4)&lt;=StnC!$E50),$A50,"")</f>
        <v/>
      </c>
      <c r="K50" s="11" t="str">
        <f>IF(AND(VLOOKUP(K$1,VesselTimes!$A$2:$E$9,5)&gt;StnC!$D50,VLOOKUP(K$1,VesselTimes!$A$2:$E$9,4)&lt;=StnC!$E50),$A50,"")</f>
        <v/>
      </c>
      <c r="L50" s="11" t="str">
        <f>IF(AND(VLOOKUP(L$1,VesselTimes!$A$2:$E$9,5)&gt;StnC!$D50,VLOOKUP(L$1,VesselTimes!$A$2:$E$9,4)&lt;=StnC!$E50),$A50,"")</f>
        <v/>
      </c>
      <c r="M50" s="11" t="str">
        <f>IF(AND(VLOOKUP(M$1,VesselTimes!$A$2:$E$9,5)&gt;StnC!$D50,VLOOKUP(M$1,VesselTimes!$A$2:$E$9,4)&lt;=StnC!$E50),$A50,"")</f>
        <v/>
      </c>
    </row>
    <row r="51" spans="1:13" x14ac:dyDescent="0.25">
      <c r="A51" t="s">
        <v>480</v>
      </c>
      <c r="B51" s="4">
        <v>1800</v>
      </c>
      <c r="C51" s="2">
        <f t="shared" si="0"/>
        <v>147938.00000001211</v>
      </c>
      <c r="D51" s="1">
        <f t="shared" si="1"/>
        <v>41181.712245370371</v>
      </c>
      <c r="E51" s="1">
        <f t="shared" si="2"/>
        <v>41181.733078703706</v>
      </c>
      <c r="F51" s="11" t="str">
        <f>IF(AND(VLOOKUP(F$1,VesselTimes!$A$2:$E$9,5)&gt;StnC!$D51,VLOOKUP(F$1,VesselTimes!$A$2:$E$9,4)&lt;=StnC!$E51),$A51,"")</f>
        <v/>
      </c>
      <c r="G51" s="11" t="str">
        <f>IF(AND(VLOOKUP(G$1,VesselTimes!$A$2:$E$9,5)&gt;StnC!$D51,VLOOKUP(G$1,VesselTimes!$A$2:$E$9,4)&lt;=StnC!$E51),$A51,"")</f>
        <v/>
      </c>
      <c r="H51" s="11" t="str">
        <f>IF(AND(VLOOKUP(H$1,VesselTimes!$A$2:$E$9,5)&gt;StnC!$D51,VLOOKUP(H$1,VesselTimes!$A$2:$E$9,4)&lt;=StnC!$E51),$A51,"")</f>
        <v/>
      </c>
      <c r="I51" s="11" t="str">
        <f>IF(AND(VLOOKUP(I$1,VesselTimes!$A$2:$E$9,5)&gt;StnC!$D51,VLOOKUP(I$1,VesselTimes!$A$2:$E$9,4)&lt;=StnC!$E51),$A51,"")</f>
        <v/>
      </c>
      <c r="J51" s="11" t="str">
        <f>IF(AND(VLOOKUP(J$1,VesselTimes!$A$2:$E$9,5)&gt;StnC!$D51,VLOOKUP(J$1,VesselTimes!$A$2:$E$9,4)&lt;=StnC!$E51),$A51,"")</f>
        <v/>
      </c>
      <c r="K51" s="11" t="str">
        <f>IF(AND(VLOOKUP(K$1,VesselTimes!$A$2:$E$9,5)&gt;StnC!$D51,VLOOKUP(K$1,VesselTimes!$A$2:$E$9,4)&lt;=StnC!$E51),$A51,"")</f>
        <v/>
      </c>
      <c r="L51" s="11" t="str">
        <f>IF(AND(VLOOKUP(L$1,VesselTimes!$A$2:$E$9,5)&gt;StnC!$D51,VLOOKUP(L$1,VesselTimes!$A$2:$E$9,4)&lt;=StnC!$E51),$A51,"")</f>
        <v/>
      </c>
      <c r="M51" s="11" t="str">
        <f>IF(AND(VLOOKUP(M$1,VesselTimes!$A$2:$E$9,5)&gt;StnC!$D51,VLOOKUP(M$1,VesselTimes!$A$2:$E$9,4)&lt;=StnC!$E51),$A51,"")</f>
        <v/>
      </c>
    </row>
    <row r="52" spans="1:13" x14ac:dyDescent="0.25">
      <c r="A52" t="s">
        <v>481</v>
      </c>
      <c r="B52" s="4">
        <v>1793.7460000000001</v>
      </c>
      <c r="C52" s="2">
        <f t="shared" si="0"/>
        <v>149738.00000022165</v>
      </c>
      <c r="D52" s="1">
        <f t="shared" si="1"/>
        <v>41181.733078703706</v>
      </c>
      <c r="E52" s="1">
        <f t="shared" si="2"/>
        <v>41181.753839652782</v>
      </c>
      <c r="F52" s="11" t="str">
        <f>IF(AND(VLOOKUP(F$1,VesselTimes!$A$2:$E$9,5)&gt;StnC!$D52,VLOOKUP(F$1,VesselTimes!$A$2:$E$9,4)&lt;=StnC!$E52),$A52,"")</f>
        <v/>
      </c>
      <c r="G52" s="11" t="str">
        <f>IF(AND(VLOOKUP(G$1,VesselTimes!$A$2:$E$9,5)&gt;StnC!$D52,VLOOKUP(G$1,VesselTimes!$A$2:$E$9,4)&lt;=StnC!$E52),$A52,"")</f>
        <v/>
      </c>
      <c r="H52" s="11" t="str">
        <f>IF(AND(VLOOKUP(H$1,VesselTimes!$A$2:$E$9,5)&gt;StnC!$D52,VLOOKUP(H$1,VesselTimes!$A$2:$E$9,4)&lt;=StnC!$E52),$A52,"")</f>
        <v/>
      </c>
      <c r="I52" s="11" t="str">
        <f>IF(AND(VLOOKUP(I$1,VesselTimes!$A$2:$E$9,5)&gt;StnC!$D52,VLOOKUP(I$1,VesselTimes!$A$2:$E$9,4)&lt;=StnC!$E52),$A52,"")</f>
        <v/>
      </c>
      <c r="J52" s="11" t="str">
        <f>IF(AND(VLOOKUP(J$1,VesselTimes!$A$2:$E$9,5)&gt;StnC!$D52,VLOOKUP(J$1,VesselTimes!$A$2:$E$9,4)&lt;=StnC!$E52),$A52,"")</f>
        <v/>
      </c>
      <c r="K52" s="11" t="str">
        <f>IF(AND(VLOOKUP(K$1,VesselTimes!$A$2:$E$9,5)&gt;StnC!$D52,VLOOKUP(K$1,VesselTimes!$A$2:$E$9,4)&lt;=StnC!$E52),$A52,"")</f>
        <v/>
      </c>
      <c r="L52" s="11" t="str">
        <f>IF(AND(VLOOKUP(L$1,VesselTimes!$A$2:$E$9,5)&gt;StnC!$D52,VLOOKUP(L$1,VesselTimes!$A$2:$E$9,4)&lt;=StnC!$E52),$A52,"")</f>
        <v/>
      </c>
      <c r="M52" s="11" t="str">
        <f>IF(AND(VLOOKUP(M$1,VesselTimes!$A$2:$E$9,5)&gt;StnC!$D52,VLOOKUP(M$1,VesselTimes!$A$2:$E$9,4)&lt;=StnC!$E52),$A52,"")</f>
        <v/>
      </c>
    </row>
    <row r="53" spans="1:13" x14ac:dyDescent="0.25">
      <c r="A53" t="s">
        <v>482</v>
      </c>
      <c r="B53" s="4">
        <v>1800</v>
      </c>
      <c r="C53" s="2">
        <f t="shared" si="0"/>
        <v>151540.00000027008</v>
      </c>
      <c r="D53" s="1">
        <f t="shared" si="1"/>
        <v>41181.753935185188</v>
      </c>
      <c r="E53" s="1">
        <f t="shared" si="2"/>
        <v>41181.774768518524</v>
      </c>
      <c r="F53" s="11" t="str">
        <f>IF(AND(VLOOKUP(F$1,VesselTimes!$A$2:$E$9,5)&gt;StnC!$D53,VLOOKUP(F$1,VesselTimes!$A$2:$E$9,4)&lt;=StnC!$E53),$A53,"")</f>
        <v/>
      </c>
      <c r="G53" s="11" t="str">
        <f>IF(AND(VLOOKUP(G$1,VesselTimes!$A$2:$E$9,5)&gt;StnC!$D53,VLOOKUP(G$1,VesselTimes!$A$2:$E$9,4)&lt;=StnC!$E53),$A53,"")</f>
        <v/>
      </c>
      <c r="H53" s="11" t="str">
        <f>IF(AND(VLOOKUP(H$1,VesselTimes!$A$2:$E$9,5)&gt;StnC!$D53,VLOOKUP(H$1,VesselTimes!$A$2:$E$9,4)&lt;=StnC!$E53),$A53,"")</f>
        <v/>
      </c>
      <c r="I53" s="11" t="str">
        <f>IF(AND(VLOOKUP(I$1,VesselTimes!$A$2:$E$9,5)&gt;StnC!$D53,VLOOKUP(I$1,VesselTimes!$A$2:$E$9,4)&lt;=StnC!$E53),$A53,"")</f>
        <v/>
      </c>
      <c r="J53" s="11" t="str">
        <f>IF(AND(VLOOKUP(J$1,VesselTimes!$A$2:$E$9,5)&gt;StnC!$D53,VLOOKUP(J$1,VesselTimes!$A$2:$E$9,4)&lt;=StnC!$E53),$A53,"")</f>
        <v/>
      </c>
      <c r="K53" s="11" t="str">
        <f>IF(AND(VLOOKUP(K$1,VesselTimes!$A$2:$E$9,5)&gt;StnC!$D53,VLOOKUP(K$1,VesselTimes!$A$2:$E$9,4)&lt;=StnC!$E53),$A53,"")</f>
        <v/>
      </c>
      <c r="L53" s="11" t="str">
        <f>IF(AND(VLOOKUP(L$1,VesselTimes!$A$2:$E$9,5)&gt;StnC!$D53,VLOOKUP(L$1,VesselTimes!$A$2:$E$9,4)&lt;=StnC!$E53),$A53,"")</f>
        <v/>
      </c>
      <c r="M53" s="11" t="str">
        <f>IF(AND(VLOOKUP(M$1,VesselTimes!$A$2:$E$9,5)&gt;StnC!$D53,VLOOKUP(M$1,VesselTimes!$A$2:$E$9,4)&lt;=StnC!$E53),$A53,"")</f>
        <v/>
      </c>
    </row>
    <row r="54" spans="1:13" x14ac:dyDescent="0.25">
      <c r="A54" t="s">
        <v>483</v>
      </c>
      <c r="B54" s="4">
        <v>1794.6420000000001</v>
      </c>
      <c r="C54" s="2">
        <f t="shared" si="0"/>
        <v>153339.99999985099</v>
      </c>
      <c r="D54" s="1">
        <f t="shared" si="1"/>
        <v>41181.774768518517</v>
      </c>
      <c r="E54" s="1">
        <f t="shared" si="2"/>
        <v>41181.795539837964</v>
      </c>
      <c r="F54" s="11" t="str">
        <f>IF(AND(VLOOKUP(F$1,VesselTimes!$A$2:$E$9,5)&gt;StnC!$D54,VLOOKUP(F$1,VesselTimes!$A$2:$E$9,4)&lt;=StnC!$E54),$A54,"")</f>
        <v/>
      </c>
      <c r="G54" s="11" t="str">
        <f>IF(AND(VLOOKUP(G$1,VesselTimes!$A$2:$E$9,5)&gt;StnC!$D54,VLOOKUP(G$1,VesselTimes!$A$2:$E$9,4)&lt;=StnC!$E54),$A54,"")</f>
        <v/>
      </c>
      <c r="H54" s="11" t="str">
        <f>IF(AND(VLOOKUP(H$1,VesselTimes!$A$2:$E$9,5)&gt;StnC!$D54,VLOOKUP(H$1,VesselTimes!$A$2:$E$9,4)&lt;=StnC!$E54),$A54,"")</f>
        <v/>
      </c>
      <c r="I54" s="11" t="str">
        <f>IF(AND(VLOOKUP(I$1,VesselTimes!$A$2:$E$9,5)&gt;StnC!$D54,VLOOKUP(I$1,VesselTimes!$A$2:$E$9,4)&lt;=StnC!$E54),$A54,"")</f>
        <v/>
      </c>
      <c r="J54" s="11" t="str">
        <f>IF(AND(VLOOKUP(J$1,VesselTimes!$A$2:$E$9,5)&gt;StnC!$D54,VLOOKUP(J$1,VesselTimes!$A$2:$E$9,4)&lt;=StnC!$E54),$A54,"")</f>
        <v/>
      </c>
      <c r="K54" s="11" t="str">
        <f>IF(AND(VLOOKUP(K$1,VesselTimes!$A$2:$E$9,5)&gt;StnC!$D54,VLOOKUP(K$1,VesselTimes!$A$2:$E$9,4)&lt;=StnC!$E54),$A54,"")</f>
        <v/>
      </c>
      <c r="L54" s="11" t="str">
        <f>IF(AND(VLOOKUP(L$1,VesselTimes!$A$2:$E$9,5)&gt;StnC!$D54,VLOOKUP(L$1,VesselTimes!$A$2:$E$9,4)&lt;=StnC!$E54),$A54,"")</f>
        <v/>
      </c>
      <c r="M54" s="11" t="str">
        <f>IF(AND(VLOOKUP(M$1,VesselTimes!$A$2:$E$9,5)&gt;StnC!$D54,VLOOKUP(M$1,VesselTimes!$A$2:$E$9,4)&lt;=StnC!$E54),$A54,"")</f>
        <v/>
      </c>
    </row>
    <row r="55" spans="1:13" x14ac:dyDescent="0.25">
      <c r="A55" t="s">
        <v>484</v>
      </c>
      <c r="B55" s="4">
        <v>1800</v>
      </c>
      <c r="C55" s="2">
        <f t="shared" si="0"/>
        <v>155141.99999989942</v>
      </c>
      <c r="D55" s="1">
        <f t="shared" si="1"/>
        <v>41181.795624999999</v>
      </c>
      <c r="E55" s="1">
        <f t="shared" si="2"/>
        <v>41181.816458333335</v>
      </c>
      <c r="F55" s="11" t="str">
        <f>IF(AND(VLOOKUP(F$1,VesselTimes!$A$2:$E$9,5)&gt;StnC!$D55,VLOOKUP(F$1,VesselTimes!$A$2:$E$9,4)&lt;=StnC!$E55),$A55,"")</f>
        <v/>
      </c>
      <c r="G55" s="11" t="str">
        <f>IF(AND(VLOOKUP(G$1,VesselTimes!$A$2:$E$9,5)&gt;StnC!$D55,VLOOKUP(G$1,VesselTimes!$A$2:$E$9,4)&lt;=StnC!$E55),$A55,"")</f>
        <v/>
      </c>
      <c r="H55" s="11" t="str">
        <f>IF(AND(VLOOKUP(H$1,VesselTimes!$A$2:$E$9,5)&gt;StnC!$D55,VLOOKUP(H$1,VesselTimes!$A$2:$E$9,4)&lt;=StnC!$E55),$A55,"")</f>
        <v/>
      </c>
      <c r="I55" s="11" t="str">
        <f>IF(AND(VLOOKUP(I$1,VesselTimes!$A$2:$E$9,5)&gt;StnC!$D55,VLOOKUP(I$1,VesselTimes!$A$2:$E$9,4)&lt;=StnC!$E55),$A55,"")</f>
        <v/>
      </c>
      <c r="J55" s="11" t="str">
        <f>IF(AND(VLOOKUP(J$1,VesselTimes!$A$2:$E$9,5)&gt;StnC!$D55,VLOOKUP(J$1,VesselTimes!$A$2:$E$9,4)&lt;=StnC!$E55),$A55,"")</f>
        <v/>
      </c>
      <c r="K55" s="11" t="str">
        <f>IF(AND(VLOOKUP(K$1,VesselTimes!$A$2:$E$9,5)&gt;StnC!$D55,VLOOKUP(K$1,VesselTimes!$A$2:$E$9,4)&lt;=StnC!$E55),$A55,"")</f>
        <v/>
      </c>
      <c r="L55" s="11" t="str">
        <f>IF(AND(VLOOKUP(L$1,VesselTimes!$A$2:$E$9,5)&gt;StnC!$D55,VLOOKUP(L$1,VesselTimes!$A$2:$E$9,4)&lt;=StnC!$E55),$A55,"")</f>
        <v/>
      </c>
      <c r="M55" s="11" t="str">
        <f>IF(AND(VLOOKUP(M$1,VesselTimes!$A$2:$E$9,5)&gt;StnC!$D55,VLOOKUP(M$1,VesselTimes!$A$2:$E$9,4)&lt;=StnC!$E55),$A55,"")</f>
        <v/>
      </c>
    </row>
    <row r="56" spans="1:13" x14ac:dyDescent="0.25">
      <c r="A56" t="s">
        <v>485</v>
      </c>
      <c r="B56" s="4">
        <v>1791.2719999999999</v>
      </c>
      <c r="C56" s="2">
        <f t="shared" si="0"/>
        <v>156942.00000010896</v>
      </c>
      <c r="D56" s="1">
        <f t="shared" si="1"/>
        <v>41181.816458333335</v>
      </c>
      <c r="E56" s="1">
        <f t="shared" si="2"/>
        <v>41181.837190648148</v>
      </c>
      <c r="F56" s="11" t="str">
        <f>IF(AND(VLOOKUP(F$1,VesselTimes!$A$2:$E$9,5)&gt;StnC!$D56,VLOOKUP(F$1,VesselTimes!$A$2:$E$9,4)&lt;=StnC!$E56),$A56,"")</f>
        <v/>
      </c>
      <c r="G56" s="11" t="str">
        <f>IF(AND(VLOOKUP(G$1,VesselTimes!$A$2:$E$9,5)&gt;StnC!$D56,VLOOKUP(G$1,VesselTimes!$A$2:$E$9,4)&lt;=StnC!$E56),$A56,"")</f>
        <v/>
      </c>
      <c r="H56" s="11" t="str">
        <f>IF(AND(VLOOKUP(H$1,VesselTimes!$A$2:$E$9,5)&gt;StnC!$D56,VLOOKUP(H$1,VesselTimes!$A$2:$E$9,4)&lt;=StnC!$E56),$A56,"")</f>
        <v/>
      </c>
      <c r="I56" s="11" t="str">
        <f>IF(AND(VLOOKUP(I$1,VesselTimes!$A$2:$E$9,5)&gt;StnC!$D56,VLOOKUP(I$1,VesselTimes!$A$2:$E$9,4)&lt;=StnC!$E56),$A56,"")</f>
        <v/>
      </c>
      <c r="J56" s="11" t="str">
        <f>IF(AND(VLOOKUP(J$1,VesselTimes!$A$2:$E$9,5)&gt;StnC!$D56,VLOOKUP(J$1,VesselTimes!$A$2:$E$9,4)&lt;=StnC!$E56),$A56,"")</f>
        <v/>
      </c>
      <c r="K56" s="11" t="str">
        <f>IF(AND(VLOOKUP(K$1,VesselTimes!$A$2:$E$9,5)&gt;StnC!$D56,VLOOKUP(K$1,VesselTimes!$A$2:$E$9,4)&lt;=StnC!$E56),$A56,"")</f>
        <v/>
      </c>
      <c r="L56" s="11" t="str">
        <f>IF(AND(VLOOKUP(L$1,VesselTimes!$A$2:$E$9,5)&gt;StnC!$D56,VLOOKUP(L$1,VesselTimes!$A$2:$E$9,4)&lt;=StnC!$E56),$A56,"")</f>
        <v/>
      </c>
      <c r="M56" s="11" t="str">
        <f>IF(AND(VLOOKUP(M$1,VesselTimes!$A$2:$E$9,5)&gt;StnC!$D56,VLOOKUP(M$1,VesselTimes!$A$2:$E$9,4)&lt;=StnC!$E56),$A56,"")</f>
        <v/>
      </c>
    </row>
    <row r="57" spans="1:13" x14ac:dyDescent="0.25">
      <c r="A57" t="s">
        <v>486</v>
      </c>
      <c r="B57" s="4">
        <v>1800</v>
      </c>
      <c r="C57" s="2">
        <f t="shared" si="0"/>
        <v>158742.99999992363</v>
      </c>
      <c r="D57" s="1">
        <f t="shared" si="1"/>
        <v>41181.83730324074</v>
      </c>
      <c r="E57" s="1">
        <f t="shared" si="2"/>
        <v>41181.858136574076</v>
      </c>
      <c r="F57" s="11" t="str">
        <f>IF(AND(VLOOKUP(F$1,VesselTimes!$A$2:$E$9,5)&gt;StnC!$D57,VLOOKUP(F$1,VesselTimes!$A$2:$E$9,4)&lt;=StnC!$E57),$A57,"")</f>
        <v/>
      </c>
      <c r="G57" s="11" t="str">
        <f>IF(AND(VLOOKUP(G$1,VesselTimes!$A$2:$E$9,5)&gt;StnC!$D57,VLOOKUP(G$1,VesselTimes!$A$2:$E$9,4)&lt;=StnC!$E57),$A57,"")</f>
        <v/>
      </c>
      <c r="H57" s="11" t="str">
        <f>IF(AND(VLOOKUP(H$1,VesselTimes!$A$2:$E$9,5)&gt;StnC!$D57,VLOOKUP(H$1,VesselTimes!$A$2:$E$9,4)&lt;=StnC!$E57),$A57,"")</f>
        <v/>
      </c>
      <c r="I57" s="11" t="str">
        <f>IF(AND(VLOOKUP(I$1,VesselTimes!$A$2:$E$9,5)&gt;StnC!$D57,VLOOKUP(I$1,VesselTimes!$A$2:$E$9,4)&lt;=StnC!$E57),$A57,"")</f>
        <v/>
      </c>
      <c r="J57" s="11" t="str">
        <f>IF(AND(VLOOKUP(J$1,VesselTimes!$A$2:$E$9,5)&gt;StnC!$D57,VLOOKUP(J$1,VesselTimes!$A$2:$E$9,4)&lt;=StnC!$E57),$A57,"")</f>
        <v/>
      </c>
      <c r="K57" s="11" t="str">
        <f>IF(AND(VLOOKUP(K$1,VesselTimes!$A$2:$E$9,5)&gt;StnC!$D57,VLOOKUP(K$1,VesselTimes!$A$2:$E$9,4)&lt;=StnC!$E57),$A57,"")</f>
        <v/>
      </c>
      <c r="L57" s="11" t="str">
        <f>IF(AND(VLOOKUP(L$1,VesselTimes!$A$2:$E$9,5)&gt;StnC!$D57,VLOOKUP(L$1,VesselTimes!$A$2:$E$9,4)&lt;=StnC!$E57),$A57,"")</f>
        <v/>
      </c>
      <c r="M57" s="11" t="str">
        <f>IF(AND(VLOOKUP(M$1,VesselTimes!$A$2:$E$9,5)&gt;StnC!$D57,VLOOKUP(M$1,VesselTimes!$A$2:$E$9,4)&lt;=StnC!$E57),$A57,"")</f>
        <v/>
      </c>
    </row>
    <row r="58" spans="1:13" x14ac:dyDescent="0.25">
      <c r="A58" t="s">
        <v>487</v>
      </c>
      <c r="B58" s="4">
        <v>1792.723</v>
      </c>
      <c r="C58" s="2">
        <f t="shared" si="0"/>
        <v>160543.00000013318</v>
      </c>
      <c r="D58" s="1">
        <f t="shared" si="1"/>
        <v>41181.858136574076</v>
      </c>
      <c r="E58" s="1">
        <f t="shared" si="2"/>
        <v>41181.878885682869</v>
      </c>
      <c r="F58" s="11" t="str">
        <f>IF(AND(VLOOKUP(F$1,VesselTimes!$A$2:$E$9,5)&gt;StnC!$D58,VLOOKUP(F$1,VesselTimes!$A$2:$E$9,4)&lt;=StnC!$E58),$A58,"")</f>
        <v/>
      </c>
      <c r="G58" s="11" t="str">
        <f>IF(AND(VLOOKUP(G$1,VesselTimes!$A$2:$E$9,5)&gt;StnC!$D58,VLOOKUP(G$1,VesselTimes!$A$2:$E$9,4)&lt;=StnC!$E58),$A58,"")</f>
        <v/>
      </c>
      <c r="H58" s="11" t="str">
        <f>IF(AND(VLOOKUP(H$1,VesselTimes!$A$2:$E$9,5)&gt;StnC!$D58,VLOOKUP(H$1,VesselTimes!$A$2:$E$9,4)&lt;=StnC!$E58),$A58,"")</f>
        <v/>
      </c>
      <c r="I58" s="11" t="str">
        <f>IF(AND(VLOOKUP(I$1,VesselTimes!$A$2:$E$9,5)&gt;StnC!$D58,VLOOKUP(I$1,VesselTimes!$A$2:$E$9,4)&lt;=StnC!$E58),$A58,"")</f>
        <v>AMARS_data-54db2b7a.54DB2B7A.Chan_1-24bps.1348950943.2012-09-29-20-35-43.wav</v>
      </c>
      <c r="J58" s="11" t="str">
        <f>IF(AND(VLOOKUP(J$1,VesselTimes!$A$2:$E$9,5)&gt;StnC!$D58,VLOOKUP(J$1,VesselTimes!$A$2:$E$9,4)&lt;=StnC!$E58),$A58,"")</f>
        <v/>
      </c>
      <c r="K58" s="11" t="str">
        <f>IF(AND(VLOOKUP(K$1,VesselTimes!$A$2:$E$9,5)&gt;StnC!$D58,VLOOKUP(K$1,VesselTimes!$A$2:$E$9,4)&lt;=StnC!$E58),$A58,"")</f>
        <v/>
      </c>
      <c r="L58" s="11" t="str">
        <f>IF(AND(VLOOKUP(L$1,VesselTimes!$A$2:$E$9,5)&gt;StnC!$D58,VLOOKUP(L$1,VesselTimes!$A$2:$E$9,4)&lt;=StnC!$E58),$A58,"")</f>
        <v/>
      </c>
      <c r="M58" s="11" t="str">
        <f>IF(AND(VLOOKUP(M$1,VesselTimes!$A$2:$E$9,5)&gt;StnC!$D58,VLOOKUP(M$1,VesselTimes!$A$2:$E$9,4)&lt;=StnC!$E58),$A58,"")</f>
        <v/>
      </c>
    </row>
    <row r="59" spans="1:13" x14ac:dyDescent="0.25">
      <c r="A59" t="s">
        <v>488</v>
      </c>
      <c r="B59" s="4">
        <v>1800</v>
      </c>
      <c r="C59" s="2">
        <f t="shared" si="0"/>
        <v>162343.99999994785</v>
      </c>
      <c r="D59" s="1">
        <f t="shared" si="1"/>
        <v>41181.878981481481</v>
      </c>
      <c r="E59" s="1">
        <f t="shared" si="2"/>
        <v>41181.899814814817</v>
      </c>
      <c r="F59" s="11" t="str">
        <f>IF(AND(VLOOKUP(F$1,VesselTimes!$A$2:$E$9,5)&gt;StnC!$D59,VLOOKUP(F$1,VesselTimes!$A$2:$E$9,4)&lt;=StnC!$E59),$A59,"")</f>
        <v/>
      </c>
      <c r="G59" s="11" t="str">
        <f>IF(AND(VLOOKUP(G$1,VesselTimes!$A$2:$E$9,5)&gt;StnC!$D59,VLOOKUP(G$1,VesselTimes!$A$2:$E$9,4)&lt;=StnC!$E59),$A59,"")</f>
        <v/>
      </c>
      <c r="H59" s="11" t="str">
        <f>IF(AND(VLOOKUP(H$1,VesselTimes!$A$2:$E$9,5)&gt;StnC!$D59,VLOOKUP(H$1,VesselTimes!$A$2:$E$9,4)&lt;=StnC!$E59),$A59,"")</f>
        <v/>
      </c>
      <c r="I59" s="11" t="str">
        <f>IF(AND(VLOOKUP(I$1,VesselTimes!$A$2:$E$9,5)&gt;StnC!$D59,VLOOKUP(I$1,VesselTimes!$A$2:$E$9,4)&lt;=StnC!$E59),$A59,"")</f>
        <v>AMARS_data-54db2b7a.54DB2B7A.Chan_1-24bps.1348952744.2012-09-29-21-05-44.wav</v>
      </c>
      <c r="J59" s="11" t="str">
        <f>IF(AND(VLOOKUP(J$1,VesselTimes!$A$2:$E$9,5)&gt;StnC!$D59,VLOOKUP(J$1,VesselTimes!$A$2:$E$9,4)&lt;=StnC!$E59),$A59,"")</f>
        <v/>
      </c>
      <c r="K59" s="11" t="str">
        <f>IF(AND(VLOOKUP(K$1,VesselTimes!$A$2:$E$9,5)&gt;StnC!$D59,VLOOKUP(K$1,VesselTimes!$A$2:$E$9,4)&lt;=StnC!$E59),$A59,"")</f>
        <v/>
      </c>
      <c r="L59" s="11" t="str">
        <f>IF(AND(VLOOKUP(L$1,VesselTimes!$A$2:$E$9,5)&gt;StnC!$D59,VLOOKUP(L$1,VesselTimes!$A$2:$E$9,4)&lt;=StnC!$E59),$A59,"")</f>
        <v/>
      </c>
      <c r="M59" s="11" t="str">
        <f>IF(AND(VLOOKUP(M$1,VesselTimes!$A$2:$E$9,5)&gt;StnC!$D59,VLOOKUP(M$1,VesselTimes!$A$2:$E$9,4)&lt;=StnC!$E59),$A59,"")</f>
        <v/>
      </c>
    </row>
    <row r="60" spans="1:13" x14ac:dyDescent="0.25">
      <c r="A60" t="s">
        <v>489</v>
      </c>
      <c r="B60" s="4">
        <v>1792.723</v>
      </c>
      <c r="C60" s="2">
        <f t="shared" si="0"/>
        <v>164144.00000015739</v>
      </c>
      <c r="D60" s="1">
        <f t="shared" si="1"/>
        <v>41181.899814814817</v>
      </c>
      <c r="E60" s="1">
        <f t="shared" si="2"/>
        <v>41181.92056392361</v>
      </c>
      <c r="F60" s="11" t="str">
        <f>IF(AND(VLOOKUP(F$1,VesselTimes!$A$2:$E$9,5)&gt;StnC!$D60,VLOOKUP(F$1,VesselTimes!$A$2:$E$9,4)&lt;=StnC!$E60),$A60,"")</f>
        <v/>
      </c>
      <c r="G60" s="11" t="str">
        <f>IF(AND(VLOOKUP(G$1,VesselTimes!$A$2:$E$9,5)&gt;StnC!$D60,VLOOKUP(G$1,VesselTimes!$A$2:$E$9,4)&lt;=StnC!$E60),$A60,"")</f>
        <v/>
      </c>
      <c r="H60" s="11" t="str">
        <f>IF(AND(VLOOKUP(H$1,VesselTimes!$A$2:$E$9,5)&gt;StnC!$D60,VLOOKUP(H$1,VesselTimes!$A$2:$E$9,4)&lt;=StnC!$E60),$A60,"")</f>
        <v/>
      </c>
      <c r="I60" s="11" t="str">
        <f>IF(AND(VLOOKUP(I$1,VesselTimes!$A$2:$E$9,5)&gt;StnC!$D60,VLOOKUP(I$1,VesselTimes!$A$2:$E$9,4)&lt;=StnC!$E60),$A60,"")</f>
        <v>AMARS_data-54db2b7a.54DB2B7A.Chan_1-24bps.1348954544.2012-09-29-21-35-44.wav</v>
      </c>
      <c r="J60" s="11" t="str">
        <f>IF(AND(VLOOKUP(J$1,VesselTimes!$A$2:$E$9,5)&gt;StnC!$D60,VLOOKUP(J$1,VesselTimes!$A$2:$E$9,4)&lt;=StnC!$E60),$A60,"")</f>
        <v/>
      </c>
      <c r="K60" s="11" t="str">
        <f>IF(AND(VLOOKUP(K$1,VesselTimes!$A$2:$E$9,5)&gt;StnC!$D60,VLOOKUP(K$1,VesselTimes!$A$2:$E$9,4)&lt;=StnC!$E60),$A60,"")</f>
        <v/>
      </c>
      <c r="L60" s="11" t="str">
        <f>IF(AND(VLOOKUP(L$1,VesselTimes!$A$2:$E$9,5)&gt;StnC!$D60,VLOOKUP(L$1,VesselTimes!$A$2:$E$9,4)&lt;=StnC!$E60),$A60,"")</f>
        <v/>
      </c>
      <c r="M60" s="11" t="str">
        <f>IF(AND(VLOOKUP(M$1,VesselTimes!$A$2:$E$9,5)&gt;StnC!$D60,VLOOKUP(M$1,VesselTimes!$A$2:$E$9,4)&lt;=StnC!$E60),$A60,"")</f>
        <v/>
      </c>
    </row>
    <row r="61" spans="1:13" x14ac:dyDescent="0.25">
      <c r="A61" t="s">
        <v>490</v>
      </c>
      <c r="B61" s="4">
        <v>1800</v>
      </c>
      <c r="C61" s="2">
        <f t="shared" si="0"/>
        <v>165944.99999997206</v>
      </c>
      <c r="D61" s="1">
        <f t="shared" si="1"/>
        <v>41181.920659722222</v>
      </c>
      <c r="E61" s="1">
        <f t="shared" si="2"/>
        <v>41181.941493055558</v>
      </c>
      <c r="F61" s="11" t="str">
        <f>IF(AND(VLOOKUP(F$1,VesselTimes!$A$2:$E$9,5)&gt;StnC!$D61,VLOOKUP(F$1,VesselTimes!$A$2:$E$9,4)&lt;=StnC!$E61),$A61,"")</f>
        <v/>
      </c>
      <c r="G61" s="11" t="str">
        <f>IF(AND(VLOOKUP(G$1,VesselTimes!$A$2:$E$9,5)&gt;StnC!$D61,VLOOKUP(G$1,VesselTimes!$A$2:$E$9,4)&lt;=StnC!$E61),$A61,"")</f>
        <v/>
      </c>
      <c r="H61" s="11" t="str">
        <f>IF(AND(VLOOKUP(H$1,VesselTimes!$A$2:$E$9,5)&gt;StnC!$D61,VLOOKUP(H$1,VesselTimes!$A$2:$E$9,4)&lt;=StnC!$E61),$A61,"")</f>
        <v/>
      </c>
      <c r="I61" s="11" t="str">
        <f>IF(AND(VLOOKUP(I$1,VesselTimes!$A$2:$E$9,5)&gt;StnC!$D61,VLOOKUP(I$1,VesselTimes!$A$2:$E$9,4)&lt;=StnC!$E61),$A61,"")</f>
        <v/>
      </c>
      <c r="J61" s="11" t="str">
        <f>IF(AND(VLOOKUP(J$1,VesselTimes!$A$2:$E$9,5)&gt;StnC!$D61,VLOOKUP(J$1,VesselTimes!$A$2:$E$9,4)&lt;=StnC!$E61),$A61,"")</f>
        <v/>
      </c>
      <c r="K61" s="11" t="str">
        <f>IF(AND(VLOOKUP(K$1,VesselTimes!$A$2:$E$9,5)&gt;StnC!$D61,VLOOKUP(K$1,VesselTimes!$A$2:$E$9,4)&lt;=StnC!$E61),$A61,"")</f>
        <v/>
      </c>
      <c r="L61" s="11" t="str">
        <f>IF(AND(VLOOKUP(L$1,VesselTimes!$A$2:$E$9,5)&gt;StnC!$D61,VLOOKUP(L$1,VesselTimes!$A$2:$E$9,4)&lt;=StnC!$E61),$A61,"")</f>
        <v/>
      </c>
      <c r="M61" s="11" t="str">
        <f>IF(AND(VLOOKUP(M$1,VesselTimes!$A$2:$E$9,5)&gt;StnC!$D61,VLOOKUP(M$1,VesselTimes!$A$2:$E$9,4)&lt;=StnC!$E61),$A61,"")</f>
        <v/>
      </c>
    </row>
    <row r="62" spans="1:13" x14ac:dyDescent="0.25">
      <c r="A62" t="s">
        <v>491</v>
      </c>
      <c r="B62" s="4">
        <v>1794.6849999999999</v>
      </c>
      <c r="C62" s="2">
        <f t="shared" si="0"/>
        <v>167745.00000018161</v>
      </c>
      <c r="D62" s="1">
        <f t="shared" si="1"/>
        <v>41181.941493055558</v>
      </c>
      <c r="E62" s="1">
        <f t="shared" si="2"/>
        <v>41181.962264872687</v>
      </c>
      <c r="F62" s="11" t="str">
        <f>IF(AND(VLOOKUP(F$1,VesselTimes!$A$2:$E$9,5)&gt;StnC!$D62,VLOOKUP(F$1,VesselTimes!$A$2:$E$9,4)&lt;=StnC!$E62),$A62,"")</f>
        <v/>
      </c>
      <c r="G62" s="11" t="str">
        <f>IF(AND(VLOOKUP(G$1,VesselTimes!$A$2:$E$9,5)&gt;StnC!$D62,VLOOKUP(G$1,VesselTimes!$A$2:$E$9,4)&lt;=StnC!$E62),$A62,"")</f>
        <v/>
      </c>
      <c r="H62" s="11" t="str">
        <f>IF(AND(VLOOKUP(H$1,VesselTimes!$A$2:$E$9,5)&gt;StnC!$D62,VLOOKUP(H$1,VesselTimes!$A$2:$E$9,4)&lt;=StnC!$E62),$A62,"")</f>
        <v/>
      </c>
      <c r="I62" s="11" t="str">
        <f>IF(AND(VLOOKUP(I$1,VesselTimes!$A$2:$E$9,5)&gt;StnC!$D62,VLOOKUP(I$1,VesselTimes!$A$2:$E$9,4)&lt;=StnC!$E62),$A62,"")</f>
        <v/>
      </c>
      <c r="J62" s="11" t="str">
        <f>IF(AND(VLOOKUP(J$1,VesselTimes!$A$2:$E$9,5)&gt;StnC!$D62,VLOOKUP(J$1,VesselTimes!$A$2:$E$9,4)&lt;=StnC!$E62),$A62,"")</f>
        <v/>
      </c>
      <c r="K62" s="11" t="str">
        <f>IF(AND(VLOOKUP(K$1,VesselTimes!$A$2:$E$9,5)&gt;StnC!$D62,VLOOKUP(K$1,VesselTimes!$A$2:$E$9,4)&lt;=StnC!$E62),$A62,"")</f>
        <v/>
      </c>
      <c r="L62" s="11" t="str">
        <f>IF(AND(VLOOKUP(L$1,VesselTimes!$A$2:$E$9,5)&gt;StnC!$D62,VLOOKUP(L$1,VesselTimes!$A$2:$E$9,4)&lt;=StnC!$E62),$A62,"")</f>
        <v/>
      </c>
      <c r="M62" s="11" t="str">
        <f>IF(AND(VLOOKUP(M$1,VesselTimes!$A$2:$E$9,5)&gt;StnC!$D62,VLOOKUP(M$1,VesselTimes!$A$2:$E$9,4)&lt;=StnC!$E62),$A62,"")</f>
        <v/>
      </c>
    </row>
    <row r="63" spans="1:13" x14ac:dyDescent="0.25">
      <c r="A63" t="s">
        <v>492</v>
      </c>
      <c r="B63" s="4">
        <v>1800</v>
      </c>
      <c r="C63" s="2">
        <f t="shared" si="0"/>
        <v>169547.99999983516</v>
      </c>
      <c r="D63" s="1">
        <f t="shared" si="1"/>
        <v>41181.962361111109</v>
      </c>
      <c r="E63" s="1">
        <f t="shared" si="2"/>
        <v>41181.983194444445</v>
      </c>
      <c r="F63" s="11" t="str">
        <f>IF(AND(VLOOKUP(F$1,VesselTimes!$A$2:$E$9,5)&gt;StnC!$D63,VLOOKUP(F$1,VesselTimes!$A$2:$E$9,4)&lt;=StnC!$E63),$A63,"")</f>
        <v/>
      </c>
      <c r="G63" s="11" t="str">
        <f>IF(AND(VLOOKUP(G$1,VesselTimes!$A$2:$E$9,5)&gt;StnC!$D63,VLOOKUP(G$1,VesselTimes!$A$2:$E$9,4)&lt;=StnC!$E63),$A63,"")</f>
        <v/>
      </c>
      <c r="H63" s="11" t="str">
        <f>IF(AND(VLOOKUP(H$1,VesselTimes!$A$2:$E$9,5)&gt;StnC!$D63,VLOOKUP(H$1,VesselTimes!$A$2:$E$9,4)&lt;=StnC!$E63),$A63,"")</f>
        <v/>
      </c>
      <c r="I63" s="11" t="str">
        <f>IF(AND(VLOOKUP(I$1,VesselTimes!$A$2:$E$9,5)&gt;StnC!$D63,VLOOKUP(I$1,VesselTimes!$A$2:$E$9,4)&lt;=StnC!$E63),$A63,"")</f>
        <v/>
      </c>
      <c r="J63" s="11" t="str">
        <f>IF(AND(VLOOKUP(J$1,VesselTimes!$A$2:$E$9,5)&gt;StnC!$D63,VLOOKUP(J$1,VesselTimes!$A$2:$E$9,4)&lt;=StnC!$E63),$A63,"")</f>
        <v/>
      </c>
      <c r="K63" s="11" t="str">
        <f>IF(AND(VLOOKUP(K$1,VesselTimes!$A$2:$E$9,5)&gt;StnC!$D63,VLOOKUP(K$1,VesselTimes!$A$2:$E$9,4)&lt;=StnC!$E63),$A63,"")</f>
        <v/>
      </c>
      <c r="L63" s="11" t="str">
        <f>IF(AND(VLOOKUP(L$1,VesselTimes!$A$2:$E$9,5)&gt;StnC!$D63,VLOOKUP(L$1,VesselTimes!$A$2:$E$9,4)&lt;=StnC!$E63),$A63,"")</f>
        <v/>
      </c>
      <c r="M63" s="11" t="str">
        <f>IF(AND(VLOOKUP(M$1,VesselTimes!$A$2:$E$9,5)&gt;StnC!$D63,VLOOKUP(M$1,VesselTimes!$A$2:$E$9,4)&lt;=StnC!$E63),$A63,"")</f>
        <v/>
      </c>
    </row>
    <row r="64" spans="1:13" x14ac:dyDescent="0.25">
      <c r="A64" t="s">
        <v>493</v>
      </c>
      <c r="B64" s="4">
        <v>1792.68</v>
      </c>
      <c r="C64" s="2">
        <f t="shared" si="0"/>
        <v>171348.0000000447</v>
      </c>
      <c r="D64" s="1">
        <f t="shared" si="1"/>
        <v>41181.983194444445</v>
      </c>
      <c r="E64" s="1">
        <f t="shared" si="2"/>
        <v>41182.003943055555</v>
      </c>
      <c r="F64" s="11" t="str">
        <f>IF(AND(VLOOKUP(F$1,VesselTimes!$A$2:$E$9,5)&gt;StnC!$D64,VLOOKUP(F$1,VesselTimes!$A$2:$E$9,4)&lt;=StnC!$E64),$A64,"")</f>
        <v/>
      </c>
      <c r="G64" s="11" t="str">
        <f>IF(AND(VLOOKUP(G$1,VesselTimes!$A$2:$E$9,5)&gt;StnC!$D64,VLOOKUP(G$1,VesselTimes!$A$2:$E$9,4)&lt;=StnC!$E64),$A64,"")</f>
        <v/>
      </c>
      <c r="H64" s="11" t="str">
        <f>IF(AND(VLOOKUP(H$1,VesselTimes!$A$2:$E$9,5)&gt;StnC!$D64,VLOOKUP(H$1,VesselTimes!$A$2:$E$9,4)&lt;=StnC!$E64),$A64,"")</f>
        <v/>
      </c>
      <c r="I64" s="11" t="str">
        <f>IF(AND(VLOOKUP(I$1,VesselTimes!$A$2:$E$9,5)&gt;StnC!$D64,VLOOKUP(I$1,VesselTimes!$A$2:$E$9,4)&lt;=StnC!$E64),$A64,"")</f>
        <v/>
      </c>
      <c r="J64" s="11" t="str">
        <f>IF(AND(VLOOKUP(J$1,VesselTimes!$A$2:$E$9,5)&gt;StnC!$D64,VLOOKUP(J$1,VesselTimes!$A$2:$E$9,4)&lt;=StnC!$E64),$A64,"")</f>
        <v/>
      </c>
      <c r="K64" s="11" t="str">
        <f>IF(AND(VLOOKUP(K$1,VesselTimes!$A$2:$E$9,5)&gt;StnC!$D64,VLOOKUP(K$1,VesselTimes!$A$2:$E$9,4)&lt;=StnC!$E64),$A64,"")</f>
        <v/>
      </c>
      <c r="L64" s="11" t="str">
        <f>IF(AND(VLOOKUP(L$1,VesselTimes!$A$2:$E$9,5)&gt;StnC!$D64,VLOOKUP(L$1,VesselTimes!$A$2:$E$9,4)&lt;=StnC!$E64),$A64,"")</f>
        <v/>
      </c>
      <c r="M64" s="11" t="str">
        <f>IF(AND(VLOOKUP(M$1,VesselTimes!$A$2:$E$9,5)&gt;StnC!$D64,VLOOKUP(M$1,VesselTimes!$A$2:$E$9,4)&lt;=StnC!$E64),$A64,"")</f>
        <v/>
      </c>
    </row>
    <row r="65" spans="1:13" x14ac:dyDescent="0.25">
      <c r="A65" t="s">
        <v>494</v>
      </c>
      <c r="B65" s="4">
        <v>1800</v>
      </c>
      <c r="C65" s="2">
        <f t="shared" si="0"/>
        <v>173148.99999985937</v>
      </c>
      <c r="D65" s="1">
        <f t="shared" si="1"/>
        <v>41182.00403935185</v>
      </c>
      <c r="E65" s="1">
        <f t="shared" si="2"/>
        <v>41182.024872685186</v>
      </c>
      <c r="F65" s="11" t="str">
        <f>IF(AND(VLOOKUP(F$1,VesselTimes!$A$2:$E$9,5)&gt;StnC!$D65,VLOOKUP(F$1,VesselTimes!$A$2:$E$9,4)&lt;=StnC!$E65),$A65,"")</f>
        <v/>
      </c>
      <c r="G65" s="11" t="str">
        <f>IF(AND(VLOOKUP(G$1,VesselTimes!$A$2:$E$9,5)&gt;StnC!$D65,VLOOKUP(G$1,VesselTimes!$A$2:$E$9,4)&lt;=StnC!$E65),$A65,"")</f>
        <v/>
      </c>
      <c r="H65" s="11" t="str">
        <f>IF(AND(VLOOKUP(H$1,VesselTimes!$A$2:$E$9,5)&gt;StnC!$D65,VLOOKUP(H$1,VesselTimes!$A$2:$E$9,4)&lt;=StnC!$E65),$A65,"")</f>
        <v/>
      </c>
      <c r="I65" s="11" t="str">
        <f>IF(AND(VLOOKUP(I$1,VesselTimes!$A$2:$E$9,5)&gt;StnC!$D65,VLOOKUP(I$1,VesselTimes!$A$2:$E$9,4)&lt;=StnC!$E65),$A65,"")</f>
        <v/>
      </c>
      <c r="J65" s="11" t="str">
        <f>IF(AND(VLOOKUP(J$1,VesselTimes!$A$2:$E$9,5)&gt;StnC!$D65,VLOOKUP(J$1,VesselTimes!$A$2:$E$9,4)&lt;=StnC!$E65),$A65,"")</f>
        <v/>
      </c>
      <c r="K65" s="11" t="str">
        <f>IF(AND(VLOOKUP(K$1,VesselTimes!$A$2:$E$9,5)&gt;StnC!$D65,VLOOKUP(K$1,VesselTimes!$A$2:$E$9,4)&lt;=StnC!$E65),$A65,"")</f>
        <v/>
      </c>
      <c r="L65" s="11" t="str">
        <f>IF(AND(VLOOKUP(L$1,VesselTimes!$A$2:$E$9,5)&gt;StnC!$D65,VLOOKUP(L$1,VesselTimes!$A$2:$E$9,4)&lt;=StnC!$E65),$A65,"")</f>
        <v/>
      </c>
      <c r="M65" s="11" t="str">
        <f>IF(AND(VLOOKUP(M$1,VesselTimes!$A$2:$E$9,5)&gt;StnC!$D65,VLOOKUP(M$1,VesselTimes!$A$2:$E$9,4)&lt;=StnC!$E65),$A65,"")</f>
        <v/>
      </c>
    </row>
    <row r="66" spans="1:13" x14ac:dyDescent="0.25">
      <c r="A66" t="s">
        <v>495</v>
      </c>
      <c r="B66" s="4">
        <v>1794.6849999999999</v>
      </c>
      <c r="C66" s="2">
        <f t="shared" si="0"/>
        <v>174949.00000006892</v>
      </c>
      <c r="D66" s="1">
        <f t="shared" si="1"/>
        <v>41182.024872685186</v>
      </c>
      <c r="E66" s="1">
        <f t="shared" si="2"/>
        <v>41182.045644502316</v>
      </c>
      <c r="F66" s="11" t="str">
        <f>IF(AND(VLOOKUP(F$1,VesselTimes!$A$2:$E$9,5)&gt;StnC!$D66,VLOOKUP(F$1,VesselTimes!$A$2:$E$9,4)&lt;=StnC!$E66),$A66,"")</f>
        <v/>
      </c>
      <c r="G66" s="11" t="str">
        <f>IF(AND(VLOOKUP(G$1,VesselTimes!$A$2:$E$9,5)&gt;StnC!$D66,VLOOKUP(G$1,VesselTimes!$A$2:$E$9,4)&lt;=StnC!$E66),$A66,"")</f>
        <v/>
      </c>
      <c r="H66" s="11" t="str">
        <f>IF(AND(VLOOKUP(H$1,VesselTimes!$A$2:$E$9,5)&gt;StnC!$D66,VLOOKUP(H$1,VesselTimes!$A$2:$E$9,4)&lt;=StnC!$E66),$A66,"")</f>
        <v/>
      </c>
      <c r="I66" s="11" t="str">
        <f>IF(AND(VLOOKUP(I$1,VesselTimes!$A$2:$E$9,5)&gt;StnC!$D66,VLOOKUP(I$1,VesselTimes!$A$2:$E$9,4)&lt;=StnC!$E66),$A66,"")</f>
        <v/>
      </c>
      <c r="J66" s="11" t="str">
        <f>IF(AND(VLOOKUP(J$1,VesselTimes!$A$2:$E$9,5)&gt;StnC!$D66,VLOOKUP(J$1,VesselTimes!$A$2:$E$9,4)&lt;=StnC!$E66),$A66,"")</f>
        <v/>
      </c>
      <c r="K66" s="11" t="str">
        <f>IF(AND(VLOOKUP(K$1,VesselTimes!$A$2:$E$9,5)&gt;StnC!$D66,VLOOKUP(K$1,VesselTimes!$A$2:$E$9,4)&lt;=StnC!$E66),$A66,"")</f>
        <v/>
      </c>
      <c r="L66" s="11" t="str">
        <f>IF(AND(VLOOKUP(L$1,VesselTimes!$A$2:$E$9,5)&gt;StnC!$D66,VLOOKUP(L$1,VesselTimes!$A$2:$E$9,4)&lt;=StnC!$E66),$A66,"")</f>
        <v/>
      </c>
      <c r="M66" s="11" t="str">
        <f>IF(AND(VLOOKUP(M$1,VesselTimes!$A$2:$E$9,5)&gt;StnC!$D66,VLOOKUP(M$1,VesselTimes!$A$2:$E$9,4)&lt;=StnC!$E66),$A66,"")</f>
        <v/>
      </c>
    </row>
    <row r="67" spans="1:13" x14ac:dyDescent="0.25">
      <c r="A67" t="s">
        <v>496</v>
      </c>
      <c r="B67" s="4">
        <v>1800</v>
      </c>
      <c r="C67" s="2">
        <f t="shared" ref="C67:C130" si="3">24*3600*(D67-zerotime)</f>
        <v>176751.99999972247</v>
      </c>
      <c r="D67" s="1">
        <f t="shared" ref="D67:D130" si="4">DATE(MID(A67,54,4),MID(A67,59,2),MID(A67,62,2))+TIME(MID(A67,65,2),MID(A67,68,2),MID(A67,71,2))</f>
        <v>41182.045740740738</v>
      </c>
      <c r="E67" s="1">
        <f t="shared" ref="E67:E130" si="5">D67+B67/24/3600</f>
        <v>41182.066574074073</v>
      </c>
      <c r="F67" s="11" t="str">
        <f>IF(AND(VLOOKUP(F$1,VesselTimes!$A$2:$E$9,5)&gt;StnC!$D67,VLOOKUP(F$1,VesselTimes!$A$2:$E$9,4)&lt;=StnC!$E67),$A67,"")</f>
        <v/>
      </c>
      <c r="G67" s="11" t="str">
        <f>IF(AND(VLOOKUP(G$1,VesselTimes!$A$2:$E$9,5)&gt;StnC!$D67,VLOOKUP(G$1,VesselTimes!$A$2:$E$9,4)&lt;=StnC!$E67),$A67,"")</f>
        <v/>
      </c>
      <c r="H67" s="11" t="str">
        <f>IF(AND(VLOOKUP(H$1,VesselTimes!$A$2:$E$9,5)&gt;StnC!$D67,VLOOKUP(H$1,VesselTimes!$A$2:$E$9,4)&lt;=StnC!$E67),$A67,"")</f>
        <v/>
      </c>
      <c r="I67" s="11" t="str">
        <f>IF(AND(VLOOKUP(I$1,VesselTimes!$A$2:$E$9,5)&gt;StnC!$D67,VLOOKUP(I$1,VesselTimes!$A$2:$E$9,4)&lt;=StnC!$E67),$A67,"")</f>
        <v/>
      </c>
      <c r="J67" s="11" t="str">
        <f>IF(AND(VLOOKUP(J$1,VesselTimes!$A$2:$E$9,5)&gt;StnC!$D67,VLOOKUP(J$1,VesselTimes!$A$2:$E$9,4)&lt;=StnC!$E67),$A67,"")</f>
        <v/>
      </c>
      <c r="K67" s="11" t="str">
        <f>IF(AND(VLOOKUP(K$1,VesselTimes!$A$2:$E$9,5)&gt;StnC!$D67,VLOOKUP(K$1,VesselTimes!$A$2:$E$9,4)&lt;=StnC!$E67),$A67,"")</f>
        <v/>
      </c>
      <c r="L67" s="11" t="str">
        <f>IF(AND(VLOOKUP(L$1,VesselTimes!$A$2:$E$9,5)&gt;StnC!$D67,VLOOKUP(L$1,VesselTimes!$A$2:$E$9,4)&lt;=StnC!$E67),$A67,"")</f>
        <v/>
      </c>
      <c r="M67" s="11" t="str">
        <f>IF(AND(VLOOKUP(M$1,VesselTimes!$A$2:$E$9,5)&gt;StnC!$D67,VLOOKUP(M$1,VesselTimes!$A$2:$E$9,4)&lt;=StnC!$E67),$A67,"")</f>
        <v/>
      </c>
    </row>
    <row r="68" spans="1:13" x14ac:dyDescent="0.25">
      <c r="A68" t="s">
        <v>497</v>
      </c>
      <c r="B68" s="4">
        <v>1794.6420000000001</v>
      </c>
      <c r="C68" s="2">
        <f t="shared" si="3"/>
        <v>178551.99999993201</v>
      </c>
      <c r="D68" s="1">
        <f t="shared" si="4"/>
        <v>41182.066574074073</v>
      </c>
      <c r="E68" s="1">
        <f t="shared" si="5"/>
        <v>41182.08734539352</v>
      </c>
      <c r="F68" s="11" t="str">
        <f>IF(AND(VLOOKUP(F$1,VesselTimes!$A$2:$E$9,5)&gt;StnC!$D68,VLOOKUP(F$1,VesselTimes!$A$2:$E$9,4)&lt;=StnC!$E68),$A68,"")</f>
        <v/>
      </c>
      <c r="G68" s="11" t="str">
        <f>IF(AND(VLOOKUP(G$1,VesselTimes!$A$2:$E$9,5)&gt;StnC!$D68,VLOOKUP(G$1,VesselTimes!$A$2:$E$9,4)&lt;=StnC!$E68),$A68,"")</f>
        <v/>
      </c>
      <c r="H68" s="11" t="str">
        <f>IF(AND(VLOOKUP(H$1,VesselTimes!$A$2:$E$9,5)&gt;StnC!$D68,VLOOKUP(H$1,VesselTimes!$A$2:$E$9,4)&lt;=StnC!$E68),$A68,"")</f>
        <v/>
      </c>
      <c r="I68" s="11" t="str">
        <f>IF(AND(VLOOKUP(I$1,VesselTimes!$A$2:$E$9,5)&gt;StnC!$D68,VLOOKUP(I$1,VesselTimes!$A$2:$E$9,4)&lt;=StnC!$E68),$A68,"")</f>
        <v/>
      </c>
      <c r="J68" s="11" t="str">
        <f>IF(AND(VLOOKUP(J$1,VesselTimes!$A$2:$E$9,5)&gt;StnC!$D68,VLOOKUP(J$1,VesselTimes!$A$2:$E$9,4)&lt;=StnC!$E68),$A68,"")</f>
        <v/>
      </c>
      <c r="K68" s="11" t="str">
        <f>IF(AND(VLOOKUP(K$1,VesselTimes!$A$2:$E$9,5)&gt;StnC!$D68,VLOOKUP(K$1,VesselTimes!$A$2:$E$9,4)&lt;=StnC!$E68),$A68,"")</f>
        <v/>
      </c>
      <c r="L68" s="11" t="str">
        <f>IF(AND(VLOOKUP(L$1,VesselTimes!$A$2:$E$9,5)&gt;StnC!$D68,VLOOKUP(L$1,VesselTimes!$A$2:$E$9,4)&lt;=StnC!$E68),$A68,"")</f>
        <v/>
      </c>
      <c r="M68" s="11" t="str">
        <f>IF(AND(VLOOKUP(M$1,VesselTimes!$A$2:$E$9,5)&gt;StnC!$D68,VLOOKUP(M$1,VesselTimes!$A$2:$E$9,4)&lt;=StnC!$E68),$A68,"")</f>
        <v/>
      </c>
    </row>
    <row r="69" spans="1:13" x14ac:dyDescent="0.25">
      <c r="A69" t="s">
        <v>498</v>
      </c>
      <c r="B69" s="4">
        <v>1800</v>
      </c>
      <c r="C69" s="2">
        <f t="shared" si="3"/>
        <v>180355.0000002142</v>
      </c>
      <c r="D69" s="1">
        <f t="shared" si="4"/>
        <v>41182.087442129632</v>
      </c>
      <c r="E69" s="1">
        <f t="shared" si="5"/>
        <v>41182.108275462968</v>
      </c>
      <c r="F69" s="11" t="str">
        <f>IF(AND(VLOOKUP(F$1,VesselTimes!$A$2:$E$9,5)&gt;StnC!$D69,VLOOKUP(F$1,VesselTimes!$A$2:$E$9,4)&lt;=StnC!$E69),$A69,"")</f>
        <v/>
      </c>
      <c r="G69" s="11" t="str">
        <f>IF(AND(VLOOKUP(G$1,VesselTimes!$A$2:$E$9,5)&gt;StnC!$D69,VLOOKUP(G$1,VesselTimes!$A$2:$E$9,4)&lt;=StnC!$E69),$A69,"")</f>
        <v/>
      </c>
      <c r="H69" s="11" t="str">
        <f>IF(AND(VLOOKUP(H$1,VesselTimes!$A$2:$E$9,5)&gt;StnC!$D69,VLOOKUP(H$1,VesselTimes!$A$2:$E$9,4)&lt;=StnC!$E69),$A69,"")</f>
        <v/>
      </c>
      <c r="I69" s="11" t="str">
        <f>IF(AND(VLOOKUP(I$1,VesselTimes!$A$2:$E$9,5)&gt;StnC!$D69,VLOOKUP(I$1,VesselTimes!$A$2:$E$9,4)&lt;=StnC!$E69),$A69,"")</f>
        <v/>
      </c>
      <c r="J69" s="11" t="str">
        <f>IF(AND(VLOOKUP(J$1,VesselTimes!$A$2:$E$9,5)&gt;StnC!$D69,VLOOKUP(J$1,VesselTimes!$A$2:$E$9,4)&lt;=StnC!$E69),$A69,"")</f>
        <v/>
      </c>
      <c r="K69" s="11" t="str">
        <f>IF(AND(VLOOKUP(K$1,VesselTimes!$A$2:$E$9,5)&gt;StnC!$D69,VLOOKUP(K$1,VesselTimes!$A$2:$E$9,4)&lt;=StnC!$E69),$A69,"")</f>
        <v/>
      </c>
      <c r="L69" s="11" t="str">
        <f>IF(AND(VLOOKUP(L$1,VesselTimes!$A$2:$E$9,5)&gt;StnC!$D69,VLOOKUP(L$1,VesselTimes!$A$2:$E$9,4)&lt;=StnC!$E69),$A69,"")</f>
        <v/>
      </c>
      <c r="M69" s="11" t="str">
        <f>IF(AND(VLOOKUP(M$1,VesselTimes!$A$2:$E$9,5)&gt;StnC!$D69,VLOOKUP(M$1,VesselTimes!$A$2:$E$9,4)&lt;=StnC!$E69),$A69,"")</f>
        <v/>
      </c>
    </row>
    <row r="70" spans="1:13" x14ac:dyDescent="0.25">
      <c r="A70" t="s">
        <v>499</v>
      </c>
      <c r="B70" s="4">
        <v>1792.68</v>
      </c>
      <c r="C70" s="2">
        <f t="shared" si="3"/>
        <v>182154.99999979511</v>
      </c>
      <c r="D70" s="1">
        <f t="shared" si="4"/>
        <v>41182.108275462961</v>
      </c>
      <c r="E70" s="1">
        <f t="shared" si="5"/>
        <v>41182.129024074071</v>
      </c>
      <c r="F70" s="11" t="str">
        <f>IF(AND(VLOOKUP(F$1,VesselTimes!$A$2:$E$9,5)&gt;StnC!$D70,VLOOKUP(F$1,VesselTimes!$A$2:$E$9,4)&lt;=StnC!$E70),$A70,"")</f>
        <v/>
      </c>
      <c r="G70" s="11" t="str">
        <f>IF(AND(VLOOKUP(G$1,VesselTimes!$A$2:$E$9,5)&gt;StnC!$D70,VLOOKUP(G$1,VesselTimes!$A$2:$E$9,4)&lt;=StnC!$E70),$A70,"")</f>
        <v/>
      </c>
      <c r="H70" s="11" t="str">
        <f>IF(AND(VLOOKUP(H$1,VesselTimes!$A$2:$E$9,5)&gt;StnC!$D70,VLOOKUP(H$1,VesselTimes!$A$2:$E$9,4)&lt;=StnC!$E70),$A70,"")</f>
        <v/>
      </c>
      <c r="I70" s="11" t="str">
        <f>IF(AND(VLOOKUP(I$1,VesselTimes!$A$2:$E$9,5)&gt;StnC!$D70,VLOOKUP(I$1,VesselTimes!$A$2:$E$9,4)&lt;=StnC!$E70),$A70,"")</f>
        <v/>
      </c>
      <c r="J70" s="11" t="str">
        <f>IF(AND(VLOOKUP(J$1,VesselTimes!$A$2:$E$9,5)&gt;StnC!$D70,VLOOKUP(J$1,VesselTimes!$A$2:$E$9,4)&lt;=StnC!$E70),$A70,"")</f>
        <v/>
      </c>
      <c r="K70" s="11" t="str">
        <f>IF(AND(VLOOKUP(K$1,VesselTimes!$A$2:$E$9,5)&gt;StnC!$D70,VLOOKUP(K$1,VesselTimes!$A$2:$E$9,4)&lt;=StnC!$E70),$A70,"")</f>
        <v/>
      </c>
      <c r="L70" s="11" t="str">
        <f>IF(AND(VLOOKUP(L$1,VesselTimes!$A$2:$E$9,5)&gt;StnC!$D70,VLOOKUP(L$1,VesselTimes!$A$2:$E$9,4)&lt;=StnC!$E70),$A70,"")</f>
        <v/>
      </c>
      <c r="M70" s="11" t="str">
        <f>IF(AND(VLOOKUP(M$1,VesselTimes!$A$2:$E$9,5)&gt;StnC!$D70,VLOOKUP(M$1,VesselTimes!$A$2:$E$9,4)&lt;=StnC!$E70),$A70,"")</f>
        <v/>
      </c>
    </row>
    <row r="71" spans="1:13" x14ac:dyDescent="0.25">
      <c r="A71" t="s">
        <v>500</v>
      </c>
      <c r="B71" s="4">
        <v>1800</v>
      </c>
      <c r="C71" s="2">
        <f t="shared" si="3"/>
        <v>183956.00000023842</v>
      </c>
      <c r="D71" s="1">
        <f t="shared" si="4"/>
        <v>41182.129120370373</v>
      </c>
      <c r="E71" s="1">
        <f t="shared" si="5"/>
        <v>41182.149953703709</v>
      </c>
      <c r="F71" s="11" t="str">
        <f>IF(AND(VLOOKUP(F$1,VesselTimes!$A$2:$E$9,5)&gt;StnC!$D71,VLOOKUP(F$1,VesselTimes!$A$2:$E$9,4)&lt;=StnC!$E71),$A71,"")</f>
        <v/>
      </c>
      <c r="G71" s="11" t="str">
        <f>IF(AND(VLOOKUP(G$1,VesselTimes!$A$2:$E$9,5)&gt;StnC!$D71,VLOOKUP(G$1,VesselTimes!$A$2:$E$9,4)&lt;=StnC!$E71),$A71,"")</f>
        <v/>
      </c>
      <c r="H71" s="11" t="str">
        <f>IF(AND(VLOOKUP(H$1,VesselTimes!$A$2:$E$9,5)&gt;StnC!$D71,VLOOKUP(H$1,VesselTimes!$A$2:$E$9,4)&lt;=StnC!$E71),$A71,"")</f>
        <v/>
      </c>
      <c r="I71" s="11" t="str">
        <f>IF(AND(VLOOKUP(I$1,VesselTimes!$A$2:$E$9,5)&gt;StnC!$D71,VLOOKUP(I$1,VesselTimes!$A$2:$E$9,4)&lt;=StnC!$E71),$A71,"")</f>
        <v/>
      </c>
      <c r="J71" s="11" t="str">
        <f>IF(AND(VLOOKUP(J$1,VesselTimes!$A$2:$E$9,5)&gt;StnC!$D71,VLOOKUP(J$1,VesselTimes!$A$2:$E$9,4)&lt;=StnC!$E71),$A71,"")</f>
        <v/>
      </c>
      <c r="K71" s="11" t="str">
        <f>IF(AND(VLOOKUP(K$1,VesselTimes!$A$2:$E$9,5)&gt;StnC!$D71,VLOOKUP(K$1,VesselTimes!$A$2:$E$9,4)&lt;=StnC!$E71),$A71,"")</f>
        <v/>
      </c>
      <c r="L71" s="11" t="str">
        <f>IF(AND(VLOOKUP(L$1,VesselTimes!$A$2:$E$9,5)&gt;StnC!$D71,VLOOKUP(L$1,VesselTimes!$A$2:$E$9,4)&lt;=StnC!$E71),$A71,"")</f>
        <v/>
      </c>
      <c r="M71" s="11" t="str">
        <f>IF(AND(VLOOKUP(M$1,VesselTimes!$A$2:$E$9,5)&gt;StnC!$D71,VLOOKUP(M$1,VesselTimes!$A$2:$E$9,4)&lt;=StnC!$E71),$A71,"")</f>
        <v/>
      </c>
    </row>
    <row r="72" spans="1:13" x14ac:dyDescent="0.25">
      <c r="A72" t="s">
        <v>501</v>
      </c>
      <c r="B72" s="4">
        <v>1792.723</v>
      </c>
      <c r="C72" s="2">
        <f t="shared" si="3"/>
        <v>185755.99999981932</v>
      </c>
      <c r="D72" s="1">
        <f t="shared" si="4"/>
        <v>41182.149953703702</v>
      </c>
      <c r="E72" s="1">
        <f t="shared" si="5"/>
        <v>41182.170702812495</v>
      </c>
      <c r="F72" s="11" t="str">
        <f>IF(AND(VLOOKUP(F$1,VesselTimes!$A$2:$E$9,5)&gt;StnC!$D72,VLOOKUP(F$1,VesselTimes!$A$2:$E$9,4)&lt;=StnC!$E72),$A72,"")</f>
        <v/>
      </c>
      <c r="G72" s="11" t="str">
        <f>IF(AND(VLOOKUP(G$1,VesselTimes!$A$2:$E$9,5)&gt;StnC!$D72,VLOOKUP(G$1,VesselTimes!$A$2:$E$9,4)&lt;=StnC!$E72),$A72,"")</f>
        <v/>
      </c>
      <c r="H72" s="11" t="str">
        <f>IF(AND(VLOOKUP(H$1,VesselTimes!$A$2:$E$9,5)&gt;StnC!$D72,VLOOKUP(H$1,VesselTimes!$A$2:$E$9,4)&lt;=StnC!$E72),$A72,"")</f>
        <v/>
      </c>
      <c r="I72" s="11" t="str">
        <f>IF(AND(VLOOKUP(I$1,VesselTimes!$A$2:$E$9,5)&gt;StnC!$D72,VLOOKUP(I$1,VesselTimes!$A$2:$E$9,4)&lt;=StnC!$E72),$A72,"")</f>
        <v/>
      </c>
      <c r="J72" s="11" t="str">
        <f>IF(AND(VLOOKUP(J$1,VesselTimes!$A$2:$E$9,5)&gt;StnC!$D72,VLOOKUP(J$1,VesselTimes!$A$2:$E$9,4)&lt;=StnC!$E72),$A72,"")</f>
        <v/>
      </c>
      <c r="K72" s="11" t="str">
        <f>IF(AND(VLOOKUP(K$1,VesselTimes!$A$2:$E$9,5)&gt;StnC!$D72,VLOOKUP(K$1,VesselTimes!$A$2:$E$9,4)&lt;=StnC!$E72),$A72,"")</f>
        <v/>
      </c>
      <c r="L72" s="11" t="str">
        <f>IF(AND(VLOOKUP(L$1,VesselTimes!$A$2:$E$9,5)&gt;StnC!$D72,VLOOKUP(L$1,VesselTimes!$A$2:$E$9,4)&lt;=StnC!$E72),$A72,"")</f>
        <v/>
      </c>
      <c r="M72" s="11" t="str">
        <f>IF(AND(VLOOKUP(M$1,VesselTimes!$A$2:$E$9,5)&gt;StnC!$D72,VLOOKUP(M$1,VesselTimes!$A$2:$E$9,4)&lt;=StnC!$E72),$A72,"")</f>
        <v/>
      </c>
    </row>
    <row r="73" spans="1:13" x14ac:dyDescent="0.25">
      <c r="A73" t="s">
        <v>502</v>
      </c>
      <c r="B73" s="4">
        <v>1800</v>
      </c>
      <c r="C73" s="2">
        <f t="shared" si="3"/>
        <v>187557.00000026263</v>
      </c>
      <c r="D73" s="1">
        <f t="shared" si="4"/>
        <v>41182.170798611114</v>
      </c>
      <c r="E73" s="1">
        <f t="shared" si="5"/>
        <v>41182.19163194445</v>
      </c>
      <c r="F73" s="11" t="str">
        <f>IF(AND(VLOOKUP(F$1,VesselTimes!$A$2:$E$9,5)&gt;StnC!$D73,VLOOKUP(F$1,VesselTimes!$A$2:$E$9,4)&lt;=StnC!$E73),$A73,"")</f>
        <v/>
      </c>
      <c r="G73" s="11" t="str">
        <f>IF(AND(VLOOKUP(G$1,VesselTimes!$A$2:$E$9,5)&gt;StnC!$D73,VLOOKUP(G$1,VesselTimes!$A$2:$E$9,4)&lt;=StnC!$E73),$A73,"")</f>
        <v/>
      </c>
      <c r="H73" s="11" t="str">
        <f>IF(AND(VLOOKUP(H$1,VesselTimes!$A$2:$E$9,5)&gt;StnC!$D73,VLOOKUP(H$1,VesselTimes!$A$2:$E$9,4)&lt;=StnC!$E73),$A73,"")</f>
        <v/>
      </c>
      <c r="I73" s="11" t="str">
        <f>IF(AND(VLOOKUP(I$1,VesselTimes!$A$2:$E$9,5)&gt;StnC!$D73,VLOOKUP(I$1,VesselTimes!$A$2:$E$9,4)&lt;=StnC!$E73),$A73,"")</f>
        <v/>
      </c>
      <c r="J73" s="11" t="str">
        <f>IF(AND(VLOOKUP(J$1,VesselTimes!$A$2:$E$9,5)&gt;StnC!$D73,VLOOKUP(J$1,VesselTimes!$A$2:$E$9,4)&lt;=StnC!$E73),$A73,"")</f>
        <v/>
      </c>
      <c r="K73" s="11" t="str">
        <f>IF(AND(VLOOKUP(K$1,VesselTimes!$A$2:$E$9,5)&gt;StnC!$D73,VLOOKUP(K$1,VesselTimes!$A$2:$E$9,4)&lt;=StnC!$E73),$A73,"")</f>
        <v/>
      </c>
      <c r="L73" s="11" t="str">
        <f>IF(AND(VLOOKUP(L$1,VesselTimes!$A$2:$E$9,5)&gt;StnC!$D73,VLOOKUP(L$1,VesselTimes!$A$2:$E$9,4)&lt;=StnC!$E73),$A73,"")</f>
        <v/>
      </c>
      <c r="M73" s="11" t="str">
        <f>IF(AND(VLOOKUP(M$1,VesselTimes!$A$2:$E$9,5)&gt;StnC!$D73,VLOOKUP(M$1,VesselTimes!$A$2:$E$9,4)&lt;=StnC!$E73),$A73,"")</f>
        <v/>
      </c>
    </row>
    <row r="74" spans="1:13" x14ac:dyDescent="0.25">
      <c r="A74" t="s">
        <v>503</v>
      </c>
      <c r="B74" s="4">
        <v>1794.6849999999999</v>
      </c>
      <c r="C74" s="2">
        <f t="shared" si="3"/>
        <v>189356.99999984354</v>
      </c>
      <c r="D74" s="1">
        <f t="shared" si="4"/>
        <v>41182.191631944443</v>
      </c>
      <c r="E74" s="1">
        <f t="shared" si="5"/>
        <v>41182.212403761572</v>
      </c>
      <c r="F74" s="11" t="str">
        <f>IF(AND(VLOOKUP(F$1,VesselTimes!$A$2:$E$9,5)&gt;StnC!$D74,VLOOKUP(F$1,VesselTimes!$A$2:$E$9,4)&lt;=StnC!$E74),$A74,"")</f>
        <v/>
      </c>
      <c r="G74" s="11" t="str">
        <f>IF(AND(VLOOKUP(G$1,VesselTimes!$A$2:$E$9,5)&gt;StnC!$D74,VLOOKUP(G$1,VesselTimes!$A$2:$E$9,4)&lt;=StnC!$E74),$A74,"")</f>
        <v/>
      </c>
      <c r="H74" s="11" t="str">
        <f>IF(AND(VLOOKUP(H$1,VesselTimes!$A$2:$E$9,5)&gt;StnC!$D74,VLOOKUP(H$1,VesselTimes!$A$2:$E$9,4)&lt;=StnC!$E74),$A74,"")</f>
        <v/>
      </c>
      <c r="I74" s="11" t="str">
        <f>IF(AND(VLOOKUP(I$1,VesselTimes!$A$2:$E$9,5)&gt;StnC!$D74,VLOOKUP(I$1,VesselTimes!$A$2:$E$9,4)&lt;=StnC!$E74),$A74,"")</f>
        <v/>
      </c>
      <c r="J74" s="11" t="str">
        <f>IF(AND(VLOOKUP(J$1,VesselTimes!$A$2:$E$9,5)&gt;StnC!$D74,VLOOKUP(J$1,VesselTimes!$A$2:$E$9,4)&lt;=StnC!$E74),$A74,"")</f>
        <v/>
      </c>
      <c r="K74" s="11" t="str">
        <f>IF(AND(VLOOKUP(K$1,VesselTimes!$A$2:$E$9,5)&gt;StnC!$D74,VLOOKUP(K$1,VesselTimes!$A$2:$E$9,4)&lt;=StnC!$E74),$A74,"")</f>
        <v/>
      </c>
      <c r="L74" s="11" t="str">
        <f>IF(AND(VLOOKUP(L$1,VesselTimes!$A$2:$E$9,5)&gt;StnC!$D74,VLOOKUP(L$1,VesselTimes!$A$2:$E$9,4)&lt;=StnC!$E74),$A74,"")</f>
        <v/>
      </c>
      <c r="M74" s="11" t="str">
        <f>IF(AND(VLOOKUP(M$1,VesselTimes!$A$2:$E$9,5)&gt;StnC!$D74,VLOOKUP(M$1,VesselTimes!$A$2:$E$9,4)&lt;=StnC!$E74),$A74,"")</f>
        <v/>
      </c>
    </row>
    <row r="75" spans="1:13" x14ac:dyDescent="0.25">
      <c r="A75" t="s">
        <v>504</v>
      </c>
      <c r="B75" s="4">
        <v>1800</v>
      </c>
      <c r="C75" s="2">
        <f t="shared" si="3"/>
        <v>191160.00000012573</v>
      </c>
      <c r="D75" s="1">
        <f t="shared" si="4"/>
        <v>41182.212500000001</v>
      </c>
      <c r="E75" s="1">
        <f t="shared" si="5"/>
        <v>41182.233333333337</v>
      </c>
      <c r="F75" s="11" t="str">
        <f>IF(AND(VLOOKUP(F$1,VesselTimes!$A$2:$E$9,5)&gt;StnC!$D75,VLOOKUP(F$1,VesselTimes!$A$2:$E$9,4)&lt;=StnC!$E75),$A75,"")</f>
        <v/>
      </c>
      <c r="G75" s="11" t="str">
        <f>IF(AND(VLOOKUP(G$1,VesselTimes!$A$2:$E$9,5)&gt;StnC!$D75,VLOOKUP(G$1,VesselTimes!$A$2:$E$9,4)&lt;=StnC!$E75),$A75,"")</f>
        <v/>
      </c>
      <c r="H75" s="11" t="str">
        <f>IF(AND(VLOOKUP(H$1,VesselTimes!$A$2:$E$9,5)&gt;StnC!$D75,VLOOKUP(H$1,VesselTimes!$A$2:$E$9,4)&lt;=StnC!$E75),$A75,"")</f>
        <v/>
      </c>
      <c r="I75" s="11" t="str">
        <f>IF(AND(VLOOKUP(I$1,VesselTimes!$A$2:$E$9,5)&gt;StnC!$D75,VLOOKUP(I$1,VesselTimes!$A$2:$E$9,4)&lt;=StnC!$E75),$A75,"")</f>
        <v/>
      </c>
      <c r="J75" s="11" t="str">
        <f>IF(AND(VLOOKUP(J$1,VesselTimes!$A$2:$E$9,5)&gt;StnC!$D75,VLOOKUP(J$1,VesselTimes!$A$2:$E$9,4)&lt;=StnC!$E75),$A75,"")</f>
        <v/>
      </c>
      <c r="K75" s="11" t="str">
        <f>IF(AND(VLOOKUP(K$1,VesselTimes!$A$2:$E$9,5)&gt;StnC!$D75,VLOOKUP(K$1,VesselTimes!$A$2:$E$9,4)&lt;=StnC!$E75),$A75,"")</f>
        <v/>
      </c>
      <c r="L75" s="11" t="str">
        <f>IF(AND(VLOOKUP(L$1,VesselTimes!$A$2:$E$9,5)&gt;StnC!$D75,VLOOKUP(L$1,VesselTimes!$A$2:$E$9,4)&lt;=StnC!$E75),$A75,"")</f>
        <v/>
      </c>
      <c r="M75" s="11" t="str">
        <f>IF(AND(VLOOKUP(M$1,VesselTimes!$A$2:$E$9,5)&gt;StnC!$D75,VLOOKUP(M$1,VesselTimes!$A$2:$E$9,4)&lt;=StnC!$E75),$A75,"")</f>
        <v/>
      </c>
    </row>
    <row r="76" spans="1:13" x14ac:dyDescent="0.25">
      <c r="A76" t="s">
        <v>505</v>
      </c>
      <c r="B76" s="4">
        <v>1792.68</v>
      </c>
      <c r="C76" s="2">
        <f t="shared" si="3"/>
        <v>192959.99999970663</v>
      </c>
      <c r="D76" s="1">
        <f t="shared" si="4"/>
        <v>41182.23333333333</v>
      </c>
      <c r="E76" s="1">
        <f t="shared" si="5"/>
        <v>41182.25408194444</v>
      </c>
      <c r="F76" s="11" t="str">
        <f>IF(AND(VLOOKUP(F$1,VesselTimes!$A$2:$E$9,5)&gt;StnC!$D76,VLOOKUP(F$1,VesselTimes!$A$2:$E$9,4)&lt;=StnC!$E76),$A76,"")</f>
        <v/>
      </c>
      <c r="G76" s="11" t="str">
        <f>IF(AND(VLOOKUP(G$1,VesselTimes!$A$2:$E$9,5)&gt;StnC!$D76,VLOOKUP(G$1,VesselTimes!$A$2:$E$9,4)&lt;=StnC!$E76),$A76,"")</f>
        <v/>
      </c>
      <c r="H76" s="11" t="str">
        <f>IF(AND(VLOOKUP(H$1,VesselTimes!$A$2:$E$9,5)&gt;StnC!$D76,VLOOKUP(H$1,VesselTimes!$A$2:$E$9,4)&lt;=StnC!$E76),$A76,"")</f>
        <v/>
      </c>
      <c r="I76" s="11" t="str">
        <f>IF(AND(VLOOKUP(I$1,VesselTimes!$A$2:$E$9,5)&gt;StnC!$D76,VLOOKUP(I$1,VesselTimes!$A$2:$E$9,4)&lt;=StnC!$E76),$A76,"")</f>
        <v/>
      </c>
      <c r="J76" s="11" t="str">
        <f>IF(AND(VLOOKUP(J$1,VesselTimes!$A$2:$E$9,5)&gt;StnC!$D76,VLOOKUP(J$1,VesselTimes!$A$2:$E$9,4)&lt;=StnC!$E76),$A76,"")</f>
        <v/>
      </c>
      <c r="K76" s="11" t="str">
        <f>IF(AND(VLOOKUP(K$1,VesselTimes!$A$2:$E$9,5)&gt;StnC!$D76,VLOOKUP(K$1,VesselTimes!$A$2:$E$9,4)&lt;=StnC!$E76),$A76,"")</f>
        <v/>
      </c>
      <c r="L76" s="11" t="str">
        <f>IF(AND(VLOOKUP(L$1,VesselTimes!$A$2:$E$9,5)&gt;StnC!$D76,VLOOKUP(L$1,VesselTimes!$A$2:$E$9,4)&lt;=StnC!$E76),$A76,"")</f>
        <v/>
      </c>
      <c r="M76" s="11" t="str">
        <f>IF(AND(VLOOKUP(M$1,VesselTimes!$A$2:$E$9,5)&gt;StnC!$D76,VLOOKUP(M$1,VesselTimes!$A$2:$E$9,4)&lt;=StnC!$E76),$A76,"")</f>
        <v/>
      </c>
    </row>
    <row r="77" spans="1:13" x14ac:dyDescent="0.25">
      <c r="A77" t="s">
        <v>506</v>
      </c>
      <c r="B77" s="4">
        <v>1800</v>
      </c>
      <c r="C77" s="2">
        <f t="shared" si="3"/>
        <v>194761.00000014994</v>
      </c>
      <c r="D77" s="1">
        <f t="shared" si="4"/>
        <v>41182.254178240742</v>
      </c>
      <c r="E77" s="1">
        <f t="shared" si="5"/>
        <v>41182.275011574078</v>
      </c>
      <c r="F77" s="11" t="str">
        <f>IF(AND(VLOOKUP(F$1,VesselTimes!$A$2:$E$9,5)&gt;StnC!$D77,VLOOKUP(F$1,VesselTimes!$A$2:$E$9,4)&lt;=StnC!$E77),$A77,"")</f>
        <v/>
      </c>
      <c r="G77" s="11" t="str">
        <f>IF(AND(VLOOKUP(G$1,VesselTimes!$A$2:$E$9,5)&gt;StnC!$D77,VLOOKUP(G$1,VesselTimes!$A$2:$E$9,4)&lt;=StnC!$E77),$A77,"")</f>
        <v/>
      </c>
      <c r="H77" s="11" t="str">
        <f>IF(AND(VLOOKUP(H$1,VesselTimes!$A$2:$E$9,5)&gt;StnC!$D77,VLOOKUP(H$1,VesselTimes!$A$2:$E$9,4)&lt;=StnC!$E77),$A77,"")</f>
        <v/>
      </c>
      <c r="I77" s="11" t="str">
        <f>IF(AND(VLOOKUP(I$1,VesselTimes!$A$2:$E$9,5)&gt;StnC!$D77,VLOOKUP(I$1,VesselTimes!$A$2:$E$9,4)&lt;=StnC!$E77),$A77,"")</f>
        <v/>
      </c>
      <c r="J77" s="11" t="str">
        <f>IF(AND(VLOOKUP(J$1,VesselTimes!$A$2:$E$9,5)&gt;StnC!$D77,VLOOKUP(J$1,VesselTimes!$A$2:$E$9,4)&lt;=StnC!$E77),$A77,"")</f>
        <v/>
      </c>
      <c r="K77" s="11" t="str">
        <f>IF(AND(VLOOKUP(K$1,VesselTimes!$A$2:$E$9,5)&gt;StnC!$D77,VLOOKUP(K$1,VesselTimes!$A$2:$E$9,4)&lt;=StnC!$E77),$A77,"")</f>
        <v/>
      </c>
      <c r="L77" s="11" t="str">
        <f>IF(AND(VLOOKUP(L$1,VesselTimes!$A$2:$E$9,5)&gt;StnC!$D77,VLOOKUP(L$1,VesselTimes!$A$2:$E$9,4)&lt;=StnC!$E77),$A77,"")</f>
        <v/>
      </c>
      <c r="M77" s="11" t="str">
        <f>IF(AND(VLOOKUP(M$1,VesselTimes!$A$2:$E$9,5)&gt;StnC!$D77,VLOOKUP(M$1,VesselTimes!$A$2:$E$9,4)&lt;=StnC!$E77),$A77,"")</f>
        <v/>
      </c>
    </row>
    <row r="78" spans="1:13" x14ac:dyDescent="0.25">
      <c r="A78" t="s">
        <v>507</v>
      </c>
      <c r="B78" s="4">
        <v>1792.7650000000001</v>
      </c>
      <c r="C78" s="2">
        <f t="shared" si="3"/>
        <v>196560.99999973085</v>
      </c>
      <c r="D78" s="1">
        <f t="shared" si="4"/>
        <v>41182.275011574071</v>
      </c>
      <c r="E78" s="1">
        <f t="shared" si="5"/>
        <v>41182.295761168978</v>
      </c>
      <c r="F78" s="11" t="str">
        <f>IF(AND(VLOOKUP(F$1,VesselTimes!$A$2:$E$9,5)&gt;StnC!$D78,VLOOKUP(F$1,VesselTimes!$A$2:$E$9,4)&lt;=StnC!$E78),$A78,"")</f>
        <v/>
      </c>
      <c r="G78" s="11" t="str">
        <f>IF(AND(VLOOKUP(G$1,VesselTimes!$A$2:$E$9,5)&gt;StnC!$D78,VLOOKUP(G$1,VesselTimes!$A$2:$E$9,4)&lt;=StnC!$E78),$A78,"")</f>
        <v/>
      </c>
      <c r="H78" s="11" t="str">
        <f>IF(AND(VLOOKUP(H$1,VesselTimes!$A$2:$E$9,5)&gt;StnC!$D78,VLOOKUP(H$1,VesselTimes!$A$2:$E$9,4)&lt;=StnC!$E78),$A78,"")</f>
        <v/>
      </c>
      <c r="I78" s="11" t="str">
        <f>IF(AND(VLOOKUP(I$1,VesselTimes!$A$2:$E$9,5)&gt;StnC!$D78,VLOOKUP(I$1,VesselTimes!$A$2:$E$9,4)&lt;=StnC!$E78),$A78,"")</f>
        <v/>
      </c>
      <c r="J78" s="11" t="str">
        <f>IF(AND(VLOOKUP(J$1,VesselTimes!$A$2:$E$9,5)&gt;StnC!$D78,VLOOKUP(J$1,VesselTimes!$A$2:$E$9,4)&lt;=StnC!$E78),$A78,"")</f>
        <v/>
      </c>
      <c r="K78" s="11" t="str">
        <f>IF(AND(VLOOKUP(K$1,VesselTimes!$A$2:$E$9,5)&gt;StnC!$D78,VLOOKUP(K$1,VesselTimes!$A$2:$E$9,4)&lt;=StnC!$E78),$A78,"")</f>
        <v/>
      </c>
      <c r="L78" s="11" t="str">
        <f>IF(AND(VLOOKUP(L$1,VesselTimes!$A$2:$E$9,5)&gt;StnC!$D78,VLOOKUP(L$1,VesselTimes!$A$2:$E$9,4)&lt;=StnC!$E78),$A78,"")</f>
        <v/>
      </c>
      <c r="M78" s="11" t="str">
        <f>IF(AND(VLOOKUP(M$1,VesselTimes!$A$2:$E$9,5)&gt;StnC!$D78,VLOOKUP(M$1,VesselTimes!$A$2:$E$9,4)&lt;=StnC!$E78),$A78,"")</f>
        <v/>
      </c>
    </row>
    <row r="79" spans="1:13" x14ac:dyDescent="0.25">
      <c r="A79" t="s">
        <v>508</v>
      </c>
      <c r="B79" s="4">
        <v>1800</v>
      </c>
      <c r="C79" s="2">
        <f t="shared" si="3"/>
        <v>198362.00000017416</v>
      </c>
      <c r="D79" s="1">
        <f t="shared" si="4"/>
        <v>41182.295856481483</v>
      </c>
      <c r="E79" s="1">
        <f t="shared" si="5"/>
        <v>41182.316689814819</v>
      </c>
      <c r="F79" s="11" t="str">
        <f>IF(AND(VLOOKUP(F$1,VesselTimes!$A$2:$E$9,5)&gt;StnC!$D79,VLOOKUP(F$1,VesselTimes!$A$2:$E$9,4)&lt;=StnC!$E79),$A79,"")</f>
        <v/>
      </c>
      <c r="G79" s="11" t="str">
        <f>IF(AND(VLOOKUP(G$1,VesselTimes!$A$2:$E$9,5)&gt;StnC!$D79,VLOOKUP(G$1,VesselTimes!$A$2:$E$9,4)&lt;=StnC!$E79),$A79,"")</f>
        <v/>
      </c>
      <c r="H79" s="11" t="str">
        <f>IF(AND(VLOOKUP(H$1,VesselTimes!$A$2:$E$9,5)&gt;StnC!$D79,VLOOKUP(H$1,VesselTimes!$A$2:$E$9,4)&lt;=StnC!$E79),$A79,"")</f>
        <v/>
      </c>
      <c r="I79" s="11" t="str">
        <f>IF(AND(VLOOKUP(I$1,VesselTimes!$A$2:$E$9,5)&gt;StnC!$D79,VLOOKUP(I$1,VesselTimes!$A$2:$E$9,4)&lt;=StnC!$E79),$A79,"")</f>
        <v/>
      </c>
      <c r="J79" s="11" t="str">
        <f>IF(AND(VLOOKUP(J$1,VesselTimes!$A$2:$E$9,5)&gt;StnC!$D79,VLOOKUP(J$1,VesselTimes!$A$2:$E$9,4)&lt;=StnC!$E79),$A79,"")</f>
        <v/>
      </c>
      <c r="K79" s="11" t="str">
        <f>IF(AND(VLOOKUP(K$1,VesselTimes!$A$2:$E$9,5)&gt;StnC!$D79,VLOOKUP(K$1,VesselTimes!$A$2:$E$9,4)&lt;=StnC!$E79),$A79,"")</f>
        <v/>
      </c>
      <c r="L79" s="11" t="str">
        <f>IF(AND(VLOOKUP(L$1,VesselTimes!$A$2:$E$9,5)&gt;StnC!$D79,VLOOKUP(L$1,VesselTimes!$A$2:$E$9,4)&lt;=StnC!$E79),$A79,"")</f>
        <v/>
      </c>
      <c r="M79" s="11" t="str">
        <f>IF(AND(VLOOKUP(M$1,VesselTimes!$A$2:$E$9,5)&gt;StnC!$D79,VLOOKUP(M$1,VesselTimes!$A$2:$E$9,4)&lt;=StnC!$E79),$A79,"")</f>
        <v/>
      </c>
    </row>
    <row r="80" spans="1:13" x14ac:dyDescent="0.25">
      <c r="A80" t="s">
        <v>509</v>
      </c>
      <c r="B80" s="4">
        <v>1792.7650000000001</v>
      </c>
      <c r="C80" s="2">
        <f t="shared" si="3"/>
        <v>200161.99999975506</v>
      </c>
      <c r="D80" s="1">
        <f t="shared" si="4"/>
        <v>41182.316689814812</v>
      </c>
      <c r="E80" s="1">
        <f t="shared" si="5"/>
        <v>41182.337439409719</v>
      </c>
      <c r="F80" s="11" t="str">
        <f>IF(AND(VLOOKUP(F$1,VesselTimes!$A$2:$E$9,5)&gt;StnC!$D80,VLOOKUP(F$1,VesselTimes!$A$2:$E$9,4)&lt;=StnC!$E80),$A80,"")</f>
        <v/>
      </c>
      <c r="G80" s="11" t="str">
        <f>IF(AND(VLOOKUP(G$1,VesselTimes!$A$2:$E$9,5)&gt;StnC!$D80,VLOOKUP(G$1,VesselTimes!$A$2:$E$9,4)&lt;=StnC!$E80),$A80,"")</f>
        <v/>
      </c>
      <c r="H80" s="11" t="str">
        <f>IF(AND(VLOOKUP(H$1,VesselTimes!$A$2:$E$9,5)&gt;StnC!$D80,VLOOKUP(H$1,VesselTimes!$A$2:$E$9,4)&lt;=StnC!$E80),$A80,"")</f>
        <v/>
      </c>
      <c r="I80" s="11" t="str">
        <f>IF(AND(VLOOKUP(I$1,VesselTimes!$A$2:$E$9,5)&gt;StnC!$D80,VLOOKUP(I$1,VesselTimes!$A$2:$E$9,4)&lt;=StnC!$E80),$A80,"")</f>
        <v/>
      </c>
      <c r="J80" s="11" t="str">
        <f>IF(AND(VLOOKUP(J$1,VesselTimes!$A$2:$E$9,5)&gt;StnC!$D80,VLOOKUP(J$1,VesselTimes!$A$2:$E$9,4)&lt;=StnC!$E80),$A80,"")</f>
        <v/>
      </c>
      <c r="K80" s="11" t="str">
        <f>IF(AND(VLOOKUP(K$1,VesselTimes!$A$2:$E$9,5)&gt;StnC!$D80,VLOOKUP(K$1,VesselTimes!$A$2:$E$9,4)&lt;=StnC!$E80),$A80,"")</f>
        <v/>
      </c>
      <c r="L80" s="11" t="str">
        <f>IF(AND(VLOOKUP(L$1,VesselTimes!$A$2:$E$9,5)&gt;StnC!$D80,VLOOKUP(L$1,VesselTimes!$A$2:$E$9,4)&lt;=StnC!$E80),$A80,"")</f>
        <v/>
      </c>
      <c r="M80" s="11" t="str">
        <f>IF(AND(VLOOKUP(M$1,VesselTimes!$A$2:$E$9,5)&gt;StnC!$D80,VLOOKUP(M$1,VesselTimes!$A$2:$E$9,4)&lt;=StnC!$E80),$A80,"")</f>
        <v/>
      </c>
    </row>
    <row r="81" spans="1:13" x14ac:dyDescent="0.25">
      <c r="A81" t="s">
        <v>510</v>
      </c>
      <c r="B81" s="4">
        <v>1800</v>
      </c>
      <c r="C81" s="2">
        <f t="shared" si="3"/>
        <v>201963.00000019837</v>
      </c>
      <c r="D81" s="1">
        <f t="shared" si="4"/>
        <v>41182.337534722225</v>
      </c>
      <c r="E81" s="1">
        <f t="shared" si="5"/>
        <v>41182.35836805556</v>
      </c>
      <c r="F81" s="11" t="str">
        <f>IF(AND(VLOOKUP(F$1,VesselTimes!$A$2:$E$9,5)&gt;StnC!$D81,VLOOKUP(F$1,VesselTimes!$A$2:$E$9,4)&lt;=StnC!$E81),$A81,"")</f>
        <v/>
      </c>
      <c r="G81" s="11" t="str">
        <f>IF(AND(VLOOKUP(G$1,VesselTimes!$A$2:$E$9,5)&gt;StnC!$D81,VLOOKUP(G$1,VesselTimes!$A$2:$E$9,4)&lt;=StnC!$E81),$A81,"")</f>
        <v/>
      </c>
      <c r="H81" s="11" t="str">
        <f>IF(AND(VLOOKUP(H$1,VesselTimes!$A$2:$E$9,5)&gt;StnC!$D81,VLOOKUP(H$1,VesselTimes!$A$2:$E$9,4)&lt;=StnC!$E81),$A81,"")</f>
        <v/>
      </c>
      <c r="I81" s="11" t="str">
        <f>IF(AND(VLOOKUP(I$1,VesselTimes!$A$2:$E$9,5)&gt;StnC!$D81,VLOOKUP(I$1,VesselTimes!$A$2:$E$9,4)&lt;=StnC!$E81),$A81,"")</f>
        <v/>
      </c>
      <c r="J81" s="11" t="str">
        <f>IF(AND(VLOOKUP(J$1,VesselTimes!$A$2:$E$9,5)&gt;StnC!$D81,VLOOKUP(J$1,VesselTimes!$A$2:$E$9,4)&lt;=StnC!$E81),$A81,"")</f>
        <v/>
      </c>
      <c r="K81" s="11" t="str">
        <f>IF(AND(VLOOKUP(K$1,VesselTimes!$A$2:$E$9,5)&gt;StnC!$D81,VLOOKUP(K$1,VesselTimes!$A$2:$E$9,4)&lt;=StnC!$E81),$A81,"")</f>
        <v/>
      </c>
      <c r="L81" s="11" t="str">
        <f>IF(AND(VLOOKUP(L$1,VesselTimes!$A$2:$E$9,5)&gt;StnC!$D81,VLOOKUP(L$1,VesselTimes!$A$2:$E$9,4)&lt;=StnC!$E81),$A81,"")</f>
        <v/>
      </c>
      <c r="M81" s="11" t="str">
        <f>IF(AND(VLOOKUP(M$1,VesselTimes!$A$2:$E$9,5)&gt;StnC!$D81,VLOOKUP(M$1,VesselTimes!$A$2:$E$9,4)&lt;=StnC!$E81),$A81,"")</f>
        <v/>
      </c>
    </row>
    <row r="82" spans="1:13" x14ac:dyDescent="0.25">
      <c r="A82" t="s">
        <v>511</v>
      </c>
      <c r="B82" s="4">
        <v>1792.723</v>
      </c>
      <c r="C82" s="2">
        <f t="shared" si="3"/>
        <v>203762.99999977928</v>
      </c>
      <c r="D82" s="1">
        <f t="shared" si="4"/>
        <v>41182.358368055553</v>
      </c>
      <c r="E82" s="1">
        <f t="shared" si="5"/>
        <v>41182.379117164346</v>
      </c>
      <c r="F82" s="11" t="str">
        <f>IF(AND(VLOOKUP(F$1,VesselTimes!$A$2:$E$9,5)&gt;StnC!$D82,VLOOKUP(F$1,VesselTimes!$A$2:$E$9,4)&lt;=StnC!$E82),$A82,"")</f>
        <v/>
      </c>
      <c r="G82" s="11" t="str">
        <f>IF(AND(VLOOKUP(G$1,VesselTimes!$A$2:$E$9,5)&gt;StnC!$D82,VLOOKUP(G$1,VesselTimes!$A$2:$E$9,4)&lt;=StnC!$E82),$A82,"")</f>
        <v/>
      </c>
      <c r="H82" s="11" t="str">
        <f>IF(AND(VLOOKUP(H$1,VesselTimes!$A$2:$E$9,5)&gt;StnC!$D82,VLOOKUP(H$1,VesselTimes!$A$2:$E$9,4)&lt;=StnC!$E82),$A82,"")</f>
        <v/>
      </c>
      <c r="I82" s="11" t="str">
        <f>IF(AND(VLOOKUP(I$1,VesselTimes!$A$2:$E$9,5)&gt;StnC!$D82,VLOOKUP(I$1,VesselTimes!$A$2:$E$9,4)&lt;=StnC!$E82),$A82,"")</f>
        <v/>
      </c>
      <c r="J82" s="11" t="str">
        <f>IF(AND(VLOOKUP(J$1,VesselTimes!$A$2:$E$9,5)&gt;StnC!$D82,VLOOKUP(J$1,VesselTimes!$A$2:$E$9,4)&lt;=StnC!$E82),$A82,"")</f>
        <v/>
      </c>
      <c r="K82" s="11" t="str">
        <f>IF(AND(VLOOKUP(K$1,VesselTimes!$A$2:$E$9,5)&gt;StnC!$D82,VLOOKUP(K$1,VesselTimes!$A$2:$E$9,4)&lt;=StnC!$E82),$A82,"")</f>
        <v/>
      </c>
      <c r="L82" s="11" t="str">
        <f>IF(AND(VLOOKUP(L$1,VesselTimes!$A$2:$E$9,5)&gt;StnC!$D82,VLOOKUP(L$1,VesselTimes!$A$2:$E$9,4)&lt;=StnC!$E82),$A82,"")</f>
        <v/>
      </c>
      <c r="M82" s="11" t="str">
        <f>IF(AND(VLOOKUP(M$1,VesselTimes!$A$2:$E$9,5)&gt;StnC!$D82,VLOOKUP(M$1,VesselTimes!$A$2:$E$9,4)&lt;=StnC!$E82),$A82,"")</f>
        <v/>
      </c>
    </row>
    <row r="83" spans="1:13" x14ac:dyDescent="0.25">
      <c r="A83" t="s">
        <v>512</v>
      </c>
      <c r="B83" s="4">
        <v>1800</v>
      </c>
      <c r="C83" s="2">
        <f t="shared" si="3"/>
        <v>205564.00000022259</v>
      </c>
      <c r="D83" s="1">
        <f t="shared" si="4"/>
        <v>41182.379212962966</v>
      </c>
      <c r="E83" s="1">
        <f t="shared" si="5"/>
        <v>41182.400046296301</v>
      </c>
      <c r="F83" s="11" t="str">
        <f>IF(AND(VLOOKUP(F$1,VesselTimes!$A$2:$E$9,5)&gt;StnC!$D83,VLOOKUP(F$1,VesselTimes!$A$2:$E$9,4)&lt;=StnC!$E83),$A83,"")</f>
        <v/>
      </c>
      <c r="G83" s="11" t="str">
        <f>IF(AND(VLOOKUP(G$1,VesselTimes!$A$2:$E$9,5)&gt;StnC!$D83,VLOOKUP(G$1,VesselTimes!$A$2:$E$9,4)&lt;=StnC!$E83),$A83,"")</f>
        <v/>
      </c>
      <c r="H83" s="11" t="str">
        <f>IF(AND(VLOOKUP(H$1,VesselTimes!$A$2:$E$9,5)&gt;StnC!$D83,VLOOKUP(H$1,VesselTimes!$A$2:$E$9,4)&lt;=StnC!$E83),$A83,"")</f>
        <v/>
      </c>
      <c r="I83" s="11" t="str">
        <f>IF(AND(VLOOKUP(I$1,VesselTimes!$A$2:$E$9,5)&gt;StnC!$D83,VLOOKUP(I$1,VesselTimes!$A$2:$E$9,4)&lt;=StnC!$E83),$A83,"")</f>
        <v/>
      </c>
      <c r="J83" s="11" t="str">
        <f>IF(AND(VLOOKUP(J$1,VesselTimes!$A$2:$E$9,5)&gt;StnC!$D83,VLOOKUP(J$1,VesselTimes!$A$2:$E$9,4)&lt;=StnC!$E83),$A83,"")</f>
        <v/>
      </c>
      <c r="K83" s="11" t="str">
        <f>IF(AND(VLOOKUP(K$1,VesselTimes!$A$2:$E$9,5)&gt;StnC!$D83,VLOOKUP(K$1,VesselTimes!$A$2:$E$9,4)&lt;=StnC!$E83),$A83,"")</f>
        <v/>
      </c>
      <c r="L83" s="11" t="str">
        <f>IF(AND(VLOOKUP(L$1,VesselTimes!$A$2:$E$9,5)&gt;StnC!$D83,VLOOKUP(L$1,VesselTimes!$A$2:$E$9,4)&lt;=StnC!$E83),$A83,"")</f>
        <v/>
      </c>
      <c r="M83" s="11" t="str">
        <f>IF(AND(VLOOKUP(M$1,VesselTimes!$A$2:$E$9,5)&gt;StnC!$D83,VLOOKUP(M$1,VesselTimes!$A$2:$E$9,4)&lt;=StnC!$E83),$A83,"")</f>
        <v/>
      </c>
    </row>
    <row r="84" spans="1:13" x14ac:dyDescent="0.25">
      <c r="A84" t="s">
        <v>513</v>
      </c>
      <c r="B84" s="4">
        <v>1792.723</v>
      </c>
      <c r="C84" s="2">
        <f t="shared" si="3"/>
        <v>207363.99999980349</v>
      </c>
      <c r="D84" s="1">
        <f t="shared" si="4"/>
        <v>41182.400046296294</v>
      </c>
      <c r="E84" s="1">
        <f t="shared" si="5"/>
        <v>41182.420795405087</v>
      </c>
      <c r="F84" s="11" t="str">
        <f>IF(AND(VLOOKUP(F$1,VesselTimes!$A$2:$E$9,5)&gt;StnC!$D84,VLOOKUP(F$1,VesselTimes!$A$2:$E$9,4)&lt;=StnC!$E84),$A84,"")</f>
        <v/>
      </c>
      <c r="G84" s="11" t="str">
        <f>IF(AND(VLOOKUP(G$1,VesselTimes!$A$2:$E$9,5)&gt;StnC!$D84,VLOOKUP(G$1,VesselTimes!$A$2:$E$9,4)&lt;=StnC!$E84),$A84,"")</f>
        <v/>
      </c>
      <c r="H84" s="11" t="str">
        <f>IF(AND(VLOOKUP(H$1,VesselTimes!$A$2:$E$9,5)&gt;StnC!$D84,VLOOKUP(H$1,VesselTimes!$A$2:$E$9,4)&lt;=StnC!$E84),$A84,"")</f>
        <v/>
      </c>
      <c r="I84" s="11" t="str">
        <f>IF(AND(VLOOKUP(I$1,VesselTimes!$A$2:$E$9,5)&gt;StnC!$D84,VLOOKUP(I$1,VesselTimes!$A$2:$E$9,4)&lt;=StnC!$E84),$A84,"")</f>
        <v/>
      </c>
      <c r="J84" s="11" t="str">
        <f>IF(AND(VLOOKUP(J$1,VesselTimes!$A$2:$E$9,5)&gt;StnC!$D84,VLOOKUP(J$1,VesselTimes!$A$2:$E$9,4)&lt;=StnC!$E84),$A84,"")</f>
        <v/>
      </c>
      <c r="K84" s="11" t="str">
        <f>IF(AND(VLOOKUP(K$1,VesselTimes!$A$2:$E$9,5)&gt;StnC!$D84,VLOOKUP(K$1,VesselTimes!$A$2:$E$9,4)&lt;=StnC!$E84),$A84,"")</f>
        <v/>
      </c>
      <c r="L84" s="11" t="str">
        <f>IF(AND(VLOOKUP(L$1,VesselTimes!$A$2:$E$9,5)&gt;StnC!$D84,VLOOKUP(L$1,VesselTimes!$A$2:$E$9,4)&lt;=StnC!$E84),$A84,"")</f>
        <v/>
      </c>
      <c r="M84" s="11" t="str">
        <f>IF(AND(VLOOKUP(M$1,VesselTimes!$A$2:$E$9,5)&gt;StnC!$D84,VLOOKUP(M$1,VesselTimes!$A$2:$E$9,4)&lt;=StnC!$E84),$A84,"")</f>
        <v/>
      </c>
    </row>
    <row r="85" spans="1:13" x14ac:dyDescent="0.25">
      <c r="A85" t="s">
        <v>514</v>
      </c>
      <c r="B85" s="4">
        <v>1800</v>
      </c>
      <c r="C85" s="2">
        <f t="shared" si="3"/>
        <v>209165.0000002468</v>
      </c>
      <c r="D85" s="1">
        <f t="shared" si="4"/>
        <v>41182.420891203707</v>
      </c>
      <c r="E85" s="1">
        <f t="shared" si="5"/>
        <v>41182.441724537042</v>
      </c>
      <c r="F85" s="11" t="str">
        <f>IF(AND(VLOOKUP(F$1,VesselTimes!$A$2:$E$9,5)&gt;StnC!$D85,VLOOKUP(F$1,VesselTimes!$A$2:$E$9,4)&lt;=StnC!$E85),$A85,"")</f>
        <v/>
      </c>
      <c r="G85" s="11" t="str">
        <f>IF(AND(VLOOKUP(G$1,VesselTimes!$A$2:$E$9,5)&gt;StnC!$D85,VLOOKUP(G$1,VesselTimes!$A$2:$E$9,4)&lt;=StnC!$E85),$A85,"")</f>
        <v/>
      </c>
      <c r="H85" s="11" t="str">
        <f>IF(AND(VLOOKUP(H$1,VesselTimes!$A$2:$E$9,5)&gt;StnC!$D85,VLOOKUP(H$1,VesselTimes!$A$2:$E$9,4)&lt;=StnC!$E85),$A85,"")</f>
        <v/>
      </c>
      <c r="I85" s="11" t="str">
        <f>IF(AND(VLOOKUP(I$1,VesselTimes!$A$2:$E$9,5)&gt;StnC!$D85,VLOOKUP(I$1,VesselTimes!$A$2:$E$9,4)&lt;=StnC!$E85),$A85,"")</f>
        <v/>
      </c>
      <c r="J85" s="11" t="str">
        <f>IF(AND(VLOOKUP(J$1,VesselTimes!$A$2:$E$9,5)&gt;StnC!$D85,VLOOKUP(J$1,VesselTimes!$A$2:$E$9,4)&lt;=StnC!$E85),$A85,"")</f>
        <v/>
      </c>
      <c r="K85" s="11" t="str">
        <f>IF(AND(VLOOKUP(K$1,VesselTimes!$A$2:$E$9,5)&gt;StnC!$D85,VLOOKUP(K$1,VesselTimes!$A$2:$E$9,4)&lt;=StnC!$E85),$A85,"")</f>
        <v/>
      </c>
      <c r="L85" s="11" t="str">
        <f>IF(AND(VLOOKUP(L$1,VesselTimes!$A$2:$E$9,5)&gt;StnC!$D85,VLOOKUP(L$1,VesselTimes!$A$2:$E$9,4)&lt;=StnC!$E85),$A85,"")</f>
        <v/>
      </c>
      <c r="M85" s="11" t="str">
        <f>IF(AND(VLOOKUP(M$1,VesselTimes!$A$2:$E$9,5)&gt;StnC!$D85,VLOOKUP(M$1,VesselTimes!$A$2:$E$9,4)&lt;=StnC!$E85),$A85,"")</f>
        <v/>
      </c>
    </row>
    <row r="86" spans="1:13" x14ac:dyDescent="0.25">
      <c r="A86" t="s">
        <v>515</v>
      </c>
      <c r="B86" s="4">
        <v>1794.7280000000001</v>
      </c>
      <c r="C86" s="2">
        <f t="shared" si="3"/>
        <v>210964.99999982771</v>
      </c>
      <c r="D86" s="1">
        <f t="shared" si="4"/>
        <v>41182.441724537035</v>
      </c>
      <c r="E86" s="1">
        <f t="shared" si="5"/>
        <v>41182.462496851847</v>
      </c>
      <c r="F86" s="11" t="str">
        <f>IF(AND(VLOOKUP(F$1,VesselTimes!$A$2:$E$9,5)&gt;StnC!$D86,VLOOKUP(F$1,VesselTimes!$A$2:$E$9,4)&lt;=StnC!$E86),$A86,"")</f>
        <v/>
      </c>
      <c r="G86" s="11" t="str">
        <f>IF(AND(VLOOKUP(G$1,VesselTimes!$A$2:$E$9,5)&gt;StnC!$D86,VLOOKUP(G$1,VesselTimes!$A$2:$E$9,4)&lt;=StnC!$E86),$A86,"")</f>
        <v/>
      </c>
      <c r="H86" s="11" t="str">
        <f>IF(AND(VLOOKUP(H$1,VesselTimes!$A$2:$E$9,5)&gt;StnC!$D86,VLOOKUP(H$1,VesselTimes!$A$2:$E$9,4)&lt;=StnC!$E86),$A86,"")</f>
        <v/>
      </c>
      <c r="I86" s="11" t="str">
        <f>IF(AND(VLOOKUP(I$1,VesselTimes!$A$2:$E$9,5)&gt;StnC!$D86,VLOOKUP(I$1,VesselTimes!$A$2:$E$9,4)&lt;=StnC!$E86),$A86,"")</f>
        <v/>
      </c>
      <c r="J86" s="11" t="str">
        <f>IF(AND(VLOOKUP(J$1,VesselTimes!$A$2:$E$9,5)&gt;StnC!$D86,VLOOKUP(J$1,VesselTimes!$A$2:$E$9,4)&lt;=StnC!$E86),$A86,"")</f>
        <v/>
      </c>
      <c r="K86" s="11" t="str">
        <f>IF(AND(VLOOKUP(K$1,VesselTimes!$A$2:$E$9,5)&gt;StnC!$D86,VLOOKUP(K$1,VesselTimes!$A$2:$E$9,4)&lt;=StnC!$E86),$A86,"")</f>
        <v/>
      </c>
      <c r="L86" s="11" t="str">
        <f>IF(AND(VLOOKUP(L$1,VesselTimes!$A$2:$E$9,5)&gt;StnC!$D86,VLOOKUP(L$1,VesselTimes!$A$2:$E$9,4)&lt;=StnC!$E86),$A86,"")</f>
        <v/>
      </c>
      <c r="M86" s="11" t="str">
        <f>IF(AND(VLOOKUP(M$1,VesselTimes!$A$2:$E$9,5)&gt;StnC!$D86,VLOOKUP(M$1,VesselTimes!$A$2:$E$9,4)&lt;=StnC!$E86),$A86,"")</f>
        <v/>
      </c>
    </row>
    <row r="87" spans="1:13" x14ac:dyDescent="0.25">
      <c r="A87" t="s">
        <v>516</v>
      </c>
      <c r="B87" s="4">
        <v>1800</v>
      </c>
      <c r="C87" s="2">
        <f t="shared" si="3"/>
        <v>212768.0000001099</v>
      </c>
      <c r="D87" s="1">
        <f t="shared" si="4"/>
        <v>41182.462592592594</v>
      </c>
      <c r="E87" s="1">
        <f t="shared" si="5"/>
        <v>41182.48342592593</v>
      </c>
      <c r="F87" s="11" t="str">
        <f>IF(AND(VLOOKUP(F$1,VesselTimes!$A$2:$E$9,5)&gt;StnC!$D87,VLOOKUP(F$1,VesselTimes!$A$2:$E$9,4)&lt;=StnC!$E87),$A87,"")</f>
        <v/>
      </c>
      <c r="G87" s="11" t="str">
        <f>IF(AND(VLOOKUP(G$1,VesselTimes!$A$2:$E$9,5)&gt;StnC!$D87,VLOOKUP(G$1,VesselTimes!$A$2:$E$9,4)&lt;=StnC!$E87),$A87,"")</f>
        <v/>
      </c>
      <c r="H87" s="11" t="str">
        <f>IF(AND(VLOOKUP(H$1,VesselTimes!$A$2:$E$9,5)&gt;StnC!$D87,VLOOKUP(H$1,VesselTimes!$A$2:$E$9,4)&lt;=StnC!$E87),$A87,"")</f>
        <v/>
      </c>
      <c r="I87" s="11" t="str">
        <f>IF(AND(VLOOKUP(I$1,VesselTimes!$A$2:$E$9,5)&gt;StnC!$D87,VLOOKUP(I$1,VesselTimes!$A$2:$E$9,4)&lt;=StnC!$E87),$A87,"")</f>
        <v/>
      </c>
      <c r="J87" s="11" t="str">
        <f>IF(AND(VLOOKUP(J$1,VesselTimes!$A$2:$E$9,5)&gt;StnC!$D87,VLOOKUP(J$1,VesselTimes!$A$2:$E$9,4)&lt;=StnC!$E87),$A87,"")</f>
        <v/>
      </c>
      <c r="K87" s="11" t="str">
        <f>IF(AND(VLOOKUP(K$1,VesselTimes!$A$2:$E$9,5)&gt;StnC!$D87,VLOOKUP(K$1,VesselTimes!$A$2:$E$9,4)&lt;=StnC!$E87),$A87,"")</f>
        <v/>
      </c>
      <c r="L87" s="11" t="str">
        <f>IF(AND(VLOOKUP(L$1,VesselTimes!$A$2:$E$9,5)&gt;StnC!$D87,VLOOKUP(L$1,VesselTimes!$A$2:$E$9,4)&lt;=StnC!$E87),$A87,"")</f>
        <v/>
      </c>
      <c r="M87" s="11" t="str">
        <f>IF(AND(VLOOKUP(M$1,VesselTimes!$A$2:$E$9,5)&gt;StnC!$D87,VLOOKUP(M$1,VesselTimes!$A$2:$E$9,4)&lt;=StnC!$E87),$A87,"")</f>
        <v/>
      </c>
    </row>
    <row r="88" spans="1:13" x14ac:dyDescent="0.25">
      <c r="A88" t="s">
        <v>517</v>
      </c>
      <c r="B88" s="4">
        <v>1794.6420000000001</v>
      </c>
      <c r="C88" s="2">
        <f t="shared" si="3"/>
        <v>214567.9999996908</v>
      </c>
      <c r="D88" s="1">
        <f t="shared" si="4"/>
        <v>41182.483425925922</v>
      </c>
      <c r="E88" s="1">
        <f t="shared" si="5"/>
        <v>41182.504197245369</v>
      </c>
      <c r="F88" s="11" t="str">
        <f>IF(AND(VLOOKUP(F$1,VesselTimes!$A$2:$E$9,5)&gt;StnC!$D88,VLOOKUP(F$1,VesselTimes!$A$2:$E$9,4)&lt;=StnC!$E88),$A88,"")</f>
        <v/>
      </c>
      <c r="G88" s="11" t="str">
        <f>IF(AND(VLOOKUP(G$1,VesselTimes!$A$2:$E$9,5)&gt;StnC!$D88,VLOOKUP(G$1,VesselTimes!$A$2:$E$9,4)&lt;=StnC!$E88),$A88,"")</f>
        <v/>
      </c>
      <c r="H88" s="11" t="str">
        <f>IF(AND(VLOOKUP(H$1,VesselTimes!$A$2:$E$9,5)&gt;StnC!$D88,VLOOKUP(H$1,VesselTimes!$A$2:$E$9,4)&lt;=StnC!$E88),$A88,"")</f>
        <v/>
      </c>
      <c r="I88" s="11" t="str">
        <f>IF(AND(VLOOKUP(I$1,VesselTimes!$A$2:$E$9,5)&gt;StnC!$D88,VLOOKUP(I$1,VesselTimes!$A$2:$E$9,4)&lt;=StnC!$E88),$A88,"")</f>
        <v/>
      </c>
      <c r="J88" s="11" t="str">
        <f>IF(AND(VLOOKUP(J$1,VesselTimes!$A$2:$E$9,5)&gt;StnC!$D88,VLOOKUP(J$1,VesselTimes!$A$2:$E$9,4)&lt;=StnC!$E88),$A88,"")</f>
        <v/>
      </c>
      <c r="K88" s="11" t="str">
        <f>IF(AND(VLOOKUP(K$1,VesselTimes!$A$2:$E$9,5)&gt;StnC!$D88,VLOOKUP(K$1,VesselTimes!$A$2:$E$9,4)&lt;=StnC!$E88),$A88,"")</f>
        <v/>
      </c>
      <c r="L88" s="11" t="str">
        <f>IF(AND(VLOOKUP(L$1,VesselTimes!$A$2:$E$9,5)&gt;StnC!$D88,VLOOKUP(L$1,VesselTimes!$A$2:$E$9,4)&lt;=StnC!$E88),$A88,"")</f>
        <v/>
      </c>
      <c r="M88" s="11" t="str">
        <f>IF(AND(VLOOKUP(M$1,VesselTimes!$A$2:$E$9,5)&gt;StnC!$D88,VLOOKUP(M$1,VesselTimes!$A$2:$E$9,4)&lt;=StnC!$E88),$A88,"")</f>
        <v/>
      </c>
    </row>
    <row r="89" spans="1:13" x14ac:dyDescent="0.25">
      <c r="A89" t="s">
        <v>518</v>
      </c>
      <c r="B89" s="4">
        <v>1800</v>
      </c>
      <c r="C89" s="2">
        <f t="shared" si="3"/>
        <v>216370.99999997299</v>
      </c>
      <c r="D89" s="1">
        <f t="shared" si="4"/>
        <v>41182.504293981481</v>
      </c>
      <c r="E89" s="1">
        <f t="shared" si="5"/>
        <v>41182.525127314817</v>
      </c>
      <c r="F89" s="11" t="str">
        <f>IF(AND(VLOOKUP(F$1,VesselTimes!$A$2:$E$9,5)&gt;StnC!$D89,VLOOKUP(F$1,VesselTimes!$A$2:$E$9,4)&lt;=StnC!$E89),$A89,"")</f>
        <v/>
      </c>
      <c r="G89" s="11" t="str">
        <f>IF(AND(VLOOKUP(G$1,VesselTimes!$A$2:$E$9,5)&gt;StnC!$D89,VLOOKUP(G$1,VesselTimes!$A$2:$E$9,4)&lt;=StnC!$E89),$A89,"")</f>
        <v/>
      </c>
      <c r="H89" s="11" t="str">
        <f>IF(AND(VLOOKUP(H$1,VesselTimes!$A$2:$E$9,5)&gt;StnC!$D89,VLOOKUP(H$1,VesselTimes!$A$2:$E$9,4)&lt;=StnC!$E89),$A89,"")</f>
        <v/>
      </c>
      <c r="I89" s="11" t="str">
        <f>IF(AND(VLOOKUP(I$1,VesselTimes!$A$2:$E$9,5)&gt;StnC!$D89,VLOOKUP(I$1,VesselTimes!$A$2:$E$9,4)&lt;=StnC!$E89),$A89,"")</f>
        <v/>
      </c>
      <c r="J89" s="11" t="str">
        <f>IF(AND(VLOOKUP(J$1,VesselTimes!$A$2:$E$9,5)&gt;StnC!$D89,VLOOKUP(J$1,VesselTimes!$A$2:$E$9,4)&lt;=StnC!$E89),$A89,"")</f>
        <v/>
      </c>
      <c r="K89" s="11" t="str">
        <f>IF(AND(VLOOKUP(K$1,VesselTimes!$A$2:$E$9,5)&gt;StnC!$D89,VLOOKUP(K$1,VesselTimes!$A$2:$E$9,4)&lt;=StnC!$E89),$A89,"")</f>
        <v/>
      </c>
      <c r="L89" s="11" t="str">
        <f>IF(AND(VLOOKUP(L$1,VesselTimes!$A$2:$E$9,5)&gt;StnC!$D89,VLOOKUP(L$1,VesselTimes!$A$2:$E$9,4)&lt;=StnC!$E89),$A89,"")</f>
        <v/>
      </c>
      <c r="M89" s="11" t="str">
        <f>IF(AND(VLOOKUP(M$1,VesselTimes!$A$2:$E$9,5)&gt;StnC!$D89,VLOOKUP(M$1,VesselTimes!$A$2:$E$9,4)&lt;=StnC!$E89),$A89,"")</f>
        <v/>
      </c>
    </row>
    <row r="90" spans="1:13" x14ac:dyDescent="0.25">
      <c r="A90" t="s">
        <v>519</v>
      </c>
      <c r="B90" s="4">
        <v>1792.68</v>
      </c>
      <c r="C90" s="2">
        <f t="shared" si="3"/>
        <v>218171.00000018254</v>
      </c>
      <c r="D90" s="1">
        <f t="shared" si="4"/>
        <v>41182.525127314817</v>
      </c>
      <c r="E90" s="1">
        <f t="shared" si="5"/>
        <v>41182.545875925927</v>
      </c>
      <c r="F90" s="11" t="str">
        <f>IF(AND(VLOOKUP(F$1,VesselTimes!$A$2:$E$9,5)&gt;StnC!$D90,VLOOKUP(F$1,VesselTimes!$A$2:$E$9,4)&lt;=StnC!$E90),$A90,"")</f>
        <v/>
      </c>
      <c r="G90" s="11" t="str">
        <f>IF(AND(VLOOKUP(G$1,VesselTimes!$A$2:$E$9,5)&gt;StnC!$D90,VLOOKUP(G$1,VesselTimes!$A$2:$E$9,4)&lt;=StnC!$E90),$A90,"")</f>
        <v/>
      </c>
      <c r="H90" s="11" t="str">
        <f>IF(AND(VLOOKUP(H$1,VesselTimes!$A$2:$E$9,5)&gt;StnC!$D90,VLOOKUP(H$1,VesselTimes!$A$2:$E$9,4)&lt;=StnC!$E90),$A90,"")</f>
        <v/>
      </c>
      <c r="I90" s="11" t="str">
        <f>IF(AND(VLOOKUP(I$1,VesselTimes!$A$2:$E$9,5)&gt;StnC!$D90,VLOOKUP(I$1,VesselTimes!$A$2:$E$9,4)&lt;=StnC!$E90),$A90,"")</f>
        <v/>
      </c>
      <c r="J90" s="11" t="str">
        <f>IF(AND(VLOOKUP(J$1,VesselTimes!$A$2:$E$9,5)&gt;StnC!$D90,VLOOKUP(J$1,VesselTimes!$A$2:$E$9,4)&lt;=StnC!$E90),$A90,"")</f>
        <v/>
      </c>
      <c r="K90" s="11" t="str">
        <f>IF(AND(VLOOKUP(K$1,VesselTimes!$A$2:$E$9,5)&gt;StnC!$D90,VLOOKUP(K$1,VesselTimes!$A$2:$E$9,4)&lt;=StnC!$E90),$A90,"")</f>
        <v/>
      </c>
      <c r="L90" s="11" t="str">
        <f>IF(AND(VLOOKUP(L$1,VesselTimes!$A$2:$E$9,5)&gt;StnC!$D90,VLOOKUP(L$1,VesselTimes!$A$2:$E$9,4)&lt;=StnC!$E90),$A90,"")</f>
        <v/>
      </c>
      <c r="M90" s="11" t="str">
        <f>IF(AND(VLOOKUP(M$1,VesselTimes!$A$2:$E$9,5)&gt;StnC!$D90,VLOOKUP(M$1,VesselTimes!$A$2:$E$9,4)&lt;=StnC!$E90),$A90,"")</f>
        <v/>
      </c>
    </row>
    <row r="91" spans="1:13" x14ac:dyDescent="0.25">
      <c r="A91" t="s">
        <v>520</v>
      </c>
      <c r="B91" s="4">
        <v>1800</v>
      </c>
      <c r="C91" s="2">
        <f t="shared" si="3"/>
        <v>219971.99999999721</v>
      </c>
      <c r="D91" s="1">
        <f t="shared" si="4"/>
        <v>41182.545972222222</v>
      </c>
      <c r="E91" s="1">
        <f t="shared" si="5"/>
        <v>41182.566805555558</v>
      </c>
      <c r="F91" s="11" t="str">
        <f>IF(AND(VLOOKUP(F$1,VesselTimes!$A$2:$E$9,5)&gt;StnC!$D91,VLOOKUP(F$1,VesselTimes!$A$2:$E$9,4)&lt;=StnC!$E91),$A91,"")</f>
        <v/>
      </c>
      <c r="G91" s="11" t="str">
        <f>IF(AND(VLOOKUP(G$1,VesselTimes!$A$2:$E$9,5)&gt;StnC!$D91,VLOOKUP(G$1,VesselTimes!$A$2:$E$9,4)&lt;=StnC!$E91),$A91,"")</f>
        <v/>
      </c>
      <c r="H91" s="11" t="str">
        <f>IF(AND(VLOOKUP(H$1,VesselTimes!$A$2:$E$9,5)&gt;StnC!$D91,VLOOKUP(H$1,VesselTimes!$A$2:$E$9,4)&lt;=StnC!$E91),$A91,"")</f>
        <v/>
      </c>
      <c r="I91" s="11" t="str">
        <f>IF(AND(VLOOKUP(I$1,VesselTimes!$A$2:$E$9,5)&gt;StnC!$D91,VLOOKUP(I$1,VesselTimes!$A$2:$E$9,4)&lt;=StnC!$E91),$A91,"")</f>
        <v/>
      </c>
      <c r="J91" s="11" t="str">
        <f>IF(AND(VLOOKUP(J$1,VesselTimes!$A$2:$E$9,5)&gt;StnC!$D91,VLOOKUP(J$1,VesselTimes!$A$2:$E$9,4)&lt;=StnC!$E91),$A91,"")</f>
        <v/>
      </c>
      <c r="K91" s="11" t="str">
        <f>IF(AND(VLOOKUP(K$1,VesselTimes!$A$2:$E$9,5)&gt;StnC!$D91,VLOOKUP(K$1,VesselTimes!$A$2:$E$9,4)&lt;=StnC!$E91),$A91,"")</f>
        <v/>
      </c>
      <c r="L91" s="11" t="str">
        <f>IF(AND(VLOOKUP(L$1,VesselTimes!$A$2:$E$9,5)&gt;StnC!$D91,VLOOKUP(L$1,VesselTimes!$A$2:$E$9,4)&lt;=StnC!$E91),$A91,"")</f>
        <v/>
      </c>
      <c r="M91" s="11" t="str">
        <f>IF(AND(VLOOKUP(M$1,VesselTimes!$A$2:$E$9,5)&gt;StnC!$D91,VLOOKUP(M$1,VesselTimes!$A$2:$E$9,4)&lt;=StnC!$E91),$A91,"")</f>
        <v/>
      </c>
    </row>
    <row r="92" spans="1:13" x14ac:dyDescent="0.25">
      <c r="A92" t="s">
        <v>521</v>
      </c>
      <c r="B92" s="4">
        <v>1792.7650000000001</v>
      </c>
      <c r="C92" s="2">
        <f t="shared" si="3"/>
        <v>221772.00000020675</v>
      </c>
      <c r="D92" s="1">
        <f t="shared" si="4"/>
        <v>41182.566805555558</v>
      </c>
      <c r="E92" s="1">
        <f t="shared" si="5"/>
        <v>41182.587555150465</v>
      </c>
      <c r="F92" s="11" t="str">
        <f>IF(AND(VLOOKUP(F$1,VesselTimes!$A$2:$E$9,5)&gt;StnC!$D92,VLOOKUP(F$1,VesselTimes!$A$2:$E$9,4)&lt;=StnC!$E92),$A92,"")</f>
        <v/>
      </c>
      <c r="G92" s="11" t="str">
        <f>IF(AND(VLOOKUP(G$1,VesselTimes!$A$2:$E$9,5)&gt;StnC!$D92,VLOOKUP(G$1,VesselTimes!$A$2:$E$9,4)&lt;=StnC!$E92),$A92,"")</f>
        <v/>
      </c>
      <c r="H92" s="11" t="str">
        <f>IF(AND(VLOOKUP(H$1,VesselTimes!$A$2:$E$9,5)&gt;StnC!$D92,VLOOKUP(H$1,VesselTimes!$A$2:$E$9,4)&lt;=StnC!$E92),$A92,"")</f>
        <v/>
      </c>
      <c r="I92" s="11" t="str">
        <f>IF(AND(VLOOKUP(I$1,VesselTimes!$A$2:$E$9,5)&gt;StnC!$D92,VLOOKUP(I$1,VesselTimes!$A$2:$E$9,4)&lt;=StnC!$E92),$A92,"")</f>
        <v/>
      </c>
      <c r="J92" s="11" t="str">
        <f>IF(AND(VLOOKUP(J$1,VesselTimes!$A$2:$E$9,5)&gt;StnC!$D92,VLOOKUP(J$1,VesselTimes!$A$2:$E$9,4)&lt;=StnC!$E92),$A92,"")</f>
        <v/>
      </c>
      <c r="K92" s="11" t="str">
        <f>IF(AND(VLOOKUP(K$1,VesselTimes!$A$2:$E$9,5)&gt;StnC!$D92,VLOOKUP(K$1,VesselTimes!$A$2:$E$9,4)&lt;=StnC!$E92),$A92,"")</f>
        <v/>
      </c>
      <c r="L92" s="11" t="str">
        <f>IF(AND(VLOOKUP(L$1,VesselTimes!$A$2:$E$9,5)&gt;StnC!$D92,VLOOKUP(L$1,VesselTimes!$A$2:$E$9,4)&lt;=StnC!$E92),$A92,"")</f>
        <v/>
      </c>
      <c r="M92" s="11" t="str">
        <f>IF(AND(VLOOKUP(M$1,VesselTimes!$A$2:$E$9,5)&gt;StnC!$D92,VLOOKUP(M$1,VesselTimes!$A$2:$E$9,4)&lt;=StnC!$E92),$A92,"")</f>
        <v/>
      </c>
    </row>
    <row r="93" spans="1:13" x14ac:dyDescent="0.25">
      <c r="A93" t="s">
        <v>522</v>
      </c>
      <c r="B93" s="4">
        <v>1800</v>
      </c>
      <c r="C93" s="2">
        <f t="shared" si="3"/>
        <v>223573.00000002142</v>
      </c>
      <c r="D93" s="1">
        <f t="shared" si="4"/>
        <v>41182.587650462963</v>
      </c>
      <c r="E93" s="1">
        <f t="shared" si="5"/>
        <v>41182.608483796299</v>
      </c>
      <c r="F93" s="11" t="str">
        <f>IF(AND(VLOOKUP(F$1,VesselTimes!$A$2:$E$9,5)&gt;StnC!$D93,VLOOKUP(F$1,VesselTimes!$A$2:$E$9,4)&lt;=StnC!$E93),$A93,"")</f>
        <v/>
      </c>
      <c r="G93" s="11" t="str">
        <f>IF(AND(VLOOKUP(G$1,VesselTimes!$A$2:$E$9,5)&gt;StnC!$D93,VLOOKUP(G$1,VesselTimes!$A$2:$E$9,4)&lt;=StnC!$E93),$A93,"")</f>
        <v/>
      </c>
      <c r="H93" s="11" t="str">
        <f>IF(AND(VLOOKUP(H$1,VesselTimes!$A$2:$E$9,5)&gt;StnC!$D93,VLOOKUP(H$1,VesselTimes!$A$2:$E$9,4)&lt;=StnC!$E93),$A93,"")</f>
        <v/>
      </c>
      <c r="I93" s="11" t="str">
        <f>IF(AND(VLOOKUP(I$1,VesselTimes!$A$2:$E$9,5)&gt;StnC!$D93,VLOOKUP(I$1,VesselTimes!$A$2:$E$9,4)&lt;=StnC!$E93),$A93,"")</f>
        <v/>
      </c>
      <c r="J93" s="11" t="str">
        <f>IF(AND(VLOOKUP(J$1,VesselTimes!$A$2:$E$9,5)&gt;StnC!$D93,VLOOKUP(J$1,VesselTimes!$A$2:$E$9,4)&lt;=StnC!$E93),$A93,"")</f>
        <v/>
      </c>
      <c r="K93" s="11" t="str">
        <f>IF(AND(VLOOKUP(K$1,VesselTimes!$A$2:$E$9,5)&gt;StnC!$D93,VLOOKUP(K$1,VesselTimes!$A$2:$E$9,4)&lt;=StnC!$E93),$A93,"")</f>
        <v/>
      </c>
      <c r="L93" s="11" t="str">
        <f>IF(AND(VLOOKUP(L$1,VesselTimes!$A$2:$E$9,5)&gt;StnC!$D93,VLOOKUP(L$1,VesselTimes!$A$2:$E$9,4)&lt;=StnC!$E93),$A93,"")</f>
        <v/>
      </c>
      <c r="M93" s="11" t="str">
        <f>IF(AND(VLOOKUP(M$1,VesselTimes!$A$2:$E$9,5)&gt;StnC!$D93,VLOOKUP(M$1,VesselTimes!$A$2:$E$9,4)&lt;=StnC!$E93),$A93,"")</f>
        <v/>
      </c>
    </row>
    <row r="94" spans="1:13" x14ac:dyDescent="0.25">
      <c r="A94" t="s">
        <v>523</v>
      </c>
      <c r="B94" s="4">
        <v>1792.7650000000001</v>
      </c>
      <c r="C94" s="2">
        <f t="shared" si="3"/>
        <v>225373.00000023097</v>
      </c>
      <c r="D94" s="1">
        <f t="shared" si="4"/>
        <v>41182.608483796299</v>
      </c>
      <c r="E94" s="1">
        <f t="shared" si="5"/>
        <v>41182.629233391206</v>
      </c>
      <c r="F94" s="11" t="str">
        <f>IF(AND(VLOOKUP(F$1,VesselTimes!$A$2:$E$9,5)&gt;StnC!$D94,VLOOKUP(F$1,VesselTimes!$A$2:$E$9,4)&lt;=StnC!$E94),$A94,"")</f>
        <v/>
      </c>
      <c r="G94" s="11" t="str">
        <f>IF(AND(VLOOKUP(G$1,VesselTimes!$A$2:$E$9,5)&gt;StnC!$D94,VLOOKUP(G$1,VesselTimes!$A$2:$E$9,4)&lt;=StnC!$E94),$A94,"")</f>
        <v/>
      </c>
      <c r="H94" s="11" t="str">
        <f>IF(AND(VLOOKUP(H$1,VesselTimes!$A$2:$E$9,5)&gt;StnC!$D94,VLOOKUP(H$1,VesselTimes!$A$2:$E$9,4)&lt;=StnC!$E94),$A94,"")</f>
        <v/>
      </c>
      <c r="I94" s="11" t="str">
        <f>IF(AND(VLOOKUP(I$1,VesselTimes!$A$2:$E$9,5)&gt;StnC!$D94,VLOOKUP(I$1,VesselTimes!$A$2:$E$9,4)&lt;=StnC!$E94),$A94,"")</f>
        <v/>
      </c>
      <c r="J94" s="11" t="str">
        <f>IF(AND(VLOOKUP(J$1,VesselTimes!$A$2:$E$9,5)&gt;StnC!$D94,VLOOKUP(J$1,VesselTimes!$A$2:$E$9,4)&lt;=StnC!$E94),$A94,"")</f>
        <v/>
      </c>
      <c r="K94" s="11" t="str">
        <f>IF(AND(VLOOKUP(K$1,VesselTimes!$A$2:$E$9,5)&gt;StnC!$D94,VLOOKUP(K$1,VesselTimes!$A$2:$E$9,4)&lt;=StnC!$E94),$A94,"")</f>
        <v/>
      </c>
      <c r="L94" s="11" t="str">
        <f>IF(AND(VLOOKUP(L$1,VesselTimes!$A$2:$E$9,5)&gt;StnC!$D94,VLOOKUP(L$1,VesselTimes!$A$2:$E$9,4)&lt;=StnC!$E94),$A94,"")</f>
        <v/>
      </c>
      <c r="M94" s="11" t="str">
        <f>IF(AND(VLOOKUP(M$1,VesselTimes!$A$2:$E$9,5)&gt;StnC!$D94,VLOOKUP(M$1,VesselTimes!$A$2:$E$9,4)&lt;=StnC!$E94),$A94,"")</f>
        <v/>
      </c>
    </row>
    <row r="95" spans="1:13" x14ac:dyDescent="0.25">
      <c r="A95" t="s">
        <v>524</v>
      </c>
      <c r="B95" s="4">
        <v>1800</v>
      </c>
      <c r="C95" s="2">
        <f t="shared" si="3"/>
        <v>227174.00000004563</v>
      </c>
      <c r="D95" s="1">
        <f t="shared" si="4"/>
        <v>41182.629328703704</v>
      </c>
      <c r="E95" s="1">
        <f t="shared" si="5"/>
        <v>41182.65016203704</v>
      </c>
      <c r="F95" s="11" t="str">
        <f>IF(AND(VLOOKUP(F$1,VesselTimes!$A$2:$E$9,5)&gt;StnC!$D95,VLOOKUP(F$1,VesselTimes!$A$2:$E$9,4)&lt;=StnC!$E95),$A95,"")</f>
        <v/>
      </c>
      <c r="G95" s="11" t="str">
        <f>IF(AND(VLOOKUP(G$1,VesselTimes!$A$2:$E$9,5)&gt;StnC!$D95,VLOOKUP(G$1,VesselTimes!$A$2:$E$9,4)&lt;=StnC!$E95),$A95,"")</f>
        <v/>
      </c>
      <c r="H95" s="11" t="str">
        <f>IF(AND(VLOOKUP(H$1,VesselTimes!$A$2:$E$9,5)&gt;StnC!$D95,VLOOKUP(H$1,VesselTimes!$A$2:$E$9,4)&lt;=StnC!$E95),$A95,"")</f>
        <v/>
      </c>
      <c r="I95" s="11" t="str">
        <f>IF(AND(VLOOKUP(I$1,VesselTimes!$A$2:$E$9,5)&gt;StnC!$D95,VLOOKUP(I$1,VesselTimes!$A$2:$E$9,4)&lt;=StnC!$E95),$A95,"")</f>
        <v/>
      </c>
      <c r="J95" s="11" t="str">
        <f>IF(AND(VLOOKUP(J$1,VesselTimes!$A$2:$E$9,5)&gt;StnC!$D95,VLOOKUP(J$1,VesselTimes!$A$2:$E$9,4)&lt;=StnC!$E95),$A95,"")</f>
        <v/>
      </c>
      <c r="K95" s="11" t="str">
        <f>IF(AND(VLOOKUP(K$1,VesselTimes!$A$2:$E$9,5)&gt;StnC!$D95,VLOOKUP(K$1,VesselTimes!$A$2:$E$9,4)&lt;=StnC!$E95),$A95,"")</f>
        <v/>
      </c>
      <c r="L95" s="11" t="str">
        <f>IF(AND(VLOOKUP(L$1,VesselTimes!$A$2:$E$9,5)&gt;StnC!$D95,VLOOKUP(L$1,VesselTimes!$A$2:$E$9,4)&lt;=StnC!$E95),$A95,"")</f>
        <v/>
      </c>
      <c r="M95" s="11" t="str">
        <f>IF(AND(VLOOKUP(M$1,VesselTimes!$A$2:$E$9,5)&gt;StnC!$D95,VLOOKUP(M$1,VesselTimes!$A$2:$E$9,4)&lt;=StnC!$E95),$A95,"")</f>
        <v/>
      </c>
    </row>
    <row r="96" spans="1:13" x14ac:dyDescent="0.25">
      <c r="A96" t="s">
        <v>525</v>
      </c>
      <c r="B96" s="4">
        <v>1792.723</v>
      </c>
      <c r="C96" s="2">
        <f t="shared" si="3"/>
        <v>228974.00000025518</v>
      </c>
      <c r="D96" s="1">
        <f t="shared" si="4"/>
        <v>41182.65016203704</v>
      </c>
      <c r="E96" s="1">
        <f t="shared" si="5"/>
        <v>41182.670911145833</v>
      </c>
      <c r="F96" s="11" t="str">
        <f>IF(AND(VLOOKUP(F$1,VesselTimes!$A$2:$E$9,5)&gt;StnC!$D96,VLOOKUP(F$1,VesselTimes!$A$2:$E$9,4)&lt;=StnC!$E96),$A96,"")</f>
        <v/>
      </c>
      <c r="G96" s="11" t="str">
        <f>IF(AND(VLOOKUP(G$1,VesselTimes!$A$2:$E$9,5)&gt;StnC!$D96,VLOOKUP(G$1,VesselTimes!$A$2:$E$9,4)&lt;=StnC!$E96),$A96,"")</f>
        <v/>
      </c>
      <c r="H96" s="11" t="str">
        <f>IF(AND(VLOOKUP(H$1,VesselTimes!$A$2:$E$9,5)&gt;StnC!$D96,VLOOKUP(H$1,VesselTimes!$A$2:$E$9,4)&lt;=StnC!$E96),$A96,"")</f>
        <v/>
      </c>
      <c r="I96" s="11" t="str">
        <f>IF(AND(VLOOKUP(I$1,VesselTimes!$A$2:$E$9,5)&gt;StnC!$D96,VLOOKUP(I$1,VesselTimes!$A$2:$E$9,4)&lt;=StnC!$E96),$A96,"")</f>
        <v/>
      </c>
      <c r="J96" s="11" t="str">
        <f>IF(AND(VLOOKUP(J$1,VesselTimes!$A$2:$E$9,5)&gt;StnC!$D96,VLOOKUP(J$1,VesselTimes!$A$2:$E$9,4)&lt;=StnC!$E96),$A96,"")</f>
        <v/>
      </c>
      <c r="K96" s="11" t="str">
        <f>IF(AND(VLOOKUP(K$1,VesselTimes!$A$2:$E$9,5)&gt;StnC!$D96,VLOOKUP(K$1,VesselTimes!$A$2:$E$9,4)&lt;=StnC!$E96),$A96,"")</f>
        <v/>
      </c>
      <c r="L96" s="11" t="str">
        <f>IF(AND(VLOOKUP(L$1,VesselTimes!$A$2:$E$9,5)&gt;StnC!$D96,VLOOKUP(L$1,VesselTimes!$A$2:$E$9,4)&lt;=StnC!$E96),$A96,"")</f>
        <v/>
      </c>
      <c r="M96" s="11" t="str">
        <f>IF(AND(VLOOKUP(M$1,VesselTimes!$A$2:$E$9,5)&gt;StnC!$D96,VLOOKUP(M$1,VesselTimes!$A$2:$E$9,4)&lt;=StnC!$E96),$A96,"")</f>
        <v/>
      </c>
    </row>
    <row r="97" spans="1:13" x14ac:dyDescent="0.25">
      <c r="A97" t="s">
        <v>526</v>
      </c>
      <c r="B97" s="4">
        <v>1800</v>
      </c>
      <c r="C97" s="2">
        <f t="shared" si="3"/>
        <v>230775.00000006985</v>
      </c>
      <c r="D97" s="1">
        <f t="shared" si="4"/>
        <v>41182.671006944445</v>
      </c>
      <c r="E97" s="1">
        <f t="shared" si="5"/>
        <v>41182.691840277781</v>
      </c>
      <c r="F97" s="11" t="str">
        <f>IF(AND(VLOOKUP(F$1,VesselTimes!$A$2:$E$9,5)&gt;StnC!$D97,VLOOKUP(F$1,VesselTimes!$A$2:$E$9,4)&lt;=StnC!$E97),$A97,"")</f>
        <v/>
      </c>
      <c r="G97" s="11" t="str">
        <f>IF(AND(VLOOKUP(G$1,VesselTimes!$A$2:$E$9,5)&gt;StnC!$D97,VLOOKUP(G$1,VesselTimes!$A$2:$E$9,4)&lt;=StnC!$E97),$A97,"")</f>
        <v/>
      </c>
      <c r="H97" s="11" t="str">
        <f>IF(AND(VLOOKUP(H$1,VesselTimes!$A$2:$E$9,5)&gt;StnC!$D97,VLOOKUP(H$1,VesselTimes!$A$2:$E$9,4)&lt;=StnC!$E97),$A97,"")</f>
        <v/>
      </c>
      <c r="I97" s="11" t="str">
        <f>IF(AND(VLOOKUP(I$1,VesselTimes!$A$2:$E$9,5)&gt;StnC!$D97,VLOOKUP(I$1,VesselTimes!$A$2:$E$9,4)&lt;=StnC!$E97),$A97,"")</f>
        <v/>
      </c>
      <c r="J97" s="11" t="str">
        <f>IF(AND(VLOOKUP(J$1,VesselTimes!$A$2:$E$9,5)&gt;StnC!$D97,VLOOKUP(J$1,VesselTimes!$A$2:$E$9,4)&lt;=StnC!$E97),$A97,"")</f>
        <v/>
      </c>
      <c r="K97" s="11" t="str">
        <f>IF(AND(VLOOKUP(K$1,VesselTimes!$A$2:$E$9,5)&gt;StnC!$D97,VLOOKUP(K$1,VesselTimes!$A$2:$E$9,4)&lt;=StnC!$E97),$A97,"")</f>
        <v/>
      </c>
      <c r="L97" s="11" t="str">
        <f>IF(AND(VLOOKUP(L$1,VesselTimes!$A$2:$E$9,5)&gt;StnC!$D97,VLOOKUP(L$1,VesselTimes!$A$2:$E$9,4)&lt;=StnC!$E97),$A97,"")</f>
        <v/>
      </c>
      <c r="M97" s="11" t="str">
        <f>IF(AND(VLOOKUP(M$1,VesselTimes!$A$2:$E$9,5)&gt;StnC!$D97,VLOOKUP(M$1,VesselTimes!$A$2:$E$9,4)&lt;=StnC!$E97),$A97,"")</f>
        <v/>
      </c>
    </row>
    <row r="98" spans="1:13" x14ac:dyDescent="0.25">
      <c r="A98" t="s">
        <v>527</v>
      </c>
      <c r="B98" s="4">
        <v>1794.7280000000001</v>
      </c>
      <c r="C98" s="2">
        <f t="shared" si="3"/>
        <v>232575.0000002794</v>
      </c>
      <c r="D98" s="1">
        <f t="shared" si="4"/>
        <v>41182.691840277781</v>
      </c>
      <c r="E98" s="1">
        <f t="shared" si="5"/>
        <v>41182.712612592593</v>
      </c>
      <c r="F98" s="11" t="str">
        <f>IF(AND(VLOOKUP(F$1,VesselTimes!$A$2:$E$9,5)&gt;StnC!$D98,VLOOKUP(F$1,VesselTimes!$A$2:$E$9,4)&lt;=StnC!$E98),$A98,"")</f>
        <v/>
      </c>
      <c r="G98" s="11" t="str">
        <f>IF(AND(VLOOKUP(G$1,VesselTimes!$A$2:$E$9,5)&gt;StnC!$D98,VLOOKUP(G$1,VesselTimes!$A$2:$E$9,4)&lt;=StnC!$E98),$A98,"")</f>
        <v/>
      </c>
      <c r="H98" s="11" t="str">
        <f>IF(AND(VLOOKUP(H$1,VesselTimes!$A$2:$E$9,5)&gt;StnC!$D98,VLOOKUP(H$1,VesselTimes!$A$2:$E$9,4)&lt;=StnC!$E98),$A98,"")</f>
        <v/>
      </c>
      <c r="I98" s="11" t="str">
        <f>IF(AND(VLOOKUP(I$1,VesselTimes!$A$2:$E$9,5)&gt;StnC!$D98,VLOOKUP(I$1,VesselTimes!$A$2:$E$9,4)&lt;=StnC!$E98),$A98,"")</f>
        <v/>
      </c>
      <c r="J98" s="11" t="str">
        <f>IF(AND(VLOOKUP(J$1,VesselTimes!$A$2:$E$9,5)&gt;StnC!$D98,VLOOKUP(J$1,VesselTimes!$A$2:$E$9,4)&lt;=StnC!$E98),$A98,"")</f>
        <v/>
      </c>
      <c r="K98" s="11" t="str">
        <f>IF(AND(VLOOKUP(K$1,VesselTimes!$A$2:$E$9,5)&gt;StnC!$D98,VLOOKUP(K$1,VesselTimes!$A$2:$E$9,4)&lt;=StnC!$E98),$A98,"")</f>
        <v/>
      </c>
      <c r="L98" s="11" t="str">
        <f>IF(AND(VLOOKUP(L$1,VesselTimes!$A$2:$E$9,5)&gt;StnC!$D98,VLOOKUP(L$1,VesselTimes!$A$2:$E$9,4)&lt;=StnC!$E98),$A98,"")</f>
        <v/>
      </c>
      <c r="M98" s="11" t="str">
        <f>IF(AND(VLOOKUP(M$1,VesselTimes!$A$2:$E$9,5)&gt;StnC!$D98,VLOOKUP(M$1,VesselTimes!$A$2:$E$9,4)&lt;=StnC!$E98),$A98,"")</f>
        <v/>
      </c>
    </row>
    <row r="99" spans="1:13" x14ac:dyDescent="0.25">
      <c r="A99" t="s">
        <v>528</v>
      </c>
      <c r="B99" s="4">
        <v>1800</v>
      </c>
      <c r="C99" s="2">
        <f t="shared" si="3"/>
        <v>234376.99999969918</v>
      </c>
      <c r="D99" s="1">
        <f t="shared" si="4"/>
        <v>41182.712696759256</v>
      </c>
      <c r="E99" s="1">
        <f t="shared" si="5"/>
        <v>41182.733530092592</v>
      </c>
      <c r="F99" s="11" t="str">
        <f>IF(AND(VLOOKUP(F$1,VesselTimes!$A$2:$E$9,5)&gt;StnC!$D99,VLOOKUP(F$1,VesselTimes!$A$2:$E$9,4)&lt;=StnC!$E99),$A99,"")</f>
        <v/>
      </c>
      <c r="G99" s="11" t="str">
        <f>IF(AND(VLOOKUP(G$1,VesselTimes!$A$2:$E$9,5)&gt;StnC!$D99,VLOOKUP(G$1,VesselTimes!$A$2:$E$9,4)&lt;=StnC!$E99),$A99,"")</f>
        <v/>
      </c>
      <c r="H99" s="11" t="str">
        <f>IF(AND(VLOOKUP(H$1,VesselTimes!$A$2:$E$9,5)&gt;StnC!$D99,VLOOKUP(H$1,VesselTimes!$A$2:$E$9,4)&lt;=StnC!$E99),$A99,"")</f>
        <v/>
      </c>
      <c r="I99" s="11" t="str">
        <f>IF(AND(VLOOKUP(I$1,VesselTimes!$A$2:$E$9,5)&gt;StnC!$D99,VLOOKUP(I$1,VesselTimes!$A$2:$E$9,4)&lt;=StnC!$E99),$A99,"")</f>
        <v/>
      </c>
      <c r="J99" s="11" t="str">
        <f>IF(AND(VLOOKUP(J$1,VesselTimes!$A$2:$E$9,5)&gt;StnC!$D99,VLOOKUP(J$1,VesselTimes!$A$2:$E$9,4)&lt;=StnC!$E99),$A99,"")</f>
        <v/>
      </c>
      <c r="K99" s="11" t="str">
        <f>IF(AND(VLOOKUP(K$1,VesselTimes!$A$2:$E$9,5)&gt;StnC!$D99,VLOOKUP(K$1,VesselTimes!$A$2:$E$9,4)&lt;=StnC!$E99),$A99,"")</f>
        <v/>
      </c>
      <c r="L99" s="11" t="str">
        <f>IF(AND(VLOOKUP(L$1,VesselTimes!$A$2:$E$9,5)&gt;StnC!$D99,VLOOKUP(L$1,VesselTimes!$A$2:$E$9,4)&lt;=StnC!$E99),$A99,"")</f>
        <v/>
      </c>
      <c r="M99" s="11" t="str">
        <f>IF(AND(VLOOKUP(M$1,VesselTimes!$A$2:$E$9,5)&gt;StnC!$D99,VLOOKUP(M$1,VesselTimes!$A$2:$E$9,4)&lt;=StnC!$E99),$A99,"")</f>
        <v/>
      </c>
    </row>
    <row r="100" spans="1:13" x14ac:dyDescent="0.25">
      <c r="A100" t="s">
        <v>529</v>
      </c>
      <c r="B100" s="4">
        <v>1793.7460000000001</v>
      </c>
      <c r="C100" s="2">
        <f t="shared" si="3"/>
        <v>236176.99999990873</v>
      </c>
      <c r="D100" s="1">
        <f t="shared" si="4"/>
        <v>41182.733530092592</v>
      </c>
      <c r="E100" s="1">
        <f t="shared" si="5"/>
        <v>41182.754291041667</v>
      </c>
      <c r="F100" s="11" t="str">
        <f>IF(AND(VLOOKUP(F$1,VesselTimes!$A$2:$E$9,5)&gt;StnC!$D100,VLOOKUP(F$1,VesselTimes!$A$2:$E$9,4)&lt;=StnC!$E100),$A100,"")</f>
        <v/>
      </c>
      <c r="G100" s="11" t="str">
        <f>IF(AND(VLOOKUP(G$1,VesselTimes!$A$2:$E$9,5)&gt;StnC!$D100,VLOOKUP(G$1,VesselTimes!$A$2:$E$9,4)&lt;=StnC!$E100),$A100,"")</f>
        <v/>
      </c>
      <c r="H100" s="11" t="str">
        <f>IF(AND(VLOOKUP(H$1,VesselTimes!$A$2:$E$9,5)&gt;StnC!$D100,VLOOKUP(H$1,VesselTimes!$A$2:$E$9,4)&lt;=StnC!$E100),$A100,"")</f>
        <v/>
      </c>
      <c r="I100" s="11" t="str">
        <f>IF(AND(VLOOKUP(I$1,VesselTimes!$A$2:$E$9,5)&gt;StnC!$D100,VLOOKUP(I$1,VesselTimes!$A$2:$E$9,4)&lt;=StnC!$E100),$A100,"")</f>
        <v/>
      </c>
      <c r="J100" s="11" t="str">
        <f>IF(AND(VLOOKUP(J$1,VesselTimes!$A$2:$E$9,5)&gt;StnC!$D100,VLOOKUP(J$1,VesselTimes!$A$2:$E$9,4)&lt;=StnC!$E100),$A100,"")</f>
        <v/>
      </c>
      <c r="K100" s="11" t="str">
        <f>IF(AND(VLOOKUP(K$1,VesselTimes!$A$2:$E$9,5)&gt;StnC!$D100,VLOOKUP(K$1,VesselTimes!$A$2:$E$9,4)&lt;=StnC!$E100),$A100,"")</f>
        <v/>
      </c>
      <c r="L100" s="11" t="str">
        <f>IF(AND(VLOOKUP(L$1,VesselTimes!$A$2:$E$9,5)&gt;StnC!$D100,VLOOKUP(L$1,VesselTimes!$A$2:$E$9,4)&lt;=StnC!$E100),$A100,"")</f>
        <v/>
      </c>
      <c r="M100" s="11" t="str">
        <f>IF(AND(VLOOKUP(M$1,VesselTimes!$A$2:$E$9,5)&gt;StnC!$D100,VLOOKUP(M$1,VesselTimes!$A$2:$E$9,4)&lt;=StnC!$E100),$A100,"")</f>
        <v/>
      </c>
    </row>
    <row r="101" spans="1:13" x14ac:dyDescent="0.25">
      <c r="A101" t="s">
        <v>530</v>
      </c>
      <c r="B101" s="4">
        <v>1800</v>
      </c>
      <c r="C101" s="2">
        <f t="shared" si="3"/>
        <v>237978.99999995716</v>
      </c>
      <c r="D101" s="1">
        <f t="shared" si="4"/>
        <v>41182.754386574074</v>
      </c>
      <c r="E101" s="1">
        <f t="shared" si="5"/>
        <v>41182.775219907409</v>
      </c>
      <c r="F101" s="11" t="str">
        <f>IF(AND(VLOOKUP(F$1,VesselTimes!$A$2:$E$9,5)&gt;StnC!$D101,VLOOKUP(F$1,VesselTimes!$A$2:$E$9,4)&lt;=StnC!$E101),$A101,"")</f>
        <v/>
      </c>
      <c r="G101" s="11" t="str">
        <f>IF(AND(VLOOKUP(G$1,VesselTimes!$A$2:$E$9,5)&gt;StnC!$D101,VLOOKUP(G$1,VesselTimes!$A$2:$E$9,4)&lt;=StnC!$E101),$A101,"")</f>
        <v/>
      </c>
      <c r="H101" s="11" t="str">
        <f>IF(AND(VLOOKUP(H$1,VesselTimes!$A$2:$E$9,5)&gt;StnC!$D101,VLOOKUP(H$1,VesselTimes!$A$2:$E$9,4)&lt;=StnC!$E101),$A101,"")</f>
        <v/>
      </c>
      <c r="I101" s="11" t="str">
        <f>IF(AND(VLOOKUP(I$1,VesselTimes!$A$2:$E$9,5)&gt;StnC!$D101,VLOOKUP(I$1,VesselTimes!$A$2:$E$9,4)&lt;=StnC!$E101),$A101,"")</f>
        <v/>
      </c>
      <c r="J101" s="11" t="str">
        <f>IF(AND(VLOOKUP(J$1,VesselTimes!$A$2:$E$9,5)&gt;StnC!$D101,VLOOKUP(J$1,VesselTimes!$A$2:$E$9,4)&lt;=StnC!$E101),$A101,"")</f>
        <v/>
      </c>
      <c r="K101" s="11" t="str">
        <f>IF(AND(VLOOKUP(K$1,VesselTimes!$A$2:$E$9,5)&gt;StnC!$D101,VLOOKUP(K$1,VesselTimes!$A$2:$E$9,4)&lt;=StnC!$E101),$A101,"")</f>
        <v/>
      </c>
      <c r="L101" s="11" t="str">
        <f>IF(AND(VLOOKUP(L$1,VesselTimes!$A$2:$E$9,5)&gt;StnC!$D101,VLOOKUP(L$1,VesselTimes!$A$2:$E$9,4)&lt;=StnC!$E101),$A101,"")</f>
        <v/>
      </c>
      <c r="M101" s="11" t="str">
        <f>IF(AND(VLOOKUP(M$1,VesselTimes!$A$2:$E$9,5)&gt;StnC!$D101,VLOOKUP(M$1,VesselTimes!$A$2:$E$9,4)&lt;=StnC!$E101),$A101,"")</f>
        <v/>
      </c>
    </row>
    <row r="102" spans="1:13" x14ac:dyDescent="0.25">
      <c r="A102" t="s">
        <v>531</v>
      </c>
      <c r="B102" s="4">
        <v>1794.6420000000001</v>
      </c>
      <c r="C102" s="2">
        <f t="shared" si="3"/>
        <v>239779.00000016671</v>
      </c>
      <c r="D102" s="1">
        <f t="shared" si="4"/>
        <v>41182.775219907409</v>
      </c>
      <c r="E102" s="1">
        <f t="shared" si="5"/>
        <v>41182.795991226856</v>
      </c>
      <c r="F102" s="11" t="str">
        <f>IF(AND(VLOOKUP(F$1,VesselTimes!$A$2:$E$9,5)&gt;StnC!$D102,VLOOKUP(F$1,VesselTimes!$A$2:$E$9,4)&lt;=StnC!$E102),$A102,"")</f>
        <v/>
      </c>
      <c r="G102" s="11" t="str">
        <f>IF(AND(VLOOKUP(G$1,VesselTimes!$A$2:$E$9,5)&gt;StnC!$D102,VLOOKUP(G$1,VesselTimes!$A$2:$E$9,4)&lt;=StnC!$E102),$A102,"")</f>
        <v/>
      </c>
      <c r="H102" s="11" t="str">
        <f>IF(AND(VLOOKUP(H$1,VesselTimes!$A$2:$E$9,5)&gt;StnC!$D102,VLOOKUP(H$1,VesselTimes!$A$2:$E$9,4)&lt;=StnC!$E102),$A102,"")</f>
        <v/>
      </c>
      <c r="I102" s="11" t="str">
        <f>IF(AND(VLOOKUP(I$1,VesselTimes!$A$2:$E$9,5)&gt;StnC!$D102,VLOOKUP(I$1,VesselTimes!$A$2:$E$9,4)&lt;=StnC!$E102),$A102,"")</f>
        <v/>
      </c>
      <c r="J102" s="11" t="str">
        <f>IF(AND(VLOOKUP(J$1,VesselTimes!$A$2:$E$9,5)&gt;StnC!$D102,VLOOKUP(J$1,VesselTimes!$A$2:$E$9,4)&lt;=StnC!$E102),$A102,"")</f>
        <v/>
      </c>
      <c r="K102" s="11" t="str">
        <f>IF(AND(VLOOKUP(K$1,VesselTimes!$A$2:$E$9,5)&gt;StnC!$D102,VLOOKUP(K$1,VesselTimes!$A$2:$E$9,4)&lt;=StnC!$E102),$A102,"")</f>
        <v/>
      </c>
      <c r="L102" s="11" t="str">
        <f>IF(AND(VLOOKUP(L$1,VesselTimes!$A$2:$E$9,5)&gt;StnC!$D102,VLOOKUP(L$1,VesselTimes!$A$2:$E$9,4)&lt;=StnC!$E102),$A102,"")</f>
        <v/>
      </c>
      <c r="M102" s="11" t="str">
        <f>IF(AND(VLOOKUP(M$1,VesselTimes!$A$2:$E$9,5)&gt;StnC!$D102,VLOOKUP(M$1,VesselTimes!$A$2:$E$9,4)&lt;=StnC!$E102),$A102,"")</f>
        <v/>
      </c>
    </row>
    <row r="103" spans="1:13" x14ac:dyDescent="0.25">
      <c r="A103" t="s">
        <v>532</v>
      </c>
      <c r="B103" s="4">
        <v>1800</v>
      </c>
      <c r="C103" s="2">
        <f t="shared" si="3"/>
        <v>241581.00000021514</v>
      </c>
      <c r="D103" s="1">
        <f t="shared" si="4"/>
        <v>41182.796076388891</v>
      </c>
      <c r="E103" s="1">
        <f t="shared" si="5"/>
        <v>41182.816909722227</v>
      </c>
      <c r="F103" s="11" t="str">
        <f>IF(AND(VLOOKUP(F$1,VesselTimes!$A$2:$E$9,5)&gt;StnC!$D103,VLOOKUP(F$1,VesselTimes!$A$2:$E$9,4)&lt;=StnC!$E103),$A103,"")</f>
        <v/>
      </c>
      <c r="G103" s="11" t="str">
        <f>IF(AND(VLOOKUP(G$1,VesselTimes!$A$2:$E$9,5)&gt;StnC!$D103,VLOOKUP(G$1,VesselTimes!$A$2:$E$9,4)&lt;=StnC!$E103),$A103,"")</f>
        <v/>
      </c>
      <c r="H103" s="11" t="str">
        <f>IF(AND(VLOOKUP(H$1,VesselTimes!$A$2:$E$9,5)&gt;StnC!$D103,VLOOKUP(H$1,VesselTimes!$A$2:$E$9,4)&lt;=StnC!$E103),$A103,"")</f>
        <v/>
      </c>
      <c r="I103" s="11" t="str">
        <f>IF(AND(VLOOKUP(I$1,VesselTimes!$A$2:$E$9,5)&gt;StnC!$D103,VLOOKUP(I$1,VesselTimes!$A$2:$E$9,4)&lt;=StnC!$E103),$A103,"")</f>
        <v/>
      </c>
      <c r="J103" s="11" t="str">
        <f>IF(AND(VLOOKUP(J$1,VesselTimes!$A$2:$E$9,5)&gt;StnC!$D103,VLOOKUP(J$1,VesselTimes!$A$2:$E$9,4)&lt;=StnC!$E103),$A103,"")</f>
        <v/>
      </c>
      <c r="K103" s="11" t="str">
        <f>IF(AND(VLOOKUP(K$1,VesselTimes!$A$2:$E$9,5)&gt;StnC!$D103,VLOOKUP(K$1,VesselTimes!$A$2:$E$9,4)&lt;=StnC!$E103),$A103,"")</f>
        <v/>
      </c>
      <c r="L103" s="11" t="str">
        <f>IF(AND(VLOOKUP(L$1,VesselTimes!$A$2:$E$9,5)&gt;StnC!$D103,VLOOKUP(L$1,VesselTimes!$A$2:$E$9,4)&lt;=StnC!$E103),$A103,"")</f>
        <v/>
      </c>
      <c r="M103" s="11" t="str">
        <f>IF(AND(VLOOKUP(M$1,VesselTimes!$A$2:$E$9,5)&gt;StnC!$D103,VLOOKUP(M$1,VesselTimes!$A$2:$E$9,4)&lt;=StnC!$E103),$A103,"")</f>
        <v/>
      </c>
    </row>
    <row r="104" spans="1:13" x14ac:dyDescent="0.25">
      <c r="A104" t="s">
        <v>533</v>
      </c>
      <c r="B104" s="4">
        <v>1791.2719999999999</v>
      </c>
      <c r="C104" s="2">
        <f t="shared" si="3"/>
        <v>243380.99999979604</v>
      </c>
      <c r="D104" s="1">
        <f t="shared" si="4"/>
        <v>41182.81690972222</v>
      </c>
      <c r="E104" s="1">
        <f t="shared" si="5"/>
        <v>41182.837642037033</v>
      </c>
      <c r="F104" s="11" t="str">
        <f>IF(AND(VLOOKUP(F$1,VesselTimes!$A$2:$E$9,5)&gt;StnC!$D104,VLOOKUP(F$1,VesselTimes!$A$2:$E$9,4)&lt;=StnC!$E104),$A104,"")</f>
        <v/>
      </c>
      <c r="G104" s="11" t="str">
        <f>IF(AND(VLOOKUP(G$1,VesselTimes!$A$2:$E$9,5)&gt;StnC!$D104,VLOOKUP(G$1,VesselTimes!$A$2:$E$9,4)&lt;=StnC!$E104),$A104,"")</f>
        <v/>
      </c>
      <c r="H104" s="11" t="str">
        <f>IF(AND(VLOOKUP(H$1,VesselTimes!$A$2:$E$9,5)&gt;StnC!$D104,VLOOKUP(H$1,VesselTimes!$A$2:$E$9,4)&lt;=StnC!$E104),$A104,"")</f>
        <v/>
      </c>
      <c r="I104" s="11" t="str">
        <f>IF(AND(VLOOKUP(I$1,VesselTimes!$A$2:$E$9,5)&gt;StnC!$D104,VLOOKUP(I$1,VesselTimes!$A$2:$E$9,4)&lt;=StnC!$E104),$A104,"")</f>
        <v/>
      </c>
      <c r="J104" s="11" t="str">
        <f>IF(AND(VLOOKUP(J$1,VesselTimes!$A$2:$E$9,5)&gt;StnC!$D104,VLOOKUP(J$1,VesselTimes!$A$2:$E$9,4)&lt;=StnC!$E104),$A104,"")</f>
        <v/>
      </c>
      <c r="K104" s="11" t="str">
        <f>IF(AND(VLOOKUP(K$1,VesselTimes!$A$2:$E$9,5)&gt;StnC!$D104,VLOOKUP(K$1,VesselTimes!$A$2:$E$9,4)&lt;=StnC!$E104),$A104,"")</f>
        <v/>
      </c>
      <c r="L104" s="11" t="str">
        <f>IF(AND(VLOOKUP(L$1,VesselTimes!$A$2:$E$9,5)&gt;StnC!$D104,VLOOKUP(L$1,VesselTimes!$A$2:$E$9,4)&lt;=StnC!$E104),$A104,"")</f>
        <v/>
      </c>
      <c r="M104" s="11" t="str">
        <f>IF(AND(VLOOKUP(M$1,VesselTimes!$A$2:$E$9,5)&gt;StnC!$D104,VLOOKUP(M$1,VesselTimes!$A$2:$E$9,4)&lt;=StnC!$E104),$A104,"")</f>
        <v/>
      </c>
    </row>
    <row r="105" spans="1:13" x14ac:dyDescent="0.25">
      <c r="A105" t="s">
        <v>534</v>
      </c>
      <c r="B105" s="4">
        <v>1800</v>
      </c>
      <c r="C105" s="2">
        <f t="shared" si="3"/>
        <v>245182.00000023935</v>
      </c>
      <c r="D105" s="1">
        <f t="shared" si="4"/>
        <v>41182.837754629632</v>
      </c>
      <c r="E105" s="1">
        <f t="shared" si="5"/>
        <v>41182.858587962968</v>
      </c>
      <c r="F105" s="11" t="str">
        <f>IF(AND(VLOOKUP(F$1,VesselTimes!$A$2:$E$9,5)&gt;StnC!$D105,VLOOKUP(F$1,VesselTimes!$A$2:$E$9,4)&lt;=StnC!$E105),$A105,"")</f>
        <v/>
      </c>
      <c r="G105" s="11" t="str">
        <f>IF(AND(VLOOKUP(G$1,VesselTimes!$A$2:$E$9,5)&gt;StnC!$D105,VLOOKUP(G$1,VesselTimes!$A$2:$E$9,4)&lt;=StnC!$E105),$A105,"")</f>
        <v/>
      </c>
      <c r="H105" s="11" t="str">
        <f>IF(AND(VLOOKUP(H$1,VesselTimes!$A$2:$E$9,5)&gt;StnC!$D105,VLOOKUP(H$1,VesselTimes!$A$2:$E$9,4)&lt;=StnC!$E105),$A105,"")</f>
        <v/>
      </c>
      <c r="I105" s="11" t="str">
        <f>IF(AND(VLOOKUP(I$1,VesselTimes!$A$2:$E$9,5)&gt;StnC!$D105,VLOOKUP(I$1,VesselTimes!$A$2:$E$9,4)&lt;=StnC!$E105),$A105,"")</f>
        <v/>
      </c>
      <c r="J105" s="11" t="str">
        <f>IF(AND(VLOOKUP(J$1,VesselTimes!$A$2:$E$9,5)&gt;StnC!$D105,VLOOKUP(J$1,VesselTimes!$A$2:$E$9,4)&lt;=StnC!$E105),$A105,"")</f>
        <v/>
      </c>
      <c r="K105" s="11" t="str">
        <f>IF(AND(VLOOKUP(K$1,VesselTimes!$A$2:$E$9,5)&gt;StnC!$D105,VLOOKUP(K$1,VesselTimes!$A$2:$E$9,4)&lt;=StnC!$E105),$A105,"")</f>
        <v/>
      </c>
      <c r="L105" s="11" t="str">
        <f>IF(AND(VLOOKUP(L$1,VesselTimes!$A$2:$E$9,5)&gt;StnC!$D105,VLOOKUP(L$1,VesselTimes!$A$2:$E$9,4)&lt;=StnC!$E105),$A105,"")</f>
        <v/>
      </c>
      <c r="M105" s="11" t="str">
        <f>IF(AND(VLOOKUP(M$1,VesselTimes!$A$2:$E$9,5)&gt;StnC!$D105,VLOOKUP(M$1,VesselTimes!$A$2:$E$9,4)&lt;=StnC!$E105),$A105,"")</f>
        <v/>
      </c>
    </row>
    <row r="106" spans="1:13" x14ac:dyDescent="0.25">
      <c r="A106" t="s">
        <v>535</v>
      </c>
      <c r="B106" s="4">
        <v>1792.723</v>
      </c>
      <c r="C106" s="2">
        <f t="shared" si="3"/>
        <v>246981.99999982025</v>
      </c>
      <c r="D106" s="1">
        <f t="shared" si="4"/>
        <v>41182.858587962961</v>
      </c>
      <c r="E106" s="1">
        <f t="shared" si="5"/>
        <v>41182.879337071754</v>
      </c>
      <c r="F106" s="11" t="str">
        <f>IF(AND(VLOOKUP(F$1,VesselTimes!$A$2:$E$9,5)&gt;StnC!$D106,VLOOKUP(F$1,VesselTimes!$A$2:$E$9,4)&lt;=StnC!$E106),$A106,"")</f>
        <v/>
      </c>
      <c r="G106" s="11" t="str">
        <f>IF(AND(VLOOKUP(G$1,VesselTimes!$A$2:$E$9,5)&gt;StnC!$D106,VLOOKUP(G$1,VesselTimes!$A$2:$E$9,4)&lt;=StnC!$E106),$A106,"")</f>
        <v/>
      </c>
      <c r="H106" s="11" t="str">
        <f>IF(AND(VLOOKUP(H$1,VesselTimes!$A$2:$E$9,5)&gt;StnC!$D106,VLOOKUP(H$1,VesselTimes!$A$2:$E$9,4)&lt;=StnC!$E106),$A106,"")</f>
        <v/>
      </c>
      <c r="I106" s="11" t="str">
        <f>IF(AND(VLOOKUP(I$1,VesselTimes!$A$2:$E$9,5)&gt;StnC!$D106,VLOOKUP(I$1,VesselTimes!$A$2:$E$9,4)&lt;=StnC!$E106),$A106,"")</f>
        <v/>
      </c>
      <c r="J106" s="11" t="str">
        <f>IF(AND(VLOOKUP(J$1,VesselTimes!$A$2:$E$9,5)&gt;StnC!$D106,VLOOKUP(J$1,VesselTimes!$A$2:$E$9,4)&lt;=StnC!$E106),$A106,"")</f>
        <v/>
      </c>
      <c r="K106" s="11" t="str">
        <f>IF(AND(VLOOKUP(K$1,VesselTimes!$A$2:$E$9,5)&gt;StnC!$D106,VLOOKUP(K$1,VesselTimes!$A$2:$E$9,4)&lt;=StnC!$E106),$A106,"")</f>
        <v/>
      </c>
      <c r="L106" s="11" t="str">
        <f>IF(AND(VLOOKUP(L$1,VesselTimes!$A$2:$E$9,5)&gt;StnC!$D106,VLOOKUP(L$1,VesselTimes!$A$2:$E$9,4)&lt;=StnC!$E106),$A106,"")</f>
        <v/>
      </c>
      <c r="M106" s="11" t="str">
        <f>IF(AND(VLOOKUP(M$1,VesselTimes!$A$2:$E$9,5)&gt;StnC!$D106,VLOOKUP(M$1,VesselTimes!$A$2:$E$9,4)&lt;=StnC!$E106),$A106,"")</f>
        <v/>
      </c>
    </row>
    <row r="107" spans="1:13" x14ac:dyDescent="0.25">
      <c r="A107" t="s">
        <v>536</v>
      </c>
      <c r="B107" s="4">
        <v>1800</v>
      </c>
      <c r="C107" s="2">
        <f t="shared" si="3"/>
        <v>248783.00000026356</v>
      </c>
      <c r="D107" s="1">
        <f t="shared" si="4"/>
        <v>41182.879432870373</v>
      </c>
      <c r="E107" s="1">
        <f t="shared" si="5"/>
        <v>41182.900266203709</v>
      </c>
      <c r="F107" s="11" t="str">
        <f>IF(AND(VLOOKUP(F$1,VesselTimes!$A$2:$E$9,5)&gt;StnC!$D107,VLOOKUP(F$1,VesselTimes!$A$2:$E$9,4)&lt;=StnC!$E107),$A107,"")</f>
        <v/>
      </c>
      <c r="G107" s="11" t="str">
        <f>IF(AND(VLOOKUP(G$1,VesselTimes!$A$2:$E$9,5)&gt;StnC!$D107,VLOOKUP(G$1,VesselTimes!$A$2:$E$9,4)&lt;=StnC!$E107),$A107,"")</f>
        <v/>
      </c>
      <c r="H107" s="11" t="str">
        <f>IF(AND(VLOOKUP(H$1,VesselTimes!$A$2:$E$9,5)&gt;StnC!$D107,VLOOKUP(H$1,VesselTimes!$A$2:$E$9,4)&lt;=StnC!$E107),$A107,"")</f>
        <v/>
      </c>
      <c r="I107" s="11" t="str">
        <f>IF(AND(VLOOKUP(I$1,VesselTimes!$A$2:$E$9,5)&gt;StnC!$D107,VLOOKUP(I$1,VesselTimes!$A$2:$E$9,4)&lt;=StnC!$E107),$A107,"")</f>
        <v/>
      </c>
      <c r="J107" s="11" t="str">
        <f>IF(AND(VLOOKUP(J$1,VesselTimes!$A$2:$E$9,5)&gt;StnC!$D107,VLOOKUP(J$1,VesselTimes!$A$2:$E$9,4)&lt;=StnC!$E107),$A107,"")</f>
        <v/>
      </c>
      <c r="K107" s="11" t="str">
        <f>IF(AND(VLOOKUP(K$1,VesselTimes!$A$2:$E$9,5)&gt;StnC!$D107,VLOOKUP(K$1,VesselTimes!$A$2:$E$9,4)&lt;=StnC!$E107),$A107,"")</f>
        <v/>
      </c>
      <c r="L107" s="11" t="str">
        <f>IF(AND(VLOOKUP(L$1,VesselTimes!$A$2:$E$9,5)&gt;StnC!$D107,VLOOKUP(L$1,VesselTimes!$A$2:$E$9,4)&lt;=StnC!$E107),$A107,"")</f>
        <v/>
      </c>
      <c r="M107" s="11" t="str">
        <f>IF(AND(VLOOKUP(M$1,VesselTimes!$A$2:$E$9,5)&gt;StnC!$D107,VLOOKUP(M$1,VesselTimes!$A$2:$E$9,4)&lt;=StnC!$E107),$A107,"")</f>
        <v/>
      </c>
    </row>
    <row r="108" spans="1:13" x14ac:dyDescent="0.25">
      <c r="A108" t="s">
        <v>537</v>
      </c>
      <c r="B108" s="4">
        <v>1794.6849999999999</v>
      </c>
      <c r="C108" s="2">
        <f t="shared" si="3"/>
        <v>250582.99999984447</v>
      </c>
      <c r="D108" s="1">
        <f t="shared" si="4"/>
        <v>41182.900266203702</v>
      </c>
      <c r="E108" s="1">
        <f t="shared" si="5"/>
        <v>41182.921038020831</v>
      </c>
      <c r="F108" s="11" t="str">
        <f>IF(AND(VLOOKUP(F$1,VesselTimes!$A$2:$E$9,5)&gt;StnC!$D108,VLOOKUP(F$1,VesselTimes!$A$2:$E$9,4)&lt;=StnC!$E108),$A108,"")</f>
        <v/>
      </c>
      <c r="G108" s="11" t="str">
        <f>IF(AND(VLOOKUP(G$1,VesselTimes!$A$2:$E$9,5)&gt;StnC!$D108,VLOOKUP(G$1,VesselTimes!$A$2:$E$9,4)&lt;=StnC!$E108),$A108,"")</f>
        <v/>
      </c>
      <c r="H108" s="11" t="str">
        <f>IF(AND(VLOOKUP(H$1,VesselTimes!$A$2:$E$9,5)&gt;StnC!$D108,VLOOKUP(H$1,VesselTimes!$A$2:$E$9,4)&lt;=StnC!$E108),$A108,"")</f>
        <v/>
      </c>
      <c r="I108" s="11" t="str">
        <f>IF(AND(VLOOKUP(I$1,VesselTimes!$A$2:$E$9,5)&gt;StnC!$D108,VLOOKUP(I$1,VesselTimes!$A$2:$E$9,4)&lt;=StnC!$E108),$A108,"")</f>
        <v/>
      </c>
      <c r="J108" s="11" t="str">
        <f>IF(AND(VLOOKUP(J$1,VesselTimes!$A$2:$E$9,5)&gt;StnC!$D108,VLOOKUP(J$1,VesselTimes!$A$2:$E$9,4)&lt;=StnC!$E108),$A108,"")</f>
        <v/>
      </c>
      <c r="K108" s="11" t="str">
        <f>IF(AND(VLOOKUP(K$1,VesselTimes!$A$2:$E$9,5)&gt;StnC!$D108,VLOOKUP(K$1,VesselTimes!$A$2:$E$9,4)&lt;=StnC!$E108),$A108,"")</f>
        <v/>
      </c>
      <c r="L108" s="11" t="str">
        <f>IF(AND(VLOOKUP(L$1,VesselTimes!$A$2:$E$9,5)&gt;StnC!$D108,VLOOKUP(L$1,VesselTimes!$A$2:$E$9,4)&lt;=StnC!$E108),$A108,"")</f>
        <v/>
      </c>
      <c r="M108" s="11" t="str">
        <f>IF(AND(VLOOKUP(M$1,VesselTimes!$A$2:$E$9,5)&gt;StnC!$D108,VLOOKUP(M$1,VesselTimes!$A$2:$E$9,4)&lt;=StnC!$E108),$A108,"")</f>
        <v/>
      </c>
    </row>
    <row r="109" spans="1:13" x14ac:dyDescent="0.25">
      <c r="A109" t="s">
        <v>538</v>
      </c>
      <c r="B109" s="4">
        <v>1800</v>
      </c>
      <c r="C109" s="2">
        <f t="shared" si="3"/>
        <v>252386.00000012666</v>
      </c>
      <c r="D109" s="1">
        <f t="shared" si="4"/>
        <v>41182.921134259261</v>
      </c>
      <c r="E109" s="1">
        <f t="shared" si="5"/>
        <v>41182.941967592596</v>
      </c>
      <c r="F109" s="11" t="str">
        <f>IF(AND(VLOOKUP(F$1,VesselTimes!$A$2:$E$9,5)&gt;StnC!$D109,VLOOKUP(F$1,VesselTimes!$A$2:$E$9,4)&lt;=StnC!$E109),$A109,"")</f>
        <v/>
      </c>
      <c r="G109" s="11" t="str">
        <f>IF(AND(VLOOKUP(G$1,VesselTimes!$A$2:$E$9,5)&gt;StnC!$D109,VLOOKUP(G$1,VesselTimes!$A$2:$E$9,4)&lt;=StnC!$E109),$A109,"")</f>
        <v/>
      </c>
      <c r="H109" s="11" t="str">
        <f>IF(AND(VLOOKUP(H$1,VesselTimes!$A$2:$E$9,5)&gt;StnC!$D109,VLOOKUP(H$1,VesselTimes!$A$2:$E$9,4)&lt;=StnC!$E109),$A109,"")</f>
        <v/>
      </c>
      <c r="I109" s="11" t="str">
        <f>IF(AND(VLOOKUP(I$1,VesselTimes!$A$2:$E$9,5)&gt;StnC!$D109,VLOOKUP(I$1,VesselTimes!$A$2:$E$9,4)&lt;=StnC!$E109),$A109,"")</f>
        <v/>
      </c>
      <c r="J109" s="11" t="str">
        <f>IF(AND(VLOOKUP(J$1,VesselTimes!$A$2:$E$9,5)&gt;StnC!$D109,VLOOKUP(J$1,VesselTimes!$A$2:$E$9,4)&lt;=StnC!$E109),$A109,"")</f>
        <v/>
      </c>
      <c r="K109" s="11" t="str">
        <f>IF(AND(VLOOKUP(K$1,VesselTimes!$A$2:$E$9,5)&gt;StnC!$D109,VLOOKUP(K$1,VesselTimes!$A$2:$E$9,4)&lt;=StnC!$E109),$A109,"")</f>
        <v/>
      </c>
      <c r="L109" s="11" t="str">
        <f>IF(AND(VLOOKUP(L$1,VesselTimes!$A$2:$E$9,5)&gt;StnC!$D109,VLOOKUP(L$1,VesselTimes!$A$2:$E$9,4)&lt;=StnC!$E109),$A109,"")</f>
        <v/>
      </c>
      <c r="M109" s="11" t="str">
        <f>IF(AND(VLOOKUP(M$1,VesselTimes!$A$2:$E$9,5)&gt;StnC!$D109,VLOOKUP(M$1,VesselTimes!$A$2:$E$9,4)&lt;=StnC!$E109),$A109,"")</f>
        <v/>
      </c>
    </row>
    <row r="110" spans="1:13" x14ac:dyDescent="0.25">
      <c r="A110" t="s">
        <v>539</v>
      </c>
      <c r="B110" s="4">
        <v>1792.68</v>
      </c>
      <c r="C110" s="2">
        <f t="shared" si="3"/>
        <v>254185.99999970756</v>
      </c>
      <c r="D110" s="1">
        <f t="shared" si="4"/>
        <v>41182.941967592589</v>
      </c>
      <c r="E110" s="1">
        <f t="shared" si="5"/>
        <v>41182.9627162037</v>
      </c>
      <c r="F110" s="11" t="str">
        <f>IF(AND(VLOOKUP(F$1,VesselTimes!$A$2:$E$9,5)&gt;StnC!$D110,VLOOKUP(F$1,VesselTimes!$A$2:$E$9,4)&lt;=StnC!$E110),$A110,"")</f>
        <v/>
      </c>
      <c r="G110" s="11" t="str">
        <f>IF(AND(VLOOKUP(G$1,VesselTimes!$A$2:$E$9,5)&gt;StnC!$D110,VLOOKUP(G$1,VesselTimes!$A$2:$E$9,4)&lt;=StnC!$E110),$A110,"")</f>
        <v/>
      </c>
      <c r="H110" s="11" t="str">
        <f>IF(AND(VLOOKUP(H$1,VesselTimes!$A$2:$E$9,5)&gt;StnC!$D110,VLOOKUP(H$1,VesselTimes!$A$2:$E$9,4)&lt;=StnC!$E110),$A110,"")</f>
        <v/>
      </c>
      <c r="I110" s="11" t="str">
        <f>IF(AND(VLOOKUP(I$1,VesselTimes!$A$2:$E$9,5)&gt;StnC!$D110,VLOOKUP(I$1,VesselTimes!$A$2:$E$9,4)&lt;=StnC!$E110),$A110,"")</f>
        <v/>
      </c>
      <c r="J110" s="11" t="str">
        <f>IF(AND(VLOOKUP(J$1,VesselTimes!$A$2:$E$9,5)&gt;StnC!$D110,VLOOKUP(J$1,VesselTimes!$A$2:$E$9,4)&lt;=StnC!$E110),$A110,"")</f>
        <v/>
      </c>
      <c r="K110" s="11" t="str">
        <f>IF(AND(VLOOKUP(K$1,VesselTimes!$A$2:$E$9,5)&gt;StnC!$D110,VLOOKUP(K$1,VesselTimes!$A$2:$E$9,4)&lt;=StnC!$E110),$A110,"")</f>
        <v/>
      </c>
      <c r="L110" s="11" t="str">
        <f>IF(AND(VLOOKUP(L$1,VesselTimes!$A$2:$E$9,5)&gt;StnC!$D110,VLOOKUP(L$1,VesselTimes!$A$2:$E$9,4)&lt;=StnC!$E110),$A110,"")</f>
        <v/>
      </c>
      <c r="M110" s="11" t="str">
        <f>IF(AND(VLOOKUP(M$1,VesselTimes!$A$2:$E$9,5)&gt;StnC!$D110,VLOOKUP(M$1,VesselTimes!$A$2:$E$9,4)&lt;=StnC!$E110),$A110,"")</f>
        <v/>
      </c>
    </row>
    <row r="111" spans="1:13" x14ac:dyDescent="0.25">
      <c r="A111" t="s">
        <v>540</v>
      </c>
      <c r="B111" s="4">
        <v>1800</v>
      </c>
      <c r="C111" s="2">
        <f t="shared" si="3"/>
        <v>255987.00000015087</v>
      </c>
      <c r="D111" s="1">
        <f t="shared" si="4"/>
        <v>41182.962812500002</v>
      </c>
      <c r="E111" s="1">
        <f t="shared" si="5"/>
        <v>41182.983645833338</v>
      </c>
      <c r="F111" s="11" t="str">
        <f>IF(AND(VLOOKUP(F$1,VesselTimes!$A$2:$E$9,5)&gt;StnC!$D111,VLOOKUP(F$1,VesselTimes!$A$2:$E$9,4)&lt;=StnC!$E111),$A111,"")</f>
        <v/>
      </c>
      <c r="G111" s="11" t="str">
        <f>IF(AND(VLOOKUP(G$1,VesselTimes!$A$2:$E$9,5)&gt;StnC!$D111,VLOOKUP(G$1,VesselTimes!$A$2:$E$9,4)&lt;=StnC!$E111),$A111,"")</f>
        <v/>
      </c>
      <c r="H111" s="11" t="str">
        <f>IF(AND(VLOOKUP(H$1,VesselTimes!$A$2:$E$9,5)&gt;StnC!$D111,VLOOKUP(H$1,VesselTimes!$A$2:$E$9,4)&lt;=StnC!$E111),$A111,"")</f>
        <v/>
      </c>
      <c r="I111" s="11" t="str">
        <f>IF(AND(VLOOKUP(I$1,VesselTimes!$A$2:$E$9,5)&gt;StnC!$D111,VLOOKUP(I$1,VesselTimes!$A$2:$E$9,4)&lt;=StnC!$E111),$A111,"")</f>
        <v/>
      </c>
      <c r="J111" s="11" t="str">
        <f>IF(AND(VLOOKUP(J$1,VesselTimes!$A$2:$E$9,5)&gt;StnC!$D111,VLOOKUP(J$1,VesselTimes!$A$2:$E$9,4)&lt;=StnC!$E111),$A111,"")</f>
        <v/>
      </c>
      <c r="K111" s="11" t="str">
        <f>IF(AND(VLOOKUP(K$1,VesselTimes!$A$2:$E$9,5)&gt;StnC!$D111,VLOOKUP(K$1,VesselTimes!$A$2:$E$9,4)&lt;=StnC!$E111),$A111,"")</f>
        <v/>
      </c>
      <c r="L111" s="11" t="str">
        <f>IF(AND(VLOOKUP(L$1,VesselTimes!$A$2:$E$9,5)&gt;StnC!$D111,VLOOKUP(L$1,VesselTimes!$A$2:$E$9,4)&lt;=StnC!$E111),$A111,"")</f>
        <v/>
      </c>
      <c r="M111" s="11" t="str">
        <f>IF(AND(VLOOKUP(M$1,VesselTimes!$A$2:$E$9,5)&gt;StnC!$D111,VLOOKUP(M$1,VesselTimes!$A$2:$E$9,4)&lt;=StnC!$E111),$A111,"")</f>
        <v/>
      </c>
    </row>
    <row r="112" spans="1:13" x14ac:dyDescent="0.25">
      <c r="A112" t="s">
        <v>541</v>
      </c>
      <c r="B112" s="4">
        <v>1792.723</v>
      </c>
      <c r="C112" s="2">
        <f t="shared" si="3"/>
        <v>257786.99999973178</v>
      </c>
      <c r="D112" s="1">
        <f t="shared" si="4"/>
        <v>41182.98364583333</v>
      </c>
      <c r="E112" s="1">
        <f t="shared" si="5"/>
        <v>41183.004394942123</v>
      </c>
      <c r="F112" s="11" t="str">
        <f>IF(AND(VLOOKUP(F$1,VesselTimes!$A$2:$E$9,5)&gt;StnC!$D112,VLOOKUP(F$1,VesselTimes!$A$2:$E$9,4)&lt;=StnC!$E112),$A112,"")</f>
        <v/>
      </c>
      <c r="G112" s="11" t="str">
        <f>IF(AND(VLOOKUP(G$1,VesselTimes!$A$2:$E$9,5)&gt;StnC!$D112,VLOOKUP(G$1,VesselTimes!$A$2:$E$9,4)&lt;=StnC!$E112),$A112,"")</f>
        <v/>
      </c>
      <c r="H112" s="11" t="str">
        <f>IF(AND(VLOOKUP(H$1,VesselTimes!$A$2:$E$9,5)&gt;StnC!$D112,VLOOKUP(H$1,VesselTimes!$A$2:$E$9,4)&lt;=StnC!$E112),$A112,"")</f>
        <v/>
      </c>
      <c r="I112" s="11" t="str">
        <f>IF(AND(VLOOKUP(I$1,VesselTimes!$A$2:$E$9,5)&gt;StnC!$D112,VLOOKUP(I$1,VesselTimes!$A$2:$E$9,4)&lt;=StnC!$E112),$A112,"")</f>
        <v/>
      </c>
      <c r="J112" s="11" t="str">
        <f>IF(AND(VLOOKUP(J$1,VesselTimes!$A$2:$E$9,5)&gt;StnC!$D112,VLOOKUP(J$1,VesselTimes!$A$2:$E$9,4)&lt;=StnC!$E112),$A112,"")</f>
        <v/>
      </c>
      <c r="K112" s="11" t="str">
        <f>IF(AND(VLOOKUP(K$1,VesselTimes!$A$2:$E$9,5)&gt;StnC!$D112,VLOOKUP(K$1,VesselTimes!$A$2:$E$9,4)&lt;=StnC!$E112),$A112,"")</f>
        <v/>
      </c>
      <c r="L112" s="11" t="str">
        <f>IF(AND(VLOOKUP(L$1,VesselTimes!$A$2:$E$9,5)&gt;StnC!$D112,VLOOKUP(L$1,VesselTimes!$A$2:$E$9,4)&lt;=StnC!$E112),$A112,"")</f>
        <v/>
      </c>
      <c r="M112" s="11" t="str">
        <f>IF(AND(VLOOKUP(M$1,VesselTimes!$A$2:$E$9,5)&gt;StnC!$D112,VLOOKUP(M$1,VesselTimes!$A$2:$E$9,4)&lt;=StnC!$E112),$A112,"")</f>
        <v/>
      </c>
    </row>
    <row r="113" spans="1:13" x14ac:dyDescent="0.25">
      <c r="A113" t="s">
        <v>542</v>
      </c>
      <c r="B113" s="4">
        <v>1800</v>
      </c>
      <c r="C113" s="2">
        <f t="shared" si="3"/>
        <v>259588.00000017509</v>
      </c>
      <c r="D113" s="1">
        <f t="shared" si="4"/>
        <v>41183.004490740743</v>
      </c>
      <c r="E113" s="1">
        <f t="shared" si="5"/>
        <v>41183.025324074079</v>
      </c>
      <c r="F113" s="11" t="str">
        <f>IF(AND(VLOOKUP(F$1,VesselTimes!$A$2:$E$9,5)&gt;StnC!$D113,VLOOKUP(F$1,VesselTimes!$A$2:$E$9,4)&lt;=StnC!$E113),$A113,"")</f>
        <v/>
      </c>
      <c r="G113" s="11" t="str">
        <f>IF(AND(VLOOKUP(G$1,VesselTimes!$A$2:$E$9,5)&gt;StnC!$D113,VLOOKUP(G$1,VesselTimes!$A$2:$E$9,4)&lt;=StnC!$E113),$A113,"")</f>
        <v/>
      </c>
      <c r="H113" s="11" t="str">
        <f>IF(AND(VLOOKUP(H$1,VesselTimes!$A$2:$E$9,5)&gt;StnC!$D113,VLOOKUP(H$1,VesselTimes!$A$2:$E$9,4)&lt;=StnC!$E113),$A113,"")</f>
        <v/>
      </c>
      <c r="I113" s="11" t="str">
        <f>IF(AND(VLOOKUP(I$1,VesselTimes!$A$2:$E$9,5)&gt;StnC!$D113,VLOOKUP(I$1,VesselTimes!$A$2:$E$9,4)&lt;=StnC!$E113),$A113,"")</f>
        <v/>
      </c>
      <c r="J113" s="11" t="str">
        <f>IF(AND(VLOOKUP(J$1,VesselTimes!$A$2:$E$9,5)&gt;StnC!$D113,VLOOKUP(J$1,VesselTimes!$A$2:$E$9,4)&lt;=StnC!$E113),$A113,"")</f>
        <v/>
      </c>
      <c r="K113" s="11" t="str">
        <f>IF(AND(VLOOKUP(K$1,VesselTimes!$A$2:$E$9,5)&gt;StnC!$D113,VLOOKUP(K$1,VesselTimes!$A$2:$E$9,4)&lt;=StnC!$E113),$A113,"")</f>
        <v/>
      </c>
      <c r="L113" s="11" t="str">
        <f>IF(AND(VLOOKUP(L$1,VesselTimes!$A$2:$E$9,5)&gt;StnC!$D113,VLOOKUP(L$1,VesselTimes!$A$2:$E$9,4)&lt;=StnC!$E113),$A113,"")</f>
        <v/>
      </c>
      <c r="M113" s="11" t="str">
        <f>IF(AND(VLOOKUP(M$1,VesselTimes!$A$2:$E$9,5)&gt;StnC!$D113,VLOOKUP(M$1,VesselTimes!$A$2:$E$9,4)&lt;=StnC!$E113),$A113,"")</f>
        <v/>
      </c>
    </row>
    <row r="114" spans="1:13" x14ac:dyDescent="0.25">
      <c r="A114" t="s">
        <v>543</v>
      </c>
      <c r="B114" s="4">
        <v>1794.7280000000001</v>
      </c>
      <c r="C114" s="2">
        <f t="shared" si="3"/>
        <v>261387.99999975599</v>
      </c>
      <c r="D114" s="1">
        <f t="shared" si="4"/>
        <v>41183.025324074071</v>
      </c>
      <c r="E114" s="1">
        <f t="shared" si="5"/>
        <v>41183.046096388884</v>
      </c>
      <c r="F114" s="11" t="str">
        <f>IF(AND(VLOOKUP(F$1,VesselTimes!$A$2:$E$9,5)&gt;StnC!$D114,VLOOKUP(F$1,VesselTimes!$A$2:$E$9,4)&lt;=StnC!$E114),$A114,"")</f>
        <v/>
      </c>
      <c r="G114" s="11" t="str">
        <f>IF(AND(VLOOKUP(G$1,VesselTimes!$A$2:$E$9,5)&gt;StnC!$D114,VLOOKUP(G$1,VesselTimes!$A$2:$E$9,4)&lt;=StnC!$E114),$A114,"")</f>
        <v/>
      </c>
      <c r="H114" s="11" t="str">
        <f>IF(AND(VLOOKUP(H$1,VesselTimes!$A$2:$E$9,5)&gt;StnC!$D114,VLOOKUP(H$1,VesselTimes!$A$2:$E$9,4)&lt;=StnC!$E114),$A114,"")</f>
        <v/>
      </c>
      <c r="I114" s="11" t="str">
        <f>IF(AND(VLOOKUP(I$1,VesselTimes!$A$2:$E$9,5)&gt;StnC!$D114,VLOOKUP(I$1,VesselTimes!$A$2:$E$9,4)&lt;=StnC!$E114),$A114,"")</f>
        <v/>
      </c>
      <c r="J114" s="11" t="str">
        <f>IF(AND(VLOOKUP(J$1,VesselTimes!$A$2:$E$9,5)&gt;StnC!$D114,VLOOKUP(J$1,VesselTimes!$A$2:$E$9,4)&lt;=StnC!$E114),$A114,"")</f>
        <v/>
      </c>
      <c r="K114" s="11" t="str">
        <f>IF(AND(VLOOKUP(K$1,VesselTimes!$A$2:$E$9,5)&gt;StnC!$D114,VLOOKUP(K$1,VesselTimes!$A$2:$E$9,4)&lt;=StnC!$E114),$A114,"")</f>
        <v/>
      </c>
      <c r="L114" s="11" t="str">
        <f>IF(AND(VLOOKUP(L$1,VesselTimes!$A$2:$E$9,5)&gt;StnC!$D114,VLOOKUP(L$1,VesselTimes!$A$2:$E$9,4)&lt;=StnC!$E114),$A114,"")</f>
        <v/>
      </c>
      <c r="M114" s="11" t="str">
        <f>IF(AND(VLOOKUP(M$1,VesselTimes!$A$2:$E$9,5)&gt;StnC!$D114,VLOOKUP(M$1,VesselTimes!$A$2:$E$9,4)&lt;=StnC!$E114),$A114,"")</f>
        <v/>
      </c>
    </row>
    <row r="115" spans="1:13" x14ac:dyDescent="0.25">
      <c r="A115" t="s">
        <v>544</v>
      </c>
      <c r="B115" s="4">
        <v>1800</v>
      </c>
      <c r="C115" s="2">
        <f t="shared" si="3"/>
        <v>263191.00000003818</v>
      </c>
      <c r="D115" s="1">
        <f t="shared" si="4"/>
        <v>41183.04619212963</v>
      </c>
      <c r="E115" s="1">
        <f t="shared" si="5"/>
        <v>41183.067025462966</v>
      </c>
      <c r="F115" s="11" t="str">
        <f>IF(AND(VLOOKUP(F$1,VesselTimes!$A$2:$E$9,5)&gt;StnC!$D115,VLOOKUP(F$1,VesselTimes!$A$2:$E$9,4)&lt;=StnC!$E115),$A115,"")</f>
        <v/>
      </c>
      <c r="G115" s="11" t="str">
        <f>IF(AND(VLOOKUP(G$1,VesselTimes!$A$2:$E$9,5)&gt;StnC!$D115,VLOOKUP(G$1,VesselTimes!$A$2:$E$9,4)&lt;=StnC!$E115),$A115,"")</f>
        <v/>
      </c>
      <c r="H115" s="11" t="str">
        <f>IF(AND(VLOOKUP(H$1,VesselTimes!$A$2:$E$9,5)&gt;StnC!$D115,VLOOKUP(H$1,VesselTimes!$A$2:$E$9,4)&lt;=StnC!$E115),$A115,"")</f>
        <v/>
      </c>
      <c r="I115" s="11" t="str">
        <f>IF(AND(VLOOKUP(I$1,VesselTimes!$A$2:$E$9,5)&gt;StnC!$D115,VLOOKUP(I$1,VesselTimes!$A$2:$E$9,4)&lt;=StnC!$E115),$A115,"")</f>
        <v/>
      </c>
      <c r="J115" s="11" t="str">
        <f>IF(AND(VLOOKUP(J$1,VesselTimes!$A$2:$E$9,5)&gt;StnC!$D115,VLOOKUP(J$1,VesselTimes!$A$2:$E$9,4)&lt;=StnC!$E115),$A115,"")</f>
        <v/>
      </c>
      <c r="K115" s="11" t="str">
        <f>IF(AND(VLOOKUP(K$1,VesselTimes!$A$2:$E$9,5)&gt;StnC!$D115,VLOOKUP(K$1,VesselTimes!$A$2:$E$9,4)&lt;=StnC!$E115),$A115,"")</f>
        <v/>
      </c>
      <c r="L115" s="11" t="str">
        <f>IF(AND(VLOOKUP(L$1,VesselTimes!$A$2:$E$9,5)&gt;StnC!$D115,VLOOKUP(L$1,VesselTimes!$A$2:$E$9,4)&lt;=StnC!$E115),$A115,"")</f>
        <v/>
      </c>
      <c r="M115" s="11" t="str">
        <f>IF(AND(VLOOKUP(M$1,VesselTimes!$A$2:$E$9,5)&gt;StnC!$D115,VLOOKUP(M$1,VesselTimes!$A$2:$E$9,4)&lt;=StnC!$E115),$A115,"")</f>
        <v/>
      </c>
    </row>
    <row r="116" spans="1:13" x14ac:dyDescent="0.25">
      <c r="A116" t="s">
        <v>545</v>
      </c>
      <c r="B116" s="4">
        <v>1792.68</v>
      </c>
      <c r="C116" s="2">
        <f t="shared" si="3"/>
        <v>264991.00000024773</v>
      </c>
      <c r="D116" s="1">
        <f t="shared" si="4"/>
        <v>41183.067025462966</v>
      </c>
      <c r="E116" s="1">
        <f t="shared" si="5"/>
        <v>41183.087774074076</v>
      </c>
      <c r="F116" s="11" t="str">
        <f>IF(AND(VLOOKUP(F$1,VesselTimes!$A$2:$E$9,5)&gt;StnC!$D116,VLOOKUP(F$1,VesselTimes!$A$2:$E$9,4)&lt;=StnC!$E116),$A116,"")</f>
        <v/>
      </c>
      <c r="G116" s="11" t="str">
        <f>IF(AND(VLOOKUP(G$1,VesselTimes!$A$2:$E$9,5)&gt;StnC!$D116,VLOOKUP(G$1,VesselTimes!$A$2:$E$9,4)&lt;=StnC!$E116),$A116,"")</f>
        <v/>
      </c>
      <c r="H116" s="11" t="str">
        <f>IF(AND(VLOOKUP(H$1,VesselTimes!$A$2:$E$9,5)&gt;StnC!$D116,VLOOKUP(H$1,VesselTimes!$A$2:$E$9,4)&lt;=StnC!$E116),$A116,"")</f>
        <v/>
      </c>
      <c r="I116" s="11" t="str">
        <f>IF(AND(VLOOKUP(I$1,VesselTimes!$A$2:$E$9,5)&gt;StnC!$D116,VLOOKUP(I$1,VesselTimes!$A$2:$E$9,4)&lt;=StnC!$E116),$A116,"")</f>
        <v/>
      </c>
      <c r="J116" s="11" t="str">
        <f>IF(AND(VLOOKUP(J$1,VesselTimes!$A$2:$E$9,5)&gt;StnC!$D116,VLOOKUP(J$1,VesselTimes!$A$2:$E$9,4)&lt;=StnC!$E116),$A116,"")</f>
        <v/>
      </c>
      <c r="K116" s="11" t="str">
        <f>IF(AND(VLOOKUP(K$1,VesselTimes!$A$2:$E$9,5)&gt;StnC!$D116,VLOOKUP(K$1,VesselTimes!$A$2:$E$9,4)&lt;=StnC!$E116),$A116,"")</f>
        <v/>
      </c>
      <c r="L116" s="11" t="str">
        <f>IF(AND(VLOOKUP(L$1,VesselTimes!$A$2:$E$9,5)&gt;StnC!$D116,VLOOKUP(L$1,VesselTimes!$A$2:$E$9,4)&lt;=StnC!$E116),$A116,"")</f>
        <v/>
      </c>
      <c r="M116" s="11" t="str">
        <f>IF(AND(VLOOKUP(M$1,VesselTimes!$A$2:$E$9,5)&gt;StnC!$D116,VLOOKUP(M$1,VesselTimes!$A$2:$E$9,4)&lt;=StnC!$E116),$A116,"")</f>
        <v/>
      </c>
    </row>
    <row r="117" spans="1:13" x14ac:dyDescent="0.25">
      <c r="A117" t="s">
        <v>546</v>
      </c>
      <c r="B117" s="4">
        <v>1800</v>
      </c>
      <c r="C117" s="2">
        <f t="shared" si="3"/>
        <v>266792.0000000624</v>
      </c>
      <c r="D117" s="1">
        <f t="shared" si="4"/>
        <v>41183.087870370371</v>
      </c>
      <c r="E117" s="1">
        <f t="shared" si="5"/>
        <v>41183.108703703707</v>
      </c>
      <c r="F117" s="11" t="str">
        <f>IF(AND(VLOOKUP(F$1,VesselTimes!$A$2:$E$9,5)&gt;StnC!$D117,VLOOKUP(F$1,VesselTimes!$A$2:$E$9,4)&lt;=StnC!$E117),$A117,"")</f>
        <v/>
      </c>
      <c r="G117" s="11" t="str">
        <f>IF(AND(VLOOKUP(G$1,VesselTimes!$A$2:$E$9,5)&gt;StnC!$D117,VLOOKUP(G$1,VesselTimes!$A$2:$E$9,4)&lt;=StnC!$E117),$A117,"")</f>
        <v/>
      </c>
      <c r="H117" s="11" t="str">
        <f>IF(AND(VLOOKUP(H$1,VesselTimes!$A$2:$E$9,5)&gt;StnC!$D117,VLOOKUP(H$1,VesselTimes!$A$2:$E$9,4)&lt;=StnC!$E117),$A117,"")</f>
        <v/>
      </c>
      <c r="I117" s="11" t="str">
        <f>IF(AND(VLOOKUP(I$1,VesselTimes!$A$2:$E$9,5)&gt;StnC!$D117,VLOOKUP(I$1,VesselTimes!$A$2:$E$9,4)&lt;=StnC!$E117),$A117,"")</f>
        <v/>
      </c>
      <c r="J117" s="11" t="str">
        <f>IF(AND(VLOOKUP(J$1,VesselTimes!$A$2:$E$9,5)&gt;StnC!$D117,VLOOKUP(J$1,VesselTimes!$A$2:$E$9,4)&lt;=StnC!$E117),$A117,"")</f>
        <v/>
      </c>
      <c r="K117" s="11" t="str">
        <f>IF(AND(VLOOKUP(K$1,VesselTimes!$A$2:$E$9,5)&gt;StnC!$D117,VLOOKUP(K$1,VesselTimes!$A$2:$E$9,4)&lt;=StnC!$E117),$A117,"")</f>
        <v/>
      </c>
      <c r="L117" s="11" t="str">
        <f>IF(AND(VLOOKUP(L$1,VesselTimes!$A$2:$E$9,5)&gt;StnC!$D117,VLOOKUP(L$1,VesselTimes!$A$2:$E$9,4)&lt;=StnC!$E117),$A117,"")</f>
        <v/>
      </c>
      <c r="M117" s="11" t="str">
        <f>IF(AND(VLOOKUP(M$1,VesselTimes!$A$2:$E$9,5)&gt;StnC!$D117,VLOOKUP(M$1,VesselTimes!$A$2:$E$9,4)&lt;=StnC!$E117),$A117,"")</f>
        <v/>
      </c>
    </row>
    <row r="118" spans="1:13" x14ac:dyDescent="0.25">
      <c r="A118" t="s">
        <v>547</v>
      </c>
      <c r="B118" s="4">
        <v>1794.7280000000001</v>
      </c>
      <c r="C118" s="2">
        <f t="shared" si="3"/>
        <v>268592.00000027195</v>
      </c>
      <c r="D118" s="1">
        <f t="shared" si="4"/>
        <v>41183.108703703707</v>
      </c>
      <c r="E118" s="1">
        <f t="shared" si="5"/>
        <v>41183.129476018519</v>
      </c>
      <c r="F118" s="11" t="str">
        <f>IF(AND(VLOOKUP(F$1,VesselTimes!$A$2:$E$9,5)&gt;StnC!$D118,VLOOKUP(F$1,VesselTimes!$A$2:$E$9,4)&lt;=StnC!$E118),$A118,"")</f>
        <v/>
      </c>
      <c r="G118" s="11" t="str">
        <f>IF(AND(VLOOKUP(G$1,VesselTimes!$A$2:$E$9,5)&gt;StnC!$D118,VLOOKUP(G$1,VesselTimes!$A$2:$E$9,4)&lt;=StnC!$E118),$A118,"")</f>
        <v/>
      </c>
      <c r="H118" s="11" t="str">
        <f>IF(AND(VLOOKUP(H$1,VesselTimes!$A$2:$E$9,5)&gt;StnC!$D118,VLOOKUP(H$1,VesselTimes!$A$2:$E$9,4)&lt;=StnC!$E118),$A118,"")</f>
        <v/>
      </c>
      <c r="I118" s="11" t="str">
        <f>IF(AND(VLOOKUP(I$1,VesselTimes!$A$2:$E$9,5)&gt;StnC!$D118,VLOOKUP(I$1,VesselTimes!$A$2:$E$9,4)&lt;=StnC!$E118),$A118,"")</f>
        <v/>
      </c>
      <c r="J118" s="11" t="str">
        <f>IF(AND(VLOOKUP(J$1,VesselTimes!$A$2:$E$9,5)&gt;StnC!$D118,VLOOKUP(J$1,VesselTimes!$A$2:$E$9,4)&lt;=StnC!$E118),$A118,"")</f>
        <v/>
      </c>
      <c r="K118" s="11" t="str">
        <f>IF(AND(VLOOKUP(K$1,VesselTimes!$A$2:$E$9,5)&gt;StnC!$D118,VLOOKUP(K$1,VesselTimes!$A$2:$E$9,4)&lt;=StnC!$E118),$A118,"")</f>
        <v/>
      </c>
      <c r="L118" s="11" t="str">
        <f>IF(AND(VLOOKUP(L$1,VesselTimes!$A$2:$E$9,5)&gt;StnC!$D118,VLOOKUP(L$1,VesselTimes!$A$2:$E$9,4)&lt;=StnC!$E118),$A118,"")</f>
        <v/>
      </c>
      <c r="M118" s="11" t="str">
        <f>IF(AND(VLOOKUP(M$1,VesselTimes!$A$2:$E$9,5)&gt;StnC!$D118,VLOOKUP(M$1,VesselTimes!$A$2:$E$9,4)&lt;=StnC!$E118),$A118,"")</f>
        <v/>
      </c>
    </row>
    <row r="119" spans="1:13" x14ac:dyDescent="0.25">
      <c r="A119" t="s">
        <v>548</v>
      </c>
      <c r="B119" s="4">
        <v>1800</v>
      </c>
      <c r="C119" s="2">
        <f t="shared" si="3"/>
        <v>270393.99999969173</v>
      </c>
      <c r="D119" s="1">
        <f t="shared" si="4"/>
        <v>41183.129560185182</v>
      </c>
      <c r="E119" s="1">
        <f t="shared" si="5"/>
        <v>41183.150393518517</v>
      </c>
      <c r="F119" s="11" t="str">
        <f>IF(AND(VLOOKUP(F$1,VesselTimes!$A$2:$E$9,5)&gt;StnC!$D119,VLOOKUP(F$1,VesselTimes!$A$2:$E$9,4)&lt;=StnC!$E119),$A119,"")</f>
        <v/>
      </c>
      <c r="G119" s="11" t="str">
        <f>IF(AND(VLOOKUP(G$1,VesselTimes!$A$2:$E$9,5)&gt;StnC!$D119,VLOOKUP(G$1,VesselTimes!$A$2:$E$9,4)&lt;=StnC!$E119),$A119,"")</f>
        <v/>
      </c>
      <c r="H119" s="11" t="str">
        <f>IF(AND(VLOOKUP(H$1,VesselTimes!$A$2:$E$9,5)&gt;StnC!$D119,VLOOKUP(H$1,VesselTimes!$A$2:$E$9,4)&lt;=StnC!$E119),$A119,"")</f>
        <v/>
      </c>
      <c r="I119" s="11" t="str">
        <f>IF(AND(VLOOKUP(I$1,VesselTimes!$A$2:$E$9,5)&gt;StnC!$D119,VLOOKUP(I$1,VesselTimes!$A$2:$E$9,4)&lt;=StnC!$E119),$A119,"")</f>
        <v/>
      </c>
      <c r="J119" s="11" t="str">
        <f>IF(AND(VLOOKUP(J$1,VesselTimes!$A$2:$E$9,5)&gt;StnC!$D119,VLOOKUP(J$1,VesselTimes!$A$2:$E$9,4)&lt;=StnC!$E119),$A119,"")</f>
        <v/>
      </c>
      <c r="K119" s="11" t="str">
        <f>IF(AND(VLOOKUP(K$1,VesselTimes!$A$2:$E$9,5)&gt;StnC!$D119,VLOOKUP(K$1,VesselTimes!$A$2:$E$9,4)&lt;=StnC!$E119),$A119,"")</f>
        <v/>
      </c>
      <c r="L119" s="11" t="str">
        <f>IF(AND(VLOOKUP(L$1,VesselTimes!$A$2:$E$9,5)&gt;StnC!$D119,VLOOKUP(L$1,VesselTimes!$A$2:$E$9,4)&lt;=StnC!$E119),$A119,"")</f>
        <v/>
      </c>
      <c r="M119" s="11" t="str">
        <f>IF(AND(VLOOKUP(M$1,VesselTimes!$A$2:$E$9,5)&gt;StnC!$D119,VLOOKUP(M$1,VesselTimes!$A$2:$E$9,4)&lt;=StnC!$E119),$A119,"")</f>
        <v/>
      </c>
    </row>
    <row r="120" spans="1:13" x14ac:dyDescent="0.25">
      <c r="A120" t="s">
        <v>549</v>
      </c>
      <c r="B120" s="4">
        <v>1791.7840000000001</v>
      </c>
      <c r="C120" s="2">
        <f t="shared" si="3"/>
        <v>272193.99999990128</v>
      </c>
      <c r="D120" s="1">
        <f t="shared" si="4"/>
        <v>41183.150393518517</v>
      </c>
      <c r="E120" s="1">
        <f t="shared" si="5"/>
        <v>41183.171131759256</v>
      </c>
      <c r="F120" s="11" t="str">
        <f>IF(AND(VLOOKUP(F$1,VesselTimes!$A$2:$E$9,5)&gt;StnC!$D120,VLOOKUP(F$1,VesselTimes!$A$2:$E$9,4)&lt;=StnC!$E120),$A120,"")</f>
        <v/>
      </c>
      <c r="G120" s="11" t="str">
        <f>IF(AND(VLOOKUP(G$1,VesselTimes!$A$2:$E$9,5)&gt;StnC!$D120,VLOOKUP(G$1,VesselTimes!$A$2:$E$9,4)&lt;=StnC!$E120),$A120,"")</f>
        <v/>
      </c>
      <c r="H120" s="11" t="str">
        <f>IF(AND(VLOOKUP(H$1,VesselTimes!$A$2:$E$9,5)&gt;StnC!$D120,VLOOKUP(H$1,VesselTimes!$A$2:$E$9,4)&lt;=StnC!$E120),$A120,"")</f>
        <v/>
      </c>
      <c r="I120" s="11" t="str">
        <f>IF(AND(VLOOKUP(I$1,VesselTimes!$A$2:$E$9,5)&gt;StnC!$D120,VLOOKUP(I$1,VesselTimes!$A$2:$E$9,4)&lt;=StnC!$E120),$A120,"")</f>
        <v/>
      </c>
      <c r="J120" s="11" t="str">
        <f>IF(AND(VLOOKUP(J$1,VesselTimes!$A$2:$E$9,5)&gt;StnC!$D120,VLOOKUP(J$1,VesselTimes!$A$2:$E$9,4)&lt;=StnC!$E120),$A120,"")</f>
        <v/>
      </c>
      <c r="K120" s="11" t="str">
        <f>IF(AND(VLOOKUP(K$1,VesselTimes!$A$2:$E$9,5)&gt;StnC!$D120,VLOOKUP(K$1,VesselTimes!$A$2:$E$9,4)&lt;=StnC!$E120),$A120,"")</f>
        <v/>
      </c>
      <c r="L120" s="11" t="str">
        <f>IF(AND(VLOOKUP(L$1,VesselTimes!$A$2:$E$9,5)&gt;StnC!$D120,VLOOKUP(L$1,VesselTimes!$A$2:$E$9,4)&lt;=StnC!$E120),$A120,"")</f>
        <v/>
      </c>
      <c r="M120" s="11" t="str">
        <f>IF(AND(VLOOKUP(M$1,VesselTimes!$A$2:$E$9,5)&gt;StnC!$D120,VLOOKUP(M$1,VesselTimes!$A$2:$E$9,4)&lt;=StnC!$E120),$A120,"")</f>
        <v/>
      </c>
    </row>
    <row r="121" spans="1:13" x14ac:dyDescent="0.25">
      <c r="A121" t="s">
        <v>550</v>
      </c>
      <c r="B121" s="4">
        <v>1800</v>
      </c>
      <c r="C121" s="2">
        <f t="shared" si="3"/>
        <v>273994.99999971595</v>
      </c>
      <c r="D121" s="1">
        <f t="shared" si="4"/>
        <v>41183.171238425923</v>
      </c>
      <c r="E121" s="1">
        <f t="shared" si="5"/>
        <v>41183.192071759258</v>
      </c>
      <c r="F121" s="11" t="str">
        <f>IF(AND(VLOOKUP(F$1,VesselTimes!$A$2:$E$9,5)&gt;StnC!$D121,VLOOKUP(F$1,VesselTimes!$A$2:$E$9,4)&lt;=StnC!$E121),$A121,"")</f>
        <v/>
      </c>
      <c r="G121" s="11" t="str">
        <f>IF(AND(VLOOKUP(G$1,VesselTimes!$A$2:$E$9,5)&gt;StnC!$D121,VLOOKUP(G$1,VesselTimes!$A$2:$E$9,4)&lt;=StnC!$E121),$A121,"")</f>
        <v/>
      </c>
      <c r="H121" s="11" t="str">
        <f>IF(AND(VLOOKUP(H$1,VesselTimes!$A$2:$E$9,5)&gt;StnC!$D121,VLOOKUP(H$1,VesselTimes!$A$2:$E$9,4)&lt;=StnC!$E121),$A121,"")</f>
        <v/>
      </c>
      <c r="I121" s="11" t="str">
        <f>IF(AND(VLOOKUP(I$1,VesselTimes!$A$2:$E$9,5)&gt;StnC!$D121,VLOOKUP(I$1,VesselTimes!$A$2:$E$9,4)&lt;=StnC!$E121),$A121,"")</f>
        <v/>
      </c>
      <c r="J121" s="11" t="str">
        <f>IF(AND(VLOOKUP(J$1,VesselTimes!$A$2:$E$9,5)&gt;StnC!$D121,VLOOKUP(J$1,VesselTimes!$A$2:$E$9,4)&lt;=StnC!$E121),$A121,"")</f>
        <v/>
      </c>
      <c r="K121" s="11" t="str">
        <f>IF(AND(VLOOKUP(K$1,VesselTimes!$A$2:$E$9,5)&gt;StnC!$D121,VLOOKUP(K$1,VesselTimes!$A$2:$E$9,4)&lt;=StnC!$E121),$A121,"")</f>
        <v/>
      </c>
      <c r="L121" s="11" t="str">
        <f>IF(AND(VLOOKUP(L$1,VesselTimes!$A$2:$E$9,5)&gt;StnC!$D121,VLOOKUP(L$1,VesselTimes!$A$2:$E$9,4)&lt;=StnC!$E121),$A121,"")</f>
        <v/>
      </c>
      <c r="M121" s="11" t="str">
        <f>IF(AND(VLOOKUP(M$1,VesselTimes!$A$2:$E$9,5)&gt;StnC!$D121,VLOOKUP(M$1,VesselTimes!$A$2:$E$9,4)&lt;=StnC!$E121),$A121,"")</f>
        <v/>
      </c>
    </row>
    <row r="122" spans="1:13" x14ac:dyDescent="0.25">
      <c r="A122" t="s">
        <v>551</v>
      </c>
      <c r="B122" s="4">
        <v>1794.6849999999999</v>
      </c>
      <c r="C122" s="2">
        <f t="shared" si="3"/>
        <v>275794.99999992549</v>
      </c>
      <c r="D122" s="1">
        <f t="shared" si="4"/>
        <v>41183.192071759258</v>
      </c>
      <c r="E122" s="1">
        <f t="shared" si="5"/>
        <v>41183.212843576388</v>
      </c>
      <c r="F122" s="11" t="str">
        <f>IF(AND(VLOOKUP(F$1,VesselTimes!$A$2:$E$9,5)&gt;StnC!$D122,VLOOKUP(F$1,VesselTimes!$A$2:$E$9,4)&lt;=StnC!$E122),$A122,"")</f>
        <v/>
      </c>
      <c r="G122" s="11" t="str">
        <f>IF(AND(VLOOKUP(G$1,VesselTimes!$A$2:$E$9,5)&gt;StnC!$D122,VLOOKUP(G$1,VesselTimes!$A$2:$E$9,4)&lt;=StnC!$E122),$A122,"")</f>
        <v/>
      </c>
      <c r="H122" s="11" t="str">
        <f>IF(AND(VLOOKUP(H$1,VesselTimes!$A$2:$E$9,5)&gt;StnC!$D122,VLOOKUP(H$1,VesselTimes!$A$2:$E$9,4)&lt;=StnC!$E122),$A122,"")</f>
        <v/>
      </c>
      <c r="I122" s="11" t="str">
        <f>IF(AND(VLOOKUP(I$1,VesselTimes!$A$2:$E$9,5)&gt;StnC!$D122,VLOOKUP(I$1,VesselTimes!$A$2:$E$9,4)&lt;=StnC!$E122),$A122,"")</f>
        <v/>
      </c>
      <c r="J122" s="11" t="str">
        <f>IF(AND(VLOOKUP(J$1,VesselTimes!$A$2:$E$9,5)&gt;StnC!$D122,VLOOKUP(J$1,VesselTimes!$A$2:$E$9,4)&lt;=StnC!$E122),$A122,"")</f>
        <v/>
      </c>
      <c r="K122" s="11" t="str">
        <f>IF(AND(VLOOKUP(K$1,VesselTimes!$A$2:$E$9,5)&gt;StnC!$D122,VLOOKUP(K$1,VesselTimes!$A$2:$E$9,4)&lt;=StnC!$E122),$A122,"")</f>
        <v/>
      </c>
      <c r="L122" s="11" t="str">
        <f>IF(AND(VLOOKUP(L$1,VesselTimes!$A$2:$E$9,5)&gt;StnC!$D122,VLOOKUP(L$1,VesselTimes!$A$2:$E$9,4)&lt;=StnC!$E122),$A122,"")</f>
        <v/>
      </c>
      <c r="M122" s="11" t="str">
        <f>IF(AND(VLOOKUP(M$1,VesselTimes!$A$2:$E$9,5)&gt;StnC!$D122,VLOOKUP(M$1,VesselTimes!$A$2:$E$9,4)&lt;=StnC!$E122),$A122,"")</f>
        <v/>
      </c>
    </row>
    <row r="123" spans="1:13" x14ac:dyDescent="0.25">
      <c r="A123" t="s">
        <v>552</v>
      </c>
      <c r="B123" s="4">
        <v>1800</v>
      </c>
      <c r="C123" s="2">
        <f t="shared" si="3"/>
        <v>277598.00000020768</v>
      </c>
      <c r="D123" s="1">
        <f t="shared" si="4"/>
        <v>41183.212939814817</v>
      </c>
      <c r="E123" s="1">
        <f t="shared" si="5"/>
        <v>41183.233773148153</v>
      </c>
      <c r="F123" s="11" t="str">
        <f>IF(AND(VLOOKUP(F$1,VesselTimes!$A$2:$E$9,5)&gt;StnC!$D123,VLOOKUP(F$1,VesselTimes!$A$2:$E$9,4)&lt;=StnC!$E123),$A123,"")</f>
        <v/>
      </c>
      <c r="G123" s="11" t="str">
        <f>IF(AND(VLOOKUP(G$1,VesselTimes!$A$2:$E$9,5)&gt;StnC!$D123,VLOOKUP(G$1,VesselTimes!$A$2:$E$9,4)&lt;=StnC!$E123),$A123,"")</f>
        <v/>
      </c>
      <c r="H123" s="11" t="str">
        <f>IF(AND(VLOOKUP(H$1,VesselTimes!$A$2:$E$9,5)&gt;StnC!$D123,VLOOKUP(H$1,VesselTimes!$A$2:$E$9,4)&lt;=StnC!$E123),$A123,"")</f>
        <v/>
      </c>
      <c r="I123" s="11" t="str">
        <f>IF(AND(VLOOKUP(I$1,VesselTimes!$A$2:$E$9,5)&gt;StnC!$D123,VLOOKUP(I$1,VesselTimes!$A$2:$E$9,4)&lt;=StnC!$E123),$A123,"")</f>
        <v/>
      </c>
      <c r="J123" s="11" t="str">
        <f>IF(AND(VLOOKUP(J$1,VesselTimes!$A$2:$E$9,5)&gt;StnC!$D123,VLOOKUP(J$1,VesselTimes!$A$2:$E$9,4)&lt;=StnC!$E123),$A123,"")</f>
        <v/>
      </c>
      <c r="K123" s="11" t="str">
        <f>IF(AND(VLOOKUP(K$1,VesselTimes!$A$2:$E$9,5)&gt;StnC!$D123,VLOOKUP(K$1,VesselTimes!$A$2:$E$9,4)&lt;=StnC!$E123),$A123,"")</f>
        <v/>
      </c>
      <c r="L123" s="11" t="str">
        <f>IF(AND(VLOOKUP(L$1,VesselTimes!$A$2:$E$9,5)&gt;StnC!$D123,VLOOKUP(L$1,VesselTimes!$A$2:$E$9,4)&lt;=StnC!$E123),$A123,"")</f>
        <v/>
      </c>
      <c r="M123" s="11" t="str">
        <f>IF(AND(VLOOKUP(M$1,VesselTimes!$A$2:$E$9,5)&gt;StnC!$D123,VLOOKUP(M$1,VesselTimes!$A$2:$E$9,4)&lt;=StnC!$E123),$A123,"")</f>
        <v/>
      </c>
    </row>
    <row r="124" spans="1:13" x14ac:dyDescent="0.25">
      <c r="A124" t="s">
        <v>553</v>
      </c>
      <c r="B124" s="4">
        <v>1792.68</v>
      </c>
      <c r="C124" s="2">
        <f t="shared" si="3"/>
        <v>279397.99999978859</v>
      </c>
      <c r="D124" s="1">
        <f t="shared" si="4"/>
        <v>41183.233773148146</v>
      </c>
      <c r="E124" s="1">
        <f t="shared" si="5"/>
        <v>41183.254521759256</v>
      </c>
      <c r="F124" s="11" t="str">
        <f>IF(AND(VLOOKUP(F$1,VesselTimes!$A$2:$E$9,5)&gt;StnC!$D124,VLOOKUP(F$1,VesselTimes!$A$2:$E$9,4)&lt;=StnC!$E124),$A124,"")</f>
        <v/>
      </c>
      <c r="G124" s="11" t="str">
        <f>IF(AND(VLOOKUP(G$1,VesselTimes!$A$2:$E$9,5)&gt;StnC!$D124,VLOOKUP(G$1,VesselTimes!$A$2:$E$9,4)&lt;=StnC!$E124),$A124,"")</f>
        <v/>
      </c>
      <c r="H124" s="11" t="str">
        <f>IF(AND(VLOOKUP(H$1,VesselTimes!$A$2:$E$9,5)&gt;StnC!$D124,VLOOKUP(H$1,VesselTimes!$A$2:$E$9,4)&lt;=StnC!$E124),$A124,"")</f>
        <v/>
      </c>
      <c r="I124" s="11" t="str">
        <f>IF(AND(VLOOKUP(I$1,VesselTimes!$A$2:$E$9,5)&gt;StnC!$D124,VLOOKUP(I$1,VesselTimes!$A$2:$E$9,4)&lt;=StnC!$E124),$A124,"")</f>
        <v/>
      </c>
      <c r="J124" s="11" t="str">
        <f>IF(AND(VLOOKUP(J$1,VesselTimes!$A$2:$E$9,5)&gt;StnC!$D124,VLOOKUP(J$1,VesselTimes!$A$2:$E$9,4)&lt;=StnC!$E124),$A124,"")</f>
        <v/>
      </c>
      <c r="K124" s="11" t="str">
        <f>IF(AND(VLOOKUP(K$1,VesselTimes!$A$2:$E$9,5)&gt;StnC!$D124,VLOOKUP(K$1,VesselTimes!$A$2:$E$9,4)&lt;=StnC!$E124),$A124,"")</f>
        <v/>
      </c>
      <c r="L124" s="11" t="str">
        <f>IF(AND(VLOOKUP(L$1,VesselTimes!$A$2:$E$9,5)&gt;StnC!$D124,VLOOKUP(L$1,VesselTimes!$A$2:$E$9,4)&lt;=StnC!$E124),$A124,"")</f>
        <v/>
      </c>
      <c r="M124" s="11" t="str">
        <f>IF(AND(VLOOKUP(M$1,VesselTimes!$A$2:$E$9,5)&gt;StnC!$D124,VLOOKUP(M$1,VesselTimes!$A$2:$E$9,4)&lt;=StnC!$E124),$A124,"")</f>
        <v/>
      </c>
    </row>
    <row r="125" spans="1:13" x14ac:dyDescent="0.25">
      <c r="A125" t="s">
        <v>554</v>
      </c>
      <c r="B125" s="4">
        <v>1800</v>
      </c>
      <c r="C125" s="2">
        <f t="shared" si="3"/>
        <v>281199.0000002319</v>
      </c>
      <c r="D125" s="1">
        <f t="shared" si="4"/>
        <v>41183.254618055558</v>
      </c>
      <c r="E125" s="1">
        <f t="shared" si="5"/>
        <v>41183.275451388894</v>
      </c>
      <c r="F125" s="11" t="str">
        <f>IF(AND(VLOOKUP(F$1,VesselTimes!$A$2:$E$9,5)&gt;StnC!$D125,VLOOKUP(F$1,VesselTimes!$A$2:$E$9,4)&lt;=StnC!$E125),$A125,"")</f>
        <v/>
      </c>
      <c r="G125" s="11" t="str">
        <f>IF(AND(VLOOKUP(G$1,VesselTimes!$A$2:$E$9,5)&gt;StnC!$D125,VLOOKUP(G$1,VesselTimes!$A$2:$E$9,4)&lt;=StnC!$E125),$A125,"")</f>
        <v/>
      </c>
      <c r="H125" s="11" t="str">
        <f>IF(AND(VLOOKUP(H$1,VesselTimes!$A$2:$E$9,5)&gt;StnC!$D125,VLOOKUP(H$1,VesselTimes!$A$2:$E$9,4)&lt;=StnC!$E125),$A125,"")</f>
        <v/>
      </c>
      <c r="I125" s="11" t="str">
        <f>IF(AND(VLOOKUP(I$1,VesselTimes!$A$2:$E$9,5)&gt;StnC!$D125,VLOOKUP(I$1,VesselTimes!$A$2:$E$9,4)&lt;=StnC!$E125),$A125,"")</f>
        <v/>
      </c>
      <c r="J125" s="11" t="str">
        <f>IF(AND(VLOOKUP(J$1,VesselTimes!$A$2:$E$9,5)&gt;StnC!$D125,VLOOKUP(J$1,VesselTimes!$A$2:$E$9,4)&lt;=StnC!$E125),$A125,"")</f>
        <v/>
      </c>
      <c r="K125" s="11" t="str">
        <f>IF(AND(VLOOKUP(K$1,VesselTimes!$A$2:$E$9,5)&gt;StnC!$D125,VLOOKUP(K$1,VesselTimes!$A$2:$E$9,4)&lt;=StnC!$E125),$A125,"")</f>
        <v/>
      </c>
      <c r="L125" s="11" t="str">
        <f>IF(AND(VLOOKUP(L$1,VesselTimes!$A$2:$E$9,5)&gt;StnC!$D125,VLOOKUP(L$1,VesselTimes!$A$2:$E$9,4)&lt;=StnC!$E125),$A125,"")</f>
        <v/>
      </c>
      <c r="M125" s="11" t="str">
        <f>IF(AND(VLOOKUP(M$1,VesselTimes!$A$2:$E$9,5)&gt;StnC!$D125,VLOOKUP(M$1,VesselTimes!$A$2:$E$9,4)&lt;=StnC!$E125),$A125,"")</f>
        <v/>
      </c>
    </row>
    <row r="126" spans="1:13" x14ac:dyDescent="0.25">
      <c r="A126" t="s">
        <v>555</v>
      </c>
      <c r="B126" s="4">
        <v>1794.7280000000001</v>
      </c>
      <c r="C126" s="2">
        <f t="shared" si="3"/>
        <v>282998.9999998128</v>
      </c>
      <c r="D126" s="1">
        <f t="shared" si="4"/>
        <v>41183.275451388887</v>
      </c>
      <c r="E126" s="1">
        <f t="shared" si="5"/>
        <v>41183.296223703699</v>
      </c>
      <c r="F126" s="11" t="str">
        <f>IF(AND(VLOOKUP(F$1,VesselTimes!$A$2:$E$9,5)&gt;StnC!$D126,VLOOKUP(F$1,VesselTimes!$A$2:$E$9,4)&lt;=StnC!$E126),$A126,"")</f>
        <v/>
      </c>
      <c r="G126" s="11" t="str">
        <f>IF(AND(VLOOKUP(G$1,VesselTimes!$A$2:$E$9,5)&gt;StnC!$D126,VLOOKUP(G$1,VesselTimes!$A$2:$E$9,4)&lt;=StnC!$E126),$A126,"")</f>
        <v/>
      </c>
      <c r="H126" s="11" t="str">
        <f>IF(AND(VLOOKUP(H$1,VesselTimes!$A$2:$E$9,5)&gt;StnC!$D126,VLOOKUP(H$1,VesselTimes!$A$2:$E$9,4)&lt;=StnC!$E126),$A126,"")</f>
        <v/>
      </c>
      <c r="I126" s="11" t="str">
        <f>IF(AND(VLOOKUP(I$1,VesselTimes!$A$2:$E$9,5)&gt;StnC!$D126,VLOOKUP(I$1,VesselTimes!$A$2:$E$9,4)&lt;=StnC!$E126),$A126,"")</f>
        <v/>
      </c>
      <c r="J126" s="11" t="str">
        <f>IF(AND(VLOOKUP(J$1,VesselTimes!$A$2:$E$9,5)&gt;StnC!$D126,VLOOKUP(J$1,VesselTimes!$A$2:$E$9,4)&lt;=StnC!$E126),$A126,"")</f>
        <v/>
      </c>
      <c r="K126" s="11" t="str">
        <f>IF(AND(VLOOKUP(K$1,VesselTimes!$A$2:$E$9,5)&gt;StnC!$D126,VLOOKUP(K$1,VesselTimes!$A$2:$E$9,4)&lt;=StnC!$E126),$A126,"")</f>
        <v/>
      </c>
      <c r="L126" s="11" t="str">
        <f>IF(AND(VLOOKUP(L$1,VesselTimes!$A$2:$E$9,5)&gt;StnC!$D126,VLOOKUP(L$1,VesselTimes!$A$2:$E$9,4)&lt;=StnC!$E126),$A126,"")</f>
        <v/>
      </c>
      <c r="M126" s="11" t="str">
        <f>IF(AND(VLOOKUP(M$1,VesselTimes!$A$2:$E$9,5)&gt;StnC!$D126,VLOOKUP(M$1,VesselTimes!$A$2:$E$9,4)&lt;=StnC!$E126),$A126,"")</f>
        <v/>
      </c>
    </row>
    <row r="127" spans="1:13" x14ac:dyDescent="0.25">
      <c r="A127" t="s">
        <v>556</v>
      </c>
      <c r="B127" s="4">
        <v>1800</v>
      </c>
      <c r="C127" s="2">
        <f t="shared" si="3"/>
        <v>284800.99999986123</v>
      </c>
      <c r="D127" s="1">
        <f t="shared" si="4"/>
        <v>41183.296307870369</v>
      </c>
      <c r="E127" s="1">
        <f t="shared" si="5"/>
        <v>41183.317141203705</v>
      </c>
      <c r="F127" s="11" t="str">
        <f>IF(AND(VLOOKUP(F$1,VesselTimes!$A$2:$E$9,5)&gt;StnC!$D127,VLOOKUP(F$1,VesselTimes!$A$2:$E$9,4)&lt;=StnC!$E127),$A127,"")</f>
        <v/>
      </c>
      <c r="G127" s="11" t="str">
        <f>IF(AND(VLOOKUP(G$1,VesselTimes!$A$2:$E$9,5)&gt;StnC!$D127,VLOOKUP(G$1,VesselTimes!$A$2:$E$9,4)&lt;=StnC!$E127),$A127,"")</f>
        <v/>
      </c>
      <c r="H127" s="11" t="str">
        <f>IF(AND(VLOOKUP(H$1,VesselTimes!$A$2:$E$9,5)&gt;StnC!$D127,VLOOKUP(H$1,VesselTimes!$A$2:$E$9,4)&lt;=StnC!$E127),$A127,"")</f>
        <v/>
      </c>
      <c r="I127" s="11" t="str">
        <f>IF(AND(VLOOKUP(I$1,VesselTimes!$A$2:$E$9,5)&gt;StnC!$D127,VLOOKUP(I$1,VesselTimes!$A$2:$E$9,4)&lt;=StnC!$E127),$A127,"")</f>
        <v/>
      </c>
      <c r="J127" s="11" t="str">
        <f>IF(AND(VLOOKUP(J$1,VesselTimes!$A$2:$E$9,5)&gt;StnC!$D127,VLOOKUP(J$1,VesselTimes!$A$2:$E$9,4)&lt;=StnC!$E127),$A127,"")</f>
        <v/>
      </c>
      <c r="K127" s="11" t="str">
        <f>IF(AND(VLOOKUP(K$1,VesselTimes!$A$2:$E$9,5)&gt;StnC!$D127,VLOOKUP(K$1,VesselTimes!$A$2:$E$9,4)&lt;=StnC!$E127),$A127,"")</f>
        <v/>
      </c>
      <c r="L127" s="11" t="str">
        <f>IF(AND(VLOOKUP(L$1,VesselTimes!$A$2:$E$9,5)&gt;StnC!$D127,VLOOKUP(L$1,VesselTimes!$A$2:$E$9,4)&lt;=StnC!$E127),$A127,"")</f>
        <v/>
      </c>
      <c r="M127" s="11" t="str">
        <f>IF(AND(VLOOKUP(M$1,VesselTimes!$A$2:$E$9,5)&gt;StnC!$D127,VLOOKUP(M$1,VesselTimes!$A$2:$E$9,4)&lt;=StnC!$E127),$A127,"")</f>
        <v/>
      </c>
    </row>
    <row r="128" spans="1:13" x14ac:dyDescent="0.25">
      <c r="A128" t="s">
        <v>557</v>
      </c>
      <c r="B128" s="4">
        <v>1793.7460000000001</v>
      </c>
      <c r="C128" s="2">
        <f t="shared" si="3"/>
        <v>286601.00000007078</v>
      </c>
      <c r="D128" s="1">
        <f t="shared" si="4"/>
        <v>41183.317141203705</v>
      </c>
      <c r="E128" s="1">
        <f t="shared" si="5"/>
        <v>41183.33790215278</v>
      </c>
      <c r="F128" s="11" t="str">
        <f>IF(AND(VLOOKUP(F$1,VesselTimes!$A$2:$E$9,5)&gt;StnC!$D128,VLOOKUP(F$1,VesselTimes!$A$2:$E$9,4)&lt;=StnC!$E128),$A128,"")</f>
        <v/>
      </c>
      <c r="G128" s="11" t="str">
        <f>IF(AND(VLOOKUP(G$1,VesselTimes!$A$2:$E$9,5)&gt;StnC!$D128,VLOOKUP(G$1,VesselTimes!$A$2:$E$9,4)&lt;=StnC!$E128),$A128,"")</f>
        <v/>
      </c>
      <c r="H128" s="11" t="str">
        <f>IF(AND(VLOOKUP(H$1,VesselTimes!$A$2:$E$9,5)&gt;StnC!$D128,VLOOKUP(H$1,VesselTimes!$A$2:$E$9,4)&lt;=StnC!$E128),$A128,"")</f>
        <v/>
      </c>
      <c r="I128" s="11" t="str">
        <f>IF(AND(VLOOKUP(I$1,VesselTimes!$A$2:$E$9,5)&gt;StnC!$D128,VLOOKUP(I$1,VesselTimes!$A$2:$E$9,4)&lt;=StnC!$E128),$A128,"")</f>
        <v/>
      </c>
      <c r="J128" s="11" t="str">
        <f>IF(AND(VLOOKUP(J$1,VesselTimes!$A$2:$E$9,5)&gt;StnC!$D128,VLOOKUP(J$1,VesselTimes!$A$2:$E$9,4)&lt;=StnC!$E128),$A128,"")</f>
        <v/>
      </c>
      <c r="K128" s="11" t="str">
        <f>IF(AND(VLOOKUP(K$1,VesselTimes!$A$2:$E$9,5)&gt;StnC!$D128,VLOOKUP(K$1,VesselTimes!$A$2:$E$9,4)&lt;=StnC!$E128),$A128,"")</f>
        <v/>
      </c>
      <c r="L128" s="11" t="str">
        <f>IF(AND(VLOOKUP(L$1,VesselTimes!$A$2:$E$9,5)&gt;StnC!$D128,VLOOKUP(L$1,VesselTimes!$A$2:$E$9,4)&lt;=StnC!$E128),$A128,"")</f>
        <v/>
      </c>
      <c r="M128" s="11" t="str">
        <f>IF(AND(VLOOKUP(M$1,VesselTimes!$A$2:$E$9,5)&gt;StnC!$D128,VLOOKUP(M$1,VesselTimes!$A$2:$E$9,4)&lt;=StnC!$E128),$A128,"")</f>
        <v/>
      </c>
    </row>
    <row r="129" spans="1:13" x14ac:dyDescent="0.25">
      <c r="A129" t="s">
        <v>558</v>
      </c>
      <c r="B129" s="4">
        <v>1800</v>
      </c>
      <c r="C129" s="2">
        <f t="shared" si="3"/>
        <v>288403.00000011921</v>
      </c>
      <c r="D129" s="1">
        <f t="shared" si="4"/>
        <v>41183.337997685187</v>
      </c>
      <c r="E129" s="1">
        <f t="shared" si="5"/>
        <v>41183.358831018522</v>
      </c>
      <c r="F129" s="11" t="str">
        <f>IF(AND(VLOOKUP(F$1,VesselTimes!$A$2:$E$9,5)&gt;StnC!$D129,VLOOKUP(F$1,VesselTimes!$A$2:$E$9,4)&lt;=StnC!$E129),$A129,"")</f>
        <v/>
      </c>
      <c r="G129" s="11" t="str">
        <f>IF(AND(VLOOKUP(G$1,VesselTimes!$A$2:$E$9,5)&gt;StnC!$D129,VLOOKUP(G$1,VesselTimes!$A$2:$E$9,4)&lt;=StnC!$E129),$A129,"")</f>
        <v/>
      </c>
      <c r="H129" s="11" t="str">
        <f>IF(AND(VLOOKUP(H$1,VesselTimes!$A$2:$E$9,5)&gt;StnC!$D129,VLOOKUP(H$1,VesselTimes!$A$2:$E$9,4)&lt;=StnC!$E129),$A129,"")</f>
        <v/>
      </c>
      <c r="I129" s="11" t="str">
        <f>IF(AND(VLOOKUP(I$1,VesselTimes!$A$2:$E$9,5)&gt;StnC!$D129,VLOOKUP(I$1,VesselTimes!$A$2:$E$9,4)&lt;=StnC!$E129),$A129,"")</f>
        <v/>
      </c>
      <c r="J129" s="11" t="str">
        <f>IF(AND(VLOOKUP(J$1,VesselTimes!$A$2:$E$9,5)&gt;StnC!$D129,VLOOKUP(J$1,VesselTimes!$A$2:$E$9,4)&lt;=StnC!$E129),$A129,"")</f>
        <v/>
      </c>
      <c r="K129" s="11" t="str">
        <f>IF(AND(VLOOKUP(K$1,VesselTimes!$A$2:$E$9,5)&gt;StnC!$D129,VLOOKUP(K$1,VesselTimes!$A$2:$E$9,4)&lt;=StnC!$E129),$A129,"")</f>
        <v/>
      </c>
      <c r="L129" s="11" t="str">
        <f>IF(AND(VLOOKUP(L$1,VesselTimes!$A$2:$E$9,5)&gt;StnC!$D129,VLOOKUP(L$1,VesselTimes!$A$2:$E$9,4)&lt;=StnC!$E129),$A129,"")</f>
        <v/>
      </c>
      <c r="M129" s="11" t="str">
        <f>IF(AND(VLOOKUP(M$1,VesselTimes!$A$2:$E$9,5)&gt;StnC!$D129,VLOOKUP(M$1,VesselTimes!$A$2:$E$9,4)&lt;=StnC!$E129),$A129,"")</f>
        <v/>
      </c>
    </row>
    <row r="130" spans="1:13" x14ac:dyDescent="0.25">
      <c r="A130" t="s">
        <v>559</v>
      </c>
      <c r="B130" s="4">
        <v>1793.7460000000001</v>
      </c>
      <c r="C130" s="2">
        <f t="shared" si="3"/>
        <v>290202.99999970011</v>
      </c>
      <c r="D130" s="1">
        <f t="shared" si="4"/>
        <v>41183.358831018515</v>
      </c>
      <c r="E130" s="1">
        <f t="shared" si="5"/>
        <v>41183.37959196759</v>
      </c>
      <c r="F130" s="11" t="str">
        <f>IF(AND(VLOOKUP(F$1,VesselTimes!$A$2:$E$9,5)&gt;StnC!$D130,VLOOKUP(F$1,VesselTimes!$A$2:$E$9,4)&lt;=StnC!$E130),$A130,"")</f>
        <v/>
      </c>
      <c r="G130" s="11" t="str">
        <f>IF(AND(VLOOKUP(G$1,VesselTimes!$A$2:$E$9,5)&gt;StnC!$D130,VLOOKUP(G$1,VesselTimes!$A$2:$E$9,4)&lt;=StnC!$E130),$A130,"")</f>
        <v/>
      </c>
      <c r="H130" s="11" t="str">
        <f>IF(AND(VLOOKUP(H$1,VesselTimes!$A$2:$E$9,5)&gt;StnC!$D130,VLOOKUP(H$1,VesselTimes!$A$2:$E$9,4)&lt;=StnC!$E130),$A130,"")</f>
        <v/>
      </c>
      <c r="I130" s="11" t="str">
        <f>IF(AND(VLOOKUP(I$1,VesselTimes!$A$2:$E$9,5)&gt;StnC!$D130,VLOOKUP(I$1,VesselTimes!$A$2:$E$9,4)&lt;=StnC!$E130),$A130,"")</f>
        <v/>
      </c>
      <c r="J130" s="11" t="str">
        <f>IF(AND(VLOOKUP(J$1,VesselTimes!$A$2:$E$9,5)&gt;StnC!$D130,VLOOKUP(J$1,VesselTimes!$A$2:$E$9,4)&lt;=StnC!$E130),$A130,"")</f>
        <v/>
      </c>
      <c r="K130" s="11" t="str">
        <f>IF(AND(VLOOKUP(K$1,VesselTimes!$A$2:$E$9,5)&gt;StnC!$D130,VLOOKUP(K$1,VesselTimes!$A$2:$E$9,4)&lt;=StnC!$E130),$A130,"")</f>
        <v/>
      </c>
      <c r="L130" s="11" t="str">
        <f>IF(AND(VLOOKUP(L$1,VesselTimes!$A$2:$E$9,5)&gt;StnC!$D130,VLOOKUP(L$1,VesselTimes!$A$2:$E$9,4)&lt;=StnC!$E130),$A130,"")</f>
        <v/>
      </c>
      <c r="M130" s="11" t="str">
        <f>IF(AND(VLOOKUP(M$1,VesselTimes!$A$2:$E$9,5)&gt;StnC!$D130,VLOOKUP(M$1,VesselTimes!$A$2:$E$9,4)&lt;=StnC!$E130),$A130,"")</f>
        <v/>
      </c>
    </row>
    <row r="131" spans="1:13" x14ac:dyDescent="0.25">
      <c r="A131" t="s">
        <v>560</v>
      </c>
      <c r="B131" s="4">
        <v>1800</v>
      </c>
      <c r="C131" s="2">
        <f t="shared" ref="C131:C194" si="6">24*3600*(D131-zerotime)</f>
        <v>292004.99999974854</v>
      </c>
      <c r="D131" s="1">
        <f t="shared" ref="D131:D194" si="7">DATE(MID(A131,54,4),MID(A131,59,2),MID(A131,62,2))+TIME(MID(A131,65,2),MID(A131,68,2),MID(A131,71,2))</f>
        <v>41183.379687499997</v>
      </c>
      <c r="E131" s="1">
        <f t="shared" ref="E131:E194" si="8">D131+B131/24/3600</f>
        <v>41183.400520833333</v>
      </c>
      <c r="F131" s="11" t="str">
        <f>IF(AND(VLOOKUP(F$1,VesselTimes!$A$2:$E$9,5)&gt;StnC!$D131,VLOOKUP(F$1,VesselTimes!$A$2:$E$9,4)&lt;=StnC!$E131),$A131,"")</f>
        <v/>
      </c>
      <c r="G131" s="11" t="str">
        <f>IF(AND(VLOOKUP(G$1,VesselTimes!$A$2:$E$9,5)&gt;StnC!$D131,VLOOKUP(G$1,VesselTimes!$A$2:$E$9,4)&lt;=StnC!$E131),$A131,"")</f>
        <v/>
      </c>
      <c r="H131" s="11" t="str">
        <f>IF(AND(VLOOKUP(H$1,VesselTimes!$A$2:$E$9,5)&gt;StnC!$D131,VLOOKUP(H$1,VesselTimes!$A$2:$E$9,4)&lt;=StnC!$E131),$A131,"")</f>
        <v/>
      </c>
      <c r="I131" s="11" t="str">
        <f>IF(AND(VLOOKUP(I$1,VesselTimes!$A$2:$E$9,5)&gt;StnC!$D131,VLOOKUP(I$1,VesselTimes!$A$2:$E$9,4)&lt;=StnC!$E131),$A131,"")</f>
        <v/>
      </c>
      <c r="J131" s="11" t="str">
        <f>IF(AND(VLOOKUP(J$1,VesselTimes!$A$2:$E$9,5)&gt;StnC!$D131,VLOOKUP(J$1,VesselTimes!$A$2:$E$9,4)&lt;=StnC!$E131),$A131,"")</f>
        <v/>
      </c>
      <c r="K131" s="11" t="str">
        <f>IF(AND(VLOOKUP(K$1,VesselTimes!$A$2:$E$9,5)&gt;StnC!$D131,VLOOKUP(K$1,VesselTimes!$A$2:$E$9,4)&lt;=StnC!$E131),$A131,"")</f>
        <v/>
      </c>
      <c r="L131" s="11" t="str">
        <f>IF(AND(VLOOKUP(L$1,VesselTimes!$A$2:$E$9,5)&gt;StnC!$D131,VLOOKUP(L$1,VesselTimes!$A$2:$E$9,4)&lt;=StnC!$E131),$A131,"")</f>
        <v/>
      </c>
      <c r="M131" s="11" t="str">
        <f>IF(AND(VLOOKUP(M$1,VesselTimes!$A$2:$E$9,5)&gt;StnC!$D131,VLOOKUP(M$1,VesselTimes!$A$2:$E$9,4)&lt;=StnC!$E131),$A131,"")</f>
        <v/>
      </c>
    </row>
    <row r="132" spans="1:13" x14ac:dyDescent="0.25">
      <c r="A132" t="s">
        <v>561</v>
      </c>
      <c r="B132" s="4">
        <v>1793.7460000000001</v>
      </c>
      <c r="C132" s="2">
        <f t="shared" si="6"/>
        <v>293804.99999995809</v>
      </c>
      <c r="D132" s="1">
        <f t="shared" si="7"/>
        <v>41183.400520833333</v>
      </c>
      <c r="E132" s="1">
        <f t="shared" si="8"/>
        <v>41183.421281782408</v>
      </c>
      <c r="F132" s="11" t="str">
        <f>IF(AND(VLOOKUP(F$1,VesselTimes!$A$2:$E$9,5)&gt;StnC!$D132,VLOOKUP(F$1,VesselTimes!$A$2:$E$9,4)&lt;=StnC!$E132),$A132,"")</f>
        <v/>
      </c>
      <c r="G132" s="11" t="str">
        <f>IF(AND(VLOOKUP(G$1,VesselTimes!$A$2:$E$9,5)&gt;StnC!$D132,VLOOKUP(G$1,VesselTimes!$A$2:$E$9,4)&lt;=StnC!$E132),$A132,"")</f>
        <v/>
      </c>
      <c r="H132" s="11" t="str">
        <f>IF(AND(VLOOKUP(H$1,VesselTimes!$A$2:$E$9,5)&gt;StnC!$D132,VLOOKUP(H$1,VesselTimes!$A$2:$E$9,4)&lt;=StnC!$E132),$A132,"")</f>
        <v/>
      </c>
      <c r="I132" s="11" t="str">
        <f>IF(AND(VLOOKUP(I$1,VesselTimes!$A$2:$E$9,5)&gt;StnC!$D132,VLOOKUP(I$1,VesselTimes!$A$2:$E$9,4)&lt;=StnC!$E132),$A132,"")</f>
        <v/>
      </c>
      <c r="J132" s="11" t="str">
        <f>IF(AND(VLOOKUP(J$1,VesselTimes!$A$2:$E$9,5)&gt;StnC!$D132,VLOOKUP(J$1,VesselTimes!$A$2:$E$9,4)&lt;=StnC!$E132),$A132,"")</f>
        <v/>
      </c>
      <c r="K132" s="11" t="str">
        <f>IF(AND(VLOOKUP(K$1,VesselTimes!$A$2:$E$9,5)&gt;StnC!$D132,VLOOKUP(K$1,VesselTimes!$A$2:$E$9,4)&lt;=StnC!$E132),$A132,"")</f>
        <v/>
      </c>
      <c r="L132" s="11" t="str">
        <f>IF(AND(VLOOKUP(L$1,VesselTimes!$A$2:$E$9,5)&gt;StnC!$D132,VLOOKUP(L$1,VesselTimes!$A$2:$E$9,4)&lt;=StnC!$E132),$A132,"")</f>
        <v/>
      </c>
      <c r="M132" s="11" t="str">
        <f>IF(AND(VLOOKUP(M$1,VesselTimes!$A$2:$E$9,5)&gt;StnC!$D132,VLOOKUP(M$1,VesselTimes!$A$2:$E$9,4)&lt;=StnC!$E132),$A132,"")</f>
        <v/>
      </c>
    </row>
    <row r="133" spans="1:13" x14ac:dyDescent="0.25">
      <c r="A133" t="s">
        <v>562</v>
      </c>
      <c r="B133" s="4">
        <v>1800</v>
      </c>
      <c r="C133" s="2">
        <f t="shared" si="6"/>
        <v>295607.00000000652</v>
      </c>
      <c r="D133" s="1">
        <f t="shared" si="7"/>
        <v>41183.421377314815</v>
      </c>
      <c r="E133" s="1">
        <f t="shared" si="8"/>
        <v>41183.442210648151</v>
      </c>
      <c r="F133" s="11" t="str">
        <f>IF(AND(VLOOKUP(F$1,VesselTimes!$A$2:$E$9,5)&gt;StnC!$D133,VLOOKUP(F$1,VesselTimes!$A$2:$E$9,4)&lt;=StnC!$E133),$A133,"")</f>
        <v/>
      </c>
      <c r="G133" s="11" t="str">
        <f>IF(AND(VLOOKUP(G$1,VesselTimes!$A$2:$E$9,5)&gt;StnC!$D133,VLOOKUP(G$1,VesselTimes!$A$2:$E$9,4)&lt;=StnC!$E133),$A133,"")</f>
        <v/>
      </c>
      <c r="H133" s="11" t="str">
        <f>IF(AND(VLOOKUP(H$1,VesselTimes!$A$2:$E$9,5)&gt;StnC!$D133,VLOOKUP(H$1,VesselTimes!$A$2:$E$9,4)&lt;=StnC!$E133),$A133,"")</f>
        <v/>
      </c>
      <c r="I133" s="11" t="str">
        <f>IF(AND(VLOOKUP(I$1,VesselTimes!$A$2:$E$9,5)&gt;StnC!$D133,VLOOKUP(I$1,VesselTimes!$A$2:$E$9,4)&lt;=StnC!$E133),$A133,"")</f>
        <v/>
      </c>
      <c r="J133" s="11" t="str">
        <f>IF(AND(VLOOKUP(J$1,VesselTimes!$A$2:$E$9,5)&gt;StnC!$D133,VLOOKUP(J$1,VesselTimes!$A$2:$E$9,4)&lt;=StnC!$E133),$A133,"")</f>
        <v/>
      </c>
      <c r="K133" s="11" t="str">
        <f>IF(AND(VLOOKUP(K$1,VesselTimes!$A$2:$E$9,5)&gt;StnC!$D133,VLOOKUP(K$1,VesselTimes!$A$2:$E$9,4)&lt;=StnC!$E133),$A133,"")</f>
        <v/>
      </c>
      <c r="L133" s="11" t="str">
        <f>IF(AND(VLOOKUP(L$1,VesselTimes!$A$2:$E$9,5)&gt;StnC!$D133,VLOOKUP(L$1,VesselTimes!$A$2:$E$9,4)&lt;=StnC!$E133),$A133,"")</f>
        <v/>
      </c>
      <c r="M133" s="11" t="str">
        <f>IF(AND(VLOOKUP(M$1,VesselTimes!$A$2:$E$9,5)&gt;StnC!$D133,VLOOKUP(M$1,VesselTimes!$A$2:$E$9,4)&lt;=StnC!$E133),$A133,"")</f>
        <v/>
      </c>
    </row>
    <row r="134" spans="1:13" x14ac:dyDescent="0.25">
      <c r="A134" t="s">
        <v>563</v>
      </c>
      <c r="B134" s="4">
        <v>1794.6420000000001</v>
      </c>
      <c r="C134" s="2">
        <f t="shared" si="6"/>
        <v>297407.00000021607</v>
      </c>
      <c r="D134" s="1">
        <f t="shared" si="7"/>
        <v>41183.442210648151</v>
      </c>
      <c r="E134" s="1">
        <f t="shared" si="8"/>
        <v>41183.462981967597</v>
      </c>
      <c r="F134" s="11" t="str">
        <f>IF(AND(VLOOKUP(F$1,VesselTimes!$A$2:$E$9,5)&gt;StnC!$D134,VLOOKUP(F$1,VesselTimes!$A$2:$E$9,4)&lt;=StnC!$E134),$A134,"")</f>
        <v/>
      </c>
      <c r="G134" s="11" t="str">
        <f>IF(AND(VLOOKUP(G$1,VesselTimes!$A$2:$E$9,5)&gt;StnC!$D134,VLOOKUP(G$1,VesselTimes!$A$2:$E$9,4)&lt;=StnC!$E134),$A134,"")</f>
        <v/>
      </c>
      <c r="H134" s="11" t="str">
        <f>IF(AND(VLOOKUP(H$1,VesselTimes!$A$2:$E$9,5)&gt;StnC!$D134,VLOOKUP(H$1,VesselTimes!$A$2:$E$9,4)&lt;=StnC!$E134),$A134,"")</f>
        <v/>
      </c>
      <c r="I134" s="11" t="str">
        <f>IF(AND(VLOOKUP(I$1,VesselTimes!$A$2:$E$9,5)&gt;StnC!$D134,VLOOKUP(I$1,VesselTimes!$A$2:$E$9,4)&lt;=StnC!$E134),$A134,"")</f>
        <v/>
      </c>
      <c r="J134" s="11" t="str">
        <f>IF(AND(VLOOKUP(J$1,VesselTimes!$A$2:$E$9,5)&gt;StnC!$D134,VLOOKUP(J$1,VesselTimes!$A$2:$E$9,4)&lt;=StnC!$E134),$A134,"")</f>
        <v/>
      </c>
      <c r="K134" s="11" t="str">
        <f>IF(AND(VLOOKUP(K$1,VesselTimes!$A$2:$E$9,5)&gt;StnC!$D134,VLOOKUP(K$1,VesselTimes!$A$2:$E$9,4)&lt;=StnC!$E134),$A134,"")</f>
        <v/>
      </c>
      <c r="L134" s="11" t="str">
        <f>IF(AND(VLOOKUP(L$1,VesselTimes!$A$2:$E$9,5)&gt;StnC!$D134,VLOOKUP(L$1,VesselTimes!$A$2:$E$9,4)&lt;=StnC!$E134),$A134,"")</f>
        <v/>
      </c>
      <c r="M134" s="11" t="str">
        <f>IF(AND(VLOOKUP(M$1,VesselTimes!$A$2:$E$9,5)&gt;StnC!$D134,VLOOKUP(M$1,VesselTimes!$A$2:$E$9,4)&lt;=StnC!$E134),$A134,"")</f>
        <v/>
      </c>
    </row>
    <row r="135" spans="1:13" x14ac:dyDescent="0.25">
      <c r="A135" t="s">
        <v>564</v>
      </c>
      <c r="B135" s="4">
        <v>1800</v>
      </c>
      <c r="C135" s="2">
        <f t="shared" si="6"/>
        <v>299209.0000002645</v>
      </c>
      <c r="D135" s="1">
        <f t="shared" si="7"/>
        <v>41183.463067129633</v>
      </c>
      <c r="E135" s="1">
        <f t="shared" si="8"/>
        <v>41183.483900462968</v>
      </c>
      <c r="F135" s="11" t="str">
        <f>IF(AND(VLOOKUP(F$1,VesselTimes!$A$2:$E$9,5)&gt;StnC!$D135,VLOOKUP(F$1,VesselTimes!$A$2:$E$9,4)&lt;=StnC!$E135),$A135,"")</f>
        <v/>
      </c>
      <c r="G135" s="11" t="str">
        <f>IF(AND(VLOOKUP(G$1,VesselTimes!$A$2:$E$9,5)&gt;StnC!$D135,VLOOKUP(G$1,VesselTimes!$A$2:$E$9,4)&lt;=StnC!$E135),$A135,"")</f>
        <v/>
      </c>
      <c r="H135" s="11" t="str">
        <f>IF(AND(VLOOKUP(H$1,VesselTimes!$A$2:$E$9,5)&gt;StnC!$D135,VLOOKUP(H$1,VesselTimes!$A$2:$E$9,4)&lt;=StnC!$E135),$A135,"")</f>
        <v/>
      </c>
      <c r="I135" s="11" t="str">
        <f>IF(AND(VLOOKUP(I$1,VesselTimes!$A$2:$E$9,5)&gt;StnC!$D135,VLOOKUP(I$1,VesselTimes!$A$2:$E$9,4)&lt;=StnC!$E135),$A135,"")</f>
        <v/>
      </c>
      <c r="J135" s="11" t="str">
        <f>IF(AND(VLOOKUP(J$1,VesselTimes!$A$2:$E$9,5)&gt;StnC!$D135,VLOOKUP(J$1,VesselTimes!$A$2:$E$9,4)&lt;=StnC!$E135),$A135,"")</f>
        <v/>
      </c>
      <c r="K135" s="11" t="str">
        <f>IF(AND(VLOOKUP(K$1,VesselTimes!$A$2:$E$9,5)&gt;StnC!$D135,VLOOKUP(K$1,VesselTimes!$A$2:$E$9,4)&lt;=StnC!$E135),$A135,"")</f>
        <v/>
      </c>
      <c r="L135" s="11" t="str">
        <f>IF(AND(VLOOKUP(L$1,VesselTimes!$A$2:$E$9,5)&gt;StnC!$D135,VLOOKUP(L$1,VesselTimes!$A$2:$E$9,4)&lt;=StnC!$E135),$A135,"")</f>
        <v/>
      </c>
      <c r="M135" s="11" t="str">
        <f>IF(AND(VLOOKUP(M$1,VesselTimes!$A$2:$E$9,5)&gt;StnC!$D135,VLOOKUP(M$1,VesselTimes!$A$2:$E$9,4)&lt;=StnC!$E135),$A135,"")</f>
        <v/>
      </c>
    </row>
    <row r="136" spans="1:13" x14ac:dyDescent="0.25">
      <c r="A136" t="s">
        <v>565</v>
      </c>
      <c r="B136" s="4">
        <v>1791.2719999999999</v>
      </c>
      <c r="C136" s="2">
        <f t="shared" si="6"/>
        <v>301008.9999998454</v>
      </c>
      <c r="D136" s="1">
        <f t="shared" si="7"/>
        <v>41183.483900462961</v>
      </c>
      <c r="E136" s="1">
        <f t="shared" si="8"/>
        <v>41183.504632777775</v>
      </c>
      <c r="F136" s="11" t="str">
        <f>IF(AND(VLOOKUP(F$1,VesselTimes!$A$2:$E$9,5)&gt;StnC!$D136,VLOOKUP(F$1,VesselTimes!$A$2:$E$9,4)&lt;=StnC!$E136),$A136,"")</f>
        <v/>
      </c>
      <c r="G136" s="11" t="str">
        <f>IF(AND(VLOOKUP(G$1,VesselTimes!$A$2:$E$9,5)&gt;StnC!$D136,VLOOKUP(G$1,VesselTimes!$A$2:$E$9,4)&lt;=StnC!$E136),$A136,"")</f>
        <v/>
      </c>
      <c r="H136" s="11" t="str">
        <f>IF(AND(VLOOKUP(H$1,VesselTimes!$A$2:$E$9,5)&gt;StnC!$D136,VLOOKUP(H$1,VesselTimes!$A$2:$E$9,4)&lt;=StnC!$E136),$A136,"")</f>
        <v/>
      </c>
      <c r="I136" s="11" t="str">
        <f>IF(AND(VLOOKUP(I$1,VesselTimes!$A$2:$E$9,5)&gt;StnC!$D136,VLOOKUP(I$1,VesselTimes!$A$2:$E$9,4)&lt;=StnC!$E136),$A136,"")</f>
        <v/>
      </c>
      <c r="J136" s="11" t="str">
        <f>IF(AND(VLOOKUP(J$1,VesselTimes!$A$2:$E$9,5)&gt;StnC!$D136,VLOOKUP(J$1,VesselTimes!$A$2:$E$9,4)&lt;=StnC!$E136),$A136,"")</f>
        <v/>
      </c>
      <c r="K136" s="11" t="str">
        <f>IF(AND(VLOOKUP(K$1,VesselTimes!$A$2:$E$9,5)&gt;StnC!$D136,VLOOKUP(K$1,VesselTimes!$A$2:$E$9,4)&lt;=StnC!$E136),$A136,"")</f>
        <v/>
      </c>
      <c r="L136" s="11" t="str">
        <f>IF(AND(VLOOKUP(L$1,VesselTimes!$A$2:$E$9,5)&gt;StnC!$D136,VLOOKUP(L$1,VesselTimes!$A$2:$E$9,4)&lt;=StnC!$E136),$A136,"")</f>
        <v/>
      </c>
      <c r="M136" s="11" t="str">
        <f>IF(AND(VLOOKUP(M$1,VesselTimes!$A$2:$E$9,5)&gt;StnC!$D136,VLOOKUP(M$1,VesselTimes!$A$2:$E$9,4)&lt;=StnC!$E136),$A136,"")</f>
        <v/>
      </c>
    </row>
    <row r="137" spans="1:13" x14ac:dyDescent="0.25">
      <c r="A137" t="s">
        <v>566</v>
      </c>
      <c r="B137" s="4">
        <v>1800</v>
      </c>
      <c r="C137" s="2">
        <f t="shared" si="6"/>
        <v>302810.00000028871</v>
      </c>
      <c r="D137" s="1">
        <f t="shared" si="7"/>
        <v>41183.504745370374</v>
      </c>
      <c r="E137" s="1">
        <f t="shared" si="8"/>
        <v>41183.525578703709</v>
      </c>
      <c r="F137" s="11" t="str">
        <f>IF(AND(VLOOKUP(F$1,VesselTimes!$A$2:$E$9,5)&gt;StnC!$D137,VLOOKUP(F$1,VesselTimes!$A$2:$E$9,4)&lt;=StnC!$E137),$A137,"")</f>
        <v/>
      </c>
      <c r="G137" s="11" t="str">
        <f>IF(AND(VLOOKUP(G$1,VesselTimes!$A$2:$E$9,5)&gt;StnC!$D137,VLOOKUP(G$1,VesselTimes!$A$2:$E$9,4)&lt;=StnC!$E137),$A137,"")</f>
        <v/>
      </c>
      <c r="H137" s="11" t="str">
        <f>IF(AND(VLOOKUP(H$1,VesselTimes!$A$2:$E$9,5)&gt;StnC!$D137,VLOOKUP(H$1,VesselTimes!$A$2:$E$9,4)&lt;=StnC!$E137),$A137,"")</f>
        <v/>
      </c>
      <c r="I137" s="11" t="str">
        <f>IF(AND(VLOOKUP(I$1,VesselTimes!$A$2:$E$9,5)&gt;StnC!$D137,VLOOKUP(I$1,VesselTimes!$A$2:$E$9,4)&lt;=StnC!$E137),$A137,"")</f>
        <v/>
      </c>
      <c r="J137" s="11" t="str">
        <f>IF(AND(VLOOKUP(J$1,VesselTimes!$A$2:$E$9,5)&gt;StnC!$D137,VLOOKUP(J$1,VesselTimes!$A$2:$E$9,4)&lt;=StnC!$E137),$A137,"")</f>
        <v/>
      </c>
      <c r="K137" s="11" t="str">
        <f>IF(AND(VLOOKUP(K$1,VesselTimes!$A$2:$E$9,5)&gt;StnC!$D137,VLOOKUP(K$1,VesselTimes!$A$2:$E$9,4)&lt;=StnC!$E137),$A137,"")</f>
        <v/>
      </c>
      <c r="L137" s="11" t="str">
        <f>IF(AND(VLOOKUP(L$1,VesselTimes!$A$2:$E$9,5)&gt;StnC!$D137,VLOOKUP(L$1,VesselTimes!$A$2:$E$9,4)&lt;=StnC!$E137),$A137,"")</f>
        <v/>
      </c>
      <c r="M137" s="11" t="str">
        <f>IF(AND(VLOOKUP(M$1,VesselTimes!$A$2:$E$9,5)&gt;StnC!$D137,VLOOKUP(M$1,VesselTimes!$A$2:$E$9,4)&lt;=StnC!$E137),$A137,"")</f>
        <v/>
      </c>
    </row>
    <row r="138" spans="1:13" x14ac:dyDescent="0.25">
      <c r="A138" t="s">
        <v>567</v>
      </c>
      <c r="B138" s="4">
        <v>1792.723</v>
      </c>
      <c r="C138" s="2">
        <f t="shared" si="6"/>
        <v>304609.99999986961</v>
      </c>
      <c r="D138" s="1">
        <f t="shared" si="7"/>
        <v>41183.525578703702</v>
      </c>
      <c r="E138" s="1">
        <f t="shared" si="8"/>
        <v>41183.546327812495</v>
      </c>
      <c r="F138" s="11" t="str">
        <f>IF(AND(VLOOKUP(F$1,VesselTimes!$A$2:$E$9,5)&gt;StnC!$D138,VLOOKUP(F$1,VesselTimes!$A$2:$E$9,4)&lt;=StnC!$E138),$A138,"")</f>
        <v/>
      </c>
      <c r="G138" s="11" t="str">
        <f>IF(AND(VLOOKUP(G$1,VesselTimes!$A$2:$E$9,5)&gt;StnC!$D138,VLOOKUP(G$1,VesselTimes!$A$2:$E$9,4)&lt;=StnC!$E138),$A138,"")</f>
        <v/>
      </c>
      <c r="H138" s="11" t="str">
        <f>IF(AND(VLOOKUP(H$1,VesselTimes!$A$2:$E$9,5)&gt;StnC!$D138,VLOOKUP(H$1,VesselTimes!$A$2:$E$9,4)&lt;=StnC!$E138),$A138,"")</f>
        <v/>
      </c>
      <c r="I138" s="11" t="str">
        <f>IF(AND(VLOOKUP(I$1,VesselTimes!$A$2:$E$9,5)&gt;StnC!$D138,VLOOKUP(I$1,VesselTimes!$A$2:$E$9,4)&lt;=StnC!$E138),$A138,"")</f>
        <v/>
      </c>
      <c r="J138" s="11" t="str">
        <f>IF(AND(VLOOKUP(J$1,VesselTimes!$A$2:$E$9,5)&gt;StnC!$D138,VLOOKUP(J$1,VesselTimes!$A$2:$E$9,4)&lt;=StnC!$E138),$A138,"")</f>
        <v/>
      </c>
      <c r="K138" s="11" t="str">
        <f>IF(AND(VLOOKUP(K$1,VesselTimes!$A$2:$E$9,5)&gt;StnC!$D138,VLOOKUP(K$1,VesselTimes!$A$2:$E$9,4)&lt;=StnC!$E138),$A138,"")</f>
        <v/>
      </c>
      <c r="L138" s="11" t="str">
        <f>IF(AND(VLOOKUP(L$1,VesselTimes!$A$2:$E$9,5)&gt;StnC!$D138,VLOOKUP(L$1,VesselTimes!$A$2:$E$9,4)&lt;=StnC!$E138),$A138,"")</f>
        <v/>
      </c>
      <c r="M138" s="11" t="str">
        <f>IF(AND(VLOOKUP(M$1,VesselTimes!$A$2:$E$9,5)&gt;StnC!$D138,VLOOKUP(M$1,VesselTimes!$A$2:$E$9,4)&lt;=StnC!$E138),$A138,"")</f>
        <v/>
      </c>
    </row>
    <row r="139" spans="1:13" x14ac:dyDescent="0.25">
      <c r="A139" t="s">
        <v>568</v>
      </c>
      <c r="B139" s="4">
        <v>1800</v>
      </c>
      <c r="C139" s="2">
        <f t="shared" si="6"/>
        <v>306411.00000031292</v>
      </c>
      <c r="D139" s="1">
        <f t="shared" si="7"/>
        <v>41183.546423611115</v>
      </c>
      <c r="E139" s="1">
        <f t="shared" si="8"/>
        <v>41183.56725694445</v>
      </c>
      <c r="F139" s="11" t="str">
        <f>IF(AND(VLOOKUP(F$1,VesselTimes!$A$2:$E$9,5)&gt;StnC!$D139,VLOOKUP(F$1,VesselTimes!$A$2:$E$9,4)&lt;=StnC!$E139),$A139,"")</f>
        <v/>
      </c>
      <c r="G139" s="11" t="str">
        <f>IF(AND(VLOOKUP(G$1,VesselTimes!$A$2:$E$9,5)&gt;StnC!$D139,VLOOKUP(G$1,VesselTimes!$A$2:$E$9,4)&lt;=StnC!$E139),$A139,"")</f>
        <v/>
      </c>
      <c r="H139" s="11" t="str">
        <f>IF(AND(VLOOKUP(H$1,VesselTimes!$A$2:$E$9,5)&gt;StnC!$D139,VLOOKUP(H$1,VesselTimes!$A$2:$E$9,4)&lt;=StnC!$E139),$A139,"")</f>
        <v/>
      </c>
      <c r="I139" s="11" t="str">
        <f>IF(AND(VLOOKUP(I$1,VesselTimes!$A$2:$E$9,5)&gt;StnC!$D139,VLOOKUP(I$1,VesselTimes!$A$2:$E$9,4)&lt;=StnC!$E139),$A139,"")</f>
        <v/>
      </c>
      <c r="J139" s="11" t="str">
        <f>IF(AND(VLOOKUP(J$1,VesselTimes!$A$2:$E$9,5)&gt;StnC!$D139,VLOOKUP(J$1,VesselTimes!$A$2:$E$9,4)&lt;=StnC!$E139),$A139,"")</f>
        <v/>
      </c>
      <c r="K139" s="11" t="str">
        <f>IF(AND(VLOOKUP(K$1,VesselTimes!$A$2:$E$9,5)&gt;StnC!$D139,VLOOKUP(K$1,VesselTimes!$A$2:$E$9,4)&lt;=StnC!$E139),$A139,"")</f>
        <v/>
      </c>
      <c r="L139" s="11" t="str">
        <f>IF(AND(VLOOKUP(L$1,VesselTimes!$A$2:$E$9,5)&gt;StnC!$D139,VLOOKUP(L$1,VesselTimes!$A$2:$E$9,4)&lt;=StnC!$E139),$A139,"")</f>
        <v/>
      </c>
      <c r="M139" s="11" t="str">
        <f>IF(AND(VLOOKUP(M$1,VesselTimes!$A$2:$E$9,5)&gt;StnC!$D139,VLOOKUP(M$1,VesselTimes!$A$2:$E$9,4)&lt;=StnC!$E139),$A139,"")</f>
        <v/>
      </c>
    </row>
    <row r="140" spans="1:13" x14ac:dyDescent="0.25">
      <c r="A140" t="s">
        <v>569</v>
      </c>
      <c r="B140" s="4">
        <v>1792.723</v>
      </c>
      <c r="C140" s="2">
        <f t="shared" si="6"/>
        <v>308210.99999989383</v>
      </c>
      <c r="D140" s="1">
        <f t="shared" si="7"/>
        <v>41183.567256944443</v>
      </c>
      <c r="E140" s="1">
        <f t="shared" si="8"/>
        <v>41183.588006053236</v>
      </c>
      <c r="F140" s="11" t="str">
        <f>IF(AND(VLOOKUP(F$1,VesselTimes!$A$2:$E$9,5)&gt;StnC!$D140,VLOOKUP(F$1,VesselTimes!$A$2:$E$9,4)&lt;=StnC!$E140),$A140,"")</f>
        <v/>
      </c>
      <c r="G140" s="11" t="str">
        <f>IF(AND(VLOOKUP(G$1,VesselTimes!$A$2:$E$9,5)&gt;StnC!$D140,VLOOKUP(G$1,VesselTimes!$A$2:$E$9,4)&lt;=StnC!$E140),$A140,"")</f>
        <v/>
      </c>
      <c r="H140" s="11" t="str">
        <f>IF(AND(VLOOKUP(H$1,VesselTimes!$A$2:$E$9,5)&gt;StnC!$D140,VLOOKUP(H$1,VesselTimes!$A$2:$E$9,4)&lt;=StnC!$E140),$A140,"")</f>
        <v/>
      </c>
      <c r="I140" s="11" t="str">
        <f>IF(AND(VLOOKUP(I$1,VesselTimes!$A$2:$E$9,5)&gt;StnC!$D140,VLOOKUP(I$1,VesselTimes!$A$2:$E$9,4)&lt;=StnC!$E140),$A140,"")</f>
        <v/>
      </c>
      <c r="J140" s="11" t="str">
        <f>IF(AND(VLOOKUP(J$1,VesselTimes!$A$2:$E$9,5)&gt;StnC!$D140,VLOOKUP(J$1,VesselTimes!$A$2:$E$9,4)&lt;=StnC!$E140),$A140,"")</f>
        <v/>
      </c>
      <c r="K140" s="11" t="str">
        <f>IF(AND(VLOOKUP(K$1,VesselTimes!$A$2:$E$9,5)&gt;StnC!$D140,VLOOKUP(K$1,VesselTimes!$A$2:$E$9,4)&lt;=StnC!$E140),$A140,"")</f>
        <v/>
      </c>
      <c r="L140" s="11" t="str">
        <f>IF(AND(VLOOKUP(L$1,VesselTimes!$A$2:$E$9,5)&gt;StnC!$D140,VLOOKUP(L$1,VesselTimes!$A$2:$E$9,4)&lt;=StnC!$E140),$A140,"")</f>
        <v/>
      </c>
      <c r="M140" s="11" t="str">
        <f>IF(AND(VLOOKUP(M$1,VesselTimes!$A$2:$E$9,5)&gt;StnC!$D140,VLOOKUP(M$1,VesselTimes!$A$2:$E$9,4)&lt;=StnC!$E140),$A140,"")</f>
        <v/>
      </c>
    </row>
    <row r="141" spans="1:13" x14ac:dyDescent="0.25">
      <c r="A141" t="s">
        <v>570</v>
      </c>
      <c r="B141" s="4">
        <v>1800</v>
      </c>
      <c r="C141" s="2">
        <f t="shared" si="6"/>
        <v>310011.9999997085</v>
      </c>
      <c r="D141" s="1">
        <f t="shared" si="7"/>
        <v>41183.588101851848</v>
      </c>
      <c r="E141" s="1">
        <f t="shared" si="8"/>
        <v>41183.608935185184</v>
      </c>
      <c r="F141" s="11" t="str">
        <f>IF(AND(VLOOKUP(F$1,VesselTimes!$A$2:$E$9,5)&gt;StnC!$D141,VLOOKUP(F$1,VesselTimes!$A$2:$E$9,4)&lt;=StnC!$E141),$A141,"")</f>
        <v/>
      </c>
      <c r="G141" s="11" t="str">
        <f>IF(AND(VLOOKUP(G$1,VesselTimes!$A$2:$E$9,5)&gt;StnC!$D141,VLOOKUP(G$1,VesselTimes!$A$2:$E$9,4)&lt;=StnC!$E141),$A141,"")</f>
        <v/>
      </c>
      <c r="H141" s="11" t="str">
        <f>IF(AND(VLOOKUP(H$1,VesselTimes!$A$2:$E$9,5)&gt;StnC!$D141,VLOOKUP(H$1,VesselTimes!$A$2:$E$9,4)&lt;=StnC!$E141),$A141,"")</f>
        <v/>
      </c>
      <c r="I141" s="11" t="str">
        <f>IF(AND(VLOOKUP(I$1,VesselTimes!$A$2:$E$9,5)&gt;StnC!$D141,VLOOKUP(I$1,VesselTimes!$A$2:$E$9,4)&lt;=StnC!$E141),$A141,"")</f>
        <v/>
      </c>
      <c r="J141" s="11" t="str">
        <f>IF(AND(VLOOKUP(J$1,VesselTimes!$A$2:$E$9,5)&gt;StnC!$D141,VLOOKUP(J$1,VesselTimes!$A$2:$E$9,4)&lt;=StnC!$E141),$A141,"")</f>
        <v/>
      </c>
      <c r="K141" s="11" t="str">
        <f>IF(AND(VLOOKUP(K$1,VesselTimes!$A$2:$E$9,5)&gt;StnC!$D141,VLOOKUP(K$1,VesselTimes!$A$2:$E$9,4)&lt;=StnC!$E141),$A141,"")</f>
        <v/>
      </c>
      <c r="L141" s="11" t="str">
        <f>IF(AND(VLOOKUP(L$1,VesselTimes!$A$2:$E$9,5)&gt;StnC!$D141,VLOOKUP(L$1,VesselTimes!$A$2:$E$9,4)&lt;=StnC!$E141),$A141,"")</f>
        <v/>
      </c>
      <c r="M141" s="11" t="str">
        <f>IF(AND(VLOOKUP(M$1,VesselTimes!$A$2:$E$9,5)&gt;StnC!$D141,VLOOKUP(M$1,VesselTimes!$A$2:$E$9,4)&lt;=StnC!$E141),$A141,"")</f>
        <v/>
      </c>
    </row>
    <row r="142" spans="1:13" x14ac:dyDescent="0.25">
      <c r="A142" t="s">
        <v>571</v>
      </c>
      <c r="B142" s="4">
        <v>1794.7280000000001</v>
      </c>
      <c r="C142" s="2">
        <f t="shared" si="6"/>
        <v>311811.99999991804</v>
      </c>
      <c r="D142" s="1">
        <f t="shared" si="7"/>
        <v>41183.608935185184</v>
      </c>
      <c r="E142" s="1">
        <f t="shared" si="8"/>
        <v>41183.629707499997</v>
      </c>
      <c r="F142" s="11" t="str">
        <f>IF(AND(VLOOKUP(F$1,VesselTimes!$A$2:$E$9,5)&gt;StnC!$D142,VLOOKUP(F$1,VesselTimes!$A$2:$E$9,4)&lt;=StnC!$E142),$A142,"")</f>
        <v/>
      </c>
      <c r="G142" s="11" t="str">
        <f>IF(AND(VLOOKUP(G$1,VesselTimes!$A$2:$E$9,5)&gt;StnC!$D142,VLOOKUP(G$1,VesselTimes!$A$2:$E$9,4)&lt;=StnC!$E142),$A142,"")</f>
        <v/>
      </c>
      <c r="H142" s="11" t="str">
        <f>IF(AND(VLOOKUP(H$1,VesselTimes!$A$2:$E$9,5)&gt;StnC!$D142,VLOOKUP(H$1,VesselTimes!$A$2:$E$9,4)&lt;=StnC!$E142),$A142,"")</f>
        <v/>
      </c>
      <c r="I142" s="11" t="str">
        <f>IF(AND(VLOOKUP(I$1,VesselTimes!$A$2:$E$9,5)&gt;StnC!$D142,VLOOKUP(I$1,VesselTimes!$A$2:$E$9,4)&lt;=StnC!$E142),$A142,"")</f>
        <v/>
      </c>
      <c r="J142" s="11" t="str">
        <f>IF(AND(VLOOKUP(J$1,VesselTimes!$A$2:$E$9,5)&gt;StnC!$D142,VLOOKUP(J$1,VesselTimes!$A$2:$E$9,4)&lt;=StnC!$E142),$A142,"")</f>
        <v/>
      </c>
      <c r="K142" s="11" t="str">
        <f>IF(AND(VLOOKUP(K$1,VesselTimes!$A$2:$E$9,5)&gt;StnC!$D142,VLOOKUP(K$1,VesselTimes!$A$2:$E$9,4)&lt;=StnC!$E142),$A142,"")</f>
        <v/>
      </c>
      <c r="L142" s="11" t="str">
        <f>IF(AND(VLOOKUP(L$1,VesselTimes!$A$2:$E$9,5)&gt;StnC!$D142,VLOOKUP(L$1,VesselTimes!$A$2:$E$9,4)&lt;=StnC!$E142),$A142,"")</f>
        <v/>
      </c>
      <c r="M142" s="11" t="str">
        <f>IF(AND(VLOOKUP(M$1,VesselTimes!$A$2:$E$9,5)&gt;StnC!$D142,VLOOKUP(M$1,VesselTimes!$A$2:$E$9,4)&lt;=StnC!$E142),$A142,"")</f>
        <v/>
      </c>
    </row>
    <row r="143" spans="1:13" x14ac:dyDescent="0.25">
      <c r="A143" t="s">
        <v>572</v>
      </c>
      <c r="B143" s="4">
        <v>1800</v>
      </c>
      <c r="C143" s="2">
        <f t="shared" si="6"/>
        <v>313613.99999996647</v>
      </c>
      <c r="D143" s="1">
        <f t="shared" si="7"/>
        <v>41183.629791666666</v>
      </c>
      <c r="E143" s="1">
        <f t="shared" si="8"/>
        <v>41183.650625000002</v>
      </c>
      <c r="F143" s="11" t="str">
        <f>IF(AND(VLOOKUP(F$1,VesselTimes!$A$2:$E$9,5)&gt;StnC!$D143,VLOOKUP(F$1,VesselTimes!$A$2:$E$9,4)&lt;=StnC!$E143),$A143,"")</f>
        <v/>
      </c>
      <c r="G143" s="11" t="str">
        <f>IF(AND(VLOOKUP(G$1,VesselTimes!$A$2:$E$9,5)&gt;StnC!$D143,VLOOKUP(G$1,VesselTimes!$A$2:$E$9,4)&lt;=StnC!$E143),$A143,"")</f>
        <v/>
      </c>
      <c r="H143" s="11" t="str">
        <f>IF(AND(VLOOKUP(H$1,VesselTimes!$A$2:$E$9,5)&gt;StnC!$D143,VLOOKUP(H$1,VesselTimes!$A$2:$E$9,4)&lt;=StnC!$E143),$A143,"")</f>
        <v/>
      </c>
      <c r="I143" s="11" t="str">
        <f>IF(AND(VLOOKUP(I$1,VesselTimes!$A$2:$E$9,5)&gt;StnC!$D143,VLOOKUP(I$1,VesselTimes!$A$2:$E$9,4)&lt;=StnC!$E143),$A143,"")</f>
        <v/>
      </c>
      <c r="J143" s="11" t="str">
        <f>IF(AND(VLOOKUP(J$1,VesselTimes!$A$2:$E$9,5)&gt;StnC!$D143,VLOOKUP(J$1,VesselTimes!$A$2:$E$9,4)&lt;=StnC!$E143),$A143,"")</f>
        <v/>
      </c>
      <c r="K143" s="11" t="str">
        <f>IF(AND(VLOOKUP(K$1,VesselTimes!$A$2:$E$9,5)&gt;StnC!$D143,VLOOKUP(K$1,VesselTimes!$A$2:$E$9,4)&lt;=StnC!$E143),$A143,"")</f>
        <v/>
      </c>
      <c r="L143" s="11" t="str">
        <f>IF(AND(VLOOKUP(L$1,VesselTimes!$A$2:$E$9,5)&gt;StnC!$D143,VLOOKUP(L$1,VesselTimes!$A$2:$E$9,4)&lt;=StnC!$E143),$A143,"")</f>
        <v/>
      </c>
      <c r="M143" s="11" t="str">
        <f>IF(AND(VLOOKUP(M$1,VesselTimes!$A$2:$E$9,5)&gt;StnC!$D143,VLOOKUP(M$1,VesselTimes!$A$2:$E$9,4)&lt;=StnC!$E143),$A143,"")</f>
        <v/>
      </c>
    </row>
    <row r="144" spans="1:13" x14ac:dyDescent="0.25">
      <c r="A144" t="s">
        <v>573</v>
      </c>
      <c r="B144" s="4">
        <v>1791.7840000000001</v>
      </c>
      <c r="C144" s="2">
        <f t="shared" si="6"/>
        <v>315414.00000017602</v>
      </c>
      <c r="D144" s="1">
        <f t="shared" si="7"/>
        <v>41183.650625000002</v>
      </c>
      <c r="E144" s="1">
        <f t="shared" si="8"/>
        <v>41183.671363240741</v>
      </c>
      <c r="F144" s="11" t="str">
        <f>IF(AND(VLOOKUP(F$1,VesselTimes!$A$2:$E$9,5)&gt;StnC!$D144,VLOOKUP(F$1,VesselTimes!$A$2:$E$9,4)&lt;=StnC!$E144),$A144,"")</f>
        <v/>
      </c>
      <c r="G144" s="11" t="str">
        <f>IF(AND(VLOOKUP(G$1,VesselTimes!$A$2:$E$9,5)&gt;StnC!$D144,VLOOKUP(G$1,VesselTimes!$A$2:$E$9,4)&lt;=StnC!$E144),$A144,"")</f>
        <v/>
      </c>
      <c r="H144" s="11" t="str">
        <f>IF(AND(VLOOKUP(H$1,VesselTimes!$A$2:$E$9,5)&gt;StnC!$D144,VLOOKUP(H$1,VesselTimes!$A$2:$E$9,4)&lt;=StnC!$E144),$A144,"")</f>
        <v/>
      </c>
      <c r="I144" s="11" t="str">
        <f>IF(AND(VLOOKUP(I$1,VesselTimes!$A$2:$E$9,5)&gt;StnC!$D144,VLOOKUP(I$1,VesselTimes!$A$2:$E$9,4)&lt;=StnC!$E144),$A144,"")</f>
        <v/>
      </c>
      <c r="J144" s="11" t="str">
        <f>IF(AND(VLOOKUP(J$1,VesselTimes!$A$2:$E$9,5)&gt;StnC!$D144,VLOOKUP(J$1,VesselTimes!$A$2:$E$9,4)&lt;=StnC!$E144),$A144,"")</f>
        <v/>
      </c>
      <c r="K144" s="11" t="str">
        <f>IF(AND(VLOOKUP(K$1,VesselTimes!$A$2:$E$9,5)&gt;StnC!$D144,VLOOKUP(K$1,VesselTimes!$A$2:$E$9,4)&lt;=StnC!$E144),$A144,"")</f>
        <v/>
      </c>
      <c r="L144" s="11" t="str">
        <f>IF(AND(VLOOKUP(L$1,VesselTimes!$A$2:$E$9,5)&gt;StnC!$D144,VLOOKUP(L$1,VesselTimes!$A$2:$E$9,4)&lt;=StnC!$E144),$A144,"")</f>
        <v/>
      </c>
      <c r="M144" s="11" t="str">
        <f>IF(AND(VLOOKUP(M$1,VesselTimes!$A$2:$E$9,5)&gt;StnC!$D144,VLOOKUP(M$1,VesselTimes!$A$2:$E$9,4)&lt;=StnC!$E144),$A144,"")</f>
        <v/>
      </c>
    </row>
    <row r="145" spans="1:13" x14ac:dyDescent="0.25">
      <c r="A145" t="s">
        <v>574</v>
      </c>
      <c r="B145" s="4">
        <v>1800</v>
      </c>
      <c r="C145" s="2">
        <f t="shared" si="6"/>
        <v>317214.99999999069</v>
      </c>
      <c r="D145" s="1">
        <f t="shared" si="7"/>
        <v>41183.671469907407</v>
      </c>
      <c r="E145" s="1">
        <f t="shared" si="8"/>
        <v>41183.692303240743</v>
      </c>
      <c r="F145" s="11" t="str">
        <f>IF(AND(VLOOKUP(F$1,VesselTimes!$A$2:$E$9,5)&gt;StnC!$D145,VLOOKUP(F$1,VesselTimes!$A$2:$E$9,4)&lt;=StnC!$E145),$A145,"")</f>
        <v/>
      </c>
      <c r="G145" s="11" t="str">
        <f>IF(AND(VLOOKUP(G$1,VesselTimes!$A$2:$E$9,5)&gt;StnC!$D145,VLOOKUP(G$1,VesselTimes!$A$2:$E$9,4)&lt;=StnC!$E145),$A145,"")</f>
        <v/>
      </c>
      <c r="H145" s="11" t="str">
        <f>IF(AND(VLOOKUP(H$1,VesselTimes!$A$2:$E$9,5)&gt;StnC!$D145,VLOOKUP(H$1,VesselTimes!$A$2:$E$9,4)&lt;=StnC!$E145),$A145,"")</f>
        <v/>
      </c>
      <c r="I145" s="11" t="str">
        <f>IF(AND(VLOOKUP(I$1,VesselTimes!$A$2:$E$9,5)&gt;StnC!$D145,VLOOKUP(I$1,VesselTimes!$A$2:$E$9,4)&lt;=StnC!$E145),$A145,"")</f>
        <v/>
      </c>
      <c r="J145" s="11" t="str">
        <f>IF(AND(VLOOKUP(J$1,VesselTimes!$A$2:$E$9,5)&gt;StnC!$D145,VLOOKUP(J$1,VesselTimes!$A$2:$E$9,4)&lt;=StnC!$E145),$A145,"")</f>
        <v/>
      </c>
      <c r="K145" s="11" t="str">
        <f>IF(AND(VLOOKUP(K$1,VesselTimes!$A$2:$E$9,5)&gt;StnC!$D145,VLOOKUP(K$1,VesselTimes!$A$2:$E$9,4)&lt;=StnC!$E145),$A145,"")</f>
        <v/>
      </c>
      <c r="L145" s="11" t="str">
        <f>IF(AND(VLOOKUP(L$1,VesselTimes!$A$2:$E$9,5)&gt;StnC!$D145,VLOOKUP(L$1,VesselTimes!$A$2:$E$9,4)&lt;=StnC!$E145),$A145,"")</f>
        <v/>
      </c>
      <c r="M145" s="11" t="str">
        <f>IF(AND(VLOOKUP(M$1,VesselTimes!$A$2:$E$9,5)&gt;StnC!$D145,VLOOKUP(M$1,VesselTimes!$A$2:$E$9,4)&lt;=StnC!$E145),$A145,"")</f>
        <v/>
      </c>
    </row>
    <row r="146" spans="1:13" x14ac:dyDescent="0.25">
      <c r="A146" t="s">
        <v>575</v>
      </c>
      <c r="B146" s="4">
        <v>1792.7650000000001</v>
      </c>
      <c r="C146" s="2">
        <f t="shared" si="6"/>
        <v>319015.00000020023</v>
      </c>
      <c r="D146" s="1">
        <f t="shared" si="7"/>
        <v>41183.692303240743</v>
      </c>
      <c r="E146" s="1">
        <f t="shared" si="8"/>
        <v>41183.71305283565</v>
      </c>
      <c r="F146" s="11" t="str">
        <f>IF(AND(VLOOKUP(F$1,VesselTimes!$A$2:$E$9,5)&gt;StnC!$D146,VLOOKUP(F$1,VesselTimes!$A$2:$E$9,4)&lt;=StnC!$E146),$A146,"")</f>
        <v/>
      </c>
      <c r="G146" s="11" t="str">
        <f>IF(AND(VLOOKUP(G$1,VesselTimes!$A$2:$E$9,5)&gt;StnC!$D146,VLOOKUP(G$1,VesselTimes!$A$2:$E$9,4)&lt;=StnC!$E146),$A146,"")</f>
        <v/>
      </c>
      <c r="H146" s="11" t="str">
        <f>IF(AND(VLOOKUP(H$1,VesselTimes!$A$2:$E$9,5)&gt;StnC!$D146,VLOOKUP(H$1,VesselTimes!$A$2:$E$9,4)&lt;=StnC!$E146),$A146,"")</f>
        <v/>
      </c>
      <c r="I146" s="11" t="str">
        <f>IF(AND(VLOOKUP(I$1,VesselTimes!$A$2:$E$9,5)&gt;StnC!$D146,VLOOKUP(I$1,VesselTimes!$A$2:$E$9,4)&lt;=StnC!$E146),$A146,"")</f>
        <v/>
      </c>
      <c r="J146" s="11" t="str">
        <f>IF(AND(VLOOKUP(J$1,VesselTimes!$A$2:$E$9,5)&gt;StnC!$D146,VLOOKUP(J$1,VesselTimes!$A$2:$E$9,4)&lt;=StnC!$E146),$A146,"")</f>
        <v/>
      </c>
      <c r="K146" s="11" t="str">
        <f>IF(AND(VLOOKUP(K$1,VesselTimes!$A$2:$E$9,5)&gt;StnC!$D146,VLOOKUP(K$1,VesselTimes!$A$2:$E$9,4)&lt;=StnC!$E146),$A146,"")</f>
        <v/>
      </c>
      <c r="L146" s="11" t="str">
        <f>IF(AND(VLOOKUP(L$1,VesselTimes!$A$2:$E$9,5)&gt;StnC!$D146,VLOOKUP(L$1,VesselTimes!$A$2:$E$9,4)&lt;=StnC!$E146),$A146,"")</f>
        <v/>
      </c>
      <c r="M146" s="11" t="str">
        <f>IF(AND(VLOOKUP(M$1,VesselTimes!$A$2:$E$9,5)&gt;StnC!$D146,VLOOKUP(M$1,VesselTimes!$A$2:$E$9,4)&lt;=StnC!$E146),$A146,"")</f>
        <v/>
      </c>
    </row>
    <row r="147" spans="1:13" x14ac:dyDescent="0.25">
      <c r="A147" t="s">
        <v>576</v>
      </c>
      <c r="B147" s="4">
        <v>1800</v>
      </c>
      <c r="C147" s="2">
        <f t="shared" si="6"/>
        <v>320816.0000000149</v>
      </c>
      <c r="D147" s="1">
        <f t="shared" si="7"/>
        <v>41183.713148148148</v>
      </c>
      <c r="E147" s="1">
        <f t="shared" si="8"/>
        <v>41183.733981481484</v>
      </c>
      <c r="F147" s="11" t="str">
        <f>IF(AND(VLOOKUP(F$1,VesselTimes!$A$2:$E$9,5)&gt;StnC!$D147,VLOOKUP(F$1,VesselTimes!$A$2:$E$9,4)&lt;=StnC!$E147),$A147,"")</f>
        <v/>
      </c>
      <c r="G147" s="11" t="str">
        <f>IF(AND(VLOOKUP(G$1,VesselTimes!$A$2:$E$9,5)&gt;StnC!$D147,VLOOKUP(G$1,VesselTimes!$A$2:$E$9,4)&lt;=StnC!$E147),$A147,"")</f>
        <v/>
      </c>
      <c r="H147" s="11" t="str">
        <f>IF(AND(VLOOKUP(H$1,VesselTimes!$A$2:$E$9,5)&gt;StnC!$D147,VLOOKUP(H$1,VesselTimes!$A$2:$E$9,4)&lt;=StnC!$E147),$A147,"")</f>
        <v/>
      </c>
      <c r="I147" s="11" t="str">
        <f>IF(AND(VLOOKUP(I$1,VesselTimes!$A$2:$E$9,5)&gt;StnC!$D147,VLOOKUP(I$1,VesselTimes!$A$2:$E$9,4)&lt;=StnC!$E147),$A147,"")</f>
        <v/>
      </c>
      <c r="J147" s="11" t="str">
        <f>IF(AND(VLOOKUP(J$1,VesselTimes!$A$2:$E$9,5)&gt;StnC!$D147,VLOOKUP(J$1,VesselTimes!$A$2:$E$9,4)&lt;=StnC!$E147),$A147,"")</f>
        <v/>
      </c>
      <c r="K147" s="11" t="str">
        <f>IF(AND(VLOOKUP(K$1,VesselTimes!$A$2:$E$9,5)&gt;StnC!$D147,VLOOKUP(K$1,VesselTimes!$A$2:$E$9,4)&lt;=StnC!$E147),$A147,"")</f>
        <v/>
      </c>
      <c r="L147" s="11" t="str">
        <f>IF(AND(VLOOKUP(L$1,VesselTimes!$A$2:$E$9,5)&gt;StnC!$D147,VLOOKUP(L$1,VesselTimes!$A$2:$E$9,4)&lt;=StnC!$E147),$A147,"")</f>
        <v/>
      </c>
      <c r="M147" s="11" t="str">
        <f>IF(AND(VLOOKUP(M$1,VesselTimes!$A$2:$E$9,5)&gt;StnC!$D147,VLOOKUP(M$1,VesselTimes!$A$2:$E$9,4)&lt;=StnC!$E147),$A147,"")</f>
        <v/>
      </c>
    </row>
    <row r="148" spans="1:13" x14ac:dyDescent="0.25">
      <c r="A148" t="s">
        <v>577</v>
      </c>
      <c r="B148" s="4">
        <v>1794.7280000000001</v>
      </c>
      <c r="C148" s="2">
        <f t="shared" si="6"/>
        <v>322616.00000022445</v>
      </c>
      <c r="D148" s="1">
        <f t="shared" si="7"/>
        <v>41183.733981481484</v>
      </c>
      <c r="E148" s="1">
        <f t="shared" si="8"/>
        <v>41183.754753796296</v>
      </c>
      <c r="F148" s="11" t="str">
        <f>IF(AND(VLOOKUP(F$1,VesselTimes!$A$2:$E$9,5)&gt;StnC!$D148,VLOOKUP(F$1,VesselTimes!$A$2:$E$9,4)&lt;=StnC!$E148),$A148,"")</f>
        <v/>
      </c>
      <c r="G148" s="11" t="str">
        <f>IF(AND(VLOOKUP(G$1,VesselTimes!$A$2:$E$9,5)&gt;StnC!$D148,VLOOKUP(G$1,VesselTimes!$A$2:$E$9,4)&lt;=StnC!$E148),$A148,"")</f>
        <v/>
      </c>
      <c r="H148" s="11" t="str">
        <f>IF(AND(VLOOKUP(H$1,VesselTimes!$A$2:$E$9,5)&gt;StnC!$D148,VLOOKUP(H$1,VesselTimes!$A$2:$E$9,4)&lt;=StnC!$E148),$A148,"")</f>
        <v/>
      </c>
      <c r="I148" s="11" t="str">
        <f>IF(AND(VLOOKUP(I$1,VesselTimes!$A$2:$E$9,5)&gt;StnC!$D148,VLOOKUP(I$1,VesselTimes!$A$2:$E$9,4)&lt;=StnC!$E148),$A148,"")</f>
        <v/>
      </c>
      <c r="J148" s="11" t="str">
        <f>IF(AND(VLOOKUP(J$1,VesselTimes!$A$2:$E$9,5)&gt;StnC!$D148,VLOOKUP(J$1,VesselTimes!$A$2:$E$9,4)&lt;=StnC!$E148),$A148,"")</f>
        <v/>
      </c>
      <c r="K148" s="11" t="str">
        <f>IF(AND(VLOOKUP(K$1,VesselTimes!$A$2:$E$9,5)&gt;StnC!$D148,VLOOKUP(K$1,VesselTimes!$A$2:$E$9,4)&lt;=StnC!$E148),$A148,"")</f>
        <v/>
      </c>
      <c r="L148" s="11" t="str">
        <f>IF(AND(VLOOKUP(L$1,VesselTimes!$A$2:$E$9,5)&gt;StnC!$D148,VLOOKUP(L$1,VesselTimes!$A$2:$E$9,4)&lt;=StnC!$E148),$A148,"")</f>
        <v/>
      </c>
      <c r="M148" s="11" t="str">
        <f>IF(AND(VLOOKUP(M$1,VesselTimes!$A$2:$E$9,5)&gt;StnC!$D148,VLOOKUP(M$1,VesselTimes!$A$2:$E$9,4)&lt;=StnC!$E148),$A148,"")</f>
        <v/>
      </c>
    </row>
    <row r="149" spans="1:13" x14ac:dyDescent="0.25">
      <c r="A149" t="s">
        <v>578</v>
      </c>
      <c r="B149" s="4">
        <v>1800</v>
      </c>
      <c r="C149" s="2">
        <f t="shared" si="6"/>
        <v>324418.00000027288</v>
      </c>
      <c r="D149" s="1">
        <f t="shared" si="7"/>
        <v>41183.754837962966</v>
      </c>
      <c r="E149" s="1">
        <f t="shared" si="8"/>
        <v>41183.775671296302</v>
      </c>
      <c r="F149" s="11" t="str">
        <f>IF(AND(VLOOKUP(F$1,VesselTimes!$A$2:$E$9,5)&gt;StnC!$D149,VLOOKUP(F$1,VesselTimes!$A$2:$E$9,4)&lt;=StnC!$E149),$A149,"")</f>
        <v/>
      </c>
      <c r="G149" s="11" t="str">
        <f>IF(AND(VLOOKUP(G$1,VesselTimes!$A$2:$E$9,5)&gt;StnC!$D149,VLOOKUP(G$1,VesselTimes!$A$2:$E$9,4)&lt;=StnC!$E149),$A149,"")</f>
        <v/>
      </c>
      <c r="H149" s="11" t="str">
        <f>IF(AND(VLOOKUP(H$1,VesselTimes!$A$2:$E$9,5)&gt;StnC!$D149,VLOOKUP(H$1,VesselTimes!$A$2:$E$9,4)&lt;=StnC!$E149),$A149,"")</f>
        <v/>
      </c>
      <c r="I149" s="11" t="str">
        <f>IF(AND(VLOOKUP(I$1,VesselTimes!$A$2:$E$9,5)&gt;StnC!$D149,VLOOKUP(I$1,VesselTimes!$A$2:$E$9,4)&lt;=StnC!$E149),$A149,"")</f>
        <v/>
      </c>
      <c r="J149" s="11" t="str">
        <f>IF(AND(VLOOKUP(J$1,VesselTimes!$A$2:$E$9,5)&gt;StnC!$D149,VLOOKUP(J$1,VesselTimes!$A$2:$E$9,4)&lt;=StnC!$E149),$A149,"")</f>
        <v/>
      </c>
      <c r="K149" s="11" t="str">
        <f>IF(AND(VLOOKUP(K$1,VesselTimes!$A$2:$E$9,5)&gt;StnC!$D149,VLOOKUP(K$1,VesselTimes!$A$2:$E$9,4)&lt;=StnC!$E149),$A149,"")</f>
        <v/>
      </c>
      <c r="L149" s="11" t="str">
        <f>IF(AND(VLOOKUP(L$1,VesselTimes!$A$2:$E$9,5)&gt;StnC!$D149,VLOOKUP(L$1,VesselTimes!$A$2:$E$9,4)&lt;=StnC!$E149),$A149,"")</f>
        <v/>
      </c>
      <c r="M149" s="11" t="str">
        <f>IF(AND(VLOOKUP(M$1,VesselTimes!$A$2:$E$9,5)&gt;StnC!$D149,VLOOKUP(M$1,VesselTimes!$A$2:$E$9,4)&lt;=StnC!$E149),$A149,"")</f>
        <v/>
      </c>
    </row>
    <row r="150" spans="1:13" x14ac:dyDescent="0.25">
      <c r="A150" t="s">
        <v>579</v>
      </c>
      <c r="B150" s="4">
        <v>1791.7840000000001</v>
      </c>
      <c r="C150" s="2">
        <f t="shared" si="6"/>
        <v>326217.99999985378</v>
      </c>
      <c r="D150" s="1">
        <f t="shared" si="7"/>
        <v>41183.775671296295</v>
      </c>
      <c r="E150" s="1">
        <f t="shared" si="8"/>
        <v>41183.796409537033</v>
      </c>
      <c r="F150" s="11" t="str">
        <f>IF(AND(VLOOKUP(F$1,VesselTimes!$A$2:$E$9,5)&gt;StnC!$D150,VLOOKUP(F$1,VesselTimes!$A$2:$E$9,4)&lt;=StnC!$E150),$A150,"")</f>
        <v/>
      </c>
      <c r="G150" s="11" t="str">
        <f>IF(AND(VLOOKUP(G$1,VesselTimes!$A$2:$E$9,5)&gt;StnC!$D150,VLOOKUP(G$1,VesselTimes!$A$2:$E$9,4)&lt;=StnC!$E150),$A150,"")</f>
        <v/>
      </c>
      <c r="H150" s="11" t="str">
        <f>IF(AND(VLOOKUP(H$1,VesselTimes!$A$2:$E$9,5)&gt;StnC!$D150,VLOOKUP(H$1,VesselTimes!$A$2:$E$9,4)&lt;=StnC!$E150),$A150,"")</f>
        <v/>
      </c>
      <c r="I150" s="11" t="str">
        <f>IF(AND(VLOOKUP(I$1,VesselTimes!$A$2:$E$9,5)&gt;StnC!$D150,VLOOKUP(I$1,VesselTimes!$A$2:$E$9,4)&lt;=StnC!$E150),$A150,"")</f>
        <v/>
      </c>
      <c r="J150" s="11" t="str">
        <f>IF(AND(VLOOKUP(J$1,VesselTimes!$A$2:$E$9,5)&gt;StnC!$D150,VLOOKUP(J$1,VesselTimes!$A$2:$E$9,4)&lt;=StnC!$E150),$A150,"")</f>
        <v/>
      </c>
      <c r="K150" s="11" t="str">
        <f>IF(AND(VLOOKUP(K$1,VesselTimes!$A$2:$E$9,5)&gt;StnC!$D150,VLOOKUP(K$1,VesselTimes!$A$2:$E$9,4)&lt;=StnC!$E150),$A150,"")</f>
        <v/>
      </c>
      <c r="L150" s="11" t="str">
        <f>IF(AND(VLOOKUP(L$1,VesselTimes!$A$2:$E$9,5)&gt;StnC!$D150,VLOOKUP(L$1,VesselTimes!$A$2:$E$9,4)&lt;=StnC!$E150),$A150,"")</f>
        <v/>
      </c>
      <c r="M150" s="11" t="str">
        <f>IF(AND(VLOOKUP(M$1,VesselTimes!$A$2:$E$9,5)&gt;StnC!$D150,VLOOKUP(M$1,VesselTimes!$A$2:$E$9,4)&lt;=StnC!$E150),$A150,"")</f>
        <v/>
      </c>
    </row>
    <row r="151" spans="1:13" x14ac:dyDescent="0.25">
      <c r="A151" t="s">
        <v>580</v>
      </c>
      <c r="B151" s="4">
        <v>1800</v>
      </c>
      <c r="C151" s="2">
        <f t="shared" si="6"/>
        <v>328019.00000029709</v>
      </c>
      <c r="D151" s="1">
        <f t="shared" si="7"/>
        <v>41183.796516203707</v>
      </c>
      <c r="E151" s="1">
        <f t="shared" si="8"/>
        <v>41183.817349537043</v>
      </c>
      <c r="F151" s="11" t="str">
        <f>IF(AND(VLOOKUP(F$1,VesselTimes!$A$2:$E$9,5)&gt;StnC!$D151,VLOOKUP(F$1,VesselTimes!$A$2:$E$9,4)&lt;=StnC!$E151),$A151,"")</f>
        <v/>
      </c>
      <c r="G151" s="11" t="str">
        <f>IF(AND(VLOOKUP(G$1,VesselTimes!$A$2:$E$9,5)&gt;StnC!$D151,VLOOKUP(G$1,VesselTimes!$A$2:$E$9,4)&lt;=StnC!$E151),$A151,"")</f>
        <v/>
      </c>
      <c r="H151" s="11" t="str">
        <f>IF(AND(VLOOKUP(H$1,VesselTimes!$A$2:$E$9,5)&gt;StnC!$D151,VLOOKUP(H$1,VesselTimes!$A$2:$E$9,4)&lt;=StnC!$E151),$A151,"")</f>
        <v/>
      </c>
      <c r="I151" s="11" t="str">
        <f>IF(AND(VLOOKUP(I$1,VesselTimes!$A$2:$E$9,5)&gt;StnC!$D151,VLOOKUP(I$1,VesselTimes!$A$2:$E$9,4)&lt;=StnC!$E151),$A151,"")</f>
        <v/>
      </c>
      <c r="J151" s="11" t="str">
        <f>IF(AND(VLOOKUP(J$1,VesselTimes!$A$2:$E$9,5)&gt;StnC!$D151,VLOOKUP(J$1,VesselTimes!$A$2:$E$9,4)&lt;=StnC!$E151),$A151,"")</f>
        <v/>
      </c>
      <c r="K151" s="11" t="str">
        <f>IF(AND(VLOOKUP(K$1,VesselTimes!$A$2:$E$9,5)&gt;StnC!$D151,VLOOKUP(K$1,VesselTimes!$A$2:$E$9,4)&lt;=StnC!$E151),$A151,"")</f>
        <v/>
      </c>
      <c r="L151" s="11" t="str">
        <f>IF(AND(VLOOKUP(L$1,VesselTimes!$A$2:$E$9,5)&gt;StnC!$D151,VLOOKUP(L$1,VesselTimes!$A$2:$E$9,4)&lt;=StnC!$E151),$A151,"")</f>
        <v/>
      </c>
      <c r="M151" s="11" t="str">
        <f>IF(AND(VLOOKUP(M$1,VesselTimes!$A$2:$E$9,5)&gt;StnC!$D151,VLOOKUP(M$1,VesselTimes!$A$2:$E$9,4)&lt;=StnC!$E151),$A151,"")</f>
        <v/>
      </c>
    </row>
    <row r="152" spans="1:13" x14ac:dyDescent="0.25">
      <c r="A152" t="s">
        <v>581</v>
      </c>
      <c r="B152" s="4">
        <v>1792.7650000000001</v>
      </c>
      <c r="C152" s="2">
        <f t="shared" si="6"/>
        <v>329818.999999878</v>
      </c>
      <c r="D152" s="1">
        <f t="shared" si="7"/>
        <v>41183.817349537036</v>
      </c>
      <c r="E152" s="1">
        <f t="shared" si="8"/>
        <v>41183.838099131943</v>
      </c>
      <c r="F152" s="11" t="str">
        <f>IF(AND(VLOOKUP(F$1,VesselTimes!$A$2:$E$9,5)&gt;StnC!$D152,VLOOKUP(F$1,VesselTimes!$A$2:$E$9,4)&lt;=StnC!$E152),$A152,"")</f>
        <v/>
      </c>
      <c r="G152" s="11" t="str">
        <f>IF(AND(VLOOKUP(G$1,VesselTimes!$A$2:$E$9,5)&gt;StnC!$D152,VLOOKUP(G$1,VesselTimes!$A$2:$E$9,4)&lt;=StnC!$E152),$A152,"")</f>
        <v/>
      </c>
      <c r="H152" s="11" t="str">
        <f>IF(AND(VLOOKUP(H$1,VesselTimes!$A$2:$E$9,5)&gt;StnC!$D152,VLOOKUP(H$1,VesselTimes!$A$2:$E$9,4)&lt;=StnC!$E152),$A152,"")</f>
        <v/>
      </c>
      <c r="I152" s="11" t="str">
        <f>IF(AND(VLOOKUP(I$1,VesselTimes!$A$2:$E$9,5)&gt;StnC!$D152,VLOOKUP(I$1,VesselTimes!$A$2:$E$9,4)&lt;=StnC!$E152),$A152,"")</f>
        <v/>
      </c>
      <c r="J152" s="11" t="str">
        <f>IF(AND(VLOOKUP(J$1,VesselTimes!$A$2:$E$9,5)&gt;StnC!$D152,VLOOKUP(J$1,VesselTimes!$A$2:$E$9,4)&lt;=StnC!$E152),$A152,"")</f>
        <v/>
      </c>
      <c r="K152" s="11" t="str">
        <f>IF(AND(VLOOKUP(K$1,VesselTimes!$A$2:$E$9,5)&gt;StnC!$D152,VLOOKUP(K$1,VesselTimes!$A$2:$E$9,4)&lt;=StnC!$E152),$A152,"")</f>
        <v/>
      </c>
      <c r="L152" s="11" t="str">
        <f>IF(AND(VLOOKUP(L$1,VesselTimes!$A$2:$E$9,5)&gt;StnC!$D152,VLOOKUP(L$1,VesselTimes!$A$2:$E$9,4)&lt;=StnC!$E152),$A152,"")</f>
        <v/>
      </c>
      <c r="M152" s="11" t="str">
        <f>IF(AND(VLOOKUP(M$1,VesselTimes!$A$2:$E$9,5)&gt;StnC!$D152,VLOOKUP(M$1,VesselTimes!$A$2:$E$9,4)&lt;=StnC!$E152),$A152,"")</f>
        <v/>
      </c>
    </row>
    <row r="153" spans="1:13" x14ac:dyDescent="0.25">
      <c r="A153" t="s">
        <v>582</v>
      </c>
      <c r="B153" s="4">
        <v>1800</v>
      </c>
      <c r="C153" s="2">
        <f t="shared" si="6"/>
        <v>331619.99999969266</v>
      </c>
      <c r="D153" s="1">
        <f t="shared" si="7"/>
        <v>41183.838194444441</v>
      </c>
      <c r="E153" s="1">
        <f t="shared" si="8"/>
        <v>41183.859027777777</v>
      </c>
      <c r="F153" s="11" t="str">
        <f>IF(AND(VLOOKUP(F$1,VesselTimes!$A$2:$E$9,5)&gt;StnC!$D153,VLOOKUP(F$1,VesselTimes!$A$2:$E$9,4)&lt;=StnC!$E153),$A153,"")</f>
        <v/>
      </c>
      <c r="G153" s="11" t="str">
        <f>IF(AND(VLOOKUP(G$1,VesselTimes!$A$2:$E$9,5)&gt;StnC!$D153,VLOOKUP(G$1,VesselTimes!$A$2:$E$9,4)&lt;=StnC!$E153),$A153,"")</f>
        <v/>
      </c>
      <c r="H153" s="11" t="str">
        <f>IF(AND(VLOOKUP(H$1,VesselTimes!$A$2:$E$9,5)&gt;StnC!$D153,VLOOKUP(H$1,VesselTimes!$A$2:$E$9,4)&lt;=StnC!$E153),$A153,"")</f>
        <v/>
      </c>
      <c r="I153" s="11" t="str">
        <f>IF(AND(VLOOKUP(I$1,VesselTimes!$A$2:$E$9,5)&gt;StnC!$D153,VLOOKUP(I$1,VesselTimes!$A$2:$E$9,4)&lt;=StnC!$E153),$A153,"")</f>
        <v/>
      </c>
      <c r="J153" s="11" t="str">
        <f>IF(AND(VLOOKUP(J$1,VesselTimes!$A$2:$E$9,5)&gt;StnC!$D153,VLOOKUP(J$1,VesselTimes!$A$2:$E$9,4)&lt;=StnC!$E153),$A153,"")</f>
        <v/>
      </c>
      <c r="K153" s="11" t="str">
        <f>IF(AND(VLOOKUP(K$1,VesselTimes!$A$2:$E$9,5)&gt;StnC!$D153,VLOOKUP(K$1,VesselTimes!$A$2:$E$9,4)&lt;=StnC!$E153),$A153,"")</f>
        <v/>
      </c>
      <c r="L153" s="11" t="str">
        <f>IF(AND(VLOOKUP(L$1,VesselTimes!$A$2:$E$9,5)&gt;StnC!$D153,VLOOKUP(L$1,VesselTimes!$A$2:$E$9,4)&lt;=StnC!$E153),$A153,"")</f>
        <v/>
      </c>
      <c r="M153" s="11" t="str">
        <f>IF(AND(VLOOKUP(M$1,VesselTimes!$A$2:$E$9,5)&gt;StnC!$D153,VLOOKUP(M$1,VesselTimes!$A$2:$E$9,4)&lt;=StnC!$E153),$A153,"")</f>
        <v/>
      </c>
    </row>
    <row r="154" spans="1:13" x14ac:dyDescent="0.25">
      <c r="A154" t="s">
        <v>583</v>
      </c>
      <c r="B154" s="4">
        <v>1792.7650000000001</v>
      </c>
      <c r="C154" s="2">
        <f t="shared" si="6"/>
        <v>333419.99999990221</v>
      </c>
      <c r="D154" s="1">
        <f t="shared" si="7"/>
        <v>41183.859027777777</v>
      </c>
      <c r="E154" s="1">
        <f t="shared" si="8"/>
        <v>41183.879777372684</v>
      </c>
      <c r="F154" s="11" t="str">
        <f>IF(AND(VLOOKUP(F$1,VesselTimes!$A$2:$E$9,5)&gt;StnC!$D154,VLOOKUP(F$1,VesselTimes!$A$2:$E$9,4)&lt;=StnC!$E154),$A154,"")</f>
        <v/>
      </c>
      <c r="G154" s="11" t="str">
        <f>IF(AND(VLOOKUP(G$1,VesselTimes!$A$2:$E$9,5)&gt;StnC!$D154,VLOOKUP(G$1,VesselTimes!$A$2:$E$9,4)&lt;=StnC!$E154),$A154,"")</f>
        <v/>
      </c>
      <c r="H154" s="11" t="str">
        <f>IF(AND(VLOOKUP(H$1,VesselTimes!$A$2:$E$9,5)&gt;StnC!$D154,VLOOKUP(H$1,VesselTimes!$A$2:$E$9,4)&lt;=StnC!$E154),$A154,"")</f>
        <v/>
      </c>
      <c r="I154" s="11" t="str">
        <f>IF(AND(VLOOKUP(I$1,VesselTimes!$A$2:$E$9,5)&gt;StnC!$D154,VLOOKUP(I$1,VesselTimes!$A$2:$E$9,4)&lt;=StnC!$E154),$A154,"")</f>
        <v/>
      </c>
      <c r="J154" s="11" t="str">
        <f>IF(AND(VLOOKUP(J$1,VesselTimes!$A$2:$E$9,5)&gt;StnC!$D154,VLOOKUP(J$1,VesselTimes!$A$2:$E$9,4)&lt;=StnC!$E154),$A154,"")</f>
        <v/>
      </c>
      <c r="K154" s="11" t="str">
        <f>IF(AND(VLOOKUP(K$1,VesselTimes!$A$2:$E$9,5)&gt;StnC!$D154,VLOOKUP(K$1,VesselTimes!$A$2:$E$9,4)&lt;=StnC!$E154),$A154,"")</f>
        <v/>
      </c>
      <c r="L154" s="11" t="str">
        <f>IF(AND(VLOOKUP(L$1,VesselTimes!$A$2:$E$9,5)&gt;StnC!$D154,VLOOKUP(L$1,VesselTimes!$A$2:$E$9,4)&lt;=StnC!$E154),$A154,"")</f>
        <v/>
      </c>
      <c r="M154" s="11" t="str">
        <f>IF(AND(VLOOKUP(M$1,VesselTimes!$A$2:$E$9,5)&gt;StnC!$D154,VLOOKUP(M$1,VesselTimes!$A$2:$E$9,4)&lt;=StnC!$E154),$A154,"")</f>
        <v/>
      </c>
    </row>
    <row r="155" spans="1:13" x14ac:dyDescent="0.25">
      <c r="A155" t="s">
        <v>584</v>
      </c>
      <c r="B155" s="4">
        <v>1800</v>
      </c>
      <c r="C155" s="2">
        <f t="shared" si="6"/>
        <v>335220.99999971688</v>
      </c>
      <c r="D155" s="1">
        <f t="shared" si="7"/>
        <v>41183.879872685182</v>
      </c>
      <c r="E155" s="1">
        <f t="shared" si="8"/>
        <v>41183.900706018518</v>
      </c>
      <c r="F155" s="11" t="str">
        <f>IF(AND(VLOOKUP(F$1,VesselTimes!$A$2:$E$9,5)&gt;StnC!$D155,VLOOKUP(F$1,VesselTimes!$A$2:$E$9,4)&lt;=StnC!$E155),$A155,"")</f>
        <v/>
      </c>
      <c r="G155" s="11" t="str">
        <f>IF(AND(VLOOKUP(G$1,VesselTimes!$A$2:$E$9,5)&gt;StnC!$D155,VLOOKUP(G$1,VesselTimes!$A$2:$E$9,4)&lt;=StnC!$E155),$A155,"")</f>
        <v/>
      </c>
      <c r="H155" s="11" t="str">
        <f>IF(AND(VLOOKUP(H$1,VesselTimes!$A$2:$E$9,5)&gt;StnC!$D155,VLOOKUP(H$1,VesselTimes!$A$2:$E$9,4)&lt;=StnC!$E155),$A155,"")</f>
        <v/>
      </c>
      <c r="I155" s="11" t="str">
        <f>IF(AND(VLOOKUP(I$1,VesselTimes!$A$2:$E$9,5)&gt;StnC!$D155,VLOOKUP(I$1,VesselTimes!$A$2:$E$9,4)&lt;=StnC!$E155),$A155,"")</f>
        <v/>
      </c>
      <c r="J155" s="11" t="str">
        <f>IF(AND(VLOOKUP(J$1,VesselTimes!$A$2:$E$9,5)&gt;StnC!$D155,VLOOKUP(J$1,VesselTimes!$A$2:$E$9,4)&lt;=StnC!$E155),$A155,"")</f>
        <v/>
      </c>
      <c r="K155" s="11" t="str">
        <f>IF(AND(VLOOKUP(K$1,VesselTimes!$A$2:$E$9,5)&gt;StnC!$D155,VLOOKUP(K$1,VesselTimes!$A$2:$E$9,4)&lt;=StnC!$E155),$A155,"")</f>
        <v/>
      </c>
      <c r="L155" s="11" t="str">
        <f>IF(AND(VLOOKUP(L$1,VesselTimes!$A$2:$E$9,5)&gt;StnC!$D155,VLOOKUP(L$1,VesselTimes!$A$2:$E$9,4)&lt;=StnC!$E155),$A155,"")</f>
        <v/>
      </c>
      <c r="M155" s="11" t="str">
        <f>IF(AND(VLOOKUP(M$1,VesselTimes!$A$2:$E$9,5)&gt;StnC!$D155,VLOOKUP(M$1,VesselTimes!$A$2:$E$9,4)&lt;=StnC!$E155),$A155,"")</f>
        <v/>
      </c>
    </row>
    <row r="156" spans="1:13" x14ac:dyDescent="0.25">
      <c r="A156" t="s">
        <v>585</v>
      </c>
      <c r="B156" s="4">
        <v>1792.7650000000001</v>
      </c>
      <c r="C156" s="2">
        <f t="shared" si="6"/>
        <v>337020.99999992643</v>
      </c>
      <c r="D156" s="1">
        <f t="shared" si="7"/>
        <v>41183.900706018518</v>
      </c>
      <c r="E156" s="1">
        <f t="shared" si="8"/>
        <v>41183.921455613425</v>
      </c>
      <c r="F156" s="11" t="str">
        <f>IF(AND(VLOOKUP(F$1,VesselTimes!$A$2:$E$9,5)&gt;StnC!$D156,VLOOKUP(F$1,VesselTimes!$A$2:$E$9,4)&lt;=StnC!$E156),$A156,"")</f>
        <v/>
      </c>
      <c r="G156" s="11" t="str">
        <f>IF(AND(VLOOKUP(G$1,VesselTimes!$A$2:$E$9,5)&gt;StnC!$D156,VLOOKUP(G$1,VesselTimes!$A$2:$E$9,4)&lt;=StnC!$E156),$A156,"")</f>
        <v/>
      </c>
      <c r="H156" s="11" t="str">
        <f>IF(AND(VLOOKUP(H$1,VesselTimes!$A$2:$E$9,5)&gt;StnC!$D156,VLOOKUP(H$1,VesselTimes!$A$2:$E$9,4)&lt;=StnC!$E156),$A156,"")</f>
        <v/>
      </c>
      <c r="I156" s="11" t="str">
        <f>IF(AND(VLOOKUP(I$1,VesselTimes!$A$2:$E$9,5)&gt;StnC!$D156,VLOOKUP(I$1,VesselTimes!$A$2:$E$9,4)&lt;=StnC!$E156),$A156,"")</f>
        <v/>
      </c>
      <c r="J156" s="11" t="str">
        <f>IF(AND(VLOOKUP(J$1,VesselTimes!$A$2:$E$9,5)&gt;StnC!$D156,VLOOKUP(J$1,VesselTimes!$A$2:$E$9,4)&lt;=StnC!$E156),$A156,"")</f>
        <v/>
      </c>
      <c r="K156" s="11" t="str">
        <f>IF(AND(VLOOKUP(K$1,VesselTimes!$A$2:$E$9,5)&gt;StnC!$D156,VLOOKUP(K$1,VesselTimes!$A$2:$E$9,4)&lt;=StnC!$E156),$A156,"")</f>
        <v/>
      </c>
      <c r="L156" s="11" t="str">
        <f>IF(AND(VLOOKUP(L$1,VesselTimes!$A$2:$E$9,5)&gt;StnC!$D156,VLOOKUP(L$1,VesselTimes!$A$2:$E$9,4)&lt;=StnC!$E156),$A156,"")</f>
        <v/>
      </c>
      <c r="M156" s="11" t="str">
        <f>IF(AND(VLOOKUP(M$1,VesselTimes!$A$2:$E$9,5)&gt;StnC!$D156,VLOOKUP(M$1,VesselTimes!$A$2:$E$9,4)&lt;=StnC!$E156),$A156,"")</f>
        <v/>
      </c>
    </row>
    <row r="157" spans="1:13" x14ac:dyDescent="0.25">
      <c r="A157" t="s">
        <v>586</v>
      </c>
      <c r="B157" s="4">
        <v>1800</v>
      </c>
      <c r="C157" s="2">
        <f t="shared" si="6"/>
        <v>338821.99999974109</v>
      </c>
      <c r="D157" s="1">
        <f t="shared" si="7"/>
        <v>41183.921550925923</v>
      </c>
      <c r="E157" s="1">
        <f t="shared" si="8"/>
        <v>41183.942384259259</v>
      </c>
      <c r="F157" s="11" t="str">
        <f>IF(AND(VLOOKUP(F$1,VesselTimes!$A$2:$E$9,5)&gt;StnC!$D157,VLOOKUP(F$1,VesselTimes!$A$2:$E$9,4)&lt;=StnC!$E157),$A157,"")</f>
        <v/>
      </c>
      <c r="G157" s="11" t="str">
        <f>IF(AND(VLOOKUP(G$1,VesselTimes!$A$2:$E$9,5)&gt;StnC!$D157,VLOOKUP(G$1,VesselTimes!$A$2:$E$9,4)&lt;=StnC!$E157),$A157,"")</f>
        <v/>
      </c>
      <c r="H157" s="11" t="str">
        <f>IF(AND(VLOOKUP(H$1,VesselTimes!$A$2:$E$9,5)&gt;StnC!$D157,VLOOKUP(H$1,VesselTimes!$A$2:$E$9,4)&lt;=StnC!$E157),$A157,"")</f>
        <v/>
      </c>
      <c r="I157" s="11" t="str">
        <f>IF(AND(VLOOKUP(I$1,VesselTimes!$A$2:$E$9,5)&gt;StnC!$D157,VLOOKUP(I$1,VesselTimes!$A$2:$E$9,4)&lt;=StnC!$E157),$A157,"")</f>
        <v/>
      </c>
      <c r="J157" s="11" t="str">
        <f>IF(AND(VLOOKUP(J$1,VesselTimes!$A$2:$E$9,5)&gt;StnC!$D157,VLOOKUP(J$1,VesselTimes!$A$2:$E$9,4)&lt;=StnC!$E157),$A157,"")</f>
        <v/>
      </c>
      <c r="K157" s="11" t="str">
        <f>IF(AND(VLOOKUP(K$1,VesselTimes!$A$2:$E$9,5)&gt;StnC!$D157,VLOOKUP(K$1,VesselTimes!$A$2:$E$9,4)&lt;=StnC!$E157),$A157,"")</f>
        <v/>
      </c>
      <c r="L157" s="11" t="str">
        <f>IF(AND(VLOOKUP(L$1,VesselTimes!$A$2:$E$9,5)&gt;StnC!$D157,VLOOKUP(L$1,VesselTimes!$A$2:$E$9,4)&lt;=StnC!$E157),$A157,"")</f>
        <v/>
      </c>
      <c r="M157" s="11" t="str">
        <f>IF(AND(VLOOKUP(M$1,VesselTimes!$A$2:$E$9,5)&gt;StnC!$D157,VLOOKUP(M$1,VesselTimes!$A$2:$E$9,4)&lt;=StnC!$E157),$A157,"")</f>
        <v/>
      </c>
    </row>
    <row r="158" spans="1:13" x14ac:dyDescent="0.25">
      <c r="A158" t="s">
        <v>587</v>
      </c>
      <c r="B158" s="4">
        <v>1792.7650000000001</v>
      </c>
      <c r="C158" s="2">
        <f t="shared" si="6"/>
        <v>340621.99999995064</v>
      </c>
      <c r="D158" s="1">
        <f t="shared" si="7"/>
        <v>41183.942384259259</v>
      </c>
      <c r="E158" s="1">
        <f t="shared" si="8"/>
        <v>41183.963133854166</v>
      </c>
      <c r="F158" s="11" t="str">
        <f>IF(AND(VLOOKUP(F$1,VesselTimes!$A$2:$E$9,5)&gt;StnC!$D158,VLOOKUP(F$1,VesselTimes!$A$2:$E$9,4)&lt;=StnC!$E158),$A158,"")</f>
        <v/>
      </c>
      <c r="G158" s="11" t="str">
        <f>IF(AND(VLOOKUP(G$1,VesselTimes!$A$2:$E$9,5)&gt;StnC!$D158,VLOOKUP(G$1,VesselTimes!$A$2:$E$9,4)&lt;=StnC!$E158),$A158,"")</f>
        <v/>
      </c>
      <c r="H158" s="11" t="str">
        <f>IF(AND(VLOOKUP(H$1,VesselTimes!$A$2:$E$9,5)&gt;StnC!$D158,VLOOKUP(H$1,VesselTimes!$A$2:$E$9,4)&lt;=StnC!$E158),$A158,"")</f>
        <v/>
      </c>
      <c r="I158" s="11" t="str">
        <f>IF(AND(VLOOKUP(I$1,VesselTimes!$A$2:$E$9,5)&gt;StnC!$D158,VLOOKUP(I$1,VesselTimes!$A$2:$E$9,4)&lt;=StnC!$E158),$A158,"")</f>
        <v/>
      </c>
      <c r="J158" s="11" t="str">
        <f>IF(AND(VLOOKUP(J$1,VesselTimes!$A$2:$E$9,5)&gt;StnC!$D158,VLOOKUP(J$1,VesselTimes!$A$2:$E$9,4)&lt;=StnC!$E158),$A158,"")</f>
        <v/>
      </c>
      <c r="K158" s="11" t="str">
        <f>IF(AND(VLOOKUP(K$1,VesselTimes!$A$2:$E$9,5)&gt;StnC!$D158,VLOOKUP(K$1,VesselTimes!$A$2:$E$9,4)&lt;=StnC!$E158),$A158,"")</f>
        <v/>
      </c>
      <c r="L158" s="11" t="str">
        <f>IF(AND(VLOOKUP(L$1,VesselTimes!$A$2:$E$9,5)&gt;StnC!$D158,VLOOKUP(L$1,VesselTimes!$A$2:$E$9,4)&lt;=StnC!$E158),$A158,"")</f>
        <v/>
      </c>
      <c r="M158" s="11" t="str">
        <f>IF(AND(VLOOKUP(M$1,VesselTimes!$A$2:$E$9,5)&gt;StnC!$D158,VLOOKUP(M$1,VesselTimes!$A$2:$E$9,4)&lt;=StnC!$E158),$A158,"")</f>
        <v/>
      </c>
    </row>
    <row r="159" spans="1:13" x14ac:dyDescent="0.25">
      <c r="A159" t="s">
        <v>588</v>
      </c>
      <c r="B159" s="4">
        <v>1800</v>
      </c>
      <c r="C159" s="2">
        <f t="shared" si="6"/>
        <v>342422.99999976531</v>
      </c>
      <c r="D159" s="1">
        <f t="shared" si="7"/>
        <v>41183.963229166664</v>
      </c>
      <c r="E159" s="1">
        <f t="shared" si="8"/>
        <v>41183.9840625</v>
      </c>
      <c r="F159" s="11" t="str">
        <f>IF(AND(VLOOKUP(F$1,VesselTimes!$A$2:$E$9,5)&gt;StnC!$D159,VLOOKUP(F$1,VesselTimes!$A$2:$E$9,4)&lt;=StnC!$E159),$A159,"")</f>
        <v/>
      </c>
      <c r="G159" s="11" t="str">
        <f>IF(AND(VLOOKUP(G$1,VesselTimes!$A$2:$E$9,5)&gt;StnC!$D159,VLOOKUP(G$1,VesselTimes!$A$2:$E$9,4)&lt;=StnC!$E159),$A159,"")</f>
        <v/>
      </c>
      <c r="H159" s="11" t="str">
        <f>IF(AND(VLOOKUP(H$1,VesselTimes!$A$2:$E$9,5)&gt;StnC!$D159,VLOOKUP(H$1,VesselTimes!$A$2:$E$9,4)&lt;=StnC!$E159),$A159,"")</f>
        <v/>
      </c>
      <c r="I159" s="11" t="str">
        <f>IF(AND(VLOOKUP(I$1,VesselTimes!$A$2:$E$9,5)&gt;StnC!$D159,VLOOKUP(I$1,VesselTimes!$A$2:$E$9,4)&lt;=StnC!$E159),$A159,"")</f>
        <v/>
      </c>
      <c r="J159" s="11" t="str">
        <f>IF(AND(VLOOKUP(J$1,VesselTimes!$A$2:$E$9,5)&gt;StnC!$D159,VLOOKUP(J$1,VesselTimes!$A$2:$E$9,4)&lt;=StnC!$E159),$A159,"")</f>
        <v/>
      </c>
      <c r="K159" s="11" t="str">
        <f>IF(AND(VLOOKUP(K$1,VesselTimes!$A$2:$E$9,5)&gt;StnC!$D159,VLOOKUP(K$1,VesselTimes!$A$2:$E$9,4)&lt;=StnC!$E159),$A159,"")</f>
        <v/>
      </c>
      <c r="L159" s="11" t="str">
        <f>IF(AND(VLOOKUP(L$1,VesselTimes!$A$2:$E$9,5)&gt;StnC!$D159,VLOOKUP(L$1,VesselTimes!$A$2:$E$9,4)&lt;=StnC!$E159),$A159,"")</f>
        <v/>
      </c>
      <c r="M159" s="11" t="str">
        <f>IF(AND(VLOOKUP(M$1,VesselTimes!$A$2:$E$9,5)&gt;StnC!$D159,VLOOKUP(M$1,VesselTimes!$A$2:$E$9,4)&lt;=StnC!$E159),$A159,"")</f>
        <v/>
      </c>
    </row>
    <row r="160" spans="1:13" x14ac:dyDescent="0.25">
      <c r="A160" t="s">
        <v>589</v>
      </c>
      <c r="B160" s="4">
        <v>1792.7650000000001</v>
      </c>
      <c r="C160" s="2">
        <f t="shared" si="6"/>
        <v>344222.99999997485</v>
      </c>
      <c r="D160" s="1">
        <f t="shared" si="7"/>
        <v>41183.9840625</v>
      </c>
      <c r="E160" s="1">
        <f t="shared" si="8"/>
        <v>41184.004812094907</v>
      </c>
      <c r="F160" s="11" t="str">
        <f>IF(AND(VLOOKUP(F$1,VesselTimes!$A$2:$E$9,5)&gt;StnC!$D160,VLOOKUP(F$1,VesselTimes!$A$2:$E$9,4)&lt;=StnC!$E160),$A160,"")</f>
        <v/>
      </c>
      <c r="G160" s="11" t="str">
        <f>IF(AND(VLOOKUP(G$1,VesselTimes!$A$2:$E$9,5)&gt;StnC!$D160,VLOOKUP(G$1,VesselTimes!$A$2:$E$9,4)&lt;=StnC!$E160),$A160,"")</f>
        <v/>
      </c>
      <c r="H160" s="11" t="str">
        <f>IF(AND(VLOOKUP(H$1,VesselTimes!$A$2:$E$9,5)&gt;StnC!$D160,VLOOKUP(H$1,VesselTimes!$A$2:$E$9,4)&lt;=StnC!$E160),$A160,"")</f>
        <v/>
      </c>
      <c r="I160" s="11" t="str">
        <f>IF(AND(VLOOKUP(I$1,VesselTimes!$A$2:$E$9,5)&gt;StnC!$D160,VLOOKUP(I$1,VesselTimes!$A$2:$E$9,4)&lt;=StnC!$E160),$A160,"")</f>
        <v/>
      </c>
      <c r="J160" s="11" t="str">
        <f>IF(AND(VLOOKUP(J$1,VesselTimes!$A$2:$E$9,5)&gt;StnC!$D160,VLOOKUP(J$1,VesselTimes!$A$2:$E$9,4)&lt;=StnC!$E160),$A160,"")</f>
        <v/>
      </c>
      <c r="K160" s="11" t="str">
        <f>IF(AND(VLOOKUP(K$1,VesselTimes!$A$2:$E$9,5)&gt;StnC!$D160,VLOOKUP(K$1,VesselTimes!$A$2:$E$9,4)&lt;=StnC!$E160),$A160,"")</f>
        <v/>
      </c>
      <c r="L160" s="11" t="str">
        <f>IF(AND(VLOOKUP(L$1,VesselTimes!$A$2:$E$9,5)&gt;StnC!$D160,VLOOKUP(L$1,VesselTimes!$A$2:$E$9,4)&lt;=StnC!$E160),$A160,"")</f>
        <v/>
      </c>
      <c r="M160" s="11" t="str">
        <f>IF(AND(VLOOKUP(M$1,VesselTimes!$A$2:$E$9,5)&gt;StnC!$D160,VLOOKUP(M$1,VesselTimes!$A$2:$E$9,4)&lt;=StnC!$E160),$A160,"")</f>
        <v/>
      </c>
    </row>
    <row r="161" spans="1:13" x14ac:dyDescent="0.25">
      <c r="A161" t="s">
        <v>590</v>
      </c>
      <c r="B161" s="4">
        <v>1800</v>
      </c>
      <c r="C161" s="2">
        <f t="shared" si="6"/>
        <v>346023.99999978952</v>
      </c>
      <c r="D161" s="1">
        <f t="shared" si="7"/>
        <v>41184.004907407405</v>
      </c>
      <c r="E161" s="1">
        <f t="shared" si="8"/>
        <v>41184.025740740741</v>
      </c>
      <c r="F161" s="11" t="str">
        <f>IF(AND(VLOOKUP(F$1,VesselTimes!$A$2:$E$9,5)&gt;StnC!$D161,VLOOKUP(F$1,VesselTimes!$A$2:$E$9,4)&lt;=StnC!$E161),$A161,"")</f>
        <v/>
      </c>
      <c r="G161" s="11" t="str">
        <f>IF(AND(VLOOKUP(G$1,VesselTimes!$A$2:$E$9,5)&gt;StnC!$D161,VLOOKUP(G$1,VesselTimes!$A$2:$E$9,4)&lt;=StnC!$E161),$A161,"")</f>
        <v/>
      </c>
      <c r="H161" s="11" t="str">
        <f>IF(AND(VLOOKUP(H$1,VesselTimes!$A$2:$E$9,5)&gt;StnC!$D161,VLOOKUP(H$1,VesselTimes!$A$2:$E$9,4)&lt;=StnC!$E161),$A161,"")</f>
        <v/>
      </c>
      <c r="I161" s="11" t="str">
        <f>IF(AND(VLOOKUP(I$1,VesselTimes!$A$2:$E$9,5)&gt;StnC!$D161,VLOOKUP(I$1,VesselTimes!$A$2:$E$9,4)&lt;=StnC!$E161),$A161,"")</f>
        <v/>
      </c>
      <c r="J161" s="11" t="str">
        <f>IF(AND(VLOOKUP(J$1,VesselTimes!$A$2:$E$9,5)&gt;StnC!$D161,VLOOKUP(J$1,VesselTimes!$A$2:$E$9,4)&lt;=StnC!$E161),$A161,"")</f>
        <v/>
      </c>
      <c r="K161" s="11" t="str">
        <f>IF(AND(VLOOKUP(K$1,VesselTimes!$A$2:$E$9,5)&gt;StnC!$D161,VLOOKUP(K$1,VesselTimes!$A$2:$E$9,4)&lt;=StnC!$E161),$A161,"")</f>
        <v/>
      </c>
      <c r="L161" s="11" t="str">
        <f>IF(AND(VLOOKUP(L$1,VesselTimes!$A$2:$E$9,5)&gt;StnC!$D161,VLOOKUP(L$1,VesselTimes!$A$2:$E$9,4)&lt;=StnC!$E161),$A161,"")</f>
        <v/>
      </c>
      <c r="M161" s="11" t="str">
        <f>IF(AND(VLOOKUP(M$1,VesselTimes!$A$2:$E$9,5)&gt;StnC!$D161,VLOOKUP(M$1,VesselTimes!$A$2:$E$9,4)&lt;=StnC!$E161),$A161,"")</f>
        <v/>
      </c>
    </row>
    <row r="162" spans="1:13" x14ac:dyDescent="0.25">
      <c r="A162" t="s">
        <v>591</v>
      </c>
      <c r="B162" s="4">
        <v>1792.723</v>
      </c>
      <c r="C162" s="2">
        <f t="shared" si="6"/>
        <v>347823.99999999907</v>
      </c>
      <c r="D162" s="1">
        <f t="shared" si="7"/>
        <v>41184.025740740741</v>
      </c>
      <c r="E162" s="1">
        <f t="shared" si="8"/>
        <v>41184.046489849534</v>
      </c>
      <c r="F162" s="11" t="str">
        <f>IF(AND(VLOOKUP(F$1,VesselTimes!$A$2:$E$9,5)&gt;StnC!$D162,VLOOKUP(F$1,VesselTimes!$A$2:$E$9,4)&lt;=StnC!$E162),$A162,"")</f>
        <v/>
      </c>
      <c r="G162" s="11" t="str">
        <f>IF(AND(VLOOKUP(G$1,VesselTimes!$A$2:$E$9,5)&gt;StnC!$D162,VLOOKUP(G$1,VesselTimes!$A$2:$E$9,4)&lt;=StnC!$E162),$A162,"")</f>
        <v/>
      </c>
      <c r="H162" s="11" t="str">
        <f>IF(AND(VLOOKUP(H$1,VesselTimes!$A$2:$E$9,5)&gt;StnC!$D162,VLOOKUP(H$1,VesselTimes!$A$2:$E$9,4)&lt;=StnC!$E162),$A162,"")</f>
        <v/>
      </c>
      <c r="I162" s="11" t="str">
        <f>IF(AND(VLOOKUP(I$1,VesselTimes!$A$2:$E$9,5)&gt;StnC!$D162,VLOOKUP(I$1,VesselTimes!$A$2:$E$9,4)&lt;=StnC!$E162),$A162,"")</f>
        <v/>
      </c>
      <c r="J162" s="11" t="str">
        <f>IF(AND(VLOOKUP(J$1,VesselTimes!$A$2:$E$9,5)&gt;StnC!$D162,VLOOKUP(J$1,VesselTimes!$A$2:$E$9,4)&lt;=StnC!$E162),$A162,"")</f>
        <v/>
      </c>
      <c r="K162" s="11" t="str">
        <f>IF(AND(VLOOKUP(K$1,VesselTimes!$A$2:$E$9,5)&gt;StnC!$D162,VLOOKUP(K$1,VesselTimes!$A$2:$E$9,4)&lt;=StnC!$E162),$A162,"")</f>
        <v/>
      </c>
      <c r="L162" s="11" t="str">
        <f>IF(AND(VLOOKUP(L$1,VesselTimes!$A$2:$E$9,5)&gt;StnC!$D162,VLOOKUP(L$1,VesselTimes!$A$2:$E$9,4)&lt;=StnC!$E162),$A162,"")</f>
        <v/>
      </c>
      <c r="M162" s="11" t="str">
        <f>IF(AND(VLOOKUP(M$1,VesselTimes!$A$2:$E$9,5)&gt;StnC!$D162,VLOOKUP(M$1,VesselTimes!$A$2:$E$9,4)&lt;=StnC!$E162),$A162,"")</f>
        <v/>
      </c>
    </row>
    <row r="163" spans="1:13" x14ac:dyDescent="0.25">
      <c r="A163" t="s">
        <v>592</v>
      </c>
      <c r="B163" s="4">
        <v>1800</v>
      </c>
      <c r="C163" s="2">
        <f t="shared" si="6"/>
        <v>349624.99999981374</v>
      </c>
      <c r="D163" s="1">
        <f t="shared" si="7"/>
        <v>41184.046585648146</v>
      </c>
      <c r="E163" s="1">
        <f t="shared" si="8"/>
        <v>41184.067418981482</v>
      </c>
      <c r="F163" s="11" t="str">
        <f>IF(AND(VLOOKUP(F$1,VesselTimes!$A$2:$E$9,5)&gt;StnC!$D163,VLOOKUP(F$1,VesselTimes!$A$2:$E$9,4)&lt;=StnC!$E163),$A163,"")</f>
        <v/>
      </c>
      <c r="G163" s="11" t="str">
        <f>IF(AND(VLOOKUP(G$1,VesselTimes!$A$2:$E$9,5)&gt;StnC!$D163,VLOOKUP(G$1,VesselTimes!$A$2:$E$9,4)&lt;=StnC!$E163),$A163,"")</f>
        <v/>
      </c>
      <c r="H163" s="11" t="str">
        <f>IF(AND(VLOOKUP(H$1,VesselTimes!$A$2:$E$9,5)&gt;StnC!$D163,VLOOKUP(H$1,VesselTimes!$A$2:$E$9,4)&lt;=StnC!$E163),$A163,"")</f>
        <v/>
      </c>
      <c r="I163" s="11" t="str">
        <f>IF(AND(VLOOKUP(I$1,VesselTimes!$A$2:$E$9,5)&gt;StnC!$D163,VLOOKUP(I$1,VesselTimes!$A$2:$E$9,4)&lt;=StnC!$E163),$A163,"")</f>
        <v/>
      </c>
      <c r="J163" s="11" t="str">
        <f>IF(AND(VLOOKUP(J$1,VesselTimes!$A$2:$E$9,5)&gt;StnC!$D163,VLOOKUP(J$1,VesselTimes!$A$2:$E$9,4)&lt;=StnC!$E163),$A163,"")</f>
        <v/>
      </c>
      <c r="K163" s="11" t="str">
        <f>IF(AND(VLOOKUP(K$1,VesselTimes!$A$2:$E$9,5)&gt;StnC!$D163,VLOOKUP(K$1,VesselTimes!$A$2:$E$9,4)&lt;=StnC!$E163),$A163,"")</f>
        <v/>
      </c>
      <c r="L163" s="11" t="str">
        <f>IF(AND(VLOOKUP(L$1,VesselTimes!$A$2:$E$9,5)&gt;StnC!$D163,VLOOKUP(L$1,VesselTimes!$A$2:$E$9,4)&lt;=StnC!$E163),$A163,"")</f>
        <v/>
      </c>
      <c r="M163" s="11" t="str">
        <f>IF(AND(VLOOKUP(M$1,VesselTimes!$A$2:$E$9,5)&gt;StnC!$D163,VLOOKUP(M$1,VesselTimes!$A$2:$E$9,4)&lt;=StnC!$E163),$A163,"")</f>
        <v/>
      </c>
    </row>
    <row r="164" spans="1:13" x14ac:dyDescent="0.25">
      <c r="A164" t="s">
        <v>593</v>
      </c>
      <c r="B164" s="4">
        <v>1792.723</v>
      </c>
      <c r="C164" s="2">
        <f t="shared" si="6"/>
        <v>351425.00000002328</v>
      </c>
      <c r="D164" s="1">
        <f t="shared" si="7"/>
        <v>41184.067418981482</v>
      </c>
      <c r="E164" s="1">
        <f t="shared" si="8"/>
        <v>41184.088168090275</v>
      </c>
      <c r="F164" s="11" t="str">
        <f>IF(AND(VLOOKUP(F$1,VesselTimes!$A$2:$E$9,5)&gt;StnC!$D164,VLOOKUP(F$1,VesselTimes!$A$2:$E$9,4)&lt;=StnC!$E164),$A164,"")</f>
        <v>AMARS_data-54db2b7a.54DB2B7A.Chan_1-24bps.1349141825.2012-10-02-01-37-05.wav</v>
      </c>
      <c r="G164" s="11" t="str">
        <f>IF(AND(VLOOKUP(G$1,VesselTimes!$A$2:$E$9,5)&gt;StnC!$D164,VLOOKUP(G$1,VesselTimes!$A$2:$E$9,4)&lt;=StnC!$E164),$A164,"")</f>
        <v/>
      </c>
      <c r="H164" s="11" t="str">
        <f>IF(AND(VLOOKUP(H$1,VesselTimes!$A$2:$E$9,5)&gt;StnC!$D164,VLOOKUP(H$1,VesselTimes!$A$2:$E$9,4)&lt;=StnC!$E164),$A164,"")</f>
        <v/>
      </c>
      <c r="I164" s="11" t="str">
        <f>IF(AND(VLOOKUP(I$1,VesselTimes!$A$2:$E$9,5)&gt;StnC!$D164,VLOOKUP(I$1,VesselTimes!$A$2:$E$9,4)&lt;=StnC!$E164),$A164,"")</f>
        <v/>
      </c>
      <c r="J164" s="11" t="str">
        <f>IF(AND(VLOOKUP(J$1,VesselTimes!$A$2:$E$9,5)&gt;StnC!$D164,VLOOKUP(J$1,VesselTimes!$A$2:$E$9,4)&lt;=StnC!$E164),$A164,"")</f>
        <v/>
      </c>
      <c r="K164" s="11" t="str">
        <f>IF(AND(VLOOKUP(K$1,VesselTimes!$A$2:$E$9,5)&gt;StnC!$D164,VLOOKUP(K$1,VesselTimes!$A$2:$E$9,4)&lt;=StnC!$E164),$A164,"")</f>
        <v/>
      </c>
      <c r="L164" s="11" t="str">
        <f>IF(AND(VLOOKUP(L$1,VesselTimes!$A$2:$E$9,5)&gt;StnC!$D164,VLOOKUP(L$1,VesselTimes!$A$2:$E$9,4)&lt;=StnC!$E164),$A164,"")</f>
        <v/>
      </c>
      <c r="M164" s="11" t="str">
        <f>IF(AND(VLOOKUP(M$1,VesselTimes!$A$2:$E$9,5)&gt;StnC!$D164,VLOOKUP(M$1,VesselTimes!$A$2:$E$9,4)&lt;=StnC!$E164),$A164,"")</f>
        <v/>
      </c>
    </row>
    <row r="165" spans="1:13" x14ac:dyDescent="0.25">
      <c r="A165" t="s">
        <v>594</v>
      </c>
      <c r="B165" s="4">
        <v>1800</v>
      </c>
      <c r="C165" s="2">
        <f t="shared" si="6"/>
        <v>353225.99999983795</v>
      </c>
      <c r="D165" s="1">
        <f t="shared" si="7"/>
        <v>41184.088263888887</v>
      </c>
      <c r="E165" s="1">
        <f t="shared" si="8"/>
        <v>41184.109097222223</v>
      </c>
      <c r="F165" s="11" t="str">
        <f>IF(AND(VLOOKUP(F$1,VesselTimes!$A$2:$E$9,5)&gt;StnC!$D165,VLOOKUP(F$1,VesselTimes!$A$2:$E$9,4)&lt;=StnC!$E165),$A165,"")</f>
        <v>AMARS_data-54db2b7a.54DB2B7A.Chan_1-24bps.1349143626.2012-10-02-02-07-06.wav</v>
      </c>
      <c r="G165" s="11" t="str">
        <f>IF(AND(VLOOKUP(G$1,VesselTimes!$A$2:$E$9,5)&gt;StnC!$D165,VLOOKUP(G$1,VesselTimes!$A$2:$E$9,4)&lt;=StnC!$E165),$A165,"")</f>
        <v/>
      </c>
      <c r="H165" s="11" t="str">
        <f>IF(AND(VLOOKUP(H$1,VesselTimes!$A$2:$E$9,5)&gt;StnC!$D165,VLOOKUP(H$1,VesselTimes!$A$2:$E$9,4)&lt;=StnC!$E165),$A165,"")</f>
        <v/>
      </c>
      <c r="I165" s="11" t="str">
        <f>IF(AND(VLOOKUP(I$1,VesselTimes!$A$2:$E$9,5)&gt;StnC!$D165,VLOOKUP(I$1,VesselTimes!$A$2:$E$9,4)&lt;=StnC!$E165),$A165,"")</f>
        <v/>
      </c>
      <c r="J165" s="11" t="str">
        <f>IF(AND(VLOOKUP(J$1,VesselTimes!$A$2:$E$9,5)&gt;StnC!$D165,VLOOKUP(J$1,VesselTimes!$A$2:$E$9,4)&lt;=StnC!$E165),$A165,"")</f>
        <v/>
      </c>
      <c r="K165" s="11" t="str">
        <f>IF(AND(VLOOKUP(K$1,VesselTimes!$A$2:$E$9,5)&gt;StnC!$D165,VLOOKUP(K$1,VesselTimes!$A$2:$E$9,4)&lt;=StnC!$E165),$A165,"")</f>
        <v/>
      </c>
      <c r="L165" s="11" t="str">
        <f>IF(AND(VLOOKUP(L$1,VesselTimes!$A$2:$E$9,5)&gt;StnC!$D165,VLOOKUP(L$1,VesselTimes!$A$2:$E$9,4)&lt;=StnC!$E165),$A165,"")</f>
        <v/>
      </c>
      <c r="M165" s="11" t="str">
        <f>IF(AND(VLOOKUP(M$1,VesselTimes!$A$2:$E$9,5)&gt;StnC!$D165,VLOOKUP(M$1,VesselTimes!$A$2:$E$9,4)&lt;=StnC!$E165),$A165,"")</f>
        <v/>
      </c>
    </row>
    <row r="166" spans="1:13" x14ac:dyDescent="0.25">
      <c r="A166" t="s">
        <v>595</v>
      </c>
      <c r="B166" s="4">
        <v>1792.723</v>
      </c>
      <c r="C166" s="2">
        <f t="shared" si="6"/>
        <v>355026.0000000475</v>
      </c>
      <c r="D166" s="1">
        <f t="shared" si="7"/>
        <v>41184.109097222223</v>
      </c>
      <c r="E166" s="1">
        <f t="shared" si="8"/>
        <v>41184.129846331016</v>
      </c>
      <c r="F166" s="11" t="str">
        <f>IF(AND(VLOOKUP(F$1,VesselTimes!$A$2:$E$9,5)&gt;StnC!$D166,VLOOKUP(F$1,VesselTimes!$A$2:$E$9,4)&lt;=StnC!$E166),$A166,"")</f>
        <v>AMARS_data-54db2b7a.54DB2B7A.Chan_1-24bps.1349145426.2012-10-02-02-37-06.wav</v>
      </c>
      <c r="G166" s="11" t="str">
        <f>IF(AND(VLOOKUP(G$1,VesselTimes!$A$2:$E$9,5)&gt;StnC!$D166,VLOOKUP(G$1,VesselTimes!$A$2:$E$9,4)&lt;=StnC!$E166),$A166,"")</f>
        <v/>
      </c>
      <c r="H166" s="11" t="str">
        <f>IF(AND(VLOOKUP(H$1,VesselTimes!$A$2:$E$9,5)&gt;StnC!$D166,VLOOKUP(H$1,VesselTimes!$A$2:$E$9,4)&lt;=StnC!$E166),$A166,"")</f>
        <v/>
      </c>
      <c r="I166" s="11" t="str">
        <f>IF(AND(VLOOKUP(I$1,VesselTimes!$A$2:$E$9,5)&gt;StnC!$D166,VLOOKUP(I$1,VesselTimes!$A$2:$E$9,4)&lt;=StnC!$E166),$A166,"")</f>
        <v/>
      </c>
      <c r="J166" s="11" t="str">
        <f>IF(AND(VLOOKUP(J$1,VesselTimes!$A$2:$E$9,5)&gt;StnC!$D166,VLOOKUP(J$1,VesselTimes!$A$2:$E$9,4)&lt;=StnC!$E166),$A166,"")</f>
        <v/>
      </c>
      <c r="K166" s="11" t="str">
        <f>IF(AND(VLOOKUP(K$1,VesselTimes!$A$2:$E$9,5)&gt;StnC!$D166,VLOOKUP(K$1,VesselTimes!$A$2:$E$9,4)&lt;=StnC!$E166),$A166,"")</f>
        <v/>
      </c>
      <c r="L166" s="11" t="str">
        <f>IF(AND(VLOOKUP(L$1,VesselTimes!$A$2:$E$9,5)&gt;StnC!$D166,VLOOKUP(L$1,VesselTimes!$A$2:$E$9,4)&lt;=StnC!$E166),$A166,"")</f>
        <v/>
      </c>
      <c r="M166" s="11" t="str">
        <f>IF(AND(VLOOKUP(M$1,VesselTimes!$A$2:$E$9,5)&gt;StnC!$D166,VLOOKUP(M$1,VesselTimes!$A$2:$E$9,4)&lt;=StnC!$E166),$A166,"")</f>
        <v/>
      </c>
    </row>
    <row r="167" spans="1:13" x14ac:dyDescent="0.25">
      <c r="A167" t="s">
        <v>596</v>
      </c>
      <c r="B167" s="4">
        <v>1800</v>
      </c>
      <c r="C167" s="2">
        <f t="shared" si="6"/>
        <v>356826.99999986216</v>
      </c>
      <c r="D167" s="1">
        <f t="shared" si="7"/>
        <v>41184.129942129628</v>
      </c>
      <c r="E167" s="1">
        <f t="shared" si="8"/>
        <v>41184.150775462964</v>
      </c>
      <c r="F167" s="11" t="str">
        <f>IF(AND(VLOOKUP(F$1,VesselTimes!$A$2:$E$9,5)&gt;StnC!$D167,VLOOKUP(F$1,VesselTimes!$A$2:$E$9,4)&lt;=StnC!$E167),$A167,"")</f>
        <v/>
      </c>
      <c r="G167" s="11" t="str">
        <f>IF(AND(VLOOKUP(G$1,VesselTimes!$A$2:$E$9,5)&gt;StnC!$D167,VLOOKUP(G$1,VesselTimes!$A$2:$E$9,4)&lt;=StnC!$E167),$A167,"")</f>
        <v/>
      </c>
      <c r="H167" s="11" t="str">
        <f>IF(AND(VLOOKUP(H$1,VesselTimes!$A$2:$E$9,5)&gt;StnC!$D167,VLOOKUP(H$1,VesselTimes!$A$2:$E$9,4)&lt;=StnC!$E167),$A167,"")</f>
        <v/>
      </c>
      <c r="I167" s="11" t="str">
        <f>IF(AND(VLOOKUP(I$1,VesselTimes!$A$2:$E$9,5)&gt;StnC!$D167,VLOOKUP(I$1,VesselTimes!$A$2:$E$9,4)&lt;=StnC!$E167),$A167,"")</f>
        <v/>
      </c>
      <c r="J167" s="11" t="str">
        <f>IF(AND(VLOOKUP(J$1,VesselTimes!$A$2:$E$9,5)&gt;StnC!$D167,VLOOKUP(J$1,VesselTimes!$A$2:$E$9,4)&lt;=StnC!$E167),$A167,"")</f>
        <v/>
      </c>
      <c r="K167" s="11" t="str">
        <f>IF(AND(VLOOKUP(K$1,VesselTimes!$A$2:$E$9,5)&gt;StnC!$D167,VLOOKUP(K$1,VesselTimes!$A$2:$E$9,4)&lt;=StnC!$E167),$A167,"")</f>
        <v/>
      </c>
      <c r="L167" s="11" t="str">
        <f>IF(AND(VLOOKUP(L$1,VesselTimes!$A$2:$E$9,5)&gt;StnC!$D167,VLOOKUP(L$1,VesselTimes!$A$2:$E$9,4)&lt;=StnC!$E167),$A167,"")</f>
        <v/>
      </c>
      <c r="M167" s="11" t="str">
        <f>IF(AND(VLOOKUP(M$1,VesselTimes!$A$2:$E$9,5)&gt;StnC!$D167,VLOOKUP(M$1,VesselTimes!$A$2:$E$9,4)&lt;=StnC!$E167),$A167,"")</f>
        <v/>
      </c>
    </row>
    <row r="168" spans="1:13" x14ac:dyDescent="0.25">
      <c r="A168" t="s">
        <v>597</v>
      </c>
      <c r="B168" s="4">
        <v>1794.6849999999999</v>
      </c>
      <c r="C168" s="2">
        <f t="shared" si="6"/>
        <v>358627.00000007171</v>
      </c>
      <c r="D168" s="1">
        <f t="shared" si="7"/>
        <v>41184.150775462964</v>
      </c>
      <c r="E168" s="1">
        <f t="shared" si="8"/>
        <v>41184.171547280093</v>
      </c>
      <c r="F168" s="11" t="str">
        <f>IF(AND(VLOOKUP(F$1,VesselTimes!$A$2:$E$9,5)&gt;StnC!$D168,VLOOKUP(F$1,VesselTimes!$A$2:$E$9,4)&lt;=StnC!$E168),$A168,"")</f>
        <v/>
      </c>
      <c r="G168" s="11" t="str">
        <f>IF(AND(VLOOKUP(G$1,VesselTimes!$A$2:$E$9,5)&gt;StnC!$D168,VLOOKUP(G$1,VesselTimes!$A$2:$E$9,4)&lt;=StnC!$E168),$A168,"")</f>
        <v/>
      </c>
      <c r="H168" s="11" t="str">
        <f>IF(AND(VLOOKUP(H$1,VesselTimes!$A$2:$E$9,5)&gt;StnC!$D168,VLOOKUP(H$1,VesselTimes!$A$2:$E$9,4)&lt;=StnC!$E168),$A168,"")</f>
        <v/>
      </c>
      <c r="I168" s="11" t="str">
        <f>IF(AND(VLOOKUP(I$1,VesselTimes!$A$2:$E$9,5)&gt;StnC!$D168,VLOOKUP(I$1,VesselTimes!$A$2:$E$9,4)&lt;=StnC!$E168),$A168,"")</f>
        <v/>
      </c>
      <c r="J168" s="11" t="str">
        <f>IF(AND(VLOOKUP(J$1,VesselTimes!$A$2:$E$9,5)&gt;StnC!$D168,VLOOKUP(J$1,VesselTimes!$A$2:$E$9,4)&lt;=StnC!$E168),$A168,"")</f>
        <v/>
      </c>
      <c r="K168" s="11" t="str">
        <f>IF(AND(VLOOKUP(K$1,VesselTimes!$A$2:$E$9,5)&gt;StnC!$D168,VLOOKUP(K$1,VesselTimes!$A$2:$E$9,4)&lt;=StnC!$E168),$A168,"")</f>
        <v/>
      </c>
      <c r="L168" s="11" t="str">
        <f>IF(AND(VLOOKUP(L$1,VesselTimes!$A$2:$E$9,5)&gt;StnC!$D168,VLOOKUP(L$1,VesselTimes!$A$2:$E$9,4)&lt;=StnC!$E168),$A168,"")</f>
        <v/>
      </c>
      <c r="M168" s="11" t="str">
        <f>IF(AND(VLOOKUP(M$1,VesselTimes!$A$2:$E$9,5)&gt;StnC!$D168,VLOOKUP(M$1,VesselTimes!$A$2:$E$9,4)&lt;=StnC!$E168),$A168,"")</f>
        <v/>
      </c>
    </row>
    <row r="169" spans="1:13" x14ac:dyDescent="0.25">
      <c r="A169" t="s">
        <v>598</v>
      </c>
      <c r="B169" s="4">
        <v>1800</v>
      </c>
      <c r="C169" s="2">
        <f t="shared" si="6"/>
        <v>360429.99999972526</v>
      </c>
      <c r="D169" s="1">
        <f t="shared" si="7"/>
        <v>41184.171643518515</v>
      </c>
      <c r="E169" s="1">
        <f t="shared" si="8"/>
        <v>41184.192476851851</v>
      </c>
      <c r="F169" s="11" t="str">
        <f>IF(AND(VLOOKUP(F$1,VesselTimes!$A$2:$E$9,5)&gt;StnC!$D169,VLOOKUP(F$1,VesselTimes!$A$2:$E$9,4)&lt;=StnC!$E169),$A169,"")</f>
        <v/>
      </c>
      <c r="G169" s="11" t="str">
        <f>IF(AND(VLOOKUP(G$1,VesselTimes!$A$2:$E$9,5)&gt;StnC!$D169,VLOOKUP(G$1,VesselTimes!$A$2:$E$9,4)&lt;=StnC!$E169),$A169,"")</f>
        <v/>
      </c>
      <c r="H169" s="11" t="str">
        <f>IF(AND(VLOOKUP(H$1,VesselTimes!$A$2:$E$9,5)&gt;StnC!$D169,VLOOKUP(H$1,VesselTimes!$A$2:$E$9,4)&lt;=StnC!$E169),$A169,"")</f>
        <v/>
      </c>
      <c r="I169" s="11" t="str">
        <f>IF(AND(VLOOKUP(I$1,VesselTimes!$A$2:$E$9,5)&gt;StnC!$D169,VLOOKUP(I$1,VesselTimes!$A$2:$E$9,4)&lt;=StnC!$E169),$A169,"")</f>
        <v/>
      </c>
      <c r="J169" s="11" t="str">
        <f>IF(AND(VLOOKUP(J$1,VesselTimes!$A$2:$E$9,5)&gt;StnC!$D169,VLOOKUP(J$1,VesselTimes!$A$2:$E$9,4)&lt;=StnC!$E169),$A169,"")</f>
        <v/>
      </c>
      <c r="K169" s="11" t="str">
        <f>IF(AND(VLOOKUP(K$1,VesselTimes!$A$2:$E$9,5)&gt;StnC!$D169,VLOOKUP(K$1,VesselTimes!$A$2:$E$9,4)&lt;=StnC!$E169),$A169,"")</f>
        <v/>
      </c>
      <c r="L169" s="11" t="str">
        <f>IF(AND(VLOOKUP(L$1,VesselTimes!$A$2:$E$9,5)&gt;StnC!$D169,VLOOKUP(L$1,VesselTimes!$A$2:$E$9,4)&lt;=StnC!$E169),$A169,"")</f>
        <v/>
      </c>
      <c r="M169" s="11" t="str">
        <f>IF(AND(VLOOKUP(M$1,VesselTimes!$A$2:$E$9,5)&gt;StnC!$D169,VLOOKUP(M$1,VesselTimes!$A$2:$E$9,4)&lt;=StnC!$E169),$A169,"")</f>
        <v/>
      </c>
    </row>
    <row r="170" spans="1:13" x14ac:dyDescent="0.25">
      <c r="A170" t="s">
        <v>599</v>
      </c>
      <c r="B170" s="4">
        <v>1792.68</v>
      </c>
      <c r="C170" s="2">
        <f t="shared" si="6"/>
        <v>362229.99999993481</v>
      </c>
      <c r="D170" s="1">
        <f t="shared" si="7"/>
        <v>41184.192476851851</v>
      </c>
      <c r="E170" s="1">
        <f t="shared" si="8"/>
        <v>41184.213225462961</v>
      </c>
      <c r="F170" s="11" t="str">
        <f>IF(AND(VLOOKUP(F$1,VesselTimes!$A$2:$E$9,5)&gt;StnC!$D170,VLOOKUP(F$1,VesselTimes!$A$2:$E$9,4)&lt;=StnC!$E170),$A170,"")</f>
        <v/>
      </c>
      <c r="G170" s="11" t="str">
        <f>IF(AND(VLOOKUP(G$1,VesselTimes!$A$2:$E$9,5)&gt;StnC!$D170,VLOOKUP(G$1,VesselTimes!$A$2:$E$9,4)&lt;=StnC!$E170),$A170,"")</f>
        <v/>
      </c>
      <c r="H170" s="11" t="str">
        <f>IF(AND(VLOOKUP(H$1,VesselTimes!$A$2:$E$9,5)&gt;StnC!$D170,VLOOKUP(H$1,VesselTimes!$A$2:$E$9,4)&lt;=StnC!$E170),$A170,"")</f>
        <v/>
      </c>
      <c r="I170" s="11" t="str">
        <f>IF(AND(VLOOKUP(I$1,VesselTimes!$A$2:$E$9,5)&gt;StnC!$D170,VLOOKUP(I$1,VesselTimes!$A$2:$E$9,4)&lt;=StnC!$E170),$A170,"")</f>
        <v/>
      </c>
      <c r="J170" s="11" t="str">
        <f>IF(AND(VLOOKUP(J$1,VesselTimes!$A$2:$E$9,5)&gt;StnC!$D170,VLOOKUP(J$1,VesselTimes!$A$2:$E$9,4)&lt;=StnC!$E170),$A170,"")</f>
        <v/>
      </c>
      <c r="K170" s="11" t="str">
        <f>IF(AND(VLOOKUP(K$1,VesselTimes!$A$2:$E$9,5)&gt;StnC!$D170,VLOOKUP(K$1,VesselTimes!$A$2:$E$9,4)&lt;=StnC!$E170),$A170,"")</f>
        <v/>
      </c>
      <c r="L170" s="11" t="str">
        <f>IF(AND(VLOOKUP(L$1,VesselTimes!$A$2:$E$9,5)&gt;StnC!$D170,VLOOKUP(L$1,VesselTimes!$A$2:$E$9,4)&lt;=StnC!$E170),$A170,"")</f>
        <v/>
      </c>
      <c r="M170" s="11" t="str">
        <f>IF(AND(VLOOKUP(M$1,VesselTimes!$A$2:$E$9,5)&gt;StnC!$D170,VLOOKUP(M$1,VesselTimes!$A$2:$E$9,4)&lt;=StnC!$E170),$A170,"")</f>
        <v/>
      </c>
    </row>
    <row r="171" spans="1:13" x14ac:dyDescent="0.25">
      <c r="A171" t="s">
        <v>600</v>
      </c>
      <c r="B171" s="4">
        <v>1800</v>
      </c>
      <c r="C171" s="2">
        <f t="shared" si="6"/>
        <v>364030.99999974947</v>
      </c>
      <c r="D171" s="1">
        <f t="shared" si="7"/>
        <v>41184.213321759256</v>
      </c>
      <c r="E171" s="1">
        <f t="shared" si="8"/>
        <v>41184.234155092592</v>
      </c>
      <c r="F171" s="11" t="str">
        <f>IF(AND(VLOOKUP(F$1,VesselTimes!$A$2:$E$9,5)&gt;StnC!$D171,VLOOKUP(F$1,VesselTimes!$A$2:$E$9,4)&lt;=StnC!$E171),$A171,"")</f>
        <v/>
      </c>
      <c r="G171" s="11" t="str">
        <f>IF(AND(VLOOKUP(G$1,VesselTimes!$A$2:$E$9,5)&gt;StnC!$D171,VLOOKUP(G$1,VesselTimes!$A$2:$E$9,4)&lt;=StnC!$E171),$A171,"")</f>
        <v/>
      </c>
      <c r="H171" s="11" t="str">
        <f>IF(AND(VLOOKUP(H$1,VesselTimes!$A$2:$E$9,5)&gt;StnC!$D171,VLOOKUP(H$1,VesselTimes!$A$2:$E$9,4)&lt;=StnC!$E171),$A171,"")</f>
        <v/>
      </c>
      <c r="I171" s="11" t="str">
        <f>IF(AND(VLOOKUP(I$1,VesselTimes!$A$2:$E$9,5)&gt;StnC!$D171,VLOOKUP(I$1,VesselTimes!$A$2:$E$9,4)&lt;=StnC!$E171),$A171,"")</f>
        <v/>
      </c>
      <c r="J171" s="11" t="str">
        <f>IF(AND(VLOOKUP(J$1,VesselTimes!$A$2:$E$9,5)&gt;StnC!$D171,VLOOKUP(J$1,VesselTimes!$A$2:$E$9,4)&lt;=StnC!$E171),$A171,"")</f>
        <v/>
      </c>
      <c r="K171" s="11" t="str">
        <f>IF(AND(VLOOKUP(K$1,VesselTimes!$A$2:$E$9,5)&gt;StnC!$D171,VLOOKUP(K$1,VesselTimes!$A$2:$E$9,4)&lt;=StnC!$E171),$A171,"")</f>
        <v/>
      </c>
      <c r="L171" s="11" t="str">
        <f>IF(AND(VLOOKUP(L$1,VesselTimes!$A$2:$E$9,5)&gt;StnC!$D171,VLOOKUP(L$1,VesselTimes!$A$2:$E$9,4)&lt;=StnC!$E171),$A171,"")</f>
        <v/>
      </c>
      <c r="M171" s="11" t="str">
        <f>IF(AND(VLOOKUP(M$1,VesselTimes!$A$2:$E$9,5)&gt;StnC!$D171,VLOOKUP(M$1,VesselTimes!$A$2:$E$9,4)&lt;=StnC!$E171),$A171,"")</f>
        <v/>
      </c>
    </row>
    <row r="172" spans="1:13" x14ac:dyDescent="0.25">
      <c r="A172" t="s">
        <v>601</v>
      </c>
      <c r="B172" s="4">
        <v>1792.723</v>
      </c>
      <c r="C172" s="2">
        <f t="shared" si="6"/>
        <v>365830.99999995902</v>
      </c>
      <c r="D172" s="1">
        <f t="shared" si="7"/>
        <v>41184.234155092592</v>
      </c>
      <c r="E172" s="1">
        <f t="shared" si="8"/>
        <v>41184.254904201385</v>
      </c>
      <c r="F172" s="11" t="str">
        <f>IF(AND(VLOOKUP(F$1,VesselTimes!$A$2:$E$9,5)&gt;StnC!$D172,VLOOKUP(F$1,VesselTimes!$A$2:$E$9,4)&lt;=StnC!$E172),$A172,"")</f>
        <v/>
      </c>
      <c r="G172" s="11" t="str">
        <f>IF(AND(VLOOKUP(G$1,VesselTimes!$A$2:$E$9,5)&gt;StnC!$D172,VLOOKUP(G$1,VesselTimes!$A$2:$E$9,4)&lt;=StnC!$E172),$A172,"")</f>
        <v/>
      </c>
      <c r="H172" s="11" t="str">
        <f>IF(AND(VLOOKUP(H$1,VesselTimes!$A$2:$E$9,5)&gt;StnC!$D172,VLOOKUP(H$1,VesselTimes!$A$2:$E$9,4)&lt;=StnC!$E172),$A172,"")</f>
        <v/>
      </c>
      <c r="I172" s="11" t="str">
        <f>IF(AND(VLOOKUP(I$1,VesselTimes!$A$2:$E$9,5)&gt;StnC!$D172,VLOOKUP(I$1,VesselTimes!$A$2:$E$9,4)&lt;=StnC!$E172),$A172,"")</f>
        <v/>
      </c>
      <c r="J172" s="11" t="str">
        <f>IF(AND(VLOOKUP(J$1,VesselTimes!$A$2:$E$9,5)&gt;StnC!$D172,VLOOKUP(J$1,VesselTimes!$A$2:$E$9,4)&lt;=StnC!$E172),$A172,"")</f>
        <v/>
      </c>
      <c r="K172" s="11" t="str">
        <f>IF(AND(VLOOKUP(K$1,VesselTimes!$A$2:$E$9,5)&gt;StnC!$D172,VLOOKUP(K$1,VesselTimes!$A$2:$E$9,4)&lt;=StnC!$E172),$A172,"")</f>
        <v/>
      </c>
      <c r="L172" s="11" t="str">
        <f>IF(AND(VLOOKUP(L$1,VesselTimes!$A$2:$E$9,5)&gt;StnC!$D172,VLOOKUP(L$1,VesselTimes!$A$2:$E$9,4)&lt;=StnC!$E172),$A172,"")</f>
        <v/>
      </c>
      <c r="M172" s="11" t="str">
        <f>IF(AND(VLOOKUP(M$1,VesselTimes!$A$2:$E$9,5)&gt;StnC!$D172,VLOOKUP(M$1,VesselTimes!$A$2:$E$9,4)&lt;=StnC!$E172),$A172,"")</f>
        <v/>
      </c>
    </row>
    <row r="173" spans="1:13" x14ac:dyDescent="0.25">
      <c r="A173" t="s">
        <v>602</v>
      </c>
      <c r="B173" s="4">
        <v>1800</v>
      </c>
      <c r="C173" s="2">
        <f t="shared" si="6"/>
        <v>367631.99999977369</v>
      </c>
      <c r="D173" s="1">
        <f t="shared" si="7"/>
        <v>41184.254999999997</v>
      </c>
      <c r="E173" s="1">
        <f t="shared" si="8"/>
        <v>41184.275833333333</v>
      </c>
      <c r="F173" s="11" t="str">
        <f>IF(AND(VLOOKUP(F$1,VesselTimes!$A$2:$E$9,5)&gt;StnC!$D173,VLOOKUP(F$1,VesselTimes!$A$2:$E$9,4)&lt;=StnC!$E173),$A173,"")</f>
        <v/>
      </c>
      <c r="G173" s="11" t="str">
        <f>IF(AND(VLOOKUP(G$1,VesselTimes!$A$2:$E$9,5)&gt;StnC!$D173,VLOOKUP(G$1,VesselTimes!$A$2:$E$9,4)&lt;=StnC!$E173),$A173,"")</f>
        <v/>
      </c>
      <c r="H173" s="11" t="str">
        <f>IF(AND(VLOOKUP(H$1,VesselTimes!$A$2:$E$9,5)&gt;StnC!$D173,VLOOKUP(H$1,VesselTimes!$A$2:$E$9,4)&lt;=StnC!$E173),$A173,"")</f>
        <v/>
      </c>
      <c r="I173" s="11" t="str">
        <f>IF(AND(VLOOKUP(I$1,VesselTimes!$A$2:$E$9,5)&gt;StnC!$D173,VLOOKUP(I$1,VesselTimes!$A$2:$E$9,4)&lt;=StnC!$E173),$A173,"")</f>
        <v/>
      </c>
      <c r="J173" s="11" t="str">
        <f>IF(AND(VLOOKUP(J$1,VesselTimes!$A$2:$E$9,5)&gt;StnC!$D173,VLOOKUP(J$1,VesselTimes!$A$2:$E$9,4)&lt;=StnC!$E173),$A173,"")</f>
        <v/>
      </c>
      <c r="K173" s="11" t="str">
        <f>IF(AND(VLOOKUP(K$1,VesselTimes!$A$2:$E$9,5)&gt;StnC!$D173,VLOOKUP(K$1,VesselTimes!$A$2:$E$9,4)&lt;=StnC!$E173),$A173,"")</f>
        <v/>
      </c>
      <c r="L173" s="11" t="str">
        <f>IF(AND(VLOOKUP(L$1,VesselTimes!$A$2:$E$9,5)&gt;StnC!$D173,VLOOKUP(L$1,VesselTimes!$A$2:$E$9,4)&lt;=StnC!$E173),$A173,"")</f>
        <v/>
      </c>
      <c r="M173" s="11" t="str">
        <f>IF(AND(VLOOKUP(M$1,VesselTimes!$A$2:$E$9,5)&gt;StnC!$D173,VLOOKUP(M$1,VesselTimes!$A$2:$E$9,4)&lt;=StnC!$E173),$A173,"")</f>
        <v/>
      </c>
    </row>
    <row r="174" spans="1:13" x14ac:dyDescent="0.25">
      <c r="A174" t="s">
        <v>603</v>
      </c>
      <c r="B174" s="4">
        <v>1792.723</v>
      </c>
      <c r="C174" s="2">
        <f t="shared" si="6"/>
        <v>369431.99999998324</v>
      </c>
      <c r="D174" s="1">
        <f t="shared" si="7"/>
        <v>41184.275833333333</v>
      </c>
      <c r="E174" s="1">
        <f t="shared" si="8"/>
        <v>41184.296582442126</v>
      </c>
      <c r="F174" s="11" t="str">
        <f>IF(AND(VLOOKUP(F$1,VesselTimes!$A$2:$E$9,5)&gt;StnC!$D174,VLOOKUP(F$1,VesselTimes!$A$2:$E$9,4)&lt;=StnC!$E174),$A174,"")</f>
        <v/>
      </c>
      <c r="G174" s="11" t="str">
        <f>IF(AND(VLOOKUP(G$1,VesselTimes!$A$2:$E$9,5)&gt;StnC!$D174,VLOOKUP(G$1,VesselTimes!$A$2:$E$9,4)&lt;=StnC!$E174),$A174,"")</f>
        <v/>
      </c>
      <c r="H174" s="11" t="str">
        <f>IF(AND(VLOOKUP(H$1,VesselTimes!$A$2:$E$9,5)&gt;StnC!$D174,VLOOKUP(H$1,VesselTimes!$A$2:$E$9,4)&lt;=StnC!$E174),$A174,"")</f>
        <v/>
      </c>
      <c r="I174" s="11" t="str">
        <f>IF(AND(VLOOKUP(I$1,VesselTimes!$A$2:$E$9,5)&gt;StnC!$D174,VLOOKUP(I$1,VesselTimes!$A$2:$E$9,4)&lt;=StnC!$E174),$A174,"")</f>
        <v/>
      </c>
      <c r="J174" s="11" t="str">
        <f>IF(AND(VLOOKUP(J$1,VesselTimes!$A$2:$E$9,5)&gt;StnC!$D174,VLOOKUP(J$1,VesselTimes!$A$2:$E$9,4)&lt;=StnC!$E174),$A174,"")</f>
        <v/>
      </c>
      <c r="K174" s="11" t="str">
        <f>IF(AND(VLOOKUP(K$1,VesselTimes!$A$2:$E$9,5)&gt;StnC!$D174,VLOOKUP(K$1,VesselTimes!$A$2:$E$9,4)&lt;=StnC!$E174),$A174,"")</f>
        <v/>
      </c>
      <c r="L174" s="11" t="str">
        <f>IF(AND(VLOOKUP(L$1,VesselTimes!$A$2:$E$9,5)&gt;StnC!$D174,VLOOKUP(L$1,VesselTimes!$A$2:$E$9,4)&lt;=StnC!$E174),$A174,"")</f>
        <v/>
      </c>
      <c r="M174" s="11" t="str">
        <f>IF(AND(VLOOKUP(M$1,VesselTimes!$A$2:$E$9,5)&gt;StnC!$D174,VLOOKUP(M$1,VesselTimes!$A$2:$E$9,4)&lt;=StnC!$E174),$A174,"")</f>
        <v/>
      </c>
    </row>
    <row r="175" spans="1:13" x14ac:dyDescent="0.25">
      <c r="A175" t="s">
        <v>604</v>
      </c>
      <c r="B175" s="4">
        <v>1800</v>
      </c>
      <c r="C175" s="2">
        <f t="shared" si="6"/>
        <v>371232.9999997979</v>
      </c>
      <c r="D175" s="1">
        <f t="shared" si="7"/>
        <v>41184.296678240738</v>
      </c>
      <c r="E175" s="1">
        <f t="shared" si="8"/>
        <v>41184.317511574074</v>
      </c>
      <c r="F175" s="11" t="str">
        <f>IF(AND(VLOOKUP(F$1,VesselTimes!$A$2:$E$9,5)&gt;StnC!$D175,VLOOKUP(F$1,VesselTimes!$A$2:$E$9,4)&lt;=StnC!$E175),$A175,"")</f>
        <v/>
      </c>
      <c r="G175" s="11" t="str">
        <f>IF(AND(VLOOKUP(G$1,VesselTimes!$A$2:$E$9,5)&gt;StnC!$D175,VLOOKUP(G$1,VesselTimes!$A$2:$E$9,4)&lt;=StnC!$E175),$A175,"")</f>
        <v/>
      </c>
      <c r="H175" s="11" t="str">
        <f>IF(AND(VLOOKUP(H$1,VesselTimes!$A$2:$E$9,5)&gt;StnC!$D175,VLOOKUP(H$1,VesselTimes!$A$2:$E$9,4)&lt;=StnC!$E175),$A175,"")</f>
        <v/>
      </c>
      <c r="I175" s="11" t="str">
        <f>IF(AND(VLOOKUP(I$1,VesselTimes!$A$2:$E$9,5)&gt;StnC!$D175,VLOOKUP(I$1,VesselTimes!$A$2:$E$9,4)&lt;=StnC!$E175),$A175,"")</f>
        <v/>
      </c>
      <c r="J175" s="11" t="str">
        <f>IF(AND(VLOOKUP(J$1,VesselTimes!$A$2:$E$9,5)&gt;StnC!$D175,VLOOKUP(J$1,VesselTimes!$A$2:$E$9,4)&lt;=StnC!$E175),$A175,"")</f>
        <v/>
      </c>
      <c r="K175" s="11" t="str">
        <f>IF(AND(VLOOKUP(K$1,VesselTimes!$A$2:$E$9,5)&gt;StnC!$D175,VLOOKUP(K$1,VesselTimes!$A$2:$E$9,4)&lt;=StnC!$E175),$A175,"")</f>
        <v/>
      </c>
      <c r="L175" s="11" t="str">
        <f>IF(AND(VLOOKUP(L$1,VesselTimes!$A$2:$E$9,5)&gt;StnC!$D175,VLOOKUP(L$1,VesselTimes!$A$2:$E$9,4)&lt;=StnC!$E175),$A175,"")</f>
        <v/>
      </c>
      <c r="M175" s="11" t="str">
        <f>IF(AND(VLOOKUP(M$1,VesselTimes!$A$2:$E$9,5)&gt;StnC!$D175,VLOOKUP(M$1,VesselTimes!$A$2:$E$9,4)&lt;=StnC!$E175),$A175,"")</f>
        <v/>
      </c>
    </row>
    <row r="176" spans="1:13" x14ac:dyDescent="0.25">
      <c r="A176" t="s">
        <v>605</v>
      </c>
      <c r="B176" s="4">
        <v>1792.723</v>
      </c>
      <c r="C176" s="2">
        <f t="shared" si="6"/>
        <v>373033.00000000745</v>
      </c>
      <c r="D176" s="1">
        <f t="shared" si="7"/>
        <v>41184.317511574074</v>
      </c>
      <c r="E176" s="1">
        <f t="shared" si="8"/>
        <v>41184.338260682867</v>
      </c>
      <c r="F176" s="11" t="str">
        <f>IF(AND(VLOOKUP(F$1,VesselTimes!$A$2:$E$9,5)&gt;StnC!$D176,VLOOKUP(F$1,VesselTimes!$A$2:$E$9,4)&lt;=StnC!$E176),$A176,"")</f>
        <v/>
      </c>
      <c r="G176" s="11" t="str">
        <f>IF(AND(VLOOKUP(G$1,VesselTimes!$A$2:$E$9,5)&gt;StnC!$D176,VLOOKUP(G$1,VesselTimes!$A$2:$E$9,4)&lt;=StnC!$E176),$A176,"")</f>
        <v/>
      </c>
      <c r="H176" s="11" t="str">
        <f>IF(AND(VLOOKUP(H$1,VesselTimes!$A$2:$E$9,5)&gt;StnC!$D176,VLOOKUP(H$1,VesselTimes!$A$2:$E$9,4)&lt;=StnC!$E176),$A176,"")</f>
        <v/>
      </c>
      <c r="I176" s="11" t="str">
        <f>IF(AND(VLOOKUP(I$1,VesselTimes!$A$2:$E$9,5)&gt;StnC!$D176,VLOOKUP(I$1,VesselTimes!$A$2:$E$9,4)&lt;=StnC!$E176),$A176,"")</f>
        <v/>
      </c>
      <c r="J176" s="11" t="str">
        <f>IF(AND(VLOOKUP(J$1,VesselTimes!$A$2:$E$9,5)&gt;StnC!$D176,VLOOKUP(J$1,VesselTimes!$A$2:$E$9,4)&lt;=StnC!$E176),$A176,"")</f>
        <v/>
      </c>
      <c r="K176" s="11" t="str">
        <f>IF(AND(VLOOKUP(K$1,VesselTimes!$A$2:$E$9,5)&gt;StnC!$D176,VLOOKUP(K$1,VesselTimes!$A$2:$E$9,4)&lt;=StnC!$E176),$A176,"")</f>
        <v/>
      </c>
      <c r="L176" s="11" t="str">
        <f>IF(AND(VLOOKUP(L$1,VesselTimes!$A$2:$E$9,5)&gt;StnC!$D176,VLOOKUP(L$1,VesselTimes!$A$2:$E$9,4)&lt;=StnC!$E176),$A176,"")</f>
        <v/>
      </c>
      <c r="M176" s="11" t="str">
        <f>IF(AND(VLOOKUP(M$1,VesselTimes!$A$2:$E$9,5)&gt;StnC!$D176,VLOOKUP(M$1,VesselTimes!$A$2:$E$9,4)&lt;=StnC!$E176),$A176,"")</f>
        <v/>
      </c>
    </row>
    <row r="177" spans="1:13" x14ac:dyDescent="0.25">
      <c r="A177" t="s">
        <v>606</v>
      </c>
      <c r="B177" s="4">
        <v>1800</v>
      </c>
      <c r="C177" s="2">
        <f t="shared" si="6"/>
        <v>374833.99999982212</v>
      </c>
      <c r="D177" s="1">
        <f t="shared" si="7"/>
        <v>41184.338356481479</v>
      </c>
      <c r="E177" s="1">
        <f t="shared" si="8"/>
        <v>41184.359189814815</v>
      </c>
      <c r="F177" s="11" t="str">
        <f>IF(AND(VLOOKUP(F$1,VesselTimes!$A$2:$E$9,5)&gt;StnC!$D177,VLOOKUP(F$1,VesselTimes!$A$2:$E$9,4)&lt;=StnC!$E177),$A177,"")</f>
        <v/>
      </c>
      <c r="G177" s="11" t="str">
        <f>IF(AND(VLOOKUP(G$1,VesselTimes!$A$2:$E$9,5)&gt;StnC!$D177,VLOOKUP(G$1,VesselTimes!$A$2:$E$9,4)&lt;=StnC!$E177),$A177,"")</f>
        <v/>
      </c>
      <c r="H177" s="11" t="str">
        <f>IF(AND(VLOOKUP(H$1,VesselTimes!$A$2:$E$9,5)&gt;StnC!$D177,VLOOKUP(H$1,VesselTimes!$A$2:$E$9,4)&lt;=StnC!$E177),$A177,"")</f>
        <v/>
      </c>
      <c r="I177" s="11" t="str">
        <f>IF(AND(VLOOKUP(I$1,VesselTimes!$A$2:$E$9,5)&gt;StnC!$D177,VLOOKUP(I$1,VesselTimes!$A$2:$E$9,4)&lt;=StnC!$E177),$A177,"")</f>
        <v/>
      </c>
      <c r="J177" s="11" t="str">
        <f>IF(AND(VLOOKUP(J$1,VesselTimes!$A$2:$E$9,5)&gt;StnC!$D177,VLOOKUP(J$1,VesselTimes!$A$2:$E$9,4)&lt;=StnC!$E177),$A177,"")</f>
        <v/>
      </c>
      <c r="K177" s="11" t="str">
        <f>IF(AND(VLOOKUP(K$1,VesselTimes!$A$2:$E$9,5)&gt;StnC!$D177,VLOOKUP(K$1,VesselTimes!$A$2:$E$9,4)&lt;=StnC!$E177),$A177,"")</f>
        <v/>
      </c>
      <c r="L177" s="11" t="str">
        <f>IF(AND(VLOOKUP(L$1,VesselTimes!$A$2:$E$9,5)&gt;StnC!$D177,VLOOKUP(L$1,VesselTimes!$A$2:$E$9,4)&lt;=StnC!$E177),$A177,"")</f>
        <v/>
      </c>
      <c r="M177" s="11" t="str">
        <f>IF(AND(VLOOKUP(M$1,VesselTimes!$A$2:$E$9,5)&gt;StnC!$D177,VLOOKUP(M$1,VesselTimes!$A$2:$E$9,4)&lt;=StnC!$E177),$A177,"")</f>
        <v/>
      </c>
    </row>
    <row r="178" spans="1:13" x14ac:dyDescent="0.25">
      <c r="A178" t="s">
        <v>607</v>
      </c>
      <c r="B178" s="4">
        <v>1792.723</v>
      </c>
      <c r="C178" s="2">
        <f t="shared" si="6"/>
        <v>376634.00000003166</v>
      </c>
      <c r="D178" s="1">
        <f t="shared" si="7"/>
        <v>41184.359189814815</v>
      </c>
      <c r="E178" s="1">
        <f t="shared" si="8"/>
        <v>41184.379938923608</v>
      </c>
      <c r="F178" s="11" t="str">
        <f>IF(AND(VLOOKUP(F$1,VesselTimes!$A$2:$E$9,5)&gt;StnC!$D178,VLOOKUP(F$1,VesselTimes!$A$2:$E$9,4)&lt;=StnC!$E178),$A178,"")</f>
        <v/>
      </c>
      <c r="G178" s="11" t="str">
        <f>IF(AND(VLOOKUP(G$1,VesselTimes!$A$2:$E$9,5)&gt;StnC!$D178,VLOOKUP(G$1,VesselTimes!$A$2:$E$9,4)&lt;=StnC!$E178),$A178,"")</f>
        <v/>
      </c>
      <c r="H178" s="11" t="str">
        <f>IF(AND(VLOOKUP(H$1,VesselTimes!$A$2:$E$9,5)&gt;StnC!$D178,VLOOKUP(H$1,VesselTimes!$A$2:$E$9,4)&lt;=StnC!$E178),$A178,"")</f>
        <v/>
      </c>
      <c r="I178" s="11" t="str">
        <f>IF(AND(VLOOKUP(I$1,VesselTimes!$A$2:$E$9,5)&gt;StnC!$D178,VLOOKUP(I$1,VesselTimes!$A$2:$E$9,4)&lt;=StnC!$E178),$A178,"")</f>
        <v/>
      </c>
      <c r="J178" s="11" t="str">
        <f>IF(AND(VLOOKUP(J$1,VesselTimes!$A$2:$E$9,5)&gt;StnC!$D178,VLOOKUP(J$1,VesselTimes!$A$2:$E$9,4)&lt;=StnC!$E178),$A178,"")</f>
        <v/>
      </c>
      <c r="K178" s="11" t="str">
        <f>IF(AND(VLOOKUP(K$1,VesselTimes!$A$2:$E$9,5)&gt;StnC!$D178,VLOOKUP(K$1,VesselTimes!$A$2:$E$9,4)&lt;=StnC!$E178),$A178,"")</f>
        <v/>
      </c>
      <c r="L178" s="11" t="str">
        <f>IF(AND(VLOOKUP(L$1,VesselTimes!$A$2:$E$9,5)&gt;StnC!$D178,VLOOKUP(L$1,VesselTimes!$A$2:$E$9,4)&lt;=StnC!$E178),$A178,"")</f>
        <v/>
      </c>
      <c r="M178" s="11" t="str">
        <f>IF(AND(VLOOKUP(M$1,VesselTimes!$A$2:$E$9,5)&gt;StnC!$D178,VLOOKUP(M$1,VesselTimes!$A$2:$E$9,4)&lt;=StnC!$E178),$A178,"")</f>
        <v/>
      </c>
    </row>
    <row r="179" spans="1:13" x14ac:dyDescent="0.25">
      <c r="A179" t="s">
        <v>608</v>
      </c>
      <c r="B179" s="4">
        <v>1800</v>
      </c>
      <c r="C179" s="2">
        <f t="shared" si="6"/>
        <v>378434.99999984633</v>
      </c>
      <c r="D179" s="1">
        <f t="shared" si="7"/>
        <v>41184.38003472222</v>
      </c>
      <c r="E179" s="1">
        <f t="shared" si="8"/>
        <v>41184.400868055556</v>
      </c>
      <c r="F179" s="11" t="str">
        <f>IF(AND(VLOOKUP(F$1,VesselTimes!$A$2:$E$9,5)&gt;StnC!$D179,VLOOKUP(F$1,VesselTimes!$A$2:$E$9,4)&lt;=StnC!$E179),$A179,"")</f>
        <v/>
      </c>
      <c r="G179" s="11" t="str">
        <f>IF(AND(VLOOKUP(G$1,VesselTimes!$A$2:$E$9,5)&gt;StnC!$D179,VLOOKUP(G$1,VesselTimes!$A$2:$E$9,4)&lt;=StnC!$E179),$A179,"")</f>
        <v/>
      </c>
      <c r="H179" s="11" t="str">
        <f>IF(AND(VLOOKUP(H$1,VesselTimes!$A$2:$E$9,5)&gt;StnC!$D179,VLOOKUP(H$1,VesselTimes!$A$2:$E$9,4)&lt;=StnC!$E179),$A179,"")</f>
        <v/>
      </c>
      <c r="I179" s="11" t="str">
        <f>IF(AND(VLOOKUP(I$1,VesselTimes!$A$2:$E$9,5)&gt;StnC!$D179,VLOOKUP(I$1,VesselTimes!$A$2:$E$9,4)&lt;=StnC!$E179),$A179,"")</f>
        <v/>
      </c>
      <c r="J179" s="11" t="str">
        <f>IF(AND(VLOOKUP(J$1,VesselTimes!$A$2:$E$9,5)&gt;StnC!$D179,VLOOKUP(J$1,VesselTimes!$A$2:$E$9,4)&lt;=StnC!$E179),$A179,"")</f>
        <v/>
      </c>
      <c r="K179" s="11" t="str">
        <f>IF(AND(VLOOKUP(K$1,VesselTimes!$A$2:$E$9,5)&gt;StnC!$D179,VLOOKUP(K$1,VesselTimes!$A$2:$E$9,4)&lt;=StnC!$E179),$A179,"")</f>
        <v/>
      </c>
      <c r="L179" s="11" t="str">
        <f>IF(AND(VLOOKUP(L$1,VesselTimes!$A$2:$E$9,5)&gt;StnC!$D179,VLOOKUP(L$1,VesselTimes!$A$2:$E$9,4)&lt;=StnC!$E179),$A179,"")</f>
        <v/>
      </c>
      <c r="M179" s="11" t="str">
        <f>IF(AND(VLOOKUP(M$1,VesselTimes!$A$2:$E$9,5)&gt;StnC!$D179,VLOOKUP(M$1,VesselTimes!$A$2:$E$9,4)&lt;=StnC!$E179),$A179,"")</f>
        <v/>
      </c>
    </row>
    <row r="180" spans="1:13" x14ac:dyDescent="0.25">
      <c r="A180" t="s">
        <v>609</v>
      </c>
      <c r="B180" s="4">
        <v>1792.7650000000001</v>
      </c>
      <c r="C180" s="2">
        <f t="shared" si="6"/>
        <v>380235.00000005588</v>
      </c>
      <c r="D180" s="1">
        <f t="shared" si="7"/>
        <v>41184.400868055556</v>
      </c>
      <c r="E180" s="1">
        <f t="shared" si="8"/>
        <v>41184.421617650463</v>
      </c>
      <c r="F180" s="11" t="str">
        <f>IF(AND(VLOOKUP(F$1,VesselTimes!$A$2:$E$9,5)&gt;StnC!$D180,VLOOKUP(F$1,VesselTimes!$A$2:$E$9,4)&lt;=StnC!$E180),$A180,"")</f>
        <v/>
      </c>
      <c r="G180" s="11" t="str">
        <f>IF(AND(VLOOKUP(G$1,VesselTimes!$A$2:$E$9,5)&gt;StnC!$D180,VLOOKUP(G$1,VesselTimes!$A$2:$E$9,4)&lt;=StnC!$E180),$A180,"")</f>
        <v/>
      </c>
      <c r="H180" s="11" t="str">
        <f>IF(AND(VLOOKUP(H$1,VesselTimes!$A$2:$E$9,5)&gt;StnC!$D180,VLOOKUP(H$1,VesselTimes!$A$2:$E$9,4)&lt;=StnC!$E180),$A180,"")</f>
        <v/>
      </c>
      <c r="I180" s="11" t="str">
        <f>IF(AND(VLOOKUP(I$1,VesselTimes!$A$2:$E$9,5)&gt;StnC!$D180,VLOOKUP(I$1,VesselTimes!$A$2:$E$9,4)&lt;=StnC!$E180),$A180,"")</f>
        <v/>
      </c>
      <c r="J180" s="11" t="str">
        <f>IF(AND(VLOOKUP(J$1,VesselTimes!$A$2:$E$9,5)&gt;StnC!$D180,VLOOKUP(J$1,VesselTimes!$A$2:$E$9,4)&lt;=StnC!$E180),$A180,"")</f>
        <v/>
      </c>
      <c r="K180" s="11" t="str">
        <f>IF(AND(VLOOKUP(K$1,VesselTimes!$A$2:$E$9,5)&gt;StnC!$D180,VLOOKUP(K$1,VesselTimes!$A$2:$E$9,4)&lt;=StnC!$E180),$A180,"")</f>
        <v/>
      </c>
      <c r="L180" s="11" t="str">
        <f>IF(AND(VLOOKUP(L$1,VesselTimes!$A$2:$E$9,5)&gt;StnC!$D180,VLOOKUP(L$1,VesselTimes!$A$2:$E$9,4)&lt;=StnC!$E180),$A180,"")</f>
        <v/>
      </c>
      <c r="M180" s="11" t="str">
        <f>IF(AND(VLOOKUP(M$1,VesselTimes!$A$2:$E$9,5)&gt;StnC!$D180,VLOOKUP(M$1,VesselTimes!$A$2:$E$9,4)&lt;=StnC!$E180),$A180,"")</f>
        <v/>
      </c>
    </row>
    <row r="181" spans="1:13" x14ac:dyDescent="0.25">
      <c r="A181" t="s">
        <v>610</v>
      </c>
      <c r="B181" s="4">
        <v>1800</v>
      </c>
      <c r="C181" s="2">
        <f t="shared" si="6"/>
        <v>382035.99999987055</v>
      </c>
      <c r="D181" s="1">
        <f t="shared" si="7"/>
        <v>41184.421712962961</v>
      </c>
      <c r="E181" s="1">
        <f t="shared" si="8"/>
        <v>41184.442546296297</v>
      </c>
      <c r="F181" s="11" t="str">
        <f>IF(AND(VLOOKUP(F$1,VesselTimes!$A$2:$E$9,5)&gt;StnC!$D181,VLOOKUP(F$1,VesselTimes!$A$2:$E$9,4)&lt;=StnC!$E181),$A181,"")</f>
        <v/>
      </c>
      <c r="G181" s="11" t="str">
        <f>IF(AND(VLOOKUP(G$1,VesselTimes!$A$2:$E$9,5)&gt;StnC!$D181,VLOOKUP(G$1,VesselTimes!$A$2:$E$9,4)&lt;=StnC!$E181),$A181,"")</f>
        <v/>
      </c>
      <c r="H181" s="11" t="str">
        <f>IF(AND(VLOOKUP(H$1,VesselTimes!$A$2:$E$9,5)&gt;StnC!$D181,VLOOKUP(H$1,VesselTimes!$A$2:$E$9,4)&lt;=StnC!$E181),$A181,"")</f>
        <v/>
      </c>
      <c r="I181" s="11" t="str">
        <f>IF(AND(VLOOKUP(I$1,VesselTimes!$A$2:$E$9,5)&gt;StnC!$D181,VLOOKUP(I$1,VesselTimes!$A$2:$E$9,4)&lt;=StnC!$E181),$A181,"")</f>
        <v/>
      </c>
      <c r="J181" s="11" t="str">
        <f>IF(AND(VLOOKUP(J$1,VesselTimes!$A$2:$E$9,5)&gt;StnC!$D181,VLOOKUP(J$1,VesselTimes!$A$2:$E$9,4)&lt;=StnC!$E181),$A181,"")</f>
        <v/>
      </c>
      <c r="K181" s="11" t="str">
        <f>IF(AND(VLOOKUP(K$1,VesselTimes!$A$2:$E$9,5)&gt;StnC!$D181,VLOOKUP(K$1,VesselTimes!$A$2:$E$9,4)&lt;=StnC!$E181),$A181,"")</f>
        <v/>
      </c>
      <c r="L181" s="11" t="str">
        <f>IF(AND(VLOOKUP(L$1,VesselTimes!$A$2:$E$9,5)&gt;StnC!$D181,VLOOKUP(L$1,VesselTimes!$A$2:$E$9,4)&lt;=StnC!$E181),$A181,"")</f>
        <v/>
      </c>
      <c r="M181" s="11" t="str">
        <f>IF(AND(VLOOKUP(M$1,VesselTimes!$A$2:$E$9,5)&gt;StnC!$D181,VLOOKUP(M$1,VesselTimes!$A$2:$E$9,4)&lt;=StnC!$E181),$A181,"")</f>
        <v/>
      </c>
    </row>
    <row r="182" spans="1:13" x14ac:dyDescent="0.25">
      <c r="A182" t="s">
        <v>611</v>
      </c>
      <c r="B182" s="4">
        <v>1792.723</v>
      </c>
      <c r="C182" s="2">
        <f t="shared" si="6"/>
        <v>383836.00000008009</v>
      </c>
      <c r="D182" s="1">
        <f t="shared" si="7"/>
        <v>41184.442546296297</v>
      </c>
      <c r="E182" s="1">
        <f t="shared" si="8"/>
        <v>41184.46329540509</v>
      </c>
      <c r="F182" s="11" t="str">
        <f>IF(AND(VLOOKUP(F$1,VesselTimes!$A$2:$E$9,5)&gt;StnC!$D182,VLOOKUP(F$1,VesselTimes!$A$2:$E$9,4)&lt;=StnC!$E182),$A182,"")</f>
        <v/>
      </c>
      <c r="G182" s="11" t="str">
        <f>IF(AND(VLOOKUP(G$1,VesselTimes!$A$2:$E$9,5)&gt;StnC!$D182,VLOOKUP(G$1,VesselTimes!$A$2:$E$9,4)&lt;=StnC!$E182),$A182,"")</f>
        <v/>
      </c>
      <c r="H182" s="11" t="str">
        <f>IF(AND(VLOOKUP(H$1,VesselTimes!$A$2:$E$9,5)&gt;StnC!$D182,VLOOKUP(H$1,VesselTimes!$A$2:$E$9,4)&lt;=StnC!$E182),$A182,"")</f>
        <v/>
      </c>
      <c r="I182" s="11" t="str">
        <f>IF(AND(VLOOKUP(I$1,VesselTimes!$A$2:$E$9,5)&gt;StnC!$D182,VLOOKUP(I$1,VesselTimes!$A$2:$E$9,4)&lt;=StnC!$E182),$A182,"")</f>
        <v/>
      </c>
      <c r="J182" s="11" t="str">
        <f>IF(AND(VLOOKUP(J$1,VesselTimes!$A$2:$E$9,5)&gt;StnC!$D182,VLOOKUP(J$1,VesselTimes!$A$2:$E$9,4)&lt;=StnC!$E182),$A182,"")</f>
        <v/>
      </c>
      <c r="K182" s="11" t="str">
        <f>IF(AND(VLOOKUP(K$1,VesselTimes!$A$2:$E$9,5)&gt;StnC!$D182,VLOOKUP(K$1,VesselTimes!$A$2:$E$9,4)&lt;=StnC!$E182),$A182,"")</f>
        <v/>
      </c>
      <c r="L182" s="11" t="str">
        <f>IF(AND(VLOOKUP(L$1,VesselTimes!$A$2:$E$9,5)&gt;StnC!$D182,VLOOKUP(L$1,VesselTimes!$A$2:$E$9,4)&lt;=StnC!$E182),$A182,"")</f>
        <v/>
      </c>
      <c r="M182" s="11" t="str">
        <f>IF(AND(VLOOKUP(M$1,VesselTimes!$A$2:$E$9,5)&gt;StnC!$D182,VLOOKUP(M$1,VesselTimes!$A$2:$E$9,4)&lt;=StnC!$E182),$A182,"")</f>
        <v/>
      </c>
    </row>
    <row r="183" spans="1:13" x14ac:dyDescent="0.25">
      <c r="A183" t="s">
        <v>612</v>
      </c>
      <c r="B183" s="4">
        <v>1800</v>
      </c>
      <c r="C183" s="2">
        <f t="shared" si="6"/>
        <v>385636.99999989476</v>
      </c>
      <c r="D183" s="1">
        <f t="shared" si="7"/>
        <v>41184.463391203702</v>
      </c>
      <c r="E183" s="1">
        <f t="shared" si="8"/>
        <v>41184.484224537038</v>
      </c>
      <c r="F183" s="11" t="str">
        <f>IF(AND(VLOOKUP(F$1,VesselTimes!$A$2:$E$9,5)&gt;StnC!$D183,VLOOKUP(F$1,VesselTimes!$A$2:$E$9,4)&lt;=StnC!$E183),$A183,"")</f>
        <v/>
      </c>
      <c r="G183" s="11" t="str">
        <f>IF(AND(VLOOKUP(G$1,VesselTimes!$A$2:$E$9,5)&gt;StnC!$D183,VLOOKUP(G$1,VesselTimes!$A$2:$E$9,4)&lt;=StnC!$E183),$A183,"")</f>
        <v/>
      </c>
      <c r="H183" s="11" t="str">
        <f>IF(AND(VLOOKUP(H$1,VesselTimes!$A$2:$E$9,5)&gt;StnC!$D183,VLOOKUP(H$1,VesselTimes!$A$2:$E$9,4)&lt;=StnC!$E183),$A183,"")</f>
        <v/>
      </c>
      <c r="I183" s="11" t="str">
        <f>IF(AND(VLOOKUP(I$1,VesselTimes!$A$2:$E$9,5)&gt;StnC!$D183,VLOOKUP(I$1,VesselTimes!$A$2:$E$9,4)&lt;=StnC!$E183),$A183,"")</f>
        <v/>
      </c>
      <c r="J183" s="11" t="str">
        <f>IF(AND(VLOOKUP(J$1,VesselTimes!$A$2:$E$9,5)&gt;StnC!$D183,VLOOKUP(J$1,VesselTimes!$A$2:$E$9,4)&lt;=StnC!$E183),$A183,"")</f>
        <v/>
      </c>
      <c r="K183" s="11" t="str">
        <f>IF(AND(VLOOKUP(K$1,VesselTimes!$A$2:$E$9,5)&gt;StnC!$D183,VLOOKUP(K$1,VesselTimes!$A$2:$E$9,4)&lt;=StnC!$E183),$A183,"")</f>
        <v/>
      </c>
      <c r="L183" s="11" t="str">
        <f>IF(AND(VLOOKUP(L$1,VesselTimes!$A$2:$E$9,5)&gt;StnC!$D183,VLOOKUP(L$1,VesselTimes!$A$2:$E$9,4)&lt;=StnC!$E183),$A183,"")</f>
        <v/>
      </c>
      <c r="M183" s="11" t="str">
        <f>IF(AND(VLOOKUP(M$1,VesselTimes!$A$2:$E$9,5)&gt;StnC!$D183,VLOOKUP(M$1,VesselTimes!$A$2:$E$9,4)&lt;=StnC!$E183),$A183,"")</f>
        <v/>
      </c>
    </row>
    <row r="184" spans="1:13" x14ac:dyDescent="0.25">
      <c r="A184" t="s">
        <v>613</v>
      </c>
      <c r="B184" s="4">
        <v>1792.723</v>
      </c>
      <c r="C184" s="2">
        <f t="shared" si="6"/>
        <v>387437.00000010431</v>
      </c>
      <c r="D184" s="1">
        <f t="shared" si="7"/>
        <v>41184.484224537038</v>
      </c>
      <c r="E184" s="1">
        <f t="shared" si="8"/>
        <v>41184.504973645831</v>
      </c>
      <c r="F184" s="11" t="str">
        <f>IF(AND(VLOOKUP(F$1,VesselTimes!$A$2:$E$9,5)&gt;StnC!$D184,VLOOKUP(F$1,VesselTimes!$A$2:$E$9,4)&lt;=StnC!$E184),$A184,"")</f>
        <v/>
      </c>
      <c r="G184" s="11" t="str">
        <f>IF(AND(VLOOKUP(G$1,VesselTimes!$A$2:$E$9,5)&gt;StnC!$D184,VLOOKUP(G$1,VesselTimes!$A$2:$E$9,4)&lt;=StnC!$E184),$A184,"")</f>
        <v/>
      </c>
      <c r="H184" s="11" t="str">
        <f>IF(AND(VLOOKUP(H$1,VesselTimes!$A$2:$E$9,5)&gt;StnC!$D184,VLOOKUP(H$1,VesselTimes!$A$2:$E$9,4)&lt;=StnC!$E184),$A184,"")</f>
        <v/>
      </c>
      <c r="I184" s="11" t="str">
        <f>IF(AND(VLOOKUP(I$1,VesselTimes!$A$2:$E$9,5)&gt;StnC!$D184,VLOOKUP(I$1,VesselTimes!$A$2:$E$9,4)&lt;=StnC!$E184),$A184,"")</f>
        <v/>
      </c>
      <c r="J184" s="11" t="str">
        <f>IF(AND(VLOOKUP(J$1,VesselTimes!$A$2:$E$9,5)&gt;StnC!$D184,VLOOKUP(J$1,VesselTimes!$A$2:$E$9,4)&lt;=StnC!$E184),$A184,"")</f>
        <v/>
      </c>
      <c r="K184" s="11" t="str">
        <f>IF(AND(VLOOKUP(K$1,VesselTimes!$A$2:$E$9,5)&gt;StnC!$D184,VLOOKUP(K$1,VesselTimes!$A$2:$E$9,4)&lt;=StnC!$E184),$A184,"")</f>
        <v/>
      </c>
      <c r="L184" s="11" t="str">
        <f>IF(AND(VLOOKUP(L$1,VesselTimes!$A$2:$E$9,5)&gt;StnC!$D184,VLOOKUP(L$1,VesselTimes!$A$2:$E$9,4)&lt;=StnC!$E184),$A184,"")</f>
        <v/>
      </c>
      <c r="M184" s="11" t="str">
        <f>IF(AND(VLOOKUP(M$1,VesselTimes!$A$2:$E$9,5)&gt;StnC!$D184,VLOOKUP(M$1,VesselTimes!$A$2:$E$9,4)&lt;=StnC!$E184),$A184,"")</f>
        <v/>
      </c>
    </row>
    <row r="185" spans="1:13" x14ac:dyDescent="0.25">
      <c r="A185" t="s">
        <v>614</v>
      </c>
      <c r="B185" s="4">
        <v>1800</v>
      </c>
      <c r="C185" s="2">
        <f t="shared" si="6"/>
        <v>389237.99999991897</v>
      </c>
      <c r="D185" s="1">
        <f t="shared" si="7"/>
        <v>41184.505069444444</v>
      </c>
      <c r="E185" s="1">
        <f t="shared" si="8"/>
        <v>41184.525902777779</v>
      </c>
      <c r="F185" s="11" t="str">
        <f>IF(AND(VLOOKUP(F$1,VesselTimes!$A$2:$E$9,5)&gt;StnC!$D185,VLOOKUP(F$1,VesselTimes!$A$2:$E$9,4)&lt;=StnC!$E185),$A185,"")</f>
        <v/>
      </c>
      <c r="G185" s="11" t="str">
        <f>IF(AND(VLOOKUP(G$1,VesselTimes!$A$2:$E$9,5)&gt;StnC!$D185,VLOOKUP(G$1,VesselTimes!$A$2:$E$9,4)&lt;=StnC!$E185),$A185,"")</f>
        <v/>
      </c>
      <c r="H185" s="11" t="str">
        <f>IF(AND(VLOOKUP(H$1,VesselTimes!$A$2:$E$9,5)&gt;StnC!$D185,VLOOKUP(H$1,VesselTimes!$A$2:$E$9,4)&lt;=StnC!$E185),$A185,"")</f>
        <v/>
      </c>
      <c r="I185" s="11" t="str">
        <f>IF(AND(VLOOKUP(I$1,VesselTimes!$A$2:$E$9,5)&gt;StnC!$D185,VLOOKUP(I$1,VesselTimes!$A$2:$E$9,4)&lt;=StnC!$E185),$A185,"")</f>
        <v/>
      </c>
      <c r="J185" s="11" t="str">
        <f>IF(AND(VLOOKUP(J$1,VesselTimes!$A$2:$E$9,5)&gt;StnC!$D185,VLOOKUP(J$1,VesselTimes!$A$2:$E$9,4)&lt;=StnC!$E185),$A185,"")</f>
        <v/>
      </c>
      <c r="K185" s="11" t="str">
        <f>IF(AND(VLOOKUP(K$1,VesselTimes!$A$2:$E$9,5)&gt;StnC!$D185,VLOOKUP(K$1,VesselTimes!$A$2:$E$9,4)&lt;=StnC!$E185),$A185,"")</f>
        <v/>
      </c>
      <c r="L185" s="11" t="str">
        <f>IF(AND(VLOOKUP(L$1,VesselTimes!$A$2:$E$9,5)&gt;StnC!$D185,VLOOKUP(L$1,VesselTimes!$A$2:$E$9,4)&lt;=StnC!$E185),$A185,"")</f>
        <v/>
      </c>
      <c r="M185" s="11" t="str">
        <f>IF(AND(VLOOKUP(M$1,VesselTimes!$A$2:$E$9,5)&gt;StnC!$D185,VLOOKUP(M$1,VesselTimes!$A$2:$E$9,4)&lt;=StnC!$E185),$A185,"")</f>
        <v/>
      </c>
    </row>
    <row r="186" spans="1:13" x14ac:dyDescent="0.25">
      <c r="A186" t="s">
        <v>615</v>
      </c>
      <c r="B186" s="4">
        <v>1794.6849999999999</v>
      </c>
      <c r="C186" s="2">
        <f t="shared" si="6"/>
        <v>391038.00000012852</v>
      </c>
      <c r="D186" s="1">
        <f t="shared" si="7"/>
        <v>41184.525902777779</v>
      </c>
      <c r="E186" s="1">
        <f t="shared" si="8"/>
        <v>41184.546674594909</v>
      </c>
      <c r="F186" s="11" t="str">
        <f>IF(AND(VLOOKUP(F$1,VesselTimes!$A$2:$E$9,5)&gt;StnC!$D186,VLOOKUP(F$1,VesselTimes!$A$2:$E$9,4)&lt;=StnC!$E186),$A186,"")</f>
        <v/>
      </c>
      <c r="G186" s="11" t="str">
        <f>IF(AND(VLOOKUP(G$1,VesselTimes!$A$2:$E$9,5)&gt;StnC!$D186,VLOOKUP(G$1,VesselTimes!$A$2:$E$9,4)&lt;=StnC!$E186),$A186,"")</f>
        <v/>
      </c>
      <c r="H186" s="11" t="str">
        <f>IF(AND(VLOOKUP(H$1,VesselTimes!$A$2:$E$9,5)&gt;StnC!$D186,VLOOKUP(H$1,VesselTimes!$A$2:$E$9,4)&lt;=StnC!$E186),$A186,"")</f>
        <v/>
      </c>
      <c r="I186" s="11" t="str">
        <f>IF(AND(VLOOKUP(I$1,VesselTimes!$A$2:$E$9,5)&gt;StnC!$D186,VLOOKUP(I$1,VesselTimes!$A$2:$E$9,4)&lt;=StnC!$E186),$A186,"")</f>
        <v/>
      </c>
      <c r="J186" s="11" t="str">
        <f>IF(AND(VLOOKUP(J$1,VesselTimes!$A$2:$E$9,5)&gt;StnC!$D186,VLOOKUP(J$1,VesselTimes!$A$2:$E$9,4)&lt;=StnC!$E186),$A186,"")</f>
        <v/>
      </c>
      <c r="K186" s="11" t="str">
        <f>IF(AND(VLOOKUP(K$1,VesselTimes!$A$2:$E$9,5)&gt;StnC!$D186,VLOOKUP(K$1,VesselTimes!$A$2:$E$9,4)&lt;=StnC!$E186),$A186,"")</f>
        <v/>
      </c>
      <c r="L186" s="11" t="str">
        <f>IF(AND(VLOOKUP(L$1,VesselTimes!$A$2:$E$9,5)&gt;StnC!$D186,VLOOKUP(L$1,VesselTimes!$A$2:$E$9,4)&lt;=StnC!$E186),$A186,"")</f>
        <v/>
      </c>
      <c r="M186" s="11" t="str">
        <f>IF(AND(VLOOKUP(M$1,VesselTimes!$A$2:$E$9,5)&gt;StnC!$D186,VLOOKUP(M$1,VesselTimes!$A$2:$E$9,4)&lt;=StnC!$E186),$A186,"")</f>
        <v/>
      </c>
    </row>
    <row r="187" spans="1:13" x14ac:dyDescent="0.25">
      <c r="A187" t="s">
        <v>616</v>
      </c>
      <c r="B187" s="4">
        <v>1800</v>
      </c>
      <c r="C187" s="2">
        <f t="shared" si="6"/>
        <v>392840.99999978207</v>
      </c>
      <c r="D187" s="1">
        <f t="shared" si="7"/>
        <v>41184.546770833331</v>
      </c>
      <c r="E187" s="1">
        <f t="shared" si="8"/>
        <v>41184.567604166667</v>
      </c>
      <c r="F187" s="11" t="str">
        <f>IF(AND(VLOOKUP(F$1,VesselTimes!$A$2:$E$9,5)&gt;StnC!$D187,VLOOKUP(F$1,VesselTimes!$A$2:$E$9,4)&lt;=StnC!$E187),$A187,"")</f>
        <v/>
      </c>
      <c r="G187" s="11" t="str">
        <f>IF(AND(VLOOKUP(G$1,VesselTimes!$A$2:$E$9,5)&gt;StnC!$D187,VLOOKUP(G$1,VesselTimes!$A$2:$E$9,4)&lt;=StnC!$E187),$A187,"")</f>
        <v/>
      </c>
      <c r="H187" s="11" t="str">
        <f>IF(AND(VLOOKUP(H$1,VesselTimes!$A$2:$E$9,5)&gt;StnC!$D187,VLOOKUP(H$1,VesselTimes!$A$2:$E$9,4)&lt;=StnC!$E187),$A187,"")</f>
        <v/>
      </c>
      <c r="I187" s="11" t="str">
        <f>IF(AND(VLOOKUP(I$1,VesselTimes!$A$2:$E$9,5)&gt;StnC!$D187,VLOOKUP(I$1,VesselTimes!$A$2:$E$9,4)&lt;=StnC!$E187),$A187,"")</f>
        <v/>
      </c>
      <c r="J187" s="11" t="str">
        <f>IF(AND(VLOOKUP(J$1,VesselTimes!$A$2:$E$9,5)&gt;StnC!$D187,VLOOKUP(J$1,VesselTimes!$A$2:$E$9,4)&lt;=StnC!$E187),$A187,"")</f>
        <v/>
      </c>
      <c r="K187" s="11" t="str">
        <f>IF(AND(VLOOKUP(K$1,VesselTimes!$A$2:$E$9,5)&gt;StnC!$D187,VLOOKUP(K$1,VesselTimes!$A$2:$E$9,4)&lt;=StnC!$E187),$A187,"")</f>
        <v/>
      </c>
      <c r="L187" s="11" t="str">
        <f>IF(AND(VLOOKUP(L$1,VesselTimes!$A$2:$E$9,5)&gt;StnC!$D187,VLOOKUP(L$1,VesselTimes!$A$2:$E$9,4)&lt;=StnC!$E187),$A187,"")</f>
        <v/>
      </c>
      <c r="M187" s="11" t="str">
        <f>IF(AND(VLOOKUP(M$1,VesselTimes!$A$2:$E$9,5)&gt;StnC!$D187,VLOOKUP(M$1,VesselTimes!$A$2:$E$9,4)&lt;=StnC!$E187),$A187,"")</f>
        <v/>
      </c>
    </row>
    <row r="188" spans="1:13" x14ac:dyDescent="0.25">
      <c r="A188" t="s">
        <v>617</v>
      </c>
      <c r="B188" s="4">
        <v>1792.68</v>
      </c>
      <c r="C188" s="2">
        <f t="shared" si="6"/>
        <v>394640.99999999162</v>
      </c>
      <c r="D188" s="1">
        <f t="shared" si="7"/>
        <v>41184.567604166667</v>
      </c>
      <c r="E188" s="1">
        <f t="shared" si="8"/>
        <v>41184.588352777777</v>
      </c>
      <c r="F188" s="11" t="str">
        <f>IF(AND(VLOOKUP(F$1,VesselTimes!$A$2:$E$9,5)&gt;StnC!$D188,VLOOKUP(F$1,VesselTimes!$A$2:$E$9,4)&lt;=StnC!$E188),$A188,"")</f>
        <v/>
      </c>
      <c r="G188" s="11" t="str">
        <f>IF(AND(VLOOKUP(G$1,VesselTimes!$A$2:$E$9,5)&gt;StnC!$D188,VLOOKUP(G$1,VesselTimes!$A$2:$E$9,4)&lt;=StnC!$E188),$A188,"")</f>
        <v/>
      </c>
      <c r="H188" s="11" t="str">
        <f>IF(AND(VLOOKUP(H$1,VesselTimes!$A$2:$E$9,5)&gt;StnC!$D188,VLOOKUP(H$1,VesselTimes!$A$2:$E$9,4)&lt;=StnC!$E188),$A188,"")</f>
        <v/>
      </c>
      <c r="I188" s="11" t="str">
        <f>IF(AND(VLOOKUP(I$1,VesselTimes!$A$2:$E$9,5)&gt;StnC!$D188,VLOOKUP(I$1,VesselTimes!$A$2:$E$9,4)&lt;=StnC!$E188),$A188,"")</f>
        <v/>
      </c>
      <c r="J188" s="11" t="str">
        <f>IF(AND(VLOOKUP(J$1,VesselTimes!$A$2:$E$9,5)&gt;StnC!$D188,VLOOKUP(J$1,VesselTimes!$A$2:$E$9,4)&lt;=StnC!$E188),$A188,"")</f>
        <v/>
      </c>
      <c r="K188" s="11" t="str">
        <f>IF(AND(VLOOKUP(K$1,VesselTimes!$A$2:$E$9,5)&gt;StnC!$D188,VLOOKUP(K$1,VesselTimes!$A$2:$E$9,4)&lt;=StnC!$E188),$A188,"")</f>
        <v/>
      </c>
      <c r="L188" s="11" t="str">
        <f>IF(AND(VLOOKUP(L$1,VesselTimes!$A$2:$E$9,5)&gt;StnC!$D188,VLOOKUP(L$1,VesselTimes!$A$2:$E$9,4)&lt;=StnC!$E188),$A188,"")</f>
        <v/>
      </c>
      <c r="M188" s="11" t="str">
        <f>IF(AND(VLOOKUP(M$1,VesselTimes!$A$2:$E$9,5)&gt;StnC!$D188,VLOOKUP(M$1,VesselTimes!$A$2:$E$9,4)&lt;=StnC!$E188),$A188,"")</f>
        <v/>
      </c>
    </row>
    <row r="189" spans="1:13" x14ac:dyDescent="0.25">
      <c r="A189" t="s">
        <v>618</v>
      </c>
      <c r="B189" s="4">
        <v>1800</v>
      </c>
      <c r="C189" s="2">
        <f t="shared" si="6"/>
        <v>396441.99999980628</v>
      </c>
      <c r="D189" s="1">
        <f t="shared" si="7"/>
        <v>41184.588449074072</v>
      </c>
      <c r="E189" s="1">
        <f t="shared" si="8"/>
        <v>41184.609282407408</v>
      </c>
      <c r="F189" s="11" t="str">
        <f>IF(AND(VLOOKUP(F$1,VesselTimes!$A$2:$E$9,5)&gt;StnC!$D189,VLOOKUP(F$1,VesselTimes!$A$2:$E$9,4)&lt;=StnC!$E189),$A189,"")</f>
        <v/>
      </c>
      <c r="G189" s="11" t="str">
        <f>IF(AND(VLOOKUP(G$1,VesselTimes!$A$2:$E$9,5)&gt;StnC!$D189,VLOOKUP(G$1,VesselTimes!$A$2:$E$9,4)&lt;=StnC!$E189),$A189,"")</f>
        <v/>
      </c>
      <c r="H189" s="11" t="str">
        <f>IF(AND(VLOOKUP(H$1,VesselTimes!$A$2:$E$9,5)&gt;StnC!$D189,VLOOKUP(H$1,VesselTimes!$A$2:$E$9,4)&lt;=StnC!$E189),$A189,"")</f>
        <v/>
      </c>
      <c r="I189" s="11" t="str">
        <f>IF(AND(VLOOKUP(I$1,VesselTimes!$A$2:$E$9,5)&gt;StnC!$D189,VLOOKUP(I$1,VesselTimes!$A$2:$E$9,4)&lt;=StnC!$E189),$A189,"")</f>
        <v/>
      </c>
      <c r="J189" s="11" t="str">
        <f>IF(AND(VLOOKUP(J$1,VesselTimes!$A$2:$E$9,5)&gt;StnC!$D189,VLOOKUP(J$1,VesselTimes!$A$2:$E$9,4)&lt;=StnC!$E189),$A189,"")</f>
        <v/>
      </c>
      <c r="K189" s="11" t="str">
        <f>IF(AND(VLOOKUP(K$1,VesselTimes!$A$2:$E$9,5)&gt;StnC!$D189,VLOOKUP(K$1,VesselTimes!$A$2:$E$9,4)&lt;=StnC!$E189),$A189,"")</f>
        <v/>
      </c>
      <c r="L189" s="11" t="str">
        <f>IF(AND(VLOOKUP(L$1,VesselTimes!$A$2:$E$9,5)&gt;StnC!$D189,VLOOKUP(L$1,VesselTimes!$A$2:$E$9,4)&lt;=StnC!$E189),$A189,"")</f>
        <v/>
      </c>
      <c r="M189" s="11" t="str">
        <f>IF(AND(VLOOKUP(M$1,VesselTimes!$A$2:$E$9,5)&gt;StnC!$D189,VLOOKUP(M$1,VesselTimes!$A$2:$E$9,4)&lt;=StnC!$E189),$A189,"")</f>
        <v/>
      </c>
    </row>
    <row r="190" spans="1:13" x14ac:dyDescent="0.25">
      <c r="A190" t="s">
        <v>619</v>
      </c>
      <c r="B190" s="4">
        <v>1794.7280000000001</v>
      </c>
      <c r="C190" s="2">
        <f t="shared" si="6"/>
        <v>398242.00000001583</v>
      </c>
      <c r="D190" s="1">
        <f t="shared" si="7"/>
        <v>41184.609282407408</v>
      </c>
      <c r="E190" s="1">
        <f t="shared" si="8"/>
        <v>41184.63005472222</v>
      </c>
      <c r="F190" s="11" t="str">
        <f>IF(AND(VLOOKUP(F$1,VesselTimes!$A$2:$E$9,5)&gt;StnC!$D190,VLOOKUP(F$1,VesselTimes!$A$2:$E$9,4)&lt;=StnC!$E190),$A190,"")</f>
        <v/>
      </c>
      <c r="G190" s="11" t="str">
        <f>IF(AND(VLOOKUP(G$1,VesselTimes!$A$2:$E$9,5)&gt;StnC!$D190,VLOOKUP(G$1,VesselTimes!$A$2:$E$9,4)&lt;=StnC!$E190),$A190,"")</f>
        <v/>
      </c>
      <c r="H190" s="11" t="str">
        <f>IF(AND(VLOOKUP(H$1,VesselTimes!$A$2:$E$9,5)&gt;StnC!$D190,VLOOKUP(H$1,VesselTimes!$A$2:$E$9,4)&lt;=StnC!$E190),$A190,"")</f>
        <v/>
      </c>
      <c r="I190" s="11" t="str">
        <f>IF(AND(VLOOKUP(I$1,VesselTimes!$A$2:$E$9,5)&gt;StnC!$D190,VLOOKUP(I$1,VesselTimes!$A$2:$E$9,4)&lt;=StnC!$E190),$A190,"")</f>
        <v/>
      </c>
      <c r="J190" s="11" t="str">
        <f>IF(AND(VLOOKUP(J$1,VesselTimes!$A$2:$E$9,5)&gt;StnC!$D190,VLOOKUP(J$1,VesselTimes!$A$2:$E$9,4)&lt;=StnC!$E190),$A190,"")</f>
        <v/>
      </c>
      <c r="K190" s="11" t="str">
        <f>IF(AND(VLOOKUP(K$1,VesselTimes!$A$2:$E$9,5)&gt;StnC!$D190,VLOOKUP(K$1,VesselTimes!$A$2:$E$9,4)&lt;=StnC!$E190),$A190,"")</f>
        <v/>
      </c>
      <c r="L190" s="11" t="str">
        <f>IF(AND(VLOOKUP(L$1,VesselTimes!$A$2:$E$9,5)&gt;StnC!$D190,VLOOKUP(L$1,VesselTimes!$A$2:$E$9,4)&lt;=StnC!$E190),$A190,"")</f>
        <v/>
      </c>
      <c r="M190" s="11" t="str">
        <f>IF(AND(VLOOKUP(M$1,VesselTimes!$A$2:$E$9,5)&gt;StnC!$D190,VLOOKUP(M$1,VesselTimes!$A$2:$E$9,4)&lt;=StnC!$E190),$A190,"")</f>
        <v/>
      </c>
    </row>
    <row r="191" spans="1:13" x14ac:dyDescent="0.25">
      <c r="A191" t="s">
        <v>620</v>
      </c>
      <c r="B191" s="4">
        <v>1800</v>
      </c>
      <c r="C191" s="2">
        <f t="shared" si="6"/>
        <v>400044.00000006426</v>
      </c>
      <c r="D191" s="1">
        <f t="shared" si="7"/>
        <v>41184.63013888889</v>
      </c>
      <c r="E191" s="1">
        <f t="shared" si="8"/>
        <v>41184.650972222225</v>
      </c>
      <c r="F191" s="11" t="str">
        <f>IF(AND(VLOOKUP(F$1,VesselTimes!$A$2:$E$9,5)&gt;StnC!$D191,VLOOKUP(F$1,VesselTimes!$A$2:$E$9,4)&lt;=StnC!$E191),$A191,"")</f>
        <v/>
      </c>
      <c r="G191" s="11" t="str">
        <f>IF(AND(VLOOKUP(G$1,VesselTimes!$A$2:$E$9,5)&gt;StnC!$D191,VLOOKUP(G$1,VesselTimes!$A$2:$E$9,4)&lt;=StnC!$E191),$A191,"")</f>
        <v/>
      </c>
      <c r="H191" s="11" t="str">
        <f>IF(AND(VLOOKUP(H$1,VesselTimes!$A$2:$E$9,5)&gt;StnC!$D191,VLOOKUP(H$1,VesselTimes!$A$2:$E$9,4)&lt;=StnC!$E191),$A191,"")</f>
        <v/>
      </c>
      <c r="I191" s="11" t="str">
        <f>IF(AND(VLOOKUP(I$1,VesselTimes!$A$2:$E$9,5)&gt;StnC!$D191,VLOOKUP(I$1,VesselTimes!$A$2:$E$9,4)&lt;=StnC!$E191),$A191,"")</f>
        <v/>
      </c>
      <c r="J191" s="11" t="str">
        <f>IF(AND(VLOOKUP(J$1,VesselTimes!$A$2:$E$9,5)&gt;StnC!$D191,VLOOKUP(J$1,VesselTimes!$A$2:$E$9,4)&lt;=StnC!$E191),$A191,"")</f>
        <v/>
      </c>
      <c r="K191" s="11" t="str">
        <f>IF(AND(VLOOKUP(K$1,VesselTimes!$A$2:$E$9,5)&gt;StnC!$D191,VLOOKUP(K$1,VesselTimes!$A$2:$E$9,4)&lt;=StnC!$E191),$A191,"")</f>
        <v/>
      </c>
      <c r="L191" s="11" t="str">
        <f>IF(AND(VLOOKUP(L$1,VesselTimes!$A$2:$E$9,5)&gt;StnC!$D191,VLOOKUP(L$1,VesselTimes!$A$2:$E$9,4)&lt;=StnC!$E191),$A191,"")</f>
        <v/>
      </c>
      <c r="M191" s="11" t="str">
        <f>IF(AND(VLOOKUP(M$1,VesselTimes!$A$2:$E$9,5)&gt;StnC!$D191,VLOOKUP(M$1,VesselTimes!$A$2:$E$9,4)&lt;=StnC!$E191),$A191,"")</f>
        <v/>
      </c>
    </row>
    <row r="192" spans="1:13" x14ac:dyDescent="0.25">
      <c r="A192" t="s">
        <v>621</v>
      </c>
      <c r="B192" s="4">
        <v>1791.7840000000001</v>
      </c>
      <c r="C192" s="2">
        <f t="shared" si="6"/>
        <v>401844.00000027381</v>
      </c>
      <c r="D192" s="1">
        <f t="shared" si="7"/>
        <v>41184.650972222225</v>
      </c>
      <c r="E192" s="1">
        <f t="shared" si="8"/>
        <v>41184.671710462964</v>
      </c>
      <c r="F192" s="11" t="str">
        <f>IF(AND(VLOOKUP(F$1,VesselTimes!$A$2:$E$9,5)&gt;StnC!$D192,VLOOKUP(F$1,VesselTimes!$A$2:$E$9,4)&lt;=StnC!$E192),$A192,"")</f>
        <v/>
      </c>
      <c r="G192" s="11" t="str">
        <f>IF(AND(VLOOKUP(G$1,VesselTimes!$A$2:$E$9,5)&gt;StnC!$D192,VLOOKUP(G$1,VesselTimes!$A$2:$E$9,4)&lt;=StnC!$E192),$A192,"")</f>
        <v/>
      </c>
      <c r="H192" s="11" t="str">
        <f>IF(AND(VLOOKUP(H$1,VesselTimes!$A$2:$E$9,5)&gt;StnC!$D192,VLOOKUP(H$1,VesselTimes!$A$2:$E$9,4)&lt;=StnC!$E192),$A192,"")</f>
        <v/>
      </c>
      <c r="I192" s="11" t="str">
        <f>IF(AND(VLOOKUP(I$1,VesselTimes!$A$2:$E$9,5)&gt;StnC!$D192,VLOOKUP(I$1,VesselTimes!$A$2:$E$9,4)&lt;=StnC!$E192),$A192,"")</f>
        <v/>
      </c>
      <c r="J192" s="11" t="str">
        <f>IF(AND(VLOOKUP(J$1,VesselTimes!$A$2:$E$9,5)&gt;StnC!$D192,VLOOKUP(J$1,VesselTimes!$A$2:$E$9,4)&lt;=StnC!$E192),$A192,"")</f>
        <v/>
      </c>
      <c r="K192" s="11" t="str">
        <f>IF(AND(VLOOKUP(K$1,VesselTimes!$A$2:$E$9,5)&gt;StnC!$D192,VLOOKUP(K$1,VesselTimes!$A$2:$E$9,4)&lt;=StnC!$E192),$A192,"")</f>
        <v/>
      </c>
      <c r="L192" s="11" t="str">
        <f>IF(AND(VLOOKUP(L$1,VesselTimes!$A$2:$E$9,5)&gt;StnC!$D192,VLOOKUP(L$1,VesselTimes!$A$2:$E$9,4)&lt;=StnC!$E192),$A192,"")</f>
        <v/>
      </c>
      <c r="M192" s="11" t="str">
        <f>IF(AND(VLOOKUP(M$1,VesselTimes!$A$2:$E$9,5)&gt;StnC!$D192,VLOOKUP(M$1,VesselTimes!$A$2:$E$9,4)&lt;=StnC!$E192),$A192,"")</f>
        <v/>
      </c>
    </row>
    <row r="193" spans="1:13" x14ac:dyDescent="0.25">
      <c r="A193" t="s">
        <v>622</v>
      </c>
      <c r="B193" s="4">
        <v>1800</v>
      </c>
      <c r="C193" s="2">
        <f t="shared" si="6"/>
        <v>403645.00000008848</v>
      </c>
      <c r="D193" s="1">
        <f t="shared" si="7"/>
        <v>41184.671817129631</v>
      </c>
      <c r="E193" s="1">
        <f t="shared" si="8"/>
        <v>41184.692650462966</v>
      </c>
      <c r="F193" s="11" t="str">
        <f>IF(AND(VLOOKUP(F$1,VesselTimes!$A$2:$E$9,5)&gt;StnC!$D193,VLOOKUP(F$1,VesselTimes!$A$2:$E$9,4)&lt;=StnC!$E193),$A193,"")</f>
        <v/>
      </c>
      <c r="G193" s="11" t="str">
        <f>IF(AND(VLOOKUP(G$1,VesselTimes!$A$2:$E$9,5)&gt;StnC!$D193,VLOOKUP(G$1,VesselTimes!$A$2:$E$9,4)&lt;=StnC!$E193),$A193,"")</f>
        <v/>
      </c>
      <c r="H193" s="11" t="str">
        <f>IF(AND(VLOOKUP(H$1,VesselTimes!$A$2:$E$9,5)&gt;StnC!$D193,VLOOKUP(H$1,VesselTimes!$A$2:$E$9,4)&lt;=StnC!$E193),$A193,"")</f>
        <v/>
      </c>
      <c r="I193" s="11" t="str">
        <f>IF(AND(VLOOKUP(I$1,VesselTimes!$A$2:$E$9,5)&gt;StnC!$D193,VLOOKUP(I$1,VesselTimes!$A$2:$E$9,4)&lt;=StnC!$E193),$A193,"")</f>
        <v/>
      </c>
      <c r="J193" s="11" t="str">
        <f>IF(AND(VLOOKUP(J$1,VesselTimes!$A$2:$E$9,5)&gt;StnC!$D193,VLOOKUP(J$1,VesselTimes!$A$2:$E$9,4)&lt;=StnC!$E193),$A193,"")</f>
        <v/>
      </c>
      <c r="K193" s="11" t="str">
        <f>IF(AND(VLOOKUP(K$1,VesselTimes!$A$2:$E$9,5)&gt;StnC!$D193,VLOOKUP(K$1,VesselTimes!$A$2:$E$9,4)&lt;=StnC!$E193),$A193,"")</f>
        <v/>
      </c>
      <c r="L193" s="11" t="str">
        <f>IF(AND(VLOOKUP(L$1,VesselTimes!$A$2:$E$9,5)&gt;StnC!$D193,VLOOKUP(L$1,VesselTimes!$A$2:$E$9,4)&lt;=StnC!$E193),$A193,"")</f>
        <v/>
      </c>
      <c r="M193" s="11" t="str">
        <f>IF(AND(VLOOKUP(M$1,VesselTimes!$A$2:$E$9,5)&gt;StnC!$D193,VLOOKUP(M$1,VesselTimes!$A$2:$E$9,4)&lt;=StnC!$E193),$A193,"")</f>
        <v/>
      </c>
    </row>
    <row r="194" spans="1:13" x14ac:dyDescent="0.25">
      <c r="A194" t="s">
        <v>623</v>
      </c>
      <c r="B194" s="4">
        <v>1792.723</v>
      </c>
      <c r="C194" s="2">
        <f t="shared" si="6"/>
        <v>405445.00000029802</v>
      </c>
      <c r="D194" s="1">
        <f t="shared" si="7"/>
        <v>41184.692650462966</v>
      </c>
      <c r="E194" s="1">
        <f t="shared" si="8"/>
        <v>41184.71339957176</v>
      </c>
      <c r="F194" s="11" t="str">
        <f>IF(AND(VLOOKUP(F$1,VesselTimes!$A$2:$E$9,5)&gt;StnC!$D194,VLOOKUP(F$1,VesselTimes!$A$2:$E$9,4)&lt;=StnC!$E194),$A194,"")</f>
        <v/>
      </c>
      <c r="G194" s="11" t="str">
        <f>IF(AND(VLOOKUP(G$1,VesselTimes!$A$2:$E$9,5)&gt;StnC!$D194,VLOOKUP(G$1,VesselTimes!$A$2:$E$9,4)&lt;=StnC!$E194),$A194,"")</f>
        <v/>
      </c>
      <c r="H194" s="11" t="str">
        <f>IF(AND(VLOOKUP(H$1,VesselTimes!$A$2:$E$9,5)&gt;StnC!$D194,VLOOKUP(H$1,VesselTimes!$A$2:$E$9,4)&lt;=StnC!$E194),$A194,"")</f>
        <v/>
      </c>
      <c r="I194" s="11" t="str">
        <f>IF(AND(VLOOKUP(I$1,VesselTimes!$A$2:$E$9,5)&gt;StnC!$D194,VLOOKUP(I$1,VesselTimes!$A$2:$E$9,4)&lt;=StnC!$E194),$A194,"")</f>
        <v/>
      </c>
      <c r="J194" s="11" t="str">
        <f>IF(AND(VLOOKUP(J$1,VesselTimes!$A$2:$E$9,5)&gt;StnC!$D194,VLOOKUP(J$1,VesselTimes!$A$2:$E$9,4)&lt;=StnC!$E194),$A194,"")</f>
        <v/>
      </c>
      <c r="K194" s="11" t="str">
        <f>IF(AND(VLOOKUP(K$1,VesselTimes!$A$2:$E$9,5)&gt;StnC!$D194,VLOOKUP(K$1,VesselTimes!$A$2:$E$9,4)&lt;=StnC!$E194),$A194,"")</f>
        <v/>
      </c>
      <c r="L194" s="11" t="str">
        <f>IF(AND(VLOOKUP(L$1,VesselTimes!$A$2:$E$9,5)&gt;StnC!$D194,VLOOKUP(L$1,VesselTimes!$A$2:$E$9,4)&lt;=StnC!$E194),$A194,"")</f>
        <v/>
      </c>
      <c r="M194" s="11" t="str">
        <f>IF(AND(VLOOKUP(M$1,VesselTimes!$A$2:$E$9,5)&gt;StnC!$D194,VLOOKUP(M$1,VesselTimes!$A$2:$E$9,4)&lt;=StnC!$E194),$A194,"")</f>
        <v/>
      </c>
    </row>
    <row r="195" spans="1:13" x14ac:dyDescent="0.25">
      <c r="A195" t="s">
        <v>624</v>
      </c>
      <c r="B195" s="4">
        <v>1800</v>
      </c>
      <c r="C195" s="2">
        <f t="shared" ref="C195:C205" si="9">24*3600*(D195-zerotime)</f>
        <v>407246.00000011269</v>
      </c>
      <c r="D195" s="1">
        <f t="shared" ref="D195:D205" si="10">DATE(MID(A195,54,4),MID(A195,59,2),MID(A195,62,2))+TIME(MID(A195,65,2),MID(A195,68,2),MID(A195,71,2))</f>
        <v>41184.713495370372</v>
      </c>
      <c r="E195" s="1">
        <f t="shared" ref="E195:E205" si="11">D195+B195/24/3600</f>
        <v>41184.734328703707</v>
      </c>
      <c r="F195" s="11" t="str">
        <f>IF(AND(VLOOKUP(F$1,VesselTimes!$A$2:$E$9,5)&gt;StnC!$D195,VLOOKUP(F$1,VesselTimes!$A$2:$E$9,4)&lt;=StnC!$E195),$A195,"")</f>
        <v/>
      </c>
      <c r="G195" s="11" t="str">
        <f>IF(AND(VLOOKUP(G$1,VesselTimes!$A$2:$E$9,5)&gt;StnC!$D195,VLOOKUP(G$1,VesselTimes!$A$2:$E$9,4)&lt;=StnC!$E195),$A195,"")</f>
        <v/>
      </c>
      <c r="H195" s="11" t="str">
        <f>IF(AND(VLOOKUP(H$1,VesselTimes!$A$2:$E$9,5)&gt;StnC!$D195,VLOOKUP(H$1,VesselTimes!$A$2:$E$9,4)&lt;=StnC!$E195),$A195,"")</f>
        <v/>
      </c>
      <c r="I195" s="11" t="str">
        <f>IF(AND(VLOOKUP(I$1,VesselTimes!$A$2:$E$9,5)&gt;StnC!$D195,VLOOKUP(I$1,VesselTimes!$A$2:$E$9,4)&lt;=StnC!$E195),$A195,"")</f>
        <v/>
      </c>
      <c r="J195" s="11" t="str">
        <f>IF(AND(VLOOKUP(J$1,VesselTimes!$A$2:$E$9,5)&gt;StnC!$D195,VLOOKUP(J$1,VesselTimes!$A$2:$E$9,4)&lt;=StnC!$E195),$A195,"")</f>
        <v/>
      </c>
      <c r="K195" s="11" t="str">
        <f>IF(AND(VLOOKUP(K$1,VesselTimes!$A$2:$E$9,5)&gt;StnC!$D195,VLOOKUP(K$1,VesselTimes!$A$2:$E$9,4)&lt;=StnC!$E195),$A195,"")</f>
        <v/>
      </c>
      <c r="L195" s="11" t="str">
        <f>IF(AND(VLOOKUP(L$1,VesselTimes!$A$2:$E$9,5)&gt;StnC!$D195,VLOOKUP(L$1,VesselTimes!$A$2:$E$9,4)&lt;=StnC!$E195),$A195,"")</f>
        <v/>
      </c>
      <c r="M195" s="11" t="str">
        <f>IF(AND(VLOOKUP(M$1,VesselTimes!$A$2:$E$9,5)&gt;StnC!$D195,VLOOKUP(M$1,VesselTimes!$A$2:$E$9,4)&lt;=StnC!$E195),$A195,"")</f>
        <v/>
      </c>
    </row>
    <row r="196" spans="1:13" x14ac:dyDescent="0.25">
      <c r="A196" t="s">
        <v>625</v>
      </c>
      <c r="B196" s="4">
        <v>1794.7280000000001</v>
      </c>
      <c r="C196" s="2">
        <f t="shared" si="9"/>
        <v>409045.99999969359</v>
      </c>
      <c r="D196" s="1">
        <f t="shared" si="10"/>
        <v>41184.7343287037</v>
      </c>
      <c r="E196" s="1">
        <f t="shared" si="11"/>
        <v>41184.755101018513</v>
      </c>
      <c r="F196" s="11" t="str">
        <f>IF(AND(VLOOKUP(F$1,VesselTimes!$A$2:$E$9,5)&gt;StnC!$D196,VLOOKUP(F$1,VesselTimes!$A$2:$E$9,4)&lt;=StnC!$E196),$A196,"")</f>
        <v/>
      </c>
      <c r="G196" s="11" t="str">
        <f>IF(AND(VLOOKUP(G$1,VesselTimes!$A$2:$E$9,5)&gt;StnC!$D196,VLOOKUP(G$1,VesselTimes!$A$2:$E$9,4)&lt;=StnC!$E196),$A196,"")</f>
        <v/>
      </c>
      <c r="H196" s="11" t="str">
        <f>IF(AND(VLOOKUP(H$1,VesselTimes!$A$2:$E$9,5)&gt;StnC!$D196,VLOOKUP(H$1,VesselTimes!$A$2:$E$9,4)&lt;=StnC!$E196),$A196,"")</f>
        <v/>
      </c>
      <c r="I196" s="11" t="str">
        <f>IF(AND(VLOOKUP(I$1,VesselTimes!$A$2:$E$9,5)&gt;StnC!$D196,VLOOKUP(I$1,VesselTimes!$A$2:$E$9,4)&lt;=StnC!$E196),$A196,"")</f>
        <v/>
      </c>
      <c r="J196" s="11" t="str">
        <f>IF(AND(VLOOKUP(J$1,VesselTimes!$A$2:$E$9,5)&gt;StnC!$D196,VLOOKUP(J$1,VesselTimes!$A$2:$E$9,4)&lt;=StnC!$E196),$A196,"")</f>
        <v/>
      </c>
      <c r="K196" s="11" t="str">
        <f>IF(AND(VLOOKUP(K$1,VesselTimes!$A$2:$E$9,5)&gt;StnC!$D196,VLOOKUP(K$1,VesselTimes!$A$2:$E$9,4)&lt;=StnC!$E196),$A196,"")</f>
        <v/>
      </c>
      <c r="L196" s="11" t="str">
        <f>IF(AND(VLOOKUP(L$1,VesselTimes!$A$2:$E$9,5)&gt;StnC!$D196,VLOOKUP(L$1,VesselTimes!$A$2:$E$9,4)&lt;=StnC!$E196),$A196,"")</f>
        <v/>
      </c>
      <c r="M196" s="11" t="str">
        <f>IF(AND(VLOOKUP(M$1,VesselTimes!$A$2:$E$9,5)&gt;StnC!$D196,VLOOKUP(M$1,VesselTimes!$A$2:$E$9,4)&lt;=StnC!$E196),$A196,"")</f>
        <v/>
      </c>
    </row>
    <row r="197" spans="1:13" x14ac:dyDescent="0.25">
      <c r="A197" t="s">
        <v>626</v>
      </c>
      <c r="B197" s="4">
        <v>1800</v>
      </c>
      <c r="C197" s="2">
        <f t="shared" si="9"/>
        <v>410848.99999997579</v>
      </c>
      <c r="D197" s="1">
        <f t="shared" si="10"/>
        <v>41184.755196759259</v>
      </c>
      <c r="E197" s="1">
        <f t="shared" si="11"/>
        <v>41184.776030092595</v>
      </c>
      <c r="F197" s="11" t="str">
        <f>IF(AND(VLOOKUP(F$1,VesselTimes!$A$2:$E$9,5)&gt;StnC!$D197,VLOOKUP(F$1,VesselTimes!$A$2:$E$9,4)&lt;=StnC!$E197),$A197,"")</f>
        <v/>
      </c>
      <c r="G197" s="11" t="str">
        <f>IF(AND(VLOOKUP(G$1,VesselTimes!$A$2:$E$9,5)&gt;StnC!$D197,VLOOKUP(G$1,VesselTimes!$A$2:$E$9,4)&lt;=StnC!$E197),$A197,"")</f>
        <v/>
      </c>
      <c r="H197" s="11" t="str">
        <f>IF(AND(VLOOKUP(H$1,VesselTimes!$A$2:$E$9,5)&gt;StnC!$D197,VLOOKUP(H$1,VesselTimes!$A$2:$E$9,4)&lt;=StnC!$E197),$A197,"")</f>
        <v/>
      </c>
      <c r="I197" s="11" t="str">
        <f>IF(AND(VLOOKUP(I$1,VesselTimes!$A$2:$E$9,5)&gt;StnC!$D197,VLOOKUP(I$1,VesselTimes!$A$2:$E$9,4)&lt;=StnC!$E197),$A197,"")</f>
        <v/>
      </c>
      <c r="J197" s="11" t="str">
        <f>IF(AND(VLOOKUP(J$1,VesselTimes!$A$2:$E$9,5)&gt;StnC!$D197,VLOOKUP(J$1,VesselTimes!$A$2:$E$9,4)&lt;=StnC!$E197),$A197,"")</f>
        <v/>
      </c>
      <c r="K197" s="11" t="str">
        <f>IF(AND(VLOOKUP(K$1,VesselTimes!$A$2:$E$9,5)&gt;StnC!$D197,VLOOKUP(K$1,VesselTimes!$A$2:$E$9,4)&lt;=StnC!$E197),$A197,"")</f>
        <v/>
      </c>
      <c r="L197" s="11" t="str">
        <f>IF(AND(VLOOKUP(L$1,VesselTimes!$A$2:$E$9,5)&gt;StnC!$D197,VLOOKUP(L$1,VesselTimes!$A$2:$E$9,4)&lt;=StnC!$E197),$A197,"")</f>
        <v/>
      </c>
      <c r="M197" s="11" t="str">
        <f>IF(AND(VLOOKUP(M$1,VesselTimes!$A$2:$E$9,5)&gt;StnC!$D197,VLOOKUP(M$1,VesselTimes!$A$2:$E$9,4)&lt;=StnC!$E197),$A197,"")</f>
        <v/>
      </c>
    </row>
    <row r="198" spans="1:13" x14ac:dyDescent="0.25">
      <c r="A198" t="s">
        <v>627</v>
      </c>
      <c r="B198" s="4">
        <v>1792.68</v>
      </c>
      <c r="C198" s="2">
        <f t="shared" si="9"/>
        <v>412649.00000018533</v>
      </c>
      <c r="D198" s="1">
        <f t="shared" si="10"/>
        <v>41184.776030092595</v>
      </c>
      <c r="E198" s="1">
        <f t="shared" si="11"/>
        <v>41184.796778703705</v>
      </c>
      <c r="F198" s="11" t="str">
        <f>IF(AND(VLOOKUP(F$1,VesselTimes!$A$2:$E$9,5)&gt;StnC!$D198,VLOOKUP(F$1,VesselTimes!$A$2:$E$9,4)&lt;=StnC!$E198),$A198,"")</f>
        <v/>
      </c>
      <c r="G198" s="11" t="str">
        <f>IF(AND(VLOOKUP(G$1,VesselTimes!$A$2:$E$9,5)&gt;StnC!$D198,VLOOKUP(G$1,VesselTimes!$A$2:$E$9,4)&lt;=StnC!$E198),$A198,"")</f>
        <v/>
      </c>
      <c r="H198" s="11" t="str">
        <f>IF(AND(VLOOKUP(H$1,VesselTimes!$A$2:$E$9,5)&gt;StnC!$D198,VLOOKUP(H$1,VesselTimes!$A$2:$E$9,4)&lt;=StnC!$E198),$A198,"")</f>
        <v/>
      </c>
      <c r="I198" s="11" t="str">
        <f>IF(AND(VLOOKUP(I$1,VesselTimes!$A$2:$E$9,5)&gt;StnC!$D198,VLOOKUP(I$1,VesselTimes!$A$2:$E$9,4)&lt;=StnC!$E198),$A198,"")</f>
        <v/>
      </c>
      <c r="J198" s="11" t="str">
        <f>IF(AND(VLOOKUP(J$1,VesselTimes!$A$2:$E$9,5)&gt;StnC!$D198,VLOOKUP(J$1,VesselTimes!$A$2:$E$9,4)&lt;=StnC!$E198),$A198,"")</f>
        <v/>
      </c>
      <c r="K198" s="11" t="str">
        <f>IF(AND(VLOOKUP(K$1,VesselTimes!$A$2:$E$9,5)&gt;StnC!$D198,VLOOKUP(K$1,VesselTimes!$A$2:$E$9,4)&lt;=StnC!$E198),$A198,"")</f>
        <v/>
      </c>
      <c r="L198" s="11" t="str">
        <f>IF(AND(VLOOKUP(L$1,VesselTimes!$A$2:$E$9,5)&gt;StnC!$D198,VLOOKUP(L$1,VesselTimes!$A$2:$E$9,4)&lt;=StnC!$E198),$A198,"")</f>
        <v/>
      </c>
      <c r="M198" s="11" t="str">
        <f>IF(AND(VLOOKUP(M$1,VesselTimes!$A$2:$E$9,5)&gt;StnC!$D198,VLOOKUP(M$1,VesselTimes!$A$2:$E$9,4)&lt;=StnC!$E198),$A198,"")</f>
        <v/>
      </c>
    </row>
    <row r="199" spans="1:13" x14ac:dyDescent="0.25">
      <c r="A199" t="s">
        <v>628</v>
      </c>
      <c r="B199" s="4">
        <v>1800</v>
      </c>
      <c r="C199" s="2">
        <f t="shared" si="9"/>
        <v>414450</v>
      </c>
      <c r="D199" s="1">
        <f t="shared" si="10"/>
        <v>41184.796875</v>
      </c>
      <c r="E199" s="1">
        <f t="shared" si="11"/>
        <v>41184.817708333336</v>
      </c>
      <c r="F199" s="11" t="str">
        <f>IF(AND(VLOOKUP(F$1,VesselTimes!$A$2:$E$9,5)&gt;StnC!$D199,VLOOKUP(F$1,VesselTimes!$A$2:$E$9,4)&lt;=StnC!$E199),$A199,"")</f>
        <v/>
      </c>
      <c r="G199" s="11" t="str">
        <f>IF(AND(VLOOKUP(G$1,VesselTimes!$A$2:$E$9,5)&gt;StnC!$D199,VLOOKUP(G$1,VesselTimes!$A$2:$E$9,4)&lt;=StnC!$E199),$A199,"")</f>
        <v/>
      </c>
      <c r="H199" s="11" t="str">
        <f>IF(AND(VLOOKUP(H$1,VesselTimes!$A$2:$E$9,5)&gt;StnC!$D199,VLOOKUP(H$1,VesselTimes!$A$2:$E$9,4)&lt;=StnC!$E199),$A199,"")</f>
        <v/>
      </c>
      <c r="I199" s="11" t="str">
        <f>IF(AND(VLOOKUP(I$1,VesselTimes!$A$2:$E$9,5)&gt;StnC!$D199,VLOOKUP(I$1,VesselTimes!$A$2:$E$9,4)&lt;=StnC!$E199),$A199,"")</f>
        <v/>
      </c>
      <c r="J199" s="11" t="str">
        <f>IF(AND(VLOOKUP(J$1,VesselTimes!$A$2:$E$9,5)&gt;StnC!$D199,VLOOKUP(J$1,VesselTimes!$A$2:$E$9,4)&lt;=StnC!$E199),$A199,"")</f>
        <v/>
      </c>
      <c r="K199" s="11" t="str">
        <f>IF(AND(VLOOKUP(K$1,VesselTimes!$A$2:$E$9,5)&gt;StnC!$D199,VLOOKUP(K$1,VesselTimes!$A$2:$E$9,4)&lt;=StnC!$E199),$A199,"")</f>
        <v/>
      </c>
      <c r="L199" s="11" t="str">
        <f>IF(AND(VLOOKUP(L$1,VesselTimes!$A$2:$E$9,5)&gt;StnC!$D199,VLOOKUP(L$1,VesselTimes!$A$2:$E$9,4)&lt;=StnC!$E199),$A199,"")</f>
        <v/>
      </c>
      <c r="M199" s="11" t="str">
        <f>IF(AND(VLOOKUP(M$1,VesselTimes!$A$2:$E$9,5)&gt;StnC!$D199,VLOOKUP(M$1,VesselTimes!$A$2:$E$9,4)&lt;=StnC!$E199),$A199,"")</f>
        <v/>
      </c>
    </row>
    <row r="200" spans="1:13" x14ac:dyDescent="0.25">
      <c r="A200" t="s">
        <v>629</v>
      </c>
      <c r="B200" s="4">
        <v>1794.7280000000001</v>
      </c>
      <c r="C200" s="2">
        <f t="shared" si="9"/>
        <v>416250.00000020955</v>
      </c>
      <c r="D200" s="1">
        <f t="shared" si="10"/>
        <v>41184.817708333336</v>
      </c>
      <c r="E200" s="1">
        <f t="shared" si="11"/>
        <v>41184.838480648148</v>
      </c>
      <c r="F200" s="11" t="str">
        <f>IF(AND(VLOOKUP(F$1,VesselTimes!$A$2:$E$9,5)&gt;StnC!$D200,VLOOKUP(F$1,VesselTimes!$A$2:$E$9,4)&lt;=StnC!$E200),$A200,"")</f>
        <v/>
      </c>
      <c r="G200" s="11" t="str">
        <f>IF(AND(VLOOKUP(G$1,VesselTimes!$A$2:$E$9,5)&gt;StnC!$D200,VLOOKUP(G$1,VesselTimes!$A$2:$E$9,4)&lt;=StnC!$E200),$A200,"")</f>
        <v/>
      </c>
      <c r="H200" s="11" t="str">
        <f>IF(AND(VLOOKUP(H$1,VesselTimes!$A$2:$E$9,5)&gt;StnC!$D200,VLOOKUP(H$1,VesselTimes!$A$2:$E$9,4)&lt;=StnC!$E200),$A200,"")</f>
        <v/>
      </c>
      <c r="I200" s="11" t="str">
        <f>IF(AND(VLOOKUP(I$1,VesselTimes!$A$2:$E$9,5)&gt;StnC!$D200,VLOOKUP(I$1,VesselTimes!$A$2:$E$9,4)&lt;=StnC!$E200),$A200,"")</f>
        <v/>
      </c>
      <c r="J200" s="11" t="str">
        <f>IF(AND(VLOOKUP(J$1,VesselTimes!$A$2:$E$9,5)&gt;StnC!$D200,VLOOKUP(J$1,VesselTimes!$A$2:$E$9,4)&lt;=StnC!$E200),$A200,"")</f>
        <v/>
      </c>
      <c r="K200" s="11" t="str">
        <f>IF(AND(VLOOKUP(K$1,VesselTimes!$A$2:$E$9,5)&gt;StnC!$D200,VLOOKUP(K$1,VesselTimes!$A$2:$E$9,4)&lt;=StnC!$E200),$A200,"")</f>
        <v/>
      </c>
      <c r="L200" s="11" t="str">
        <f>IF(AND(VLOOKUP(L$1,VesselTimes!$A$2:$E$9,5)&gt;StnC!$D200,VLOOKUP(L$1,VesselTimes!$A$2:$E$9,4)&lt;=StnC!$E200),$A200,"")</f>
        <v/>
      </c>
      <c r="M200" s="11" t="str">
        <f>IF(AND(VLOOKUP(M$1,VesselTimes!$A$2:$E$9,5)&gt;StnC!$D200,VLOOKUP(M$1,VesselTimes!$A$2:$E$9,4)&lt;=StnC!$E200),$A200,"")</f>
        <v/>
      </c>
    </row>
    <row r="201" spans="1:13" x14ac:dyDescent="0.25">
      <c r="A201" t="s">
        <v>630</v>
      </c>
      <c r="B201" s="4">
        <v>1800</v>
      </c>
      <c r="C201" s="2">
        <f t="shared" si="9"/>
        <v>418052.00000025798</v>
      </c>
      <c r="D201" s="1">
        <f t="shared" si="10"/>
        <v>41184.838564814818</v>
      </c>
      <c r="E201" s="1">
        <f t="shared" si="11"/>
        <v>41184.859398148154</v>
      </c>
      <c r="F201" s="11" t="str">
        <f>IF(AND(VLOOKUP(F$1,VesselTimes!$A$2:$E$9,5)&gt;StnC!$D201,VLOOKUP(F$1,VesselTimes!$A$2:$E$9,4)&lt;=StnC!$E201),$A201,"")</f>
        <v/>
      </c>
      <c r="G201" s="11" t="str">
        <f>IF(AND(VLOOKUP(G$1,VesselTimes!$A$2:$E$9,5)&gt;StnC!$D201,VLOOKUP(G$1,VesselTimes!$A$2:$E$9,4)&lt;=StnC!$E201),$A201,"")</f>
        <v/>
      </c>
      <c r="H201" s="11" t="str">
        <f>IF(AND(VLOOKUP(H$1,VesselTimes!$A$2:$E$9,5)&gt;StnC!$D201,VLOOKUP(H$1,VesselTimes!$A$2:$E$9,4)&lt;=StnC!$E201),$A201,"")</f>
        <v/>
      </c>
      <c r="I201" s="11" t="str">
        <f>IF(AND(VLOOKUP(I$1,VesselTimes!$A$2:$E$9,5)&gt;StnC!$D201,VLOOKUP(I$1,VesselTimes!$A$2:$E$9,4)&lt;=StnC!$E201),$A201,"")</f>
        <v/>
      </c>
      <c r="J201" s="11" t="str">
        <f>IF(AND(VLOOKUP(J$1,VesselTimes!$A$2:$E$9,5)&gt;StnC!$D201,VLOOKUP(J$1,VesselTimes!$A$2:$E$9,4)&lt;=StnC!$E201),$A201,"")</f>
        <v/>
      </c>
      <c r="K201" s="11" t="str">
        <f>IF(AND(VLOOKUP(K$1,VesselTimes!$A$2:$E$9,5)&gt;StnC!$D201,VLOOKUP(K$1,VesselTimes!$A$2:$E$9,4)&lt;=StnC!$E201),$A201,"")</f>
        <v/>
      </c>
      <c r="L201" s="11" t="str">
        <f>IF(AND(VLOOKUP(L$1,VesselTimes!$A$2:$E$9,5)&gt;StnC!$D201,VLOOKUP(L$1,VesselTimes!$A$2:$E$9,4)&lt;=StnC!$E201),$A201,"")</f>
        <v/>
      </c>
      <c r="M201" s="11" t="str">
        <f>IF(AND(VLOOKUP(M$1,VesselTimes!$A$2:$E$9,5)&gt;StnC!$D201,VLOOKUP(M$1,VesselTimes!$A$2:$E$9,4)&lt;=StnC!$E201),$A201,"")</f>
        <v/>
      </c>
    </row>
    <row r="202" spans="1:13" x14ac:dyDescent="0.25">
      <c r="A202" t="s">
        <v>631</v>
      </c>
      <c r="B202" s="4">
        <v>1791.7840000000001</v>
      </c>
      <c r="C202" s="2">
        <f t="shared" si="9"/>
        <v>419851.99999983888</v>
      </c>
      <c r="D202" s="1">
        <f t="shared" si="10"/>
        <v>41184.859398148146</v>
      </c>
      <c r="E202" s="1">
        <f t="shared" si="11"/>
        <v>41184.880136388885</v>
      </c>
      <c r="F202" s="11" t="str">
        <f>IF(AND(VLOOKUP(F$1,VesselTimes!$A$2:$E$9,5)&gt;StnC!$D202,VLOOKUP(F$1,VesselTimes!$A$2:$E$9,4)&lt;=StnC!$E202),$A202,"")</f>
        <v/>
      </c>
      <c r="G202" s="11" t="str">
        <f>IF(AND(VLOOKUP(G$1,VesselTimes!$A$2:$E$9,5)&gt;StnC!$D202,VLOOKUP(G$1,VesselTimes!$A$2:$E$9,4)&lt;=StnC!$E202),$A202,"")</f>
        <v/>
      </c>
      <c r="H202" s="11" t="str">
        <f>IF(AND(VLOOKUP(H$1,VesselTimes!$A$2:$E$9,5)&gt;StnC!$D202,VLOOKUP(H$1,VesselTimes!$A$2:$E$9,4)&lt;=StnC!$E202),$A202,"")</f>
        <v/>
      </c>
      <c r="I202" s="11" t="str">
        <f>IF(AND(VLOOKUP(I$1,VesselTimes!$A$2:$E$9,5)&gt;StnC!$D202,VLOOKUP(I$1,VesselTimes!$A$2:$E$9,4)&lt;=StnC!$E202),$A202,"")</f>
        <v/>
      </c>
      <c r="J202" s="11" t="str">
        <f>IF(AND(VLOOKUP(J$1,VesselTimes!$A$2:$E$9,5)&gt;StnC!$D202,VLOOKUP(J$1,VesselTimes!$A$2:$E$9,4)&lt;=StnC!$E202),$A202,"")</f>
        <v/>
      </c>
      <c r="K202" s="11" t="str">
        <f>IF(AND(VLOOKUP(K$1,VesselTimes!$A$2:$E$9,5)&gt;StnC!$D202,VLOOKUP(K$1,VesselTimes!$A$2:$E$9,4)&lt;=StnC!$E202),$A202,"")</f>
        <v/>
      </c>
      <c r="L202" s="11" t="str">
        <f>IF(AND(VLOOKUP(L$1,VesselTimes!$A$2:$E$9,5)&gt;StnC!$D202,VLOOKUP(L$1,VesselTimes!$A$2:$E$9,4)&lt;=StnC!$E202),$A202,"")</f>
        <v/>
      </c>
      <c r="M202" s="11" t="str">
        <f>IF(AND(VLOOKUP(M$1,VesselTimes!$A$2:$E$9,5)&gt;StnC!$D202,VLOOKUP(M$1,VesselTimes!$A$2:$E$9,4)&lt;=StnC!$E202),$A202,"")</f>
        <v/>
      </c>
    </row>
    <row r="203" spans="1:13" x14ac:dyDescent="0.25">
      <c r="A203" t="s">
        <v>632</v>
      </c>
      <c r="B203" s="4">
        <v>1800</v>
      </c>
      <c r="C203" s="2">
        <f t="shared" si="9"/>
        <v>421653.00000028219</v>
      </c>
      <c r="D203" s="1">
        <f t="shared" si="10"/>
        <v>41184.880243055559</v>
      </c>
      <c r="E203" s="1">
        <f t="shared" si="11"/>
        <v>41184.901076388895</v>
      </c>
      <c r="F203" s="11" t="str">
        <f>IF(AND(VLOOKUP(F$1,VesselTimes!$A$2:$E$9,5)&gt;StnC!$D203,VLOOKUP(F$1,VesselTimes!$A$2:$E$9,4)&lt;=StnC!$E203),$A203,"")</f>
        <v/>
      </c>
      <c r="G203" s="11" t="str">
        <f>IF(AND(VLOOKUP(G$1,VesselTimes!$A$2:$E$9,5)&gt;StnC!$D203,VLOOKUP(G$1,VesselTimes!$A$2:$E$9,4)&lt;=StnC!$E203),$A203,"")</f>
        <v/>
      </c>
      <c r="H203" s="11" t="str">
        <f>IF(AND(VLOOKUP(H$1,VesselTimes!$A$2:$E$9,5)&gt;StnC!$D203,VLOOKUP(H$1,VesselTimes!$A$2:$E$9,4)&lt;=StnC!$E203),$A203,"")</f>
        <v/>
      </c>
      <c r="I203" s="11" t="str">
        <f>IF(AND(VLOOKUP(I$1,VesselTimes!$A$2:$E$9,5)&gt;StnC!$D203,VLOOKUP(I$1,VesselTimes!$A$2:$E$9,4)&lt;=StnC!$E203),$A203,"")</f>
        <v/>
      </c>
      <c r="J203" s="11" t="str">
        <f>IF(AND(VLOOKUP(J$1,VesselTimes!$A$2:$E$9,5)&gt;StnC!$D203,VLOOKUP(J$1,VesselTimes!$A$2:$E$9,4)&lt;=StnC!$E203),$A203,"")</f>
        <v/>
      </c>
      <c r="K203" s="11" t="str">
        <f>IF(AND(VLOOKUP(K$1,VesselTimes!$A$2:$E$9,5)&gt;StnC!$D203,VLOOKUP(K$1,VesselTimes!$A$2:$E$9,4)&lt;=StnC!$E203),$A203,"")</f>
        <v/>
      </c>
      <c r="L203" s="11" t="str">
        <f>IF(AND(VLOOKUP(L$1,VesselTimes!$A$2:$E$9,5)&gt;StnC!$D203,VLOOKUP(L$1,VesselTimes!$A$2:$E$9,4)&lt;=StnC!$E203),$A203,"")</f>
        <v/>
      </c>
      <c r="M203" s="11" t="str">
        <f>IF(AND(VLOOKUP(M$1,VesselTimes!$A$2:$E$9,5)&gt;StnC!$D203,VLOOKUP(M$1,VesselTimes!$A$2:$E$9,4)&lt;=StnC!$E203),$A203,"")</f>
        <v/>
      </c>
    </row>
    <row r="204" spans="1:13" x14ac:dyDescent="0.25">
      <c r="A204" t="s">
        <v>633</v>
      </c>
      <c r="B204" s="4">
        <v>1792.7650000000001</v>
      </c>
      <c r="C204" s="2">
        <f t="shared" si="9"/>
        <v>423452.9999998631</v>
      </c>
      <c r="D204" s="1">
        <f t="shared" si="10"/>
        <v>41184.901076388887</v>
      </c>
      <c r="E204" s="1">
        <f t="shared" si="11"/>
        <v>41184.921825983794</v>
      </c>
      <c r="F204" s="11" t="str">
        <f>IF(AND(VLOOKUP(F$1,VesselTimes!$A$2:$E$9,5)&gt;StnC!$D204,VLOOKUP(F$1,VesselTimes!$A$2:$E$9,4)&lt;=StnC!$E204),$A204,"")</f>
        <v/>
      </c>
      <c r="G204" s="11" t="str">
        <f>IF(AND(VLOOKUP(G$1,VesselTimes!$A$2:$E$9,5)&gt;StnC!$D204,VLOOKUP(G$1,VesselTimes!$A$2:$E$9,4)&lt;=StnC!$E204),$A204,"")</f>
        <v/>
      </c>
      <c r="H204" s="11" t="str">
        <f>IF(AND(VLOOKUP(H$1,VesselTimes!$A$2:$E$9,5)&gt;StnC!$D204,VLOOKUP(H$1,VesselTimes!$A$2:$E$9,4)&lt;=StnC!$E204),$A204,"")</f>
        <v/>
      </c>
      <c r="I204" s="11" t="str">
        <f>IF(AND(VLOOKUP(I$1,VesselTimes!$A$2:$E$9,5)&gt;StnC!$D204,VLOOKUP(I$1,VesselTimes!$A$2:$E$9,4)&lt;=StnC!$E204),$A204,"")</f>
        <v/>
      </c>
      <c r="J204" s="11" t="str">
        <f>IF(AND(VLOOKUP(J$1,VesselTimes!$A$2:$E$9,5)&gt;StnC!$D204,VLOOKUP(J$1,VesselTimes!$A$2:$E$9,4)&lt;=StnC!$E204),$A204,"")</f>
        <v/>
      </c>
      <c r="K204" s="11" t="str">
        <f>IF(AND(VLOOKUP(K$1,VesselTimes!$A$2:$E$9,5)&gt;StnC!$D204,VLOOKUP(K$1,VesselTimes!$A$2:$E$9,4)&lt;=StnC!$E204),$A204,"")</f>
        <v>AMARS_data-54db2b7a.54DB2B7A.Chan_1-24bps.1349213853.2012-10-02-21-37-33.wav</v>
      </c>
      <c r="L204" s="11" t="str">
        <f>IF(AND(VLOOKUP(L$1,VesselTimes!$A$2:$E$9,5)&gt;StnC!$D204,VLOOKUP(L$1,VesselTimes!$A$2:$E$9,4)&lt;=StnC!$E204),$A204,"")</f>
        <v/>
      </c>
      <c r="M204" s="11" t="str">
        <f>IF(AND(VLOOKUP(M$1,VesselTimes!$A$2:$E$9,5)&gt;StnC!$D204,VLOOKUP(M$1,VesselTimes!$A$2:$E$9,4)&lt;=StnC!$E204),$A204,"")</f>
        <v/>
      </c>
    </row>
    <row r="205" spans="1:13" x14ac:dyDescent="0.25">
      <c r="A205" t="s">
        <v>634</v>
      </c>
      <c r="B205" s="4">
        <v>1134.443</v>
      </c>
      <c r="C205" s="2">
        <f t="shared" si="9"/>
        <v>425254.00000030641</v>
      </c>
      <c r="D205" s="1">
        <f t="shared" si="10"/>
        <v>41184.9219212963</v>
      </c>
      <c r="E205" s="1">
        <f t="shared" si="11"/>
        <v>41184.935051423614</v>
      </c>
      <c r="F205" s="11" t="str">
        <f>IF(AND(VLOOKUP(F$1,VesselTimes!$A$2:$E$9,5)&gt;StnC!$D205,VLOOKUP(F$1,VesselTimes!$A$2:$E$9,4)&lt;=StnC!$E205),$A205,"")</f>
        <v/>
      </c>
      <c r="G205" s="11" t="str">
        <f>IF(AND(VLOOKUP(G$1,VesselTimes!$A$2:$E$9,5)&gt;StnC!$D205,VLOOKUP(G$1,VesselTimes!$A$2:$E$9,4)&lt;=StnC!$E205),$A205,"")</f>
        <v/>
      </c>
      <c r="H205" s="11" t="str">
        <f>IF(AND(VLOOKUP(H$1,VesselTimes!$A$2:$E$9,5)&gt;StnC!$D205,VLOOKUP(H$1,VesselTimes!$A$2:$E$9,4)&lt;=StnC!$E205),$A205,"")</f>
        <v/>
      </c>
      <c r="I205" s="11" t="str">
        <f>IF(AND(VLOOKUP(I$1,VesselTimes!$A$2:$E$9,5)&gt;StnC!$D205,VLOOKUP(I$1,VesselTimes!$A$2:$E$9,4)&lt;=StnC!$E205),$A205,"")</f>
        <v/>
      </c>
      <c r="J205" s="11" t="str">
        <f>IF(AND(VLOOKUP(J$1,VesselTimes!$A$2:$E$9,5)&gt;StnC!$D205,VLOOKUP(J$1,VesselTimes!$A$2:$E$9,4)&lt;=StnC!$E205),$A205,"")</f>
        <v/>
      </c>
      <c r="K205" s="11" t="str">
        <f>IF(AND(VLOOKUP(K$1,VesselTimes!$A$2:$E$9,5)&gt;StnC!$D205,VLOOKUP(K$1,VesselTimes!$A$2:$E$9,4)&lt;=StnC!$E205),$A205,"")</f>
        <v>AMARS_data-54db2b7a.54DB2B7A.Chan_1-24bps.1349215654.2012-10-02-22-07-34.wav</v>
      </c>
      <c r="L205" s="11" t="str">
        <f>IF(AND(VLOOKUP(L$1,VesselTimes!$A$2:$E$9,5)&gt;StnC!$D205,VLOOKUP(L$1,VesselTimes!$A$2:$E$9,4)&lt;=StnC!$E205),$A205,"")</f>
        <v/>
      </c>
      <c r="M205" s="11" t="str">
        <f>IF(AND(VLOOKUP(M$1,VesselTimes!$A$2:$E$9,5)&gt;StnC!$D205,VLOOKUP(M$1,VesselTimes!$A$2:$E$9,4)&lt;=StnC!$E205),$A205,"")</f>
        <v/>
      </c>
    </row>
    <row r="206" spans="1:13" x14ac:dyDescent="0.25">
      <c r="A206" t="s">
        <v>640</v>
      </c>
      <c r="B206">
        <v>1222.443</v>
      </c>
      <c r="C206" s="2">
        <f t="shared" ref="C206" si="12">24*3600*(D206-zerotime)</f>
        <v>426388.00000010524</v>
      </c>
      <c r="D206" s="1">
        <f t="shared" ref="D206" si="13">DATE(MID(A206,54,4),MID(A206,59,2),MID(A206,62,2))+TIME(MID(A206,65,2),MID(A206,68,2),MID(A206,71,2))</f>
        <v>41184.935046296298</v>
      </c>
      <c r="E206" s="1">
        <f t="shared" ref="E206" si="14">D206+B206/24/3600</f>
        <v>41184.949194942128</v>
      </c>
      <c r="F206" s="11" t="str">
        <f>IF(AND(VLOOKUP(F$1,VesselTimes!$A$2:$E$9,5)&gt;StnC!$D206,VLOOKUP(F$1,VesselTimes!$A$2:$E$9,4)&lt;=StnC!$E206),$A206,"")</f>
        <v/>
      </c>
      <c r="G206" s="11" t="str">
        <f>IF(AND(VLOOKUP(G$1,VesselTimes!$A$2:$E$9,5)&gt;StnC!$D206,VLOOKUP(G$1,VesselTimes!$A$2:$E$9,4)&lt;=StnC!$E206),$A206,"")</f>
        <v/>
      </c>
      <c r="H206" s="11" t="str">
        <f>IF(AND(VLOOKUP(H$1,VesselTimes!$A$2:$E$9,5)&gt;StnC!$D206,VLOOKUP(H$1,VesselTimes!$A$2:$E$9,4)&lt;=StnC!$E206),$A206,"")</f>
        <v/>
      </c>
      <c r="I206" s="11" t="str">
        <f>IF(AND(VLOOKUP(I$1,VesselTimes!$A$2:$E$9,5)&gt;StnC!$D206,VLOOKUP(I$1,VesselTimes!$A$2:$E$9,4)&lt;=StnC!$E206),$A206,"")</f>
        <v/>
      </c>
      <c r="J206" s="11" t="str">
        <f>IF(AND(VLOOKUP(J$1,VesselTimes!$A$2:$E$9,5)&gt;StnC!$D206,VLOOKUP(J$1,VesselTimes!$A$2:$E$9,4)&lt;=StnC!$E206),$A206,"")</f>
        <v/>
      </c>
      <c r="K206" s="11" t="str">
        <f>IF(AND(VLOOKUP(K$1,VesselTimes!$A$2:$E$9,5)&gt;StnC!$D206,VLOOKUP(K$1,VesselTimes!$A$2:$E$9,4)&lt;=StnC!$E206),$A206,"")</f>
        <v>AMARS_data-54db2b7a.54DB2B7A.Chan_1-24bps.1349216788.2012-10-02-22-26-28.wav</v>
      </c>
      <c r="L206" s="11" t="str">
        <f>IF(AND(VLOOKUP(L$1,VesselTimes!$A$2:$E$9,5)&gt;StnC!$D206,VLOOKUP(L$1,VesselTimes!$A$2:$E$9,4)&lt;=StnC!$E206),$A206,"")</f>
        <v/>
      </c>
      <c r="M206" s="11" t="str">
        <f>IF(AND(VLOOKUP(M$1,VesselTimes!$A$2:$E$9,5)&gt;StnC!$D206,VLOOKUP(M$1,VesselTimes!$A$2:$E$9,4)&lt;=StnC!$E206),$A206,"")</f>
        <v/>
      </c>
    </row>
  </sheetData>
  <conditionalFormatting sqref="F2:M206">
    <cfRule type="cellIs" dxfId="7" priority="1" operator="greaterThan">
      <formula>""""""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VesselTimes</vt:lpstr>
      <vt:lpstr>ZeroTime</vt:lpstr>
      <vt:lpstr>StnA</vt:lpstr>
      <vt:lpstr>StnB</vt:lpstr>
      <vt:lpstr>StnC</vt:lpstr>
      <vt:lpstr>zerotime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MacGillivray</dc:creator>
  <cp:lastModifiedBy>Alex MacGillivray</cp:lastModifiedBy>
  <dcterms:created xsi:type="dcterms:W3CDTF">2012-10-07T18:31:41Z</dcterms:created>
  <dcterms:modified xsi:type="dcterms:W3CDTF">2012-10-08T01:36:31Z</dcterms:modified>
</cp:coreProperties>
</file>