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7" i="1"/>
  <c r="J8"/>
  <c r="K7"/>
  <c r="I8"/>
  <c r="L6"/>
  <c r="K6"/>
  <c r="J6"/>
  <c r="I6"/>
  <c r="L36"/>
  <c r="K36"/>
  <c r="J36"/>
  <c r="I36"/>
  <c r="L34"/>
  <c r="K34"/>
  <c r="L32"/>
  <c r="K32"/>
  <c r="J34"/>
  <c r="I34"/>
  <c r="J32"/>
  <c r="I32"/>
  <c r="L30"/>
  <c r="L28"/>
  <c r="K30"/>
  <c r="K28"/>
  <c r="J30"/>
  <c r="J28"/>
  <c r="L24"/>
  <c r="K24"/>
  <c r="J24"/>
  <c r="I24"/>
  <c r="L21"/>
  <c r="K21"/>
  <c r="J21"/>
  <c r="I21"/>
  <c r="L19"/>
  <c r="K19"/>
  <c r="K16"/>
  <c r="I16"/>
  <c r="K14"/>
  <c r="K11"/>
  <c r="F4"/>
  <c r="F5" s="1"/>
  <c r="F6" s="1"/>
  <c r="F7" s="1"/>
  <c r="F8" s="1"/>
  <c r="F9" s="1"/>
  <c r="F10" s="1"/>
  <c r="F11" s="1"/>
  <c r="F12" s="1"/>
  <c r="F13" s="1"/>
  <c r="F14" s="1"/>
  <c r="F15" s="1"/>
  <c r="F17" s="1"/>
  <c r="F18" s="1"/>
  <c r="F19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C4"/>
  <c r="C5" s="1"/>
  <c r="C6" s="1"/>
  <c r="C7" s="1"/>
  <c r="C8" s="1"/>
  <c r="C9" s="1"/>
  <c r="C10" s="1"/>
  <c r="C11" s="1"/>
  <c r="C12" s="1"/>
  <c r="C13" s="1"/>
  <c r="C14" s="1"/>
  <c r="C15" s="1"/>
  <c r="C17" s="1"/>
  <c r="C18" s="1"/>
  <c r="C19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7" s="1"/>
  <c r="G18" s="1"/>
  <c r="G19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7" s="1"/>
  <c r="D18" s="1"/>
  <c r="D19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J19" l="1"/>
  <c r="J16"/>
  <c r="L16"/>
  <c r="J15"/>
  <c r="L14"/>
  <c r="L11"/>
</calcChain>
</file>

<file path=xl/sharedStrings.xml><?xml version="1.0" encoding="utf-8"?>
<sst xmlns="http://schemas.openxmlformats.org/spreadsheetml/2006/main" count="9" uniqueCount="9">
  <si>
    <t>OBH200m</t>
  </si>
  <si>
    <t>OBH1000m</t>
  </si>
  <si>
    <t>AH vessel</t>
  </si>
  <si>
    <t>CF 4x10</t>
  </si>
  <si>
    <t>CF 2x10</t>
  </si>
  <si>
    <t>CF 1x10</t>
  </si>
  <si>
    <t>3.5kHz Profiler</t>
  </si>
  <si>
    <t>400Hz Bubble Pulser</t>
  </si>
  <si>
    <t>AH  Geopulse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</si>
</sst>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1" fontId="0" fillId="0" borderId="0" xfId="0" applyNumberFormat="1"/>
    <xf numFmtId="1" fontId="0" fillId="0" borderId="0" xfId="0" applyNumberFormat="1"/>
    <xf numFmtId="47" fontId="0" fillId="0" borderId="0" xfId="0" applyNumberFormat="1"/>
    <xf numFmtId="15" fontId="0" fillId="0" borderId="0" xfId="0" applyNumberFormat="1"/>
    <xf numFmtId="20" fontId="0" fillId="0" borderId="0" xfId="0" applyNumberFormat="1"/>
    <xf numFmtId="0" fontId="0" fillId="0" borderId="1" xfId="0" applyBorder="1"/>
    <xf numFmtId="1" fontId="0" fillId="0" borderId="2" xfId="0" applyNumberFormat="1" applyBorder="1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1" fontId="0" fillId="0" borderId="8" xfId="0" applyNumberFormat="1" applyBorder="1"/>
    <xf numFmtId="1" fontId="0" fillId="0" borderId="5" xfId="0" applyNumberFormat="1" applyBorder="1"/>
    <xf numFmtId="0" fontId="0" fillId="0" borderId="8" xfId="0" applyBorder="1"/>
    <xf numFmtId="20" fontId="0" fillId="0" borderId="1" xfId="0" applyNumberFormat="1" applyBorder="1"/>
    <xf numFmtId="20" fontId="0" fillId="0" borderId="6" xfId="0" applyNumberFormat="1" applyBorder="1"/>
    <xf numFmtId="21" fontId="0" fillId="0" borderId="1" xfId="0" applyNumberFormat="1" applyBorder="1"/>
    <xf numFmtId="21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topLeftCell="A28" workbookViewId="0">
      <selection activeCell="D6" sqref="D6"/>
    </sheetView>
  </sheetViews>
  <sheetFormatPr defaultRowHeight="15"/>
  <cols>
    <col min="2" max="2" width="9.85546875" bestFit="1" customWidth="1"/>
    <col min="3" max="4" width="11.7109375" customWidth="1"/>
    <col min="5" max="5" width="14.28515625" customWidth="1"/>
  </cols>
  <sheetData>
    <row r="1" spans="1:12">
      <c r="C1" t="s">
        <v>0</v>
      </c>
      <c r="F1" t="s">
        <v>1</v>
      </c>
    </row>
    <row r="2" spans="1:12">
      <c r="C2" s="3">
        <v>3.9939236111111116E-2</v>
      </c>
      <c r="D2">
        <v>3450.75</v>
      </c>
      <c r="F2" s="3">
        <v>3.9941550925925925E-2</v>
      </c>
      <c r="G2">
        <v>3450.95</v>
      </c>
    </row>
    <row r="3" spans="1:12">
      <c r="A3">
        <v>1</v>
      </c>
      <c r="B3" s="4">
        <v>39689</v>
      </c>
      <c r="C3" s="1">
        <v>0.31458333333333333</v>
      </c>
      <c r="D3">
        <f>7*3600+33*60</f>
        <v>27180</v>
      </c>
      <c r="E3" s="4">
        <v>39689</v>
      </c>
      <c r="F3" s="1">
        <v>0.32361111111111113</v>
      </c>
      <c r="G3">
        <f>7*3600+46*60</f>
        <v>27960</v>
      </c>
    </row>
    <row r="4" spans="1:12">
      <c r="A4">
        <v>2</v>
      </c>
      <c r="B4" s="4">
        <v>39689</v>
      </c>
      <c r="C4" s="1">
        <f>C3+$C$2</f>
        <v>0.35452256944444444</v>
      </c>
      <c r="D4" s="2">
        <f>D3+$D$2</f>
        <v>30630.75</v>
      </c>
      <c r="E4" s="4">
        <v>39689</v>
      </c>
      <c r="F4" s="1">
        <f>F3+$F$2</f>
        <v>0.36355266203703707</v>
      </c>
      <c r="G4" s="2">
        <f>G3+$G$2</f>
        <v>31410.95</v>
      </c>
    </row>
    <row r="5" spans="1:12">
      <c r="A5">
        <v>3</v>
      </c>
      <c r="B5" s="4">
        <v>39689</v>
      </c>
      <c r="C5" s="1">
        <f t="shared" ref="C5:C40" si="0">C4+$C$2</f>
        <v>0.39446180555555554</v>
      </c>
      <c r="D5" s="2">
        <f>D4+$D$2</f>
        <v>34081.5</v>
      </c>
      <c r="E5" s="4">
        <v>39689</v>
      </c>
      <c r="F5" s="1">
        <f t="shared" ref="F5:F40" si="1">F4+$F$2</f>
        <v>0.40349421296296301</v>
      </c>
      <c r="G5" s="2">
        <f t="shared" ref="G5:G40" si="2">G4+$G$2</f>
        <v>34861.9</v>
      </c>
      <c r="H5" t="s">
        <v>2</v>
      </c>
    </row>
    <row r="6" spans="1:12">
      <c r="A6">
        <v>4</v>
      </c>
      <c r="B6" s="4">
        <v>39689</v>
      </c>
      <c r="C6" s="1">
        <f t="shared" si="0"/>
        <v>0.43440104166666665</v>
      </c>
      <c r="D6" s="2">
        <f t="shared" ref="D6:D40" si="3">D5+$D$2</f>
        <v>37532.25</v>
      </c>
      <c r="E6" s="4">
        <v>39689</v>
      </c>
      <c r="F6" s="1">
        <f t="shared" si="1"/>
        <v>0.44343576388888895</v>
      </c>
      <c r="G6" s="2">
        <f t="shared" si="2"/>
        <v>38312.85</v>
      </c>
      <c r="H6" s="21">
        <v>0.45329861111111108</v>
      </c>
      <c r="I6" s="8">
        <f>30*60</f>
        <v>1800</v>
      </c>
      <c r="J6" s="7">
        <f>D6+I6</f>
        <v>39332.25</v>
      </c>
      <c r="K6" s="8">
        <f>14*60</f>
        <v>840</v>
      </c>
      <c r="L6" s="9">
        <f>G6+K6</f>
        <v>39152.85</v>
      </c>
    </row>
    <row r="7" spans="1:12">
      <c r="A7">
        <v>5</v>
      </c>
      <c r="B7" s="4">
        <v>39689</v>
      </c>
      <c r="C7" s="1">
        <f t="shared" si="0"/>
        <v>0.47434027777777776</v>
      </c>
      <c r="D7" s="2">
        <f t="shared" si="3"/>
        <v>40983</v>
      </c>
      <c r="E7" s="4">
        <v>39689</v>
      </c>
      <c r="F7" s="1">
        <f t="shared" si="1"/>
        <v>0.48337731481481488</v>
      </c>
      <c r="G7" s="2">
        <f t="shared" si="2"/>
        <v>41763.799999999996</v>
      </c>
      <c r="H7" s="10"/>
      <c r="I7" s="11"/>
      <c r="J7" s="11"/>
      <c r="K7" s="11">
        <f>52*60</f>
        <v>3120</v>
      </c>
      <c r="L7" s="17">
        <f>G7+K7</f>
        <v>44883.799999999996</v>
      </c>
    </row>
    <row r="8" spans="1:12">
      <c r="A8">
        <v>6</v>
      </c>
      <c r="B8" s="4">
        <v>39689</v>
      </c>
      <c r="C8" s="1">
        <f t="shared" si="0"/>
        <v>0.51427951388888893</v>
      </c>
      <c r="D8" s="2">
        <f t="shared" si="3"/>
        <v>44433.75</v>
      </c>
      <c r="E8" s="4">
        <v>39689</v>
      </c>
      <c r="F8" s="1">
        <f t="shared" si="1"/>
        <v>0.52331886574074082</v>
      </c>
      <c r="G8" s="2">
        <f t="shared" si="2"/>
        <v>45214.749999999993</v>
      </c>
      <c r="H8" s="22">
        <v>0.51979166666666665</v>
      </c>
      <c r="I8" s="15">
        <f>8*60</f>
        <v>480</v>
      </c>
      <c r="J8" s="14">
        <f>D8+I8</f>
        <v>44913.75</v>
      </c>
      <c r="K8" s="15"/>
      <c r="L8" s="18"/>
    </row>
    <row r="9" spans="1:12">
      <c r="A9">
        <v>7</v>
      </c>
      <c r="B9" s="4">
        <v>39689</v>
      </c>
      <c r="C9" s="1">
        <f t="shared" si="0"/>
        <v>0.55421875000000009</v>
      </c>
      <c r="D9" s="2">
        <f t="shared" si="3"/>
        <v>47884.5</v>
      </c>
      <c r="E9" s="4">
        <v>39689</v>
      </c>
      <c r="F9" s="1">
        <f t="shared" si="1"/>
        <v>0.56326041666666671</v>
      </c>
      <c r="G9" s="2">
        <f t="shared" si="2"/>
        <v>48665.69999999999</v>
      </c>
    </row>
    <row r="10" spans="1:12">
      <c r="A10">
        <v>8</v>
      </c>
      <c r="B10" s="4">
        <v>39689</v>
      </c>
      <c r="C10" s="1">
        <f t="shared" si="0"/>
        <v>0.59415798611111126</v>
      </c>
      <c r="D10" s="2">
        <f t="shared" si="3"/>
        <v>51335.25</v>
      </c>
      <c r="E10" s="4">
        <v>39689</v>
      </c>
      <c r="F10" s="1">
        <f t="shared" si="1"/>
        <v>0.60320196759259259</v>
      </c>
      <c r="G10" s="2">
        <f t="shared" si="2"/>
        <v>52116.649999999987</v>
      </c>
      <c r="H10" t="s">
        <v>3</v>
      </c>
    </row>
    <row r="11" spans="1:12">
      <c r="A11">
        <v>9</v>
      </c>
      <c r="B11" s="4">
        <v>39689</v>
      </c>
      <c r="C11" s="1">
        <f t="shared" si="0"/>
        <v>0.63409722222222242</v>
      </c>
      <c r="D11" s="2">
        <f t="shared" si="3"/>
        <v>54786</v>
      </c>
      <c r="E11" s="4">
        <v>39689</v>
      </c>
      <c r="F11" s="1">
        <f t="shared" si="1"/>
        <v>0.64314351851851848</v>
      </c>
      <c r="G11" s="2">
        <f t="shared" si="2"/>
        <v>55567.599999999984</v>
      </c>
      <c r="H11" s="5">
        <v>0.67708333333333337</v>
      </c>
      <c r="I11" s="6"/>
      <c r="J11" s="8"/>
      <c r="K11" s="8">
        <f>49*60</f>
        <v>2940</v>
      </c>
      <c r="L11" s="9">
        <f>G11+K11</f>
        <v>58507.599999999984</v>
      </c>
    </row>
    <row r="12" spans="1:12">
      <c r="A12">
        <v>10</v>
      </c>
      <c r="B12" s="4">
        <v>39689</v>
      </c>
      <c r="C12" s="1">
        <f t="shared" si="0"/>
        <v>0.67403645833333359</v>
      </c>
      <c r="D12" s="2">
        <f t="shared" si="3"/>
        <v>58236.75</v>
      </c>
      <c r="E12" s="4">
        <v>39689</v>
      </c>
      <c r="F12" s="1">
        <f t="shared" si="1"/>
        <v>0.68308506944444436</v>
      </c>
      <c r="G12" s="2">
        <f t="shared" si="2"/>
        <v>59018.549999999981</v>
      </c>
      <c r="I12" s="10">
        <v>300</v>
      </c>
      <c r="J12" s="11">
        <v>58537</v>
      </c>
      <c r="K12" s="11"/>
      <c r="L12" s="12"/>
    </row>
    <row r="13" spans="1:12">
      <c r="A13">
        <v>11</v>
      </c>
      <c r="B13" s="4">
        <v>39689</v>
      </c>
      <c r="C13" s="1">
        <f t="shared" si="0"/>
        <v>0.71397569444444475</v>
      </c>
      <c r="D13" s="2">
        <f t="shared" si="3"/>
        <v>61687.5</v>
      </c>
      <c r="E13" s="4">
        <v>39689</v>
      </c>
      <c r="F13" s="1">
        <f t="shared" si="1"/>
        <v>0.72302662037037024</v>
      </c>
      <c r="G13" s="2">
        <f t="shared" si="2"/>
        <v>62469.499999999978</v>
      </c>
      <c r="I13" s="10"/>
      <c r="J13" s="11"/>
      <c r="K13" s="11"/>
      <c r="L13" s="12"/>
    </row>
    <row r="14" spans="1:12">
      <c r="A14">
        <v>12</v>
      </c>
      <c r="B14" s="4">
        <v>39689</v>
      </c>
      <c r="C14" s="1">
        <f t="shared" si="0"/>
        <v>0.75391493055555592</v>
      </c>
      <c r="D14" s="2">
        <f t="shared" si="3"/>
        <v>65138.25</v>
      </c>
      <c r="E14" s="4">
        <v>39689</v>
      </c>
      <c r="F14" s="1">
        <f t="shared" si="1"/>
        <v>0.76296817129629613</v>
      </c>
      <c r="G14" s="2">
        <f t="shared" si="2"/>
        <v>65920.449999999983</v>
      </c>
      <c r="I14" s="10"/>
      <c r="J14" s="11"/>
      <c r="K14" s="11">
        <f>52*60</f>
        <v>3120</v>
      </c>
      <c r="L14" s="17">
        <f>G14+K14</f>
        <v>69040.449999999983</v>
      </c>
    </row>
    <row r="15" spans="1:12">
      <c r="A15">
        <v>13</v>
      </c>
      <c r="B15" s="4">
        <v>39689</v>
      </c>
      <c r="C15" s="1">
        <f t="shared" si="0"/>
        <v>0.79385416666666708</v>
      </c>
      <c r="D15" s="2">
        <f t="shared" si="3"/>
        <v>68589</v>
      </c>
      <c r="E15" s="4">
        <v>39689</v>
      </c>
      <c r="F15" s="1">
        <f t="shared" si="1"/>
        <v>0.80290972222222201</v>
      </c>
      <c r="G15" s="2">
        <f t="shared" si="2"/>
        <v>69371.39999999998</v>
      </c>
      <c r="H15" s="5">
        <v>0.7993055555555556</v>
      </c>
      <c r="I15" s="13">
        <v>480</v>
      </c>
      <c r="J15" s="14">
        <f>D15+I15</f>
        <v>69069</v>
      </c>
      <c r="K15" s="15"/>
      <c r="L15" s="18"/>
    </row>
    <row r="16" spans="1:12">
      <c r="B16" s="4"/>
      <c r="C16" s="1"/>
      <c r="D16" s="2"/>
      <c r="E16" s="4"/>
      <c r="F16" s="1"/>
      <c r="G16" s="2" t="s">
        <v>4</v>
      </c>
      <c r="H16" s="5">
        <v>0.82291666666666663</v>
      </c>
      <c r="I16" s="6">
        <f>42*60</f>
        <v>2520</v>
      </c>
      <c r="J16" s="7">
        <f>D15+I16</f>
        <v>71109</v>
      </c>
      <c r="K16" s="8">
        <f>29*60</f>
        <v>1740</v>
      </c>
      <c r="L16" s="9">
        <f>G15+K16</f>
        <v>71111.39999999998</v>
      </c>
    </row>
    <row r="17" spans="1:12">
      <c r="A17">
        <v>14</v>
      </c>
      <c r="B17" s="4">
        <v>39689</v>
      </c>
      <c r="C17" s="1">
        <f>C15+$C$2</f>
        <v>0.83379340277777825</v>
      </c>
      <c r="D17" s="2">
        <f>D15+$D$2</f>
        <v>72039.75</v>
      </c>
      <c r="E17" s="4">
        <v>39689</v>
      </c>
      <c r="F17" s="1">
        <f>F15+$F$2</f>
        <v>0.84285127314814789</v>
      </c>
      <c r="G17" s="2">
        <f>G15+$G$2</f>
        <v>72822.349999999977</v>
      </c>
      <c r="I17" s="10"/>
      <c r="J17" s="11"/>
      <c r="K17" s="11"/>
      <c r="L17" s="12"/>
    </row>
    <row r="18" spans="1:12">
      <c r="A18">
        <v>15</v>
      </c>
      <c r="B18" s="4">
        <v>39689</v>
      </c>
      <c r="C18" s="1">
        <f t="shared" si="0"/>
        <v>0.87373263888888941</v>
      </c>
      <c r="D18" s="2">
        <f t="shared" si="3"/>
        <v>75490.5</v>
      </c>
      <c r="E18" s="4">
        <v>39689</v>
      </c>
      <c r="F18" s="1">
        <f t="shared" si="1"/>
        <v>0.88279282407407378</v>
      </c>
      <c r="G18" s="2">
        <f t="shared" si="2"/>
        <v>76273.299999999974</v>
      </c>
      <c r="I18" s="10"/>
      <c r="J18" s="11"/>
      <c r="K18" s="11"/>
      <c r="L18" s="12"/>
    </row>
    <row r="19" spans="1:12">
      <c r="A19">
        <v>16</v>
      </c>
      <c r="B19" s="4">
        <v>39689</v>
      </c>
      <c r="C19" s="1">
        <f t="shared" si="0"/>
        <v>0.91367187500000058</v>
      </c>
      <c r="D19" s="2">
        <f t="shared" si="3"/>
        <v>78941.25</v>
      </c>
      <c r="E19" s="4">
        <v>39689</v>
      </c>
      <c r="F19" s="1">
        <f t="shared" si="1"/>
        <v>0.92273437499999966</v>
      </c>
      <c r="G19" s="2">
        <f t="shared" si="2"/>
        <v>79724.249999999971</v>
      </c>
      <c r="H19" s="5">
        <v>0.94166666666666676</v>
      </c>
      <c r="I19" s="13">
        <v>2400</v>
      </c>
      <c r="J19" s="14">
        <f>D19+I19</f>
        <v>81341.25</v>
      </c>
      <c r="K19" s="15">
        <f>27*60</f>
        <v>1620</v>
      </c>
      <c r="L19" s="16">
        <f>G19+K19</f>
        <v>81344.249999999971</v>
      </c>
    </row>
    <row r="20" spans="1:12">
      <c r="B20" s="4"/>
      <c r="C20" s="1"/>
      <c r="D20" s="2"/>
      <c r="E20" s="4"/>
      <c r="F20" s="1"/>
      <c r="G20" s="2"/>
      <c r="H20" s="5" t="s">
        <v>5</v>
      </c>
      <c r="J20" s="2"/>
      <c r="L20" s="2"/>
    </row>
    <row r="21" spans="1:12">
      <c r="A21">
        <v>17</v>
      </c>
      <c r="B21" s="4">
        <v>39689</v>
      </c>
      <c r="C21" s="1">
        <f>C19+$C$2</f>
        <v>0.95361111111111174</v>
      </c>
      <c r="D21" s="2">
        <f>D19+$D$2</f>
        <v>82392</v>
      </c>
      <c r="E21" s="4">
        <v>39689</v>
      </c>
      <c r="F21" s="1">
        <f>F19+$F$2</f>
        <v>0.96267592592592555</v>
      </c>
      <c r="G21" s="2">
        <f>G19+$G$2</f>
        <v>83175.199999999968</v>
      </c>
      <c r="H21" s="5">
        <v>0.97499999999999998</v>
      </c>
      <c r="I21" s="6">
        <f>31*60</f>
        <v>1860</v>
      </c>
      <c r="J21" s="7">
        <f>D21+I21</f>
        <v>84252</v>
      </c>
      <c r="K21" s="8">
        <f>18*60</f>
        <v>1080</v>
      </c>
      <c r="L21" s="9">
        <f>G21+K21</f>
        <v>84255.199999999968</v>
      </c>
    </row>
    <row r="22" spans="1:12">
      <c r="A22">
        <v>18</v>
      </c>
      <c r="B22" s="4">
        <v>39689</v>
      </c>
      <c r="C22" s="1">
        <f t="shared" si="0"/>
        <v>0.99355034722222291</v>
      </c>
      <c r="D22" s="2">
        <f t="shared" si="3"/>
        <v>85842.75</v>
      </c>
      <c r="E22" s="4">
        <v>39690</v>
      </c>
      <c r="F22" s="1">
        <f t="shared" si="1"/>
        <v>1.0026174768518514</v>
      </c>
      <c r="G22" s="2">
        <f t="shared" si="2"/>
        <v>86626.149999999965</v>
      </c>
      <c r="I22" s="10"/>
      <c r="J22" s="11"/>
      <c r="K22" s="11"/>
      <c r="L22" s="12"/>
    </row>
    <row r="23" spans="1:12">
      <c r="A23">
        <v>19</v>
      </c>
      <c r="B23" s="4">
        <v>39690</v>
      </c>
      <c r="C23" s="1">
        <f t="shared" si="0"/>
        <v>1.033489583333334</v>
      </c>
      <c r="D23" s="2">
        <f t="shared" si="3"/>
        <v>89293.5</v>
      </c>
      <c r="E23" s="4">
        <v>39690</v>
      </c>
      <c r="F23" s="1">
        <f t="shared" si="1"/>
        <v>1.0425590277777774</v>
      </c>
      <c r="G23" s="2">
        <f t="shared" si="2"/>
        <v>90077.099999999962</v>
      </c>
      <c r="I23" s="10"/>
      <c r="J23" s="11"/>
      <c r="K23" s="11"/>
      <c r="L23" s="12"/>
    </row>
    <row r="24" spans="1:12">
      <c r="A24">
        <v>20</v>
      </c>
      <c r="B24" s="4">
        <v>39690</v>
      </c>
      <c r="C24" s="1">
        <f t="shared" si="0"/>
        <v>1.073428819444445</v>
      </c>
      <c r="D24" s="2">
        <f t="shared" si="3"/>
        <v>92744.25</v>
      </c>
      <c r="E24" s="4">
        <v>39690</v>
      </c>
      <c r="F24" s="1">
        <f t="shared" si="1"/>
        <v>1.0825005787037034</v>
      </c>
      <c r="G24" s="2">
        <f t="shared" si="2"/>
        <v>93528.049999999959</v>
      </c>
      <c r="H24" s="5">
        <v>9.5138888888888884E-2</v>
      </c>
      <c r="I24" s="13">
        <f>22*60</f>
        <v>1320</v>
      </c>
      <c r="J24" s="14">
        <f>D24+I24</f>
        <v>94064.25</v>
      </c>
      <c r="K24" s="15">
        <f>18*60</f>
        <v>1080</v>
      </c>
      <c r="L24" s="16">
        <f>G24+K24</f>
        <v>94608.049999999959</v>
      </c>
    </row>
    <row r="25" spans="1:12">
      <c r="A25">
        <v>21</v>
      </c>
      <c r="B25" s="4">
        <v>39690</v>
      </c>
      <c r="C25" s="1">
        <f t="shared" si="0"/>
        <v>1.1133680555555561</v>
      </c>
      <c r="D25" s="2">
        <f t="shared" si="3"/>
        <v>96195</v>
      </c>
      <c r="E25" s="4">
        <v>39690</v>
      </c>
      <c r="F25" s="1">
        <f t="shared" si="1"/>
        <v>1.1224421296296294</v>
      </c>
      <c r="G25" s="2">
        <f t="shared" si="2"/>
        <v>96978.999999999956</v>
      </c>
    </row>
    <row r="26" spans="1:12">
      <c r="A26">
        <v>22</v>
      </c>
      <c r="B26" s="4">
        <v>39690</v>
      </c>
      <c r="C26" s="1">
        <f t="shared" si="0"/>
        <v>1.1533072916666671</v>
      </c>
      <c r="D26" s="2">
        <f t="shared" si="3"/>
        <v>99645.75</v>
      </c>
      <c r="E26" s="4">
        <v>39690</v>
      </c>
      <c r="F26" s="1">
        <f t="shared" si="1"/>
        <v>1.1623836805555554</v>
      </c>
      <c r="G26" s="2">
        <f t="shared" si="2"/>
        <v>100429.94999999995</v>
      </c>
    </row>
    <row r="27" spans="1:12">
      <c r="A27">
        <v>23</v>
      </c>
      <c r="B27" s="4">
        <v>39690</v>
      </c>
      <c r="C27" s="1">
        <f t="shared" si="0"/>
        <v>1.1932465277777782</v>
      </c>
      <c r="D27" s="2">
        <f t="shared" si="3"/>
        <v>103096.5</v>
      </c>
      <c r="E27" s="4">
        <v>39690</v>
      </c>
      <c r="F27" s="1">
        <f t="shared" si="1"/>
        <v>1.2023252314814814</v>
      </c>
      <c r="G27" s="2">
        <f t="shared" si="2"/>
        <v>103880.89999999995</v>
      </c>
      <c r="H27" t="s">
        <v>6</v>
      </c>
    </row>
    <row r="28" spans="1:12">
      <c r="A28">
        <v>24</v>
      </c>
      <c r="B28" s="4">
        <v>39690</v>
      </c>
      <c r="C28" s="1">
        <f t="shared" si="0"/>
        <v>1.2331857638888892</v>
      </c>
      <c r="D28" s="2">
        <f t="shared" si="3"/>
        <v>106547.25</v>
      </c>
      <c r="E28" s="4">
        <v>39690</v>
      </c>
      <c r="F28" s="1">
        <f t="shared" si="1"/>
        <v>1.2422667824074074</v>
      </c>
      <c r="G28" s="2">
        <f t="shared" si="2"/>
        <v>107331.84999999995</v>
      </c>
      <c r="H28" s="19">
        <v>0.26874999999999999</v>
      </c>
      <c r="I28" s="8">
        <v>3060</v>
      </c>
      <c r="J28" s="7">
        <f>D28+I28</f>
        <v>109607.25</v>
      </c>
      <c r="K28" s="8">
        <f>38*60</f>
        <v>2280</v>
      </c>
      <c r="L28" s="9">
        <f>G28+K28</f>
        <v>109611.84999999995</v>
      </c>
    </row>
    <row r="29" spans="1:12">
      <c r="A29">
        <v>25</v>
      </c>
      <c r="B29" s="4">
        <v>39690</v>
      </c>
      <c r="C29" s="1">
        <f t="shared" si="0"/>
        <v>1.2731250000000003</v>
      </c>
      <c r="D29" s="2">
        <f t="shared" si="3"/>
        <v>109998</v>
      </c>
      <c r="E29" s="4">
        <v>39690</v>
      </c>
      <c r="F29" s="1">
        <f t="shared" si="1"/>
        <v>1.2822083333333334</v>
      </c>
      <c r="G29" s="2">
        <f t="shared" si="2"/>
        <v>110782.79999999994</v>
      </c>
      <c r="H29" s="10"/>
      <c r="I29" s="11"/>
      <c r="J29" s="11"/>
      <c r="K29" s="11"/>
      <c r="L29" s="12"/>
    </row>
    <row r="30" spans="1:12">
      <c r="A30">
        <v>26</v>
      </c>
      <c r="B30" s="4">
        <v>39690</v>
      </c>
      <c r="C30" s="1">
        <f t="shared" si="0"/>
        <v>1.3130642361111113</v>
      </c>
      <c r="D30" s="2">
        <f t="shared" si="3"/>
        <v>113448.75</v>
      </c>
      <c r="E30" s="4">
        <v>39690</v>
      </c>
      <c r="F30" s="1">
        <f t="shared" si="1"/>
        <v>1.3221498842592594</v>
      </c>
      <c r="G30" s="2">
        <f t="shared" si="2"/>
        <v>114233.74999999994</v>
      </c>
      <c r="H30" s="20">
        <v>0.34583333333333338</v>
      </c>
      <c r="I30" s="15">
        <v>2820</v>
      </c>
      <c r="J30" s="14">
        <f>D30+I30</f>
        <v>116268.75</v>
      </c>
      <c r="K30" s="15">
        <f>34*60</f>
        <v>2040</v>
      </c>
      <c r="L30" s="16">
        <f>G30+K30</f>
        <v>116273.74999999994</v>
      </c>
    </row>
    <row r="31" spans="1:12">
      <c r="A31">
        <v>27</v>
      </c>
      <c r="B31" s="4">
        <v>39690</v>
      </c>
      <c r="C31" s="1">
        <f t="shared" si="0"/>
        <v>1.3530034722222224</v>
      </c>
      <c r="D31" s="2">
        <f t="shared" si="3"/>
        <v>116899.5</v>
      </c>
      <c r="E31" s="4">
        <v>39690</v>
      </c>
      <c r="F31" s="1">
        <f t="shared" si="1"/>
        <v>1.3620914351851854</v>
      </c>
      <c r="G31" s="2">
        <f t="shared" si="2"/>
        <v>117684.69999999994</v>
      </c>
      <c r="H31" t="s">
        <v>7</v>
      </c>
    </row>
    <row r="32" spans="1:12">
      <c r="A32">
        <v>28</v>
      </c>
      <c r="B32" s="4">
        <v>39690</v>
      </c>
      <c r="C32" s="1">
        <f t="shared" si="0"/>
        <v>1.3929427083333334</v>
      </c>
      <c r="D32" s="2">
        <f t="shared" si="3"/>
        <v>120350.25</v>
      </c>
      <c r="E32" s="4">
        <v>39690</v>
      </c>
      <c r="F32" s="1">
        <f t="shared" si="1"/>
        <v>1.4020329861111114</v>
      </c>
      <c r="G32" s="2">
        <f t="shared" si="2"/>
        <v>121135.64999999994</v>
      </c>
      <c r="H32" s="19">
        <v>0.4201388888888889</v>
      </c>
      <c r="I32" s="8">
        <f>39*60</f>
        <v>2340</v>
      </c>
      <c r="J32" s="7">
        <f>D32+I32</f>
        <v>122690.25</v>
      </c>
      <c r="K32" s="8">
        <f>26*60</f>
        <v>1560</v>
      </c>
      <c r="L32" s="9">
        <f>G32+K32</f>
        <v>122695.64999999994</v>
      </c>
    </row>
    <row r="33" spans="1:12">
      <c r="A33">
        <v>29</v>
      </c>
      <c r="B33" s="4">
        <v>39690</v>
      </c>
      <c r="C33" s="1">
        <f t="shared" si="0"/>
        <v>1.4328819444444445</v>
      </c>
      <c r="D33" s="2">
        <f t="shared" si="3"/>
        <v>123801</v>
      </c>
      <c r="E33" s="4">
        <v>39690</v>
      </c>
      <c r="F33" s="1">
        <f t="shared" si="1"/>
        <v>1.4419745370370374</v>
      </c>
      <c r="G33" s="2">
        <f t="shared" si="2"/>
        <v>124586.59999999993</v>
      </c>
      <c r="H33" s="10"/>
      <c r="I33" s="11"/>
      <c r="J33" s="11"/>
      <c r="K33" s="11"/>
      <c r="L33" s="12"/>
    </row>
    <row r="34" spans="1:12">
      <c r="A34">
        <v>30</v>
      </c>
      <c r="B34" s="4">
        <v>39690</v>
      </c>
      <c r="C34" s="1">
        <f t="shared" si="0"/>
        <v>1.4728211805555556</v>
      </c>
      <c r="D34" s="2">
        <f t="shared" si="3"/>
        <v>127251.75</v>
      </c>
      <c r="E34" s="4">
        <v>39690</v>
      </c>
      <c r="F34" s="1">
        <f t="shared" si="1"/>
        <v>1.4819160879629634</v>
      </c>
      <c r="G34" s="2">
        <f t="shared" si="2"/>
        <v>128037.54999999993</v>
      </c>
      <c r="H34" s="20">
        <v>0.49027777777777781</v>
      </c>
      <c r="I34" s="15">
        <f>25*60</f>
        <v>1500</v>
      </c>
      <c r="J34" s="14">
        <f>D34+I34</f>
        <v>128751.75</v>
      </c>
      <c r="K34" s="15">
        <f>12*60</f>
        <v>720</v>
      </c>
      <c r="L34" s="16">
        <f>G34+K34</f>
        <v>128757.54999999993</v>
      </c>
    </row>
    <row r="35" spans="1:12">
      <c r="A35">
        <v>31</v>
      </c>
      <c r="B35" s="4">
        <v>39690</v>
      </c>
      <c r="C35" s="1">
        <f t="shared" si="0"/>
        <v>1.5127604166666666</v>
      </c>
      <c r="D35" s="2">
        <f t="shared" si="3"/>
        <v>130702.5</v>
      </c>
      <c r="E35" s="4">
        <v>39690</v>
      </c>
      <c r="F35" s="1">
        <f t="shared" si="1"/>
        <v>1.5218576388888894</v>
      </c>
      <c r="G35" s="2">
        <f t="shared" si="2"/>
        <v>131488.49999999994</v>
      </c>
      <c r="H35" t="s">
        <v>8</v>
      </c>
    </row>
    <row r="36" spans="1:12">
      <c r="A36">
        <v>32</v>
      </c>
      <c r="B36" s="4">
        <v>39690</v>
      </c>
      <c r="C36" s="1">
        <f t="shared" si="0"/>
        <v>1.5526996527777777</v>
      </c>
      <c r="D36" s="2">
        <f t="shared" si="3"/>
        <v>134153.25</v>
      </c>
      <c r="E36" s="4">
        <v>39690</v>
      </c>
      <c r="F36" s="1">
        <f t="shared" si="1"/>
        <v>1.5617991898148154</v>
      </c>
      <c r="G36" s="2">
        <f t="shared" si="2"/>
        <v>134939.44999999995</v>
      </c>
      <c r="H36" s="5">
        <v>0.5756944444444444</v>
      </c>
      <c r="I36">
        <f>33*60</f>
        <v>1980</v>
      </c>
      <c r="J36" s="2">
        <f>D36+I36</f>
        <v>136133.25</v>
      </c>
      <c r="K36">
        <f>20*60</f>
        <v>1200</v>
      </c>
      <c r="L36" s="2">
        <f>G36+K36</f>
        <v>136139.44999999995</v>
      </c>
    </row>
    <row r="37" spans="1:12">
      <c r="A37">
        <v>33</v>
      </c>
      <c r="B37" s="4">
        <v>39690</v>
      </c>
      <c r="C37" s="1">
        <f t="shared" si="0"/>
        <v>1.5926388888888887</v>
      </c>
      <c r="D37" s="2">
        <f t="shared" si="3"/>
        <v>137604</v>
      </c>
      <c r="E37" s="4">
        <v>39690</v>
      </c>
      <c r="F37" s="1">
        <f t="shared" si="1"/>
        <v>1.6017407407407414</v>
      </c>
      <c r="G37" s="2">
        <f t="shared" si="2"/>
        <v>138390.39999999997</v>
      </c>
    </row>
    <row r="38" spans="1:12">
      <c r="A38">
        <v>34</v>
      </c>
      <c r="B38" s="4">
        <v>39690</v>
      </c>
      <c r="C38" s="1">
        <f t="shared" si="0"/>
        <v>1.6325781249999998</v>
      </c>
      <c r="D38" s="2">
        <f t="shared" si="3"/>
        <v>141054.75</v>
      </c>
      <c r="E38" s="4">
        <v>39690</v>
      </c>
      <c r="F38" s="1">
        <f t="shared" si="1"/>
        <v>1.6416822916666673</v>
      </c>
      <c r="G38" s="2">
        <f t="shared" si="2"/>
        <v>141841.34999999998</v>
      </c>
    </row>
    <row r="39" spans="1:12">
      <c r="A39">
        <v>35</v>
      </c>
      <c r="B39" s="4">
        <v>39690</v>
      </c>
      <c r="C39" s="1">
        <f t="shared" si="0"/>
        <v>1.6725173611111108</v>
      </c>
      <c r="D39" s="2">
        <f t="shared" si="3"/>
        <v>144505.5</v>
      </c>
      <c r="E39" s="4">
        <v>39690</v>
      </c>
      <c r="F39" s="1">
        <f t="shared" si="1"/>
        <v>1.6816238425925933</v>
      </c>
      <c r="G39" s="2">
        <f t="shared" si="2"/>
        <v>145292.29999999999</v>
      </c>
    </row>
    <row r="40" spans="1:12">
      <c r="A40">
        <v>36</v>
      </c>
      <c r="B40" s="4">
        <v>39690</v>
      </c>
      <c r="C40" s="1">
        <f t="shared" si="0"/>
        <v>1.7124565972222219</v>
      </c>
      <c r="D40" s="2">
        <f t="shared" si="3"/>
        <v>147956.25</v>
      </c>
      <c r="E40" s="4">
        <v>39690</v>
      </c>
      <c r="F40" s="1">
        <f t="shared" si="1"/>
        <v>1.7215653935185193</v>
      </c>
      <c r="G40" s="2">
        <f t="shared" si="2"/>
        <v>148743.25</v>
      </c>
    </row>
    <row r="41" spans="1:12">
      <c r="D4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JASCO Research Ltd</dc:creator>
  <cp:lastModifiedBy>JASCO Research Ltd</cp:lastModifiedBy>
  <dcterms:created xsi:type="dcterms:W3CDTF">2008-08-31T16:10:24Z</dcterms:created>
  <dcterms:modified xsi:type="dcterms:W3CDTF">2008-09-02T04:56:58Z</dcterms:modified>
</cp:coreProperties>
</file>