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2" i="1" l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21" i="1"/>
  <c r="AU22" i="1" l="1"/>
  <c r="AS20" i="1" l="1"/>
  <c r="AS19" i="1"/>
  <c r="AS18" i="1"/>
  <c r="AS17" i="1"/>
  <c r="AS15" i="1"/>
  <c r="J25" i="1" l="1"/>
  <c r="AV16" i="1" l="1"/>
  <c r="L29" i="1" l="1"/>
  <c r="L31" i="1"/>
  <c r="L32" i="1"/>
  <c r="L28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S5" i="1" l="1"/>
  <c r="AS6" i="1"/>
  <c r="AS7" i="1"/>
  <c r="AS8" i="1"/>
  <c r="AS9" i="1"/>
  <c r="AS10" i="1"/>
  <c r="AS11" i="1"/>
  <c r="AS12" i="1"/>
  <c r="AS13" i="1"/>
  <c r="AS14" i="1"/>
  <c r="AS16" i="1"/>
  <c r="AS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s="1"/>
  <c r="Z3" i="1" s="1"/>
  <c r="AS3" i="1" l="1"/>
  <c r="AZ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<sst xmlns="http://schemas.openxmlformats.org/spreadsheetml/2006/main" count="272" uniqueCount="215">
  <si>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</si>
  <si>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</si>
  <si>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</si>
  <si>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</si>
  <si>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</si>
  <si>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</si>
  <si>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</si>
  <si>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</si>
  <si>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</si>
  <si>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</si>
  <si>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</si>
  <si>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</si>
  <si>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</si>
  <si>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</si>
  <si>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</si>
  <si>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</si>
  <si>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</si>
  <si>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</si>
  <si>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</si>
  <si>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</si>
  <si>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</si>
  <si>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</si>
  <si>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</si>
  <si>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</si>
  <si>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</si>
  <si>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</si>
  <si>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</si>
  <si>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</si>
  <si>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</si>
  <si>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</si>
  <si>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</si>
  <si>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</si>
  <si>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</si>
  <si>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</si>
  <si>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</si>
  <si>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</si>
  <si>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</si>
  <si>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</si>
  <si>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</si>
  <si>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</si>
  <si>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</si>
  <si>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</si>
  <si>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</si>
  <si>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</si>
  <si>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</si>
  <si>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</si>
  <si>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</si>
  <si>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</si>
  <si>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</si>
  <si>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</si>
  <si>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</si>
  <si>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</si>
  <si>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</si>
  <si>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</si>
  <si>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</si>
  <si>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</si>
  <si>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</si>
  <si>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</si>
  <si>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</si>
  <si>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</si>
  <si>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</si>
  <si>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</si>
  <si>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</si>
  <si>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</si>
  <si>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</si>
  <si>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</si>
  <si>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</si>
  <si>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</si>
  <si>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</si>
  <si>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</si>
  <si>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</si>
  <si>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</si>
  <si>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</si>
  <si>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</si>
  <si>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</si>
  <si>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</si>
  <si>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</si>
  <si>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</si>
  <si>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</si>
  <si>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</si>
  <si>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</si>
  <si>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</si>
  <si>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</si>
  <si>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</si>
  <si>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</si>
  <si>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</si>
  <si>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</si>
  <si>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</si>
  <si>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</si>
  <si>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</si>
  <si>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</si>
  <si>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</si>
  <si>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</si>
  <si>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</si>
  <si>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</si>
  <si>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</si>
  <si>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</si>
  <si>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</si>
  <si>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</si>
  <si>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</si>
  <si>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</si>
  <si>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</si>
  <si>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</si>
  <si>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</si>
  <si>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</si>
  <si>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</si>
  <si>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</si>
  <si>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</si>
  <si>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</si>
  <si>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</si>
  <si>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</si>
  <si>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</si>
  <si>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</si>
  <si>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</si>
  <si>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</si>
  <si>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</si>
  <si>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</si>
  <si>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</si>
  <si>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</si>
  <si>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</si>
  <si>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</si>
  <si>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</si>
  <si>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</si>
  <si>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</si>
  <si>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</si>
  <si>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</si>
  <si>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</si>
  <si>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</si>
  <si>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</si>
  <si>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</si>
  <si>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</si>
  <si>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</si>
  <si>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</si>
  <si>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</si>
  <si>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</si>
  <si>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</si>
  <si>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</si>
  <si>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</si>
  <si>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</si>
  <si>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</si>
  <si>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</si>
  <si>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</si>
  <si>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</si>
  <si>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</si>
  <si>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</si>
  <si>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</si>
  <si>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</si>
  <si>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</si>
  <si>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</si>
  <si>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</si>
  <si>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</si>
  <si>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</si>
  <si>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</si>
  <si>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</si>
  <si>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</si>
  <si>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</si>
  <si>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</si>
  <si>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</si>
  <si>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</si>
  <si>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</si>
  <si>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</si>
  <si>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</si>
  <si>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</si>
  <si>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</si>
  <si>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</si>
  <si>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Hooters Jaime</t>
  </si>
  <si>
    <t>Hooters</t>
  </si>
  <si>
    <t>Condones</t>
  </si>
  <si>
    <t>Pao Jaime - Hobbit</t>
  </si>
  <si>
    <t>Refrescos (Jaime, comida china)</t>
  </si>
  <si>
    <t>Tarjeta Mexibus Jaime; 3 chocolate</t>
  </si>
  <si>
    <t>Fam Casillas</t>
  </si>
  <si>
    <t>Ingles (Marzo)</t>
  </si>
  <si>
    <t>???????</t>
  </si>
  <si>
    <t>Uber a San Lazaro</t>
  </si>
  <si>
    <t>Logan</t>
  </si>
  <si>
    <t>Dinero en bolso</t>
  </si>
  <si>
    <t>Carl's Junior</t>
  </si>
  <si>
    <t>Dulceria Cine</t>
  </si>
  <si>
    <t>Pre cumple!</t>
  </si>
  <si>
    <t>Cumpleaños</t>
  </si>
  <si>
    <t>Metrobus 6</t>
  </si>
  <si>
    <t>Metrobus 8</t>
  </si>
  <si>
    <t>CUMPLE</t>
  </si>
  <si>
    <t>TAXI</t>
  </si>
  <si>
    <t>AdriFest</t>
  </si>
  <si>
    <t>Chabelambre</t>
  </si>
  <si>
    <t>Jaime para Chabelambre</t>
  </si>
  <si>
    <t>Ingles (6-9 mar)</t>
  </si>
  <si>
    <t>Uber Javs aeropuerto</t>
  </si>
  <si>
    <t>Perro Negro</t>
  </si>
  <si>
    <t>Marco café</t>
  </si>
  <si>
    <t>Maíz</t>
  </si>
  <si>
    <t>ADRI FEST</t>
  </si>
  <si>
    <t>Enana y papá cooperaron</t>
  </si>
  <si>
    <t>Perro negro</t>
  </si>
  <si>
    <t>Enigma Enana; Karaoke x2 +30 enana; Alambre noche; Coca enana; Karaoke Brandon</t>
  </si>
  <si>
    <t>??????</t>
  </si>
  <si>
    <t>Helados Nutrisa</t>
  </si>
  <si>
    <t>Uber Fallido</t>
  </si>
  <si>
    <t>Descanso</t>
  </si>
  <si>
    <t>Papá Uber</t>
  </si>
  <si>
    <t>Mike Herrera</t>
  </si>
  <si>
    <t>Pastel Carlos</t>
  </si>
  <si>
    <t>Niño</t>
  </si>
  <si>
    <t>Pastel Carlos cooperacha</t>
  </si>
  <si>
    <t>Cine Pedro Ale</t>
  </si>
  <si>
    <t>Copias; Chocolate</t>
  </si>
  <si>
    <t xml:space="preserve"> ,</t>
  </si>
  <si>
    <t>China</t>
  </si>
  <si>
    <t>Palomitas; Boleto</t>
  </si>
  <si>
    <t>Examen Manu</t>
  </si>
  <si>
    <t>Yogurt; Granos</t>
  </si>
  <si>
    <t>Juev</t>
  </si>
  <si>
    <t>Edgar Zapata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</si>
</sst>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7" fillId="21" borderId="0" xfId="0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3" fontId="12" fillId="21" borderId="0" xfId="0" applyNumberFormat="1" applyFont="1" applyFill="1" applyAlignment="1">
      <alignment horizontal="center"/>
    </xf>
    <xf numFmtId="0" fontId="18" fillId="0" borderId="0" xfId="0" applyFont="1"/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workbookViewId="0">
      <selection activeCell="D32" sqref="D32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40"/>
      <c r="B1" s="55" t="s">
        <v>80</v>
      </c>
      <c r="C1" s="56">
        <v>42782</v>
      </c>
      <c r="D1" s="82" t="s">
        <v>147</v>
      </c>
      <c r="P1" s="78"/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 s="86">
        <f>L3-C2</f>
        <v>-5802.6900000000005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181</v>
      </c>
      <c r="AQ2" s="62" t="s">
        <v>182</v>
      </c>
      <c r="AR2" s="62" t="s">
        <v>92</v>
      </c>
      <c r="AS2" s="62" t="s">
        <v>85</v>
      </c>
      <c r="AT2" s="62" t="s">
        <v>86</v>
      </c>
      <c r="AU2" s="77" t="s">
        <v>114</v>
      </c>
      <c r="AV2" s="62" t="s">
        <v>87</v>
      </c>
      <c r="AX2" s="8"/>
      <c r="AY2" s="65" t="s">
        <v>89</v>
      </c>
      <c r="AZ2" s="65" t="s">
        <v>90</v>
      </c>
      <c r="BA2" s="8"/>
    </row>
    <row r="3" spans="1:53" x14ac:dyDescent="0.25">
      <c r="A3" s="40"/>
      <c r="I3" s="5"/>
      <c r="J3" s="5"/>
      <c r="K3" s="18" t="s">
        <v>7</v>
      </c>
      <c r="L3" s="27">
        <f>(SUM(C2,(E11:E500),(K11:K500)))-(SUM((D11:D500),(C11:C500)))</f>
        <v>3899.3099999999995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97</v>
      </c>
      <c r="AC3" t="s">
        <v>95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19" si="1">SUM(AO3,AV3,AU3)</f>
        <v>30</v>
      </c>
      <c r="AO3">
        <v>30</v>
      </c>
      <c r="AP3">
        <v>0</v>
      </c>
      <c r="AQ3">
        <v>0</v>
      </c>
      <c r="AR3">
        <v>4</v>
      </c>
      <c r="AS3">
        <f t="shared" ref="AS3:AS16" si="2">(AP3*6)+(AR3*5)</f>
        <v>20</v>
      </c>
      <c r="AT3">
        <v>0</v>
      </c>
      <c r="AU3">
        <f>AT3*5</f>
        <v>0</v>
      </c>
      <c r="AV3" s="40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27728.309999999998</v>
      </c>
      <c r="S4" s="49">
        <v>42783</v>
      </c>
      <c r="T4" s="50" t="s">
        <v>83</v>
      </c>
      <c r="U4" s="51" t="s">
        <v>106</v>
      </c>
      <c r="V4" s="43">
        <f t="shared" ref="V4:V67" si="3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98</v>
      </c>
      <c r="AC4" t="s">
        <v>96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1"/>
        <v>19</v>
      </c>
      <c r="AO4">
        <v>5</v>
      </c>
      <c r="AP4">
        <v>0</v>
      </c>
      <c r="AQ4">
        <v>0</v>
      </c>
      <c r="AR4">
        <v>1</v>
      </c>
      <c r="AS4">
        <f t="shared" si="2"/>
        <v>5</v>
      </c>
      <c r="AT4">
        <v>0</v>
      </c>
      <c r="AU4">
        <f t="shared" ref="AU4:AU67" si="4">AT4*5</f>
        <v>0</v>
      </c>
      <c r="AV4">
        <v>14</v>
      </c>
      <c r="AX4" s="64"/>
      <c r="AY4" s="64" t="s">
        <v>91</v>
      </c>
      <c r="AZ4" s="64">
        <f>(SUM((AO3:AO520)))-(SUM((AS3:AS520)))</f>
        <v>0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100</v>
      </c>
      <c r="U5" s="51" t="s">
        <v>107</v>
      </c>
      <c r="V5" s="43">
        <f t="shared" si="3"/>
        <v>332.5</v>
      </c>
      <c r="W5" s="52">
        <v>120</v>
      </c>
      <c r="X5" s="52">
        <v>200</v>
      </c>
      <c r="Y5" t="s">
        <v>102</v>
      </c>
      <c r="Z5" s="53">
        <f t="shared" si="0"/>
        <v>-12.5</v>
      </c>
      <c r="AA5">
        <v>0</v>
      </c>
      <c r="AB5" t="s">
        <v>101</v>
      </c>
      <c r="AC5" s="69" t="s">
        <v>105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1"/>
        <v>20</v>
      </c>
      <c r="AO5">
        <v>20</v>
      </c>
      <c r="AP5">
        <v>2</v>
      </c>
      <c r="AQ5">
        <v>0</v>
      </c>
      <c r="AR5">
        <v>3</v>
      </c>
      <c r="AS5">
        <f t="shared" si="2"/>
        <v>27</v>
      </c>
      <c r="AT5">
        <v>0</v>
      </c>
      <c r="AU5">
        <f t="shared" si="4"/>
        <v>0</v>
      </c>
      <c r="AV5">
        <v>0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(SUM((Q11:Q500),(V3:V520)))-(SUM(E11:E500))</f>
        <v>838</v>
      </c>
      <c r="M6" s="32"/>
      <c r="N6" s="32"/>
      <c r="S6" s="49">
        <v>42785</v>
      </c>
      <c r="T6" s="50" t="s">
        <v>108</v>
      </c>
      <c r="U6" s="74" t="s">
        <v>110</v>
      </c>
      <c r="V6" s="43">
        <f t="shared" si="3"/>
        <v>50</v>
      </c>
      <c r="W6" s="52">
        <v>50</v>
      </c>
      <c r="X6" s="52"/>
      <c r="Y6" t="s">
        <v>111</v>
      </c>
      <c r="Z6" s="53">
        <f t="shared" si="0"/>
        <v>0</v>
      </c>
      <c r="AA6">
        <v>0</v>
      </c>
      <c r="AB6" s="40" t="s">
        <v>118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1"/>
        <v>0</v>
      </c>
      <c r="AO6">
        <v>0</v>
      </c>
      <c r="AP6">
        <v>0</v>
      </c>
      <c r="AQ6">
        <v>0</v>
      </c>
      <c r="AR6">
        <v>0</v>
      </c>
      <c r="AS6">
        <f t="shared" si="2"/>
        <v>0</v>
      </c>
      <c r="AT6">
        <v>0</v>
      </c>
      <c r="AU6">
        <f t="shared" si="4"/>
        <v>0</v>
      </c>
      <c r="AV6">
        <v>0</v>
      </c>
      <c r="AX6" s="79"/>
      <c r="AY6" s="64"/>
      <c r="AZ6" s="64"/>
      <c r="BA6" s="64"/>
    </row>
    <row r="7" spans="1:53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109</v>
      </c>
      <c r="U7" s="51" t="s">
        <v>112</v>
      </c>
      <c r="V7" s="43">
        <f t="shared" si="3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97</v>
      </c>
      <c r="AC7" t="s">
        <v>113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1"/>
        <v>64.5</v>
      </c>
      <c r="AO7">
        <v>50</v>
      </c>
      <c r="AP7">
        <v>2</v>
      </c>
      <c r="AQ7">
        <v>0</v>
      </c>
      <c r="AR7">
        <v>2</v>
      </c>
      <c r="AS7">
        <f t="shared" si="2"/>
        <v>22</v>
      </c>
      <c r="AT7">
        <v>0</v>
      </c>
      <c r="AU7">
        <f t="shared" si="4"/>
        <v>0</v>
      </c>
      <c r="AV7">
        <v>14.5</v>
      </c>
    </row>
    <row r="8" spans="1:53" x14ac:dyDescent="0.25">
      <c r="A8" s="40"/>
      <c r="K8" s="40"/>
      <c r="S8" s="49">
        <v>42787</v>
      </c>
      <c r="T8" s="50" t="s">
        <v>115</v>
      </c>
      <c r="U8" s="51" t="s">
        <v>117</v>
      </c>
      <c r="V8" s="43">
        <f t="shared" si="3"/>
        <v>-22.5</v>
      </c>
      <c r="W8" s="52">
        <v>75</v>
      </c>
      <c r="X8" s="76">
        <v>9</v>
      </c>
      <c r="Y8" t="s">
        <v>119</v>
      </c>
      <c r="Z8" s="53">
        <f t="shared" si="0"/>
        <v>106.5</v>
      </c>
      <c r="AA8">
        <v>70</v>
      </c>
      <c r="AB8" t="s">
        <v>120</v>
      </c>
      <c r="AC8" t="s">
        <v>116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1"/>
        <v>19.5</v>
      </c>
      <c r="AO8">
        <v>0</v>
      </c>
      <c r="AP8">
        <v>2</v>
      </c>
      <c r="AQ8">
        <v>0</v>
      </c>
      <c r="AR8">
        <v>2</v>
      </c>
      <c r="AS8">
        <f t="shared" si="2"/>
        <v>22</v>
      </c>
      <c r="AT8">
        <v>0</v>
      </c>
      <c r="AU8">
        <f t="shared" si="4"/>
        <v>0</v>
      </c>
      <c r="AV8">
        <v>19.5</v>
      </c>
    </row>
    <row r="9" spans="1:53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23829</v>
      </c>
      <c r="N9" s="35" t="s">
        <v>56</v>
      </c>
      <c r="O9" s="36"/>
      <c r="P9" s="36"/>
      <c r="Q9" s="36"/>
      <c r="S9" s="49">
        <v>42788</v>
      </c>
      <c r="T9" s="50" t="s">
        <v>122</v>
      </c>
      <c r="U9" s="51" t="s">
        <v>123</v>
      </c>
      <c r="V9" s="43">
        <f t="shared" si="3"/>
        <v>334</v>
      </c>
      <c r="W9" s="52"/>
      <c r="X9" s="52">
        <v>500</v>
      </c>
      <c r="Y9" t="s">
        <v>124</v>
      </c>
      <c r="Z9" s="53">
        <f t="shared" si="0"/>
        <v>166</v>
      </c>
      <c r="AA9">
        <v>100</v>
      </c>
      <c r="AB9" t="s">
        <v>125</v>
      </c>
      <c r="AC9" t="s">
        <v>126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1"/>
        <v>16</v>
      </c>
      <c r="AO9">
        <v>0</v>
      </c>
      <c r="AP9">
        <v>0</v>
      </c>
      <c r="AQ9">
        <v>0</v>
      </c>
      <c r="AR9">
        <v>0</v>
      </c>
      <c r="AS9">
        <f t="shared" si="2"/>
        <v>0</v>
      </c>
      <c r="AT9">
        <v>0</v>
      </c>
      <c r="AU9">
        <f t="shared" si="4"/>
        <v>0</v>
      </c>
      <c r="AV9">
        <v>16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127</v>
      </c>
      <c r="V10" s="43">
        <f t="shared" si="3"/>
        <v>-328</v>
      </c>
      <c r="W10" s="52"/>
      <c r="X10" s="52"/>
      <c r="Z10" s="53">
        <f t="shared" si="0"/>
        <v>328</v>
      </c>
      <c r="AA10">
        <v>0</v>
      </c>
      <c r="AB10" t="s">
        <v>142</v>
      </c>
      <c r="AC10" t="s">
        <v>130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>
        <f t="shared" si="2"/>
        <v>0</v>
      </c>
      <c r="AT10">
        <v>0</v>
      </c>
      <c r="AU10">
        <f t="shared" si="4"/>
        <v>0</v>
      </c>
      <c r="AV10">
        <v>0</v>
      </c>
    </row>
    <row r="11" spans="1:53" x14ac:dyDescent="0.25">
      <c r="A11" s="34">
        <v>42782</v>
      </c>
      <c r="B11" t="s">
        <v>53</v>
      </c>
      <c r="C11" s="40"/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136</v>
      </c>
      <c r="V11" s="43">
        <f t="shared" si="3"/>
        <v>-103</v>
      </c>
      <c r="W11" s="52"/>
      <c r="X11" s="52"/>
      <c r="Z11" s="53">
        <f t="shared" si="0"/>
        <v>103</v>
      </c>
      <c r="AA11">
        <v>24</v>
      </c>
      <c r="AB11" t="s">
        <v>135</v>
      </c>
      <c r="AC11" t="s">
        <v>137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1"/>
        <v>50</v>
      </c>
      <c r="AO11">
        <v>0</v>
      </c>
      <c r="AP11">
        <v>0</v>
      </c>
      <c r="AQ11">
        <v>0</v>
      </c>
      <c r="AR11">
        <v>0</v>
      </c>
      <c r="AS11">
        <f t="shared" si="2"/>
        <v>0</v>
      </c>
      <c r="AT11">
        <v>0</v>
      </c>
      <c r="AU11">
        <f t="shared" si="4"/>
        <v>0</v>
      </c>
      <c r="AV11">
        <v>50</v>
      </c>
    </row>
    <row r="12" spans="1:53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161</v>
      </c>
      <c r="Q12" s="39">
        <v>465</v>
      </c>
      <c r="S12" s="49">
        <v>42791</v>
      </c>
      <c r="T12" s="50" t="s">
        <v>100</v>
      </c>
      <c r="U12" s="51" t="s">
        <v>131</v>
      </c>
      <c r="V12" s="43">
        <f t="shared" si="3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1"/>
        <v>20</v>
      </c>
      <c r="AO12">
        <v>0</v>
      </c>
      <c r="AP12">
        <v>0</v>
      </c>
      <c r="AQ12">
        <v>0</v>
      </c>
      <c r="AR12">
        <v>0</v>
      </c>
      <c r="AS12">
        <f t="shared" si="2"/>
        <v>0</v>
      </c>
      <c r="AT12">
        <v>4</v>
      </c>
      <c r="AU12">
        <f t="shared" si="4"/>
        <v>20</v>
      </c>
      <c r="AV12">
        <v>0</v>
      </c>
    </row>
    <row r="13" spans="1:53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60">
        <v>42798</v>
      </c>
      <c r="O13" s="59" t="s">
        <v>171</v>
      </c>
      <c r="P13" s="59" t="s">
        <v>172</v>
      </c>
      <c r="Q13" s="39">
        <v>600</v>
      </c>
      <c r="S13" s="49">
        <v>42792</v>
      </c>
      <c r="T13" s="50" t="s">
        <v>108</v>
      </c>
      <c r="U13" s="51" t="s">
        <v>140</v>
      </c>
      <c r="V13" s="43">
        <f t="shared" si="3"/>
        <v>330</v>
      </c>
      <c r="W13" s="52"/>
      <c r="X13" s="52">
        <v>350</v>
      </c>
      <c r="Y13" t="s">
        <v>141</v>
      </c>
      <c r="Z13" s="53">
        <f t="shared" si="0"/>
        <v>20</v>
      </c>
      <c r="AA13">
        <v>0</v>
      </c>
      <c r="AB13" t="s">
        <v>145</v>
      </c>
      <c r="AC13" t="s">
        <v>144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>
        <f t="shared" si="2"/>
        <v>0</v>
      </c>
      <c r="AT13" s="81">
        <v>0</v>
      </c>
      <c r="AU13">
        <f t="shared" si="4"/>
        <v>0</v>
      </c>
      <c r="AV13">
        <v>0</v>
      </c>
    </row>
    <row r="14" spans="1:53" x14ac:dyDescent="0.25">
      <c r="A14" s="34">
        <v>42784</v>
      </c>
      <c r="B14" t="s">
        <v>99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60">
        <v>42801</v>
      </c>
      <c r="O14" s="59" t="s">
        <v>29</v>
      </c>
      <c r="P14" s="59" t="s">
        <v>180</v>
      </c>
      <c r="Q14" s="39">
        <v>500</v>
      </c>
      <c r="S14" s="49">
        <v>42793</v>
      </c>
      <c r="T14" s="50" t="s">
        <v>109</v>
      </c>
      <c r="U14" s="51" t="s">
        <v>143</v>
      </c>
      <c r="V14" s="43">
        <f t="shared" si="3"/>
        <v>66.5</v>
      </c>
      <c r="W14" s="52">
        <v>125</v>
      </c>
      <c r="X14" s="52"/>
      <c r="Z14" s="53">
        <f t="shared" si="0"/>
        <v>58.5</v>
      </c>
      <c r="AA14">
        <v>40</v>
      </c>
      <c r="AB14" t="s">
        <v>148</v>
      </c>
      <c r="AC14" t="s">
        <v>149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1"/>
        <v>10.5</v>
      </c>
      <c r="AO14">
        <v>0</v>
      </c>
      <c r="AP14">
        <v>0</v>
      </c>
      <c r="AQ14">
        <v>0</v>
      </c>
      <c r="AR14">
        <v>0</v>
      </c>
      <c r="AS14">
        <f t="shared" si="2"/>
        <v>0</v>
      </c>
      <c r="AT14">
        <v>0</v>
      </c>
      <c r="AU14">
        <f t="shared" si="4"/>
        <v>0</v>
      </c>
      <c r="AV14">
        <v>10.5</v>
      </c>
    </row>
    <row r="15" spans="1:53" x14ac:dyDescent="0.25">
      <c r="A15" s="68">
        <v>42787</v>
      </c>
      <c r="B15" t="s">
        <v>121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60">
        <v>42803</v>
      </c>
      <c r="O15" s="59" t="s">
        <v>57</v>
      </c>
      <c r="P15" s="59" t="s">
        <v>188</v>
      </c>
      <c r="Q15" s="39">
        <v>400</v>
      </c>
      <c r="S15" s="49">
        <v>42794</v>
      </c>
      <c r="T15" s="50" t="s">
        <v>115</v>
      </c>
      <c r="U15" s="74" t="s">
        <v>152</v>
      </c>
      <c r="V15" s="43">
        <f t="shared" si="3"/>
        <v>-30</v>
      </c>
      <c r="W15" s="52">
        <v>75</v>
      </c>
      <c r="X15" s="52">
        <v>40</v>
      </c>
      <c r="Y15" t="s">
        <v>153</v>
      </c>
      <c r="Z15" s="53">
        <f t="shared" si="0"/>
        <v>145</v>
      </c>
      <c r="AA15">
        <v>60</v>
      </c>
      <c r="AB15" t="s">
        <v>97</v>
      </c>
      <c r="AC15" t="s">
        <v>164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1"/>
        <v>65</v>
      </c>
      <c r="AO15">
        <v>60</v>
      </c>
      <c r="AP15">
        <v>3</v>
      </c>
      <c r="AQ15">
        <v>0</v>
      </c>
      <c r="AR15">
        <v>2</v>
      </c>
      <c r="AS15">
        <f t="shared" si="2"/>
        <v>28</v>
      </c>
      <c r="AT15">
        <v>0</v>
      </c>
      <c r="AU15">
        <f t="shared" si="4"/>
        <v>0</v>
      </c>
      <c r="AV15">
        <v>5</v>
      </c>
    </row>
    <row r="16" spans="1:53" x14ac:dyDescent="0.25">
      <c r="A16" s="34">
        <v>42790</v>
      </c>
      <c r="B16" t="s">
        <v>133</v>
      </c>
      <c r="C16" s="13"/>
      <c r="D16" s="80">
        <v>169.93</v>
      </c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 t="s">
        <v>122</v>
      </c>
      <c r="U16" s="51" t="s">
        <v>156</v>
      </c>
      <c r="V16" s="43">
        <f t="shared" si="3"/>
        <v>-0.5</v>
      </c>
      <c r="W16" s="52">
        <v>75</v>
      </c>
      <c r="X16" s="52">
        <v>50</v>
      </c>
      <c r="Y16" t="s">
        <v>157</v>
      </c>
      <c r="Z16" s="84">
        <f t="shared" si="0"/>
        <v>125.5</v>
      </c>
      <c r="AA16">
        <v>70</v>
      </c>
      <c r="AB16" t="s">
        <v>120</v>
      </c>
      <c r="AC16" t="s">
        <v>158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1"/>
        <v>35.5</v>
      </c>
      <c r="AO16">
        <v>0</v>
      </c>
      <c r="AP16">
        <v>0</v>
      </c>
      <c r="AQ16">
        <v>0</v>
      </c>
      <c r="AR16">
        <v>0</v>
      </c>
      <c r="AS16">
        <f t="shared" si="2"/>
        <v>0</v>
      </c>
      <c r="AT16">
        <v>2</v>
      </c>
      <c r="AU16">
        <f t="shared" si="4"/>
        <v>10</v>
      </c>
      <c r="AV16">
        <f>9.5+16</f>
        <v>25.5</v>
      </c>
    </row>
    <row r="17" spans="1:57" x14ac:dyDescent="0.25">
      <c r="A17" s="34">
        <v>42790</v>
      </c>
      <c r="B17" t="s">
        <v>134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162</v>
      </c>
      <c r="V17" s="43">
        <f t="shared" si="3"/>
        <v>17.5</v>
      </c>
      <c r="W17" s="52">
        <v>75</v>
      </c>
      <c r="X17" s="76"/>
      <c r="Z17" s="53">
        <f t="shared" si="0"/>
        <v>57.5</v>
      </c>
      <c r="AA17">
        <v>40</v>
      </c>
      <c r="AB17" t="s">
        <v>120</v>
      </c>
      <c r="AC17" s="40" t="s">
        <v>163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1"/>
        <v>14.5</v>
      </c>
      <c r="AO17">
        <v>0</v>
      </c>
      <c r="AP17">
        <v>2</v>
      </c>
      <c r="AQ17">
        <v>0</v>
      </c>
      <c r="AR17">
        <v>2</v>
      </c>
      <c r="AS17">
        <f>(AP17*8)+(AR17*5)</f>
        <v>26</v>
      </c>
      <c r="AT17">
        <v>0</v>
      </c>
      <c r="AU17">
        <f t="shared" si="4"/>
        <v>0</v>
      </c>
      <c r="AV17">
        <v>14.5</v>
      </c>
      <c r="BD17" s="40"/>
      <c r="BE17" s="40"/>
    </row>
    <row r="18" spans="1:57" x14ac:dyDescent="0.25">
      <c r="A18" t="s">
        <v>139</v>
      </c>
      <c r="B18" t="s">
        <v>138</v>
      </c>
      <c r="C18" s="13"/>
      <c r="D18" s="12">
        <v>17.11</v>
      </c>
      <c r="E18" s="14"/>
      <c r="F18" s="40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83</v>
      </c>
      <c r="U18" s="51" t="s">
        <v>165</v>
      </c>
      <c r="V18" s="85">
        <f t="shared" si="3"/>
        <v>-15.5</v>
      </c>
      <c r="W18" s="52">
        <v>75</v>
      </c>
      <c r="X18" s="52"/>
      <c r="Z18" s="53">
        <f t="shared" si="0"/>
        <v>90.5</v>
      </c>
      <c r="AA18">
        <v>0</v>
      </c>
      <c r="AB18" t="s">
        <v>166</v>
      </c>
      <c r="AC18" t="s">
        <v>167</v>
      </c>
      <c r="AD18">
        <v>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1"/>
        <v>10.5</v>
      </c>
      <c r="AO18">
        <v>0</v>
      </c>
      <c r="AP18">
        <v>0</v>
      </c>
      <c r="AQ18">
        <v>0</v>
      </c>
      <c r="AR18">
        <v>1</v>
      </c>
      <c r="AS18">
        <f>(AP18*8)+(AR18*5)</f>
        <v>5</v>
      </c>
      <c r="AT18">
        <v>0</v>
      </c>
      <c r="AU18">
        <f t="shared" si="4"/>
        <v>0</v>
      </c>
      <c r="AV18">
        <v>10.5</v>
      </c>
    </row>
    <row r="19" spans="1:57" x14ac:dyDescent="0.25">
      <c r="A19" s="34">
        <v>42793</v>
      </c>
      <c r="B19" t="s">
        <v>146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 t="s">
        <v>100</v>
      </c>
      <c r="U19" s="51" t="s">
        <v>168</v>
      </c>
      <c r="V19" s="43">
        <f t="shared" si="3"/>
        <v>-19</v>
      </c>
      <c r="W19" s="52">
        <v>0</v>
      </c>
      <c r="X19" s="52">
        <v>40</v>
      </c>
      <c r="Y19" t="s">
        <v>153</v>
      </c>
      <c r="Z19" s="53">
        <f t="shared" si="0"/>
        <v>59</v>
      </c>
      <c r="AA19">
        <v>30</v>
      </c>
      <c r="AB19" t="s">
        <v>169</v>
      </c>
      <c r="AC19" t="s">
        <v>170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1"/>
        <v>20</v>
      </c>
      <c r="AO19" s="40">
        <v>20</v>
      </c>
      <c r="AP19">
        <v>1</v>
      </c>
      <c r="AQ19">
        <v>0</v>
      </c>
      <c r="AR19">
        <v>3</v>
      </c>
      <c r="AS19" s="5">
        <f>(AP19*8)+(AR19*5)-1</f>
        <v>22</v>
      </c>
      <c r="AT19">
        <v>0</v>
      </c>
      <c r="AU19">
        <f t="shared" si="4"/>
        <v>0</v>
      </c>
      <c r="AV19">
        <v>0</v>
      </c>
      <c r="BA19" s="40"/>
    </row>
    <row r="20" spans="1:57" x14ac:dyDescent="0.25">
      <c r="A20" s="34">
        <v>42794</v>
      </c>
      <c r="B20" t="s">
        <v>150</v>
      </c>
      <c r="C20" s="13"/>
      <c r="D20" s="73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 t="s">
        <v>108</v>
      </c>
      <c r="U20" s="51" t="s">
        <v>175</v>
      </c>
      <c r="V20" s="43">
        <f t="shared" si="3"/>
        <v>-130</v>
      </c>
      <c r="W20" s="52">
        <v>120</v>
      </c>
      <c r="X20" s="52">
        <v>15</v>
      </c>
      <c r="Y20" t="s">
        <v>176</v>
      </c>
      <c r="Z20" s="53">
        <f t="shared" si="0"/>
        <v>265</v>
      </c>
      <c r="AA20">
        <v>100</v>
      </c>
      <c r="AB20" t="s">
        <v>177</v>
      </c>
      <c r="AC20" t="s">
        <v>178</v>
      </c>
      <c r="AD20">
        <v>150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15</v>
      </c>
      <c r="AO20">
        <v>15</v>
      </c>
      <c r="AP20">
        <v>0</v>
      </c>
      <c r="AQ20">
        <v>0</v>
      </c>
      <c r="AR20">
        <v>4</v>
      </c>
      <c r="AS20">
        <f>(AP20*8)+(AR20*5)</f>
        <v>20</v>
      </c>
      <c r="AT20">
        <v>0</v>
      </c>
      <c r="AU20">
        <f t="shared" si="4"/>
        <v>0</v>
      </c>
      <c r="AV20">
        <v>4.5</v>
      </c>
    </row>
    <row r="21" spans="1:57" x14ac:dyDescent="0.25">
      <c r="A21" s="34">
        <v>42794</v>
      </c>
      <c r="B21" t="s">
        <v>151</v>
      </c>
      <c r="C21" s="87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 t="s">
        <v>109</v>
      </c>
      <c r="U21" s="51" t="s">
        <v>179</v>
      </c>
      <c r="V21" s="43">
        <f t="shared" si="3"/>
        <v>-20.5</v>
      </c>
      <c r="W21" s="52">
        <v>125</v>
      </c>
      <c r="X21" s="52"/>
      <c r="Z21" s="53">
        <f t="shared" si="0"/>
        <v>145.5</v>
      </c>
      <c r="AA21">
        <v>60</v>
      </c>
      <c r="AB21" t="s">
        <v>97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ref="AN21:AN84" si="6">SUM(AO21,AV21,AU21)</f>
        <v>85.5</v>
      </c>
      <c r="AO21">
        <v>70</v>
      </c>
      <c r="AP21">
        <v>2</v>
      </c>
      <c r="AQ21" s="40">
        <v>0</v>
      </c>
      <c r="AR21" s="40">
        <v>2</v>
      </c>
      <c r="AS21">
        <f>(AP21*6)+(AQ21*8)+(AR21*5)</f>
        <v>22</v>
      </c>
      <c r="AT21">
        <v>0</v>
      </c>
      <c r="AU21">
        <f t="shared" si="4"/>
        <v>0</v>
      </c>
      <c r="AV21">
        <v>15.5</v>
      </c>
    </row>
    <row r="22" spans="1:57" x14ac:dyDescent="0.25">
      <c r="A22" s="34">
        <v>42798</v>
      </c>
      <c r="B22" t="s">
        <v>173</v>
      </c>
      <c r="C22" s="13"/>
      <c r="D22" s="12">
        <v>10.27</v>
      </c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 t="s">
        <v>115</v>
      </c>
      <c r="U22" s="51" t="s">
        <v>183</v>
      </c>
      <c r="V22" s="43">
        <f t="shared" si="3"/>
        <v>14.5</v>
      </c>
      <c r="W22" s="52">
        <v>75</v>
      </c>
      <c r="X22" s="88"/>
      <c r="Z22" s="53">
        <f t="shared" si="0"/>
        <v>60.5</v>
      </c>
      <c r="AA22">
        <v>0</v>
      </c>
      <c r="AC22" t="s">
        <v>184</v>
      </c>
      <c r="AD22" s="40">
        <v>50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6"/>
        <v>10.5</v>
      </c>
      <c r="AO22">
        <v>0</v>
      </c>
      <c r="AP22">
        <v>0</v>
      </c>
      <c r="AQ22">
        <v>0</v>
      </c>
      <c r="AR22" s="40">
        <v>5</v>
      </c>
      <c r="AS22">
        <f t="shared" ref="AS22:AS85" si="7">(AP22*6)+(AQ22*8)+(AR22*5)</f>
        <v>25</v>
      </c>
      <c r="AT22">
        <v>0</v>
      </c>
      <c r="AU22">
        <f t="shared" si="4"/>
        <v>0</v>
      </c>
      <c r="AV22">
        <v>10.5</v>
      </c>
    </row>
    <row r="23" spans="1:57" x14ac:dyDescent="0.25">
      <c r="A23" s="68">
        <v>42798</v>
      </c>
      <c r="B23" t="s">
        <v>174</v>
      </c>
      <c r="C23" s="13"/>
      <c r="D23" s="73">
        <v>73.900000000000006</v>
      </c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 t="s">
        <v>122</v>
      </c>
      <c r="U23" s="51" t="s">
        <v>186</v>
      </c>
      <c r="V23" s="43">
        <f t="shared" si="3"/>
        <v>-8.5</v>
      </c>
      <c r="W23" s="76">
        <v>75</v>
      </c>
      <c r="X23" s="76">
        <v>50</v>
      </c>
      <c r="Y23" t="s">
        <v>187</v>
      </c>
      <c r="Z23" s="53">
        <f t="shared" si="0"/>
        <v>133.5</v>
      </c>
      <c r="AA23">
        <v>110</v>
      </c>
      <c r="AB23" t="s">
        <v>186</v>
      </c>
      <c r="AC23" t="s">
        <v>149</v>
      </c>
      <c r="AD23">
        <v>7.5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6"/>
        <v>16</v>
      </c>
      <c r="AO23">
        <v>0</v>
      </c>
      <c r="AP23">
        <v>2</v>
      </c>
      <c r="AQ23">
        <v>0</v>
      </c>
      <c r="AR23">
        <v>2</v>
      </c>
      <c r="AS23">
        <f t="shared" si="7"/>
        <v>22</v>
      </c>
      <c r="AT23">
        <v>0</v>
      </c>
      <c r="AU23">
        <f t="shared" si="4"/>
        <v>0</v>
      </c>
      <c r="AV23">
        <v>16</v>
      </c>
    </row>
    <row r="24" spans="1:57" x14ac:dyDescent="0.25">
      <c r="A24" s="34">
        <v>42800</v>
      </c>
      <c r="B24" t="s">
        <v>146</v>
      </c>
      <c r="C24" s="13"/>
      <c r="D24" s="12"/>
      <c r="E24" s="14">
        <v>900</v>
      </c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103</v>
      </c>
      <c r="L24" s="72">
        <v>0</v>
      </c>
      <c r="N24" s="59"/>
      <c r="O24" s="59"/>
      <c r="P24" s="59"/>
      <c r="Q24" s="39"/>
      <c r="S24" s="49">
        <v>42803</v>
      </c>
      <c r="T24" s="50" t="s">
        <v>63</v>
      </c>
      <c r="U24" s="51" t="s">
        <v>191</v>
      </c>
      <c r="V24" s="43">
        <f t="shared" si="3"/>
        <v>-30</v>
      </c>
      <c r="W24" s="52">
        <v>75</v>
      </c>
      <c r="X24" s="52"/>
      <c r="Z24" s="53">
        <f t="shared" si="0"/>
        <v>105</v>
      </c>
      <c r="AA24">
        <v>70</v>
      </c>
      <c r="AB24" t="s">
        <v>120</v>
      </c>
      <c r="AD24">
        <v>0</v>
      </c>
      <c r="AE24" s="40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40">
        <f t="shared" si="6"/>
        <v>35</v>
      </c>
      <c r="AO24">
        <v>30</v>
      </c>
      <c r="AP24">
        <v>2</v>
      </c>
      <c r="AQ24">
        <v>0</v>
      </c>
      <c r="AR24">
        <v>3</v>
      </c>
      <c r="AS24">
        <f t="shared" si="7"/>
        <v>27</v>
      </c>
      <c r="AT24">
        <v>0</v>
      </c>
      <c r="AU24">
        <f t="shared" si="4"/>
        <v>0</v>
      </c>
      <c r="AV24">
        <v>5</v>
      </c>
    </row>
    <row r="25" spans="1:57" x14ac:dyDescent="0.25">
      <c r="A25" s="34">
        <v>42802</v>
      </c>
      <c r="B25" t="s">
        <v>189</v>
      </c>
      <c r="C25" s="13"/>
      <c r="D25" s="12">
        <v>142.35</v>
      </c>
      <c r="E25" s="14"/>
      <c r="G25" s="8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 t="s">
        <v>83</v>
      </c>
      <c r="U25" s="51" t="s">
        <v>190</v>
      </c>
      <c r="V25" s="43">
        <f t="shared" si="3"/>
        <v>-245.5</v>
      </c>
      <c r="W25" s="52">
        <v>75</v>
      </c>
      <c r="X25" s="52"/>
      <c r="Z25" s="53">
        <f t="shared" si="0"/>
        <v>320.5</v>
      </c>
      <c r="AA25">
        <v>250</v>
      </c>
      <c r="AB25" t="s">
        <v>190</v>
      </c>
      <c r="AC25" t="s">
        <v>192</v>
      </c>
      <c r="AD25">
        <v>10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6"/>
        <v>60.5</v>
      </c>
      <c r="AO25">
        <v>40</v>
      </c>
      <c r="AP25" s="40">
        <v>0</v>
      </c>
      <c r="AQ25">
        <v>0</v>
      </c>
      <c r="AR25">
        <v>2</v>
      </c>
      <c r="AS25">
        <f t="shared" si="7"/>
        <v>10</v>
      </c>
      <c r="AT25">
        <v>0</v>
      </c>
      <c r="AU25">
        <f t="shared" si="4"/>
        <v>0</v>
      </c>
      <c r="AV25">
        <v>20.5</v>
      </c>
    </row>
    <row r="26" spans="1:57" x14ac:dyDescent="0.25">
      <c r="A26" s="34">
        <v>42802</v>
      </c>
      <c r="B26" t="s">
        <v>151</v>
      </c>
      <c r="C26" s="13"/>
      <c r="D26" s="12">
        <v>160.88</v>
      </c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 t="s">
        <v>100</v>
      </c>
      <c r="U26" s="51" t="s">
        <v>193</v>
      </c>
      <c r="V26" s="43">
        <f t="shared" si="3"/>
        <v>-190</v>
      </c>
      <c r="W26" s="52">
        <v>300</v>
      </c>
      <c r="X26" s="52">
        <v>500</v>
      </c>
      <c r="Y26" t="s">
        <v>194</v>
      </c>
      <c r="Z26" s="53">
        <f t="shared" si="0"/>
        <v>990</v>
      </c>
      <c r="AA26">
        <v>200</v>
      </c>
      <c r="AB26" t="s">
        <v>195</v>
      </c>
      <c r="AC26" t="s">
        <v>196</v>
      </c>
      <c r="AD26">
        <v>250</v>
      </c>
      <c r="AE26">
        <v>290</v>
      </c>
      <c r="AF26">
        <v>100</v>
      </c>
      <c r="AG26">
        <v>20</v>
      </c>
      <c r="AH26">
        <v>130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6"/>
        <v>0</v>
      </c>
      <c r="AO26">
        <v>0</v>
      </c>
      <c r="AP26">
        <v>0</v>
      </c>
      <c r="AQ26">
        <v>0</v>
      </c>
      <c r="AR26">
        <v>4</v>
      </c>
      <c r="AS26">
        <f t="shared" si="7"/>
        <v>20</v>
      </c>
      <c r="AT26">
        <v>0</v>
      </c>
      <c r="AU26">
        <f t="shared" si="4"/>
        <v>0</v>
      </c>
      <c r="AV26">
        <v>0</v>
      </c>
    </row>
    <row r="27" spans="1:57" x14ac:dyDescent="0.25">
      <c r="A27" s="34">
        <v>42802</v>
      </c>
      <c r="B27" t="s">
        <v>151</v>
      </c>
      <c r="C27" s="13"/>
      <c r="D27" s="12">
        <v>129.34</v>
      </c>
      <c r="E27" s="14"/>
      <c r="G27" s="59" t="s">
        <v>93</v>
      </c>
      <c r="H27" s="59" t="s">
        <v>28</v>
      </c>
      <c r="I27" s="59" t="s">
        <v>94</v>
      </c>
      <c r="J27" s="24">
        <v>80</v>
      </c>
      <c r="K27" s="23" t="s">
        <v>104</v>
      </c>
      <c r="L27" s="21">
        <v>30</v>
      </c>
      <c r="N27" s="59"/>
      <c r="O27" s="59"/>
      <c r="P27" s="59"/>
      <c r="Q27" s="39"/>
      <c r="S27" s="49">
        <v>42806</v>
      </c>
      <c r="T27" s="50" t="s">
        <v>108</v>
      </c>
      <c r="U27" s="51" t="s">
        <v>200</v>
      </c>
      <c r="V27" s="43">
        <f t="shared" si="3"/>
        <v>50</v>
      </c>
      <c r="W27" s="52">
        <v>50</v>
      </c>
      <c r="X27" s="52"/>
      <c r="Y27" t="s">
        <v>201</v>
      </c>
      <c r="Z27" s="53">
        <f t="shared" si="0"/>
        <v>0</v>
      </c>
      <c r="AA27">
        <v>0</v>
      </c>
      <c r="AB27" t="s">
        <v>145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>
        <f t="shared" si="7"/>
        <v>0</v>
      </c>
      <c r="AT27">
        <v>0</v>
      </c>
      <c r="AU27">
        <f t="shared" si="4"/>
        <v>0</v>
      </c>
      <c r="AV27">
        <v>0</v>
      </c>
    </row>
    <row r="28" spans="1:57" x14ac:dyDescent="0.25">
      <c r="A28" s="34">
        <v>42804</v>
      </c>
      <c r="C28" s="13"/>
      <c r="D28" s="12">
        <v>161.15</v>
      </c>
      <c r="E28" s="14"/>
      <c r="G28" s="60">
        <v>42789</v>
      </c>
      <c r="H28" s="59" t="s">
        <v>128</v>
      </c>
      <c r="I28" s="59" t="s">
        <v>129</v>
      </c>
      <c r="J28" s="24">
        <v>100</v>
      </c>
      <c r="K28" s="23"/>
      <c r="L28" s="21">
        <f>J28-K28</f>
        <v>100</v>
      </c>
      <c r="N28" s="59"/>
      <c r="O28" s="59"/>
      <c r="P28" s="59" t="s">
        <v>208</v>
      </c>
      <c r="Q28" s="39"/>
      <c r="S28" s="49">
        <v>42807</v>
      </c>
      <c r="T28" s="50" t="s">
        <v>109</v>
      </c>
      <c r="U28" s="51" t="s">
        <v>202</v>
      </c>
      <c r="V28" s="43">
        <f t="shared" si="3"/>
        <v>347.5</v>
      </c>
      <c r="W28" s="52">
        <v>175</v>
      </c>
      <c r="X28" s="52">
        <v>220</v>
      </c>
      <c r="Y28" t="s">
        <v>205</v>
      </c>
      <c r="Z28" s="53">
        <f t="shared" si="0"/>
        <v>47.5</v>
      </c>
      <c r="AA28" s="40">
        <v>0</v>
      </c>
      <c r="AC28" t="s">
        <v>207</v>
      </c>
      <c r="AD28">
        <v>6</v>
      </c>
      <c r="AE28">
        <v>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6"/>
        <v>35.5</v>
      </c>
      <c r="AO28">
        <v>0</v>
      </c>
      <c r="AP28">
        <v>2</v>
      </c>
      <c r="AQ28">
        <v>0</v>
      </c>
      <c r="AR28">
        <v>0</v>
      </c>
      <c r="AS28">
        <f t="shared" si="7"/>
        <v>12</v>
      </c>
      <c r="AT28">
        <v>4</v>
      </c>
      <c r="AU28">
        <f t="shared" si="4"/>
        <v>20</v>
      </c>
      <c r="AV28">
        <v>15.5</v>
      </c>
    </row>
    <row r="29" spans="1:57" x14ac:dyDescent="0.25">
      <c r="A29" s="34">
        <v>42804</v>
      </c>
      <c r="B29" t="s">
        <v>197</v>
      </c>
      <c r="C29" s="13"/>
      <c r="D29" s="12">
        <v>142.72999999999999</v>
      </c>
      <c r="E29" s="14"/>
      <c r="G29" s="60">
        <v>42794</v>
      </c>
      <c r="H29" s="59" t="s">
        <v>154</v>
      </c>
      <c r="I29" s="83" t="s">
        <v>155</v>
      </c>
      <c r="J29" s="24">
        <v>10</v>
      </c>
      <c r="K29" s="23"/>
      <c r="L29" s="21">
        <f t="shared" ref="L29:L32" si="8">J29-K29</f>
        <v>10</v>
      </c>
      <c r="N29" s="59"/>
      <c r="O29" s="59"/>
      <c r="P29" s="59"/>
      <c r="Q29" s="39"/>
      <c r="S29" s="49">
        <v>42808</v>
      </c>
      <c r="T29" s="50" t="s">
        <v>115</v>
      </c>
      <c r="U29" s="51" t="s">
        <v>206</v>
      </c>
      <c r="V29" s="43">
        <f t="shared" si="3"/>
        <v>-93.5</v>
      </c>
      <c r="W29" s="52">
        <v>75</v>
      </c>
      <c r="X29" s="52">
        <v>20</v>
      </c>
      <c r="Y29" t="s">
        <v>204</v>
      </c>
      <c r="Z29" s="53">
        <f t="shared" si="0"/>
        <v>188.5</v>
      </c>
      <c r="AA29">
        <v>50</v>
      </c>
      <c r="AB29" t="s">
        <v>209</v>
      </c>
      <c r="AC29" t="s">
        <v>210</v>
      </c>
      <c r="AD29">
        <v>43</v>
      </c>
      <c r="AE29">
        <v>80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6"/>
        <v>15.5</v>
      </c>
      <c r="AO29">
        <v>0</v>
      </c>
      <c r="AP29">
        <v>0</v>
      </c>
      <c r="AQ29">
        <v>0</v>
      </c>
      <c r="AR29">
        <v>1</v>
      </c>
      <c r="AS29">
        <f t="shared" si="7"/>
        <v>5</v>
      </c>
      <c r="AT29">
        <v>0</v>
      </c>
      <c r="AU29">
        <f t="shared" si="4"/>
        <v>0</v>
      </c>
      <c r="AV29">
        <v>15.5</v>
      </c>
    </row>
    <row r="30" spans="1:57" x14ac:dyDescent="0.25">
      <c r="A30" s="34">
        <v>42805</v>
      </c>
      <c r="B30" t="s">
        <v>198</v>
      </c>
      <c r="C30" s="13"/>
      <c r="D30" s="12">
        <v>201</v>
      </c>
      <c r="E30" s="14"/>
      <c r="G30" s="60">
        <v>42795</v>
      </c>
      <c r="H30" s="59" t="s">
        <v>159</v>
      </c>
      <c r="I30" s="59" t="s">
        <v>160</v>
      </c>
      <c r="J30" s="24">
        <v>20</v>
      </c>
      <c r="K30" s="75" t="s">
        <v>185</v>
      </c>
      <c r="L30" s="21">
        <v>0</v>
      </c>
      <c r="N30" s="59"/>
      <c r="O30" s="59"/>
      <c r="P30" s="59"/>
      <c r="Q30" s="39"/>
      <c r="S30" s="49">
        <v>42809</v>
      </c>
      <c r="T30" s="50" t="s">
        <v>122</v>
      </c>
      <c r="U30" s="51" t="s">
        <v>211</v>
      </c>
      <c r="V30" s="85">
        <f t="shared" si="3"/>
        <v>-25.5</v>
      </c>
      <c r="W30" s="52">
        <v>75</v>
      </c>
      <c r="X30" s="52"/>
      <c r="Z30" s="53">
        <f t="shared" si="0"/>
        <v>100.5</v>
      </c>
      <c r="AA30">
        <v>70</v>
      </c>
      <c r="AB30" t="s">
        <v>120</v>
      </c>
      <c r="AC30" t="s">
        <v>212</v>
      </c>
      <c r="AD30">
        <v>10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6"/>
        <v>10.5</v>
      </c>
      <c r="AO30" s="40">
        <v>0</v>
      </c>
      <c r="AP30">
        <v>0</v>
      </c>
      <c r="AQ30">
        <v>0</v>
      </c>
      <c r="AR30" s="40">
        <v>0</v>
      </c>
      <c r="AS30">
        <f t="shared" si="7"/>
        <v>0</v>
      </c>
      <c r="AT30" s="40">
        <v>0</v>
      </c>
      <c r="AU30">
        <f t="shared" si="4"/>
        <v>0</v>
      </c>
      <c r="AV30">
        <v>10.5</v>
      </c>
    </row>
    <row r="31" spans="1:57" x14ac:dyDescent="0.25">
      <c r="A31" s="90">
        <v>42805</v>
      </c>
      <c r="B31" t="s">
        <v>199</v>
      </c>
      <c r="C31" s="13"/>
      <c r="D31" s="12">
        <v>52.79</v>
      </c>
      <c r="E31" s="14"/>
      <c r="G31" s="59"/>
      <c r="H31" s="59"/>
      <c r="I31" s="59"/>
      <c r="J31" s="24"/>
      <c r="K31" s="23"/>
      <c r="L31" s="21">
        <f t="shared" si="8"/>
        <v>0</v>
      </c>
      <c r="N31" s="59"/>
      <c r="O31" s="59"/>
      <c r="P31" s="59"/>
      <c r="Q31" s="39"/>
      <c r="S31" s="49">
        <v>42810</v>
      </c>
      <c r="T31" s="50" t="s">
        <v>213</v>
      </c>
      <c r="U31" s="51" t="s">
        <v>214</v>
      </c>
      <c r="V31" s="43">
        <f t="shared" si="3"/>
        <v>64.5</v>
      </c>
      <c r="W31" s="52">
        <v>75</v>
      </c>
      <c r="X31" s="52"/>
      <c r="Z31" s="53">
        <f t="shared" si="0"/>
        <v>10.5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6"/>
        <v>10.5</v>
      </c>
      <c r="AS31">
        <f t="shared" si="7"/>
        <v>0</v>
      </c>
      <c r="AU31">
        <f t="shared" si="4"/>
        <v>0</v>
      </c>
      <c r="AV31">
        <v>10.5</v>
      </c>
    </row>
    <row r="32" spans="1:57" x14ac:dyDescent="0.25">
      <c r="A32" s="34">
        <v>42807</v>
      </c>
      <c r="B32" t="s">
        <v>203</v>
      </c>
      <c r="C32" s="13"/>
      <c r="D32" s="12">
        <v>354</v>
      </c>
      <c r="E32" s="14"/>
      <c r="G32" s="59"/>
      <c r="H32" s="59"/>
      <c r="I32" s="59"/>
      <c r="J32" s="24"/>
      <c r="K32" s="23"/>
      <c r="L32" s="21">
        <f t="shared" si="8"/>
        <v>0</v>
      </c>
      <c r="N32" s="59"/>
      <c r="O32" s="59"/>
      <c r="P32" s="59"/>
      <c r="Q32" s="39"/>
      <c r="S32" s="49">
        <v>42811</v>
      </c>
      <c r="T32" s="50"/>
      <c r="U32" s="51"/>
      <c r="V32" s="43">
        <f t="shared" si="3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6"/>
        <v>0</v>
      </c>
      <c r="AS32">
        <f t="shared" si="7"/>
        <v>0</v>
      </c>
      <c r="AU32">
        <f t="shared" si="4"/>
        <v>0</v>
      </c>
    </row>
    <row r="33" spans="3:47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42812</v>
      </c>
      <c r="T33" s="50"/>
      <c r="U33" s="51"/>
      <c r="V33" s="43">
        <f t="shared" si="3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6"/>
        <v>0</v>
      </c>
      <c r="AS33">
        <f t="shared" si="7"/>
        <v>0</v>
      </c>
      <c r="AU33">
        <f t="shared" si="4"/>
        <v>0</v>
      </c>
    </row>
    <row r="34" spans="3:47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/>
      <c r="U34" s="51"/>
      <c r="V34" s="43">
        <f t="shared" si="3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6"/>
        <v>0</v>
      </c>
      <c r="AS34">
        <f t="shared" si="7"/>
        <v>0</v>
      </c>
      <c r="AU34">
        <f t="shared" si="4"/>
        <v>0</v>
      </c>
    </row>
    <row r="35" spans="3:47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/>
      <c r="U35" s="51"/>
      <c r="V35" s="43">
        <f t="shared" si="3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6"/>
        <v>0</v>
      </c>
      <c r="AS35">
        <f t="shared" si="7"/>
        <v>0</v>
      </c>
      <c r="AU35">
        <f t="shared" si="4"/>
        <v>0</v>
      </c>
    </row>
    <row r="36" spans="3:47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/>
      <c r="U36" s="51"/>
      <c r="V36" s="43">
        <f t="shared" si="3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6"/>
        <v>0</v>
      </c>
      <c r="AS36">
        <f t="shared" si="7"/>
        <v>0</v>
      </c>
      <c r="AU36">
        <f t="shared" si="4"/>
        <v>0</v>
      </c>
    </row>
    <row r="37" spans="3:47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/>
      <c r="U37" s="51"/>
      <c r="V37" s="43">
        <f t="shared" si="3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6"/>
        <v>0</v>
      </c>
      <c r="AS37">
        <f t="shared" si="7"/>
        <v>0</v>
      </c>
      <c r="AU37">
        <f t="shared" si="4"/>
        <v>0</v>
      </c>
    </row>
    <row r="38" spans="3:47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/>
      <c r="U38" s="51"/>
      <c r="V38" s="43">
        <f t="shared" si="3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6"/>
        <v>0</v>
      </c>
      <c r="AS38">
        <f t="shared" si="7"/>
        <v>0</v>
      </c>
      <c r="AU38">
        <f t="shared" si="4"/>
        <v>0</v>
      </c>
    </row>
    <row r="39" spans="3:47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/>
      <c r="U39" s="51"/>
      <c r="V39" s="43">
        <f t="shared" si="3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6"/>
        <v>0</v>
      </c>
      <c r="AS39">
        <f t="shared" si="7"/>
        <v>0</v>
      </c>
      <c r="AU39">
        <f t="shared" si="4"/>
        <v>0</v>
      </c>
    </row>
    <row r="40" spans="3:47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/>
      <c r="U40" s="51"/>
      <c r="V40" s="43">
        <f t="shared" si="3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6"/>
        <v>0</v>
      </c>
      <c r="AS40">
        <f t="shared" si="7"/>
        <v>0</v>
      </c>
      <c r="AU40">
        <f t="shared" si="4"/>
        <v>0</v>
      </c>
    </row>
    <row r="41" spans="3:47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/>
      <c r="U41" s="51"/>
      <c r="V41" s="43">
        <f t="shared" si="3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6"/>
        <v>0</v>
      </c>
      <c r="AS41">
        <f t="shared" si="7"/>
        <v>0</v>
      </c>
      <c r="AU41">
        <f t="shared" si="4"/>
        <v>0</v>
      </c>
    </row>
    <row r="42" spans="3:47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/>
      <c r="U42" s="51"/>
      <c r="V42" s="43">
        <f t="shared" si="3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6"/>
        <v>0</v>
      </c>
      <c r="AS42">
        <f t="shared" si="7"/>
        <v>0</v>
      </c>
      <c r="AU42">
        <f t="shared" si="4"/>
        <v>0</v>
      </c>
    </row>
    <row r="43" spans="3:47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3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6"/>
        <v>0</v>
      </c>
      <c r="AS43">
        <f t="shared" si="7"/>
        <v>0</v>
      </c>
      <c r="AU43">
        <f t="shared" si="4"/>
        <v>0</v>
      </c>
    </row>
    <row r="44" spans="3:47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3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6"/>
        <v>0</v>
      </c>
      <c r="AS44">
        <f t="shared" si="7"/>
        <v>0</v>
      </c>
      <c r="AU44">
        <f t="shared" si="4"/>
        <v>0</v>
      </c>
    </row>
    <row r="45" spans="3:47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3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6"/>
        <v>0</v>
      </c>
      <c r="AS45">
        <f t="shared" si="7"/>
        <v>0</v>
      </c>
      <c r="AU45">
        <f t="shared" si="4"/>
        <v>0</v>
      </c>
    </row>
    <row r="46" spans="3:47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3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6"/>
        <v>0</v>
      </c>
      <c r="AS46">
        <f t="shared" si="7"/>
        <v>0</v>
      </c>
      <c r="AU46">
        <f t="shared" si="4"/>
        <v>0</v>
      </c>
    </row>
    <row r="47" spans="3:47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3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6"/>
        <v>0</v>
      </c>
      <c r="AS47">
        <f t="shared" si="7"/>
        <v>0</v>
      </c>
      <c r="AU47">
        <f t="shared" si="4"/>
        <v>0</v>
      </c>
    </row>
    <row r="48" spans="3:47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3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6"/>
        <v>0</v>
      </c>
      <c r="AS48">
        <f t="shared" si="7"/>
        <v>0</v>
      </c>
      <c r="AU48">
        <f t="shared" si="4"/>
        <v>0</v>
      </c>
    </row>
    <row r="49" spans="3:47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3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6"/>
        <v>0</v>
      </c>
      <c r="AS49">
        <f t="shared" si="7"/>
        <v>0</v>
      </c>
      <c r="AU49">
        <f t="shared" si="4"/>
        <v>0</v>
      </c>
    </row>
    <row r="50" spans="3:47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3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6"/>
        <v>0</v>
      </c>
      <c r="AS50">
        <f t="shared" si="7"/>
        <v>0</v>
      </c>
      <c r="AU50">
        <f t="shared" si="4"/>
        <v>0</v>
      </c>
    </row>
    <row r="51" spans="3:47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3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6"/>
        <v>0</v>
      </c>
      <c r="AS51">
        <f t="shared" si="7"/>
        <v>0</v>
      </c>
      <c r="AU51">
        <f t="shared" si="4"/>
        <v>0</v>
      </c>
    </row>
    <row r="52" spans="3:47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3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6"/>
        <v>0</v>
      </c>
      <c r="AS52">
        <f t="shared" si="7"/>
        <v>0</v>
      </c>
      <c r="AU52">
        <f t="shared" si="4"/>
        <v>0</v>
      </c>
    </row>
    <row r="53" spans="3:47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3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6"/>
        <v>0</v>
      </c>
      <c r="AS53">
        <f t="shared" si="7"/>
        <v>0</v>
      </c>
      <c r="AU53">
        <f t="shared" si="4"/>
        <v>0</v>
      </c>
    </row>
    <row r="54" spans="3:47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3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6"/>
        <v>0</v>
      </c>
      <c r="AS54">
        <f t="shared" si="7"/>
        <v>0</v>
      </c>
      <c r="AU54">
        <f t="shared" si="4"/>
        <v>0</v>
      </c>
    </row>
    <row r="55" spans="3:47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3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6"/>
        <v>0</v>
      </c>
      <c r="AS55">
        <f t="shared" si="7"/>
        <v>0</v>
      </c>
      <c r="AU55">
        <f t="shared" si="4"/>
        <v>0</v>
      </c>
    </row>
    <row r="56" spans="3:47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3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6"/>
        <v>0</v>
      </c>
      <c r="AS56">
        <f t="shared" si="7"/>
        <v>0</v>
      </c>
      <c r="AU56">
        <f t="shared" si="4"/>
        <v>0</v>
      </c>
    </row>
    <row r="57" spans="3:47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3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6"/>
        <v>0</v>
      </c>
      <c r="AS57">
        <f t="shared" si="7"/>
        <v>0</v>
      </c>
      <c r="AU57">
        <f t="shared" si="4"/>
        <v>0</v>
      </c>
    </row>
    <row r="58" spans="3:47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3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6"/>
        <v>0</v>
      </c>
      <c r="AS58">
        <f t="shared" si="7"/>
        <v>0</v>
      </c>
      <c r="AU58">
        <f t="shared" si="4"/>
        <v>0</v>
      </c>
    </row>
    <row r="59" spans="3:47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3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6"/>
        <v>0</v>
      </c>
      <c r="AS59">
        <f t="shared" si="7"/>
        <v>0</v>
      </c>
      <c r="AU59">
        <f t="shared" si="4"/>
        <v>0</v>
      </c>
    </row>
    <row r="60" spans="3:47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3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6"/>
        <v>0</v>
      </c>
      <c r="AS60">
        <f t="shared" si="7"/>
        <v>0</v>
      </c>
      <c r="AU60">
        <f t="shared" si="4"/>
        <v>0</v>
      </c>
    </row>
    <row r="61" spans="3:47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3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6"/>
        <v>0</v>
      </c>
      <c r="AS61">
        <f t="shared" si="7"/>
        <v>0</v>
      </c>
      <c r="AU61">
        <f t="shared" si="4"/>
        <v>0</v>
      </c>
    </row>
    <row r="62" spans="3:47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3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6"/>
        <v>0</v>
      </c>
      <c r="AS62">
        <f t="shared" si="7"/>
        <v>0</v>
      </c>
      <c r="AU62">
        <f t="shared" si="4"/>
        <v>0</v>
      </c>
    </row>
    <row r="63" spans="3:47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3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6"/>
        <v>0</v>
      </c>
      <c r="AS63">
        <f t="shared" si="7"/>
        <v>0</v>
      </c>
      <c r="AU63">
        <f t="shared" si="4"/>
        <v>0</v>
      </c>
    </row>
    <row r="64" spans="3:47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3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6"/>
        <v>0</v>
      </c>
      <c r="AS64">
        <f t="shared" si="7"/>
        <v>0</v>
      </c>
      <c r="AU64">
        <f t="shared" si="4"/>
        <v>0</v>
      </c>
    </row>
    <row r="65" spans="3:47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3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6"/>
        <v>0</v>
      </c>
      <c r="AS65">
        <f t="shared" si="7"/>
        <v>0</v>
      </c>
      <c r="AU65">
        <f t="shared" si="4"/>
        <v>0</v>
      </c>
    </row>
    <row r="66" spans="3:47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3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6"/>
        <v>0</v>
      </c>
      <c r="AS66">
        <f t="shared" si="7"/>
        <v>0</v>
      </c>
      <c r="AU66">
        <f t="shared" si="4"/>
        <v>0</v>
      </c>
    </row>
    <row r="67" spans="3:47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3"/>
        <v>0</v>
      </c>
      <c r="W67" s="52"/>
      <c r="X67" s="52"/>
      <c r="Z67" s="53">
        <f t="shared" ref="Z67:Z130" si="9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6"/>
        <v>0</v>
      </c>
      <c r="AS67">
        <f t="shared" si="7"/>
        <v>0</v>
      </c>
      <c r="AU67">
        <f t="shared" si="4"/>
        <v>0</v>
      </c>
    </row>
    <row r="68" spans="3:47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10">(SUM(W68,X68))-Z68</f>
        <v>0</v>
      </c>
      <c r="W68" s="52"/>
      <c r="X68" s="52"/>
      <c r="Z68" s="53">
        <f t="shared" si="9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6"/>
        <v>0</v>
      </c>
      <c r="AS68">
        <f t="shared" si="7"/>
        <v>0</v>
      </c>
      <c r="AU68">
        <f t="shared" ref="AU68:AU131" si="11">AT68*5</f>
        <v>0</v>
      </c>
    </row>
    <row r="69" spans="3:47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10"/>
        <v>0</v>
      </c>
      <c r="W69" s="52"/>
      <c r="X69" s="52"/>
      <c r="Z69" s="53">
        <f t="shared" si="9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6"/>
        <v>0</v>
      </c>
      <c r="AS69">
        <f t="shared" si="7"/>
        <v>0</v>
      </c>
      <c r="AU69">
        <f t="shared" si="11"/>
        <v>0</v>
      </c>
    </row>
    <row r="70" spans="3:47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10"/>
        <v>0</v>
      </c>
      <c r="W70" s="52"/>
      <c r="X70" s="52"/>
      <c r="Z70" s="53">
        <f t="shared" si="9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6"/>
        <v>0</v>
      </c>
      <c r="AS70">
        <f t="shared" si="7"/>
        <v>0</v>
      </c>
      <c r="AU70">
        <f t="shared" si="11"/>
        <v>0</v>
      </c>
    </row>
    <row r="71" spans="3:47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10"/>
        <v>0</v>
      </c>
      <c r="W71" s="52"/>
      <c r="X71" s="52"/>
      <c r="Z71" s="53">
        <f t="shared" si="9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6"/>
        <v>0</v>
      </c>
      <c r="AS71">
        <f t="shared" si="7"/>
        <v>0</v>
      </c>
      <c r="AU71">
        <f t="shared" si="11"/>
        <v>0</v>
      </c>
    </row>
    <row r="72" spans="3:47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10"/>
        <v>0</v>
      </c>
      <c r="W72" s="52"/>
      <c r="X72" s="52"/>
      <c r="Z72" s="53">
        <f t="shared" si="9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6"/>
        <v>0</v>
      </c>
      <c r="AS72">
        <f t="shared" si="7"/>
        <v>0</v>
      </c>
      <c r="AU72">
        <f t="shared" si="11"/>
        <v>0</v>
      </c>
    </row>
    <row r="73" spans="3:47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10"/>
        <v>0</v>
      </c>
      <c r="W73" s="52"/>
      <c r="X73" s="52"/>
      <c r="Z73" s="53">
        <f t="shared" si="9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6"/>
        <v>0</v>
      </c>
      <c r="AS73">
        <f t="shared" si="7"/>
        <v>0</v>
      </c>
      <c r="AU73">
        <f t="shared" si="11"/>
        <v>0</v>
      </c>
    </row>
    <row r="74" spans="3:47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10"/>
        <v>0</v>
      </c>
      <c r="W74" s="52"/>
      <c r="X74" s="52"/>
      <c r="Z74" s="53">
        <f t="shared" si="9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6"/>
        <v>0</v>
      </c>
      <c r="AS74">
        <f t="shared" si="7"/>
        <v>0</v>
      </c>
      <c r="AU74">
        <f t="shared" si="11"/>
        <v>0</v>
      </c>
    </row>
    <row r="75" spans="3:47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10"/>
        <v>0</v>
      </c>
      <c r="W75" s="52"/>
      <c r="X75" s="52"/>
      <c r="Z75" s="53">
        <f t="shared" si="9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6"/>
        <v>0</v>
      </c>
      <c r="AS75">
        <f t="shared" si="7"/>
        <v>0</v>
      </c>
      <c r="AU75">
        <f t="shared" si="11"/>
        <v>0</v>
      </c>
    </row>
    <row r="76" spans="3:47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10"/>
        <v>0</v>
      </c>
      <c r="W76" s="52"/>
      <c r="X76" s="52"/>
      <c r="Z76" s="53">
        <f t="shared" si="9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6"/>
        <v>0</v>
      </c>
      <c r="AS76">
        <f t="shared" si="7"/>
        <v>0</v>
      </c>
      <c r="AU76">
        <f t="shared" si="11"/>
        <v>0</v>
      </c>
    </row>
    <row r="77" spans="3:47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10"/>
        <v>0</v>
      </c>
      <c r="W77" s="52"/>
      <c r="X77" s="52"/>
      <c r="Z77" s="53">
        <f t="shared" si="9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6"/>
        <v>0</v>
      </c>
      <c r="AS77">
        <f t="shared" si="7"/>
        <v>0</v>
      </c>
      <c r="AU77">
        <f t="shared" si="11"/>
        <v>0</v>
      </c>
    </row>
    <row r="78" spans="3:47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10"/>
        <v>0</v>
      </c>
      <c r="W78" s="52"/>
      <c r="X78" s="52"/>
      <c r="Z78" s="53">
        <f t="shared" si="9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S78">
        <f t="shared" si="7"/>
        <v>0</v>
      </c>
      <c r="AU78">
        <f t="shared" si="11"/>
        <v>0</v>
      </c>
    </row>
    <row r="79" spans="3:47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10"/>
        <v>0</v>
      </c>
      <c r="W79" s="52"/>
      <c r="X79" s="52"/>
      <c r="Z79" s="53">
        <f t="shared" si="9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S79">
        <f t="shared" si="7"/>
        <v>0</v>
      </c>
      <c r="AU79">
        <f t="shared" si="11"/>
        <v>0</v>
      </c>
    </row>
    <row r="80" spans="3:47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10"/>
        <v>0</v>
      </c>
      <c r="W80" s="52"/>
      <c r="X80" s="52"/>
      <c r="Z80" s="53">
        <f t="shared" si="9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S80">
        <f t="shared" si="7"/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10"/>
        <v>0</v>
      </c>
      <c r="W81" s="52"/>
      <c r="X81" s="52"/>
      <c r="Z81" s="53">
        <f t="shared" si="9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S81">
        <f t="shared" si="7"/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10"/>
        <v>0</v>
      </c>
      <c r="W82" s="52"/>
      <c r="X82" s="52"/>
      <c r="Z82" s="53">
        <f t="shared" si="9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S82">
        <f t="shared" si="7"/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10"/>
        <v>0</v>
      </c>
      <c r="W83" s="52"/>
      <c r="X83" s="52"/>
      <c r="Z83" s="53">
        <f t="shared" si="9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S83">
        <f t="shared" si="7"/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10"/>
        <v>0</v>
      </c>
      <c r="W84" s="52"/>
      <c r="X84" s="52"/>
      <c r="Z84" s="53">
        <f t="shared" si="9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S84">
        <f t="shared" si="7"/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10"/>
        <v>0</v>
      </c>
      <c r="W85" s="52"/>
      <c r="X85" s="52"/>
      <c r="Z85" s="53">
        <f t="shared" si="9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S85">
        <f t="shared" si="7"/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10"/>
        <v>0</v>
      </c>
      <c r="W86" s="52"/>
      <c r="X86" s="52"/>
      <c r="Z86" s="53">
        <f t="shared" si="9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S86">
        <f t="shared" ref="AS86:AS149" si="13">(AP86*6)+(AQ86*8)+(AR86*5)</f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10"/>
        <v>0</v>
      </c>
      <c r="W87" s="52"/>
      <c r="X87" s="52"/>
      <c r="Z87" s="53">
        <f t="shared" si="9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S87">
        <f t="shared" si="13"/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10"/>
        <v>0</v>
      </c>
      <c r="W88" s="52"/>
      <c r="X88" s="52"/>
      <c r="Z88" s="53">
        <f t="shared" si="9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S88">
        <f t="shared" si="13"/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10"/>
        <v>0</v>
      </c>
      <c r="W89" s="52"/>
      <c r="X89" s="52"/>
      <c r="Z89" s="53">
        <f t="shared" si="9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S89">
        <f t="shared" si="13"/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10"/>
        <v>0</v>
      </c>
      <c r="W90" s="52"/>
      <c r="X90" s="52"/>
      <c r="Z90" s="53">
        <f t="shared" si="9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S90">
        <f t="shared" si="13"/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10"/>
        <v>0</v>
      </c>
      <c r="W91" s="52"/>
      <c r="X91" s="52"/>
      <c r="Z91" s="53">
        <f t="shared" si="9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S91">
        <f t="shared" si="13"/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10"/>
        <v>0</v>
      </c>
      <c r="W92" s="52"/>
      <c r="X92" s="52"/>
      <c r="Z92" s="53">
        <f t="shared" si="9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S92">
        <f t="shared" si="13"/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10"/>
        <v>0</v>
      </c>
      <c r="W93" s="52"/>
      <c r="X93" s="52"/>
      <c r="Z93" s="53">
        <f t="shared" si="9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S93">
        <f t="shared" si="13"/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10"/>
        <v>0</v>
      </c>
      <c r="W94" s="52"/>
      <c r="X94" s="52"/>
      <c r="Z94" s="53">
        <f t="shared" si="9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S94">
        <f t="shared" si="13"/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10"/>
        <v>0</v>
      </c>
      <c r="W95" s="52"/>
      <c r="X95" s="52"/>
      <c r="Z95" s="53">
        <f t="shared" si="9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S95">
        <f t="shared" si="13"/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10"/>
        <v>0</v>
      </c>
      <c r="W96" s="52"/>
      <c r="X96" s="52"/>
      <c r="Z96" s="53">
        <f t="shared" si="9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S96">
        <f t="shared" si="13"/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10"/>
        <v>0</v>
      </c>
      <c r="W97" s="52"/>
      <c r="X97" s="52"/>
      <c r="Z97" s="53">
        <f t="shared" si="9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S97">
        <f t="shared" si="13"/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10"/>
        <v>0</v>
      </c>
      <c r="W98" s="52"/>
      <c r="X98" s="52"/>
      <c r="Z98" s="53">
        <f t="shared" si="9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S98">
        <f t="shared" si="13"/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10"/>
        <v>0</v>
      </c>
      <c r="W99" s="52"/>
      <c r="X99" s="52"/>
      <c r="Z99" s="53">
        <f t="shared" si="9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S99">
        <f t="shared" si="13"/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10"/>
        <v>0</v>
      </c>
      <c r="W100" s="52"/>
      <c r="X100" s="52"/>
      <c r="Z100" s="53">
        <f t="shared" si="9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S100">
        <f t="shared" si="13"/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10"/>
        <v>0</v>
      </c>
      <c r="W101" s="52"/>
      <c r="X101" s="52"/>
      <c r="Z101" s="53">
        <f t="shared" si="9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S101">
        <f t="shared" si="13"/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10"/>
        <v>0</v>
      </c>
      <c r="W102" s="52"/>
      <c r="X102" s="52"/>
      <c r="Z102" s="53">
        <f t="shared" si="9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S102">
        <f t="shared" si="13"/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10"/>
        <v>0</v>
      </c>
      <c r="W103" s="52"/>
      <c r="X103" s="52"/>
      <c r="Z103" s="53">
        <f t="shared" si="9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S103">
        <f t="shared" si="13"/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10"/>
        <v>0</v>
      </c>
      <c r="W104" s="52"/>
      <c r="X104" s="52"/>
      <c r="Z104" s="53">
        <f t="shared" si="9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S104">
        <f t="shared" si="13"/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10"/>
        <v>0</v>
      </c>
      <c r="W105" s="52"/>
      <c r="X105" s="52"/>
      <c r="Z105" s="53">
        <f t="shared" si="9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S105">
        <f t="shared" si="13"/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10"/>
        <v>0</v>
      </c>
      <c r="W106" s="52"/>
      <c r="X106" s="52"/>
      <c r="Z106" s="53">
        <f t="shared" si="9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S106">
        <f t="shared" si="13"/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10"/>
        <v>0</v>
      </c>
      <c r="W107" s="52"/>
      <c r="X107" s="52"/>
      <c r="Z107" s="53">
        <f t="shared" si="9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S107">
        <f t="shared" si="13"/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10"/>
        <v>0</v>
      </c>
      <c r="W108" s="52"/>
      <c r="X108" s="52"/>
      <c r="Z108" s="53">
        <f t="shared" si="9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S108">
        <f t="shared" si="13"/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10"/>
        <v>0</v>
      </c>
      <c r="W109" s="52"/>
      <c r="X109" s="52"/>
      <c r="Z109" s="53">
        <f t="shared" si="9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S109">
        <f t="shared" si="13"/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10"/>
        <v>0</v>
      </c>
      <c r="W110" s="52"/>
      <c r="X110" s="52"/>
      <c r="Z110" s="53">
        <f t="shared" si="9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S110">
        <f t="shared" si="13"/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10"/>
        <v>0</v>
      </c>
      <c r="W111" s="52"/>
      <c r="X111" s="52"/>
      <c r="Z111" s="53">
        <f t="shared" si="9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S111">
        <f t="shared" si="13"/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10"/>
        <v>0</v>
      </c>
      <c r="W112" s="52"/>
      <c r="X112" s="52"/>
      <c r="Z112" s="53">
        <f t="shared" si="9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S112">
        <f t="shared" si="13"/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10"/>
        <v>0</v>
      </c>
      <c r="W113" s="52"/>
      <c r="X113" s="52"/>
      <c r="Z113" s="53">
        <f t="shared" si="9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S113">
        <f t="shared" si="13"/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10"/>
        <v>0</v>
      </c>
      <c r="W114" s="52"/>
      <c r="X114" s="52"/>
      <c r="Z114" s="53">
        <f t="shared" si="9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S114">
        <f t="shared" si="13"/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10"/>
        <v>0</v>
      </c>
      <c r="W115" s="52"/>
      <c r="X115" s="52"/>
      <c r="Z115" s="53">
        <f t="shared" si="9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S115">
        <f t="shared" si="13"/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10"/>
        <v>0</v>
      </c>
      <c r="W116" s="52"/>
      <c r="X116" s="52"/>
      <c r="Z116" s="53">
        <f t="shared" si="9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S116">
        <f t="shared" si="13"/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10"/>
        <v>0</v>
      </c>
      <c r="W117" s="52"/>
      <c r="X117" s="52"/>
      <c r="Z117" s="53">
        <f t="shared" si="9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S117">
        <f t="shared" si="13"/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10"/>
        <v>0</v>
      </c>
      <c r="W118" s="52"/>
      <c r="X118" s="52"/>
      <c r="Z118" s="53">
        <f t="shared" si="9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S118">
        <f t="shared" si="13"/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10"/>
        <v>0</v>
      </c>
      <c r="W119" s="52"/>
      <c r="X119" s="52"/>
      <c r="Z119" s="53">
        <f t="shared" si="9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S119">
        <f t="shared" si="13"/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10"/>
        <v>0</v>
      </c>
      <c r="W120" s="52"/>
      <c r="X120" s="52"/>
      <c r="Z120" s="53">
        <f t="shared" si="9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S120">
        <f t="shared" si="13"/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10"/>
        <v>0</v>
      </c>
      <c r="W121" s="52"/>
      <c r="X121" s="52"/>
      <c r="Z121" s="53">
        <f t="shared" si="9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S121">
        <f t="shared" si="13"/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10"/>
        <v>0</v>
      </c>
      <c r="W122" s="52"/>
      <c r="X122" s="52"/>
      <c r="Z122" s="53">
        <f t="shared" si="9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S122">
        <f t="shared" si="13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10"/>
        <v>0</v>
      </c>
      <c r="W123" s="52"/>
      <c r="X123" s="52"/>
      <c r="Z123" s="53">
        <f t="shared" si="9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S123">
        <f t="shared" si="13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10"/>
        <v>0</v>
      </c>
      <c r="W124" s="52"/>
      <c r="X124" s="52"/>
      <c r="Z124" s="53">
        <f t="shared" si="9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S124">
        <f t="shared" si="13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10"/>
        <v>0</v>
      </c>
      <c r="W125" s="52"/>
      <c r="X125" s="52"/>
      <c r="Z125" s="53">
        <f t="shared" si="9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S125">
        <f t="shared" si="13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10"/>
        <v>0</v>
      </c>
      <c r="W126" s="52"/>
      <c r="X126" s="52"/>
      <c r="Z126" s="53">
        <f t="shared" si="9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S126">
        <f t="shared" si="13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10"/>
        <v>0</v>
      </c>
      <c r="W127" s="52"/>
      <c r="X127" s="52"/>
      <c r="Z127" s="53">
        <f t="shared" si="9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S127">
        <f t="shared" si="13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10"/>
        <v>0</v>
      </c>
      <c r="W128" s="52"/>
      <c r="X128" s="52"/>
      <c r="Z128" s="53">
        <f t="shared" si="9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S128">
        <f t="shared" si="13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10"/>
        <v>0</v>
      </c>
      <c r="W129" s="52"/>
      <c r="X129" s="52"/>
      <c r="Z129" s="53">
        <f t="shared" si="9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S129">
        <f t="shared" si="13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10"/>
        <v>0</v>
      </c>
      <c r="W130" s="52"/>
      <c r="X130" s="52"/>
      <c r="Z130" s="53">
        <f t="shared" si="9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S130">
        <f t="shared" si="13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10"/>
        <v>0</v>
      </c>
      <c r="W131" s="52"/>
      <c r="X131" s="52"/>
      <c r="Z131" s="53">
        <f t="shared" ref="Z131:Z194" si="14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S131">
        <f t="shared" si="13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5">(SUM(W132,X132))-Z132</f>
        <v>0</v>
      </c>
      <c r="W132" s="52"/>
      <c r="X132" s="52"/>
      <c r="Z132" s="53">
        <f t="shared" si="14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S132">
        <f t="shared" si="13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5"/>
        <v>0</v>
      </c>
      <c r="W133" s="52"/>
      <c r="X133" s="52"/>
      <c r="Z133" s="53">
        <f t="shared" si="14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S133">
        <f t="shared" si="13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5"/>
        <v>0</v>
      </c>
      <c r="W134" s="52"/>
      <c r="X134" s="52"/>
      <c r="Z134" s="53">
        <f t="shared" si="14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S134">
        <f t="shared" si="13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5"/>
        <v>0</v>
      </c>
      <c r="W135" s="52"/>
      <c r="X135" s="52"/>
      <c r="Z135" s="53">
        <f t="shared" si="14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S135">
        <f t="shared" si="13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5"/>
        <v>0</v>
      </c>
      <c r="W136" s="52"/>
      <c r="X136" s="52"/>
      <c r="Z136" s="53">
        <f t="shared" si="14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S136">
        <f t="shared" si="13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5"/>
        <v>0</v>
      </c>
      <c r="W137" s="52"/>
      <c r="X137" s="52"/>
      <c r="Z137" s="53">
        <f t="shared" si="14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S137">
        <f t="shared" si="13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5"/>
        <v>0</v>
      </c>
      <c r="W138" s="52"/>
      <c r="X138" s="52"/>
      <c r="Z138" s="53">
        <f t="shared" si="14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>
        <f t="shared" si="13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5"/>
        <v>0</v>
      </c>
      <c r="W139" s="52"/>
      <c r="X139" s="52"/>
      <c r="Z139" s="53">
        <f t="shared" si="14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>
        <f t="shared" si="13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5"/>
        <v>0</v>
      </c>
      <c r="W140" s="52"/>
      <c r="X140" s="52"/>
      <c r="Z140" s="53">
        <f t="shared" si="14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>
        <f t="shared" si="13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5"/>
        <v>0</v>
      </c>
      <c r="W141" s="52"/>
      <c r="X141" s="52"/>
      <c r="Z141" s="53">
        <f t="shared" si="14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>
        <f t="shared" si="13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5"/>
        <v>0</v>
      </c>
      <c r="W142" s="52"/>
      <c r="X142" s="52"/>
      <c r="Z142" s="53">
        <f t="shared" si="14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>
        <f t="shared" si="13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5"/>
        <v>0</v>
      </c>
      <c r="W143" s="52"/>
      <c r="X143" s="52"/>
      <c r="Z143" s="53">
        <f t="shared" si="14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>
        <f t="shared" si="13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5"/>
        <v>0</v>
      </c>
      <c r="W144" s="52"/>
      <c r="X144" s="52"/>
      <c r="Z144" s="53">
        <f t="shared" si="14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>
        <f t="shared" si="13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5"/>
        <v>0</v>
      </c>
      <c r="W145" s="52"/>
      <c r="X145" s="52"/>
      <c r="Z145" s="53">
        <f t="shared" si="14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>
        <f t="shared" si="13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5"/>
        <v>0</v>
      </c>
      <c r="W146" s="52"/>
      <c r="X146" s="52"/>
      <c r="Z146" s="53">
        <f t="shared" si="14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>
        <f t="shared" si="13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5"/>
        <v>0</v>
      </c>
      <c r="W147" s="52"/>
      <c r="X147" s="52"/>
      <c r="Z147" s="53">
        <f t="shared" si="14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>
        <f t="shared" si="13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5"/>
        <v>0</v>
      </c>
      <c r="W148" s="52"/>
      <c r="X148" s="52"/>
      <c r="Z148" s="53">
        <f t="shared" si="14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>
        <f t="shared" si="13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5"/>
        <v>0</v>
      </c>
      <c r="W149" s="52"/>
      <c r="X149" s="52"/>
      <c r="Z149" s="53">
        <f t="shared" si="14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>
        <f t="shared" si="13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5"/>
        <v>0</v>
      </c>
      <c r="W150" s="52"/>
      <c r="X150" s="52"/>
      <c r="Z150" s="53">
        <f t="shared" si="14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>
        <f t="shared" ref="AS150:AS213" si="18">(AP150*6)+(AQ150*8)+(AR150*5)</f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5"/>
        <v>0</v>
      </c>
      <c r="W151" s="52"/>
      <c r="X151" s="52"/>
      <c r="Z151" s="53">
        <f t="shared" si="14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5"/>
        <v>0</v>
      </c>
      <c r="W152" s="52"/>
      <c r="X152" s="52"/>
      <c r="Z152" s="53">
        <f t="shared" si="14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5"/>
        <v>0</v>
      </c>
      <c r="W153" s="52"/>
      <c r="X153" s="52"/>
      <c r="Z153" s="53">
        <f t="shared" si="14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5"/>
        <v>0</v>
      </c>
      <c r="W154" s="52"/>
      <c r="X154" s="52"/>
      <c r="Z154" s="53">
        <f t="shared" si="14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5"/>
        <v>0</v>
      </c>
      <c r="W155" s="52"/>
      <c r="X155" s="52"/>
      <c r="Z155" s="53">
        <f t="shared" si="14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5"/>
        <v>0</v>
      </c>
      <c r="W156" s="52"/>
      <c r="X156" s="52"/>
      <c r="Z156" s="53">
        <f t="shared" si="14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5"/>
        <v>0</v>
      </c>
      <c r="W157" s="52"/>
      <c r="X157" s="52"/>
      <c r="Z157" s="53">
        <f t="shared" si="14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5"/>
        <v>0</v>
      </c>
      <c r="W158" s="52"/>
      <c r="X158" s="52"/>
      <c r="Z158" s="53">
        <f t="shared" si="14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5"/>
        <v>0</v>
      </c>
      <c r="W159" s="52"/>
      <c r="X159" s="52"/>
      <c r="Z159" s="53">
        <f t="shared" si="14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5"/>
        <v>0</v>
      </c>
      <c r="W160" s="52"/>
      <c r="X160" s="52"/>
      <c r="Z160" s="53">
        <f t="shared" si="14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5"/>
        <v>0</v>
      </c>
      <c r="W161" s="52"/>
      <c r="X161" s="52"/>
      <c r="Z161" s="53">
        <f t="shared" si="14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5"/>
        <v>0</v>
      </c>
      <c r="W162" s="52"/>
      <c r="X162" s="52"/>
      <c r="Z162" s="53">
        <f t="shared" si="14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5"/>
        <v>0</v>
      </c>
      <c r="W163" s="52"/>
      <c r="X163" s="52"/>
      <c r="Z163" s="53">
        <f t="shared" si="14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5"/>
        <v>0</v>
      </c>
      <c r="W164" s="52"/>
      <c r="X164" s="52"/>
      <c r="Z164" s="53">
        <f t="shared" si="14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5"/>
        <v>0</v>
      </c>
      <c r="W165" s="52"/>
      <c r="X165" s="52"/>
      <c r="Z165" s="53">
        <f t="shared" si="14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5"/>
        <v>0</v>
      </c>
      <c r="W166" s="52"/>
      <c r="X166" s="52"/>
      <c r="Z166" s="53">
        <f t="shared" si="14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5"/>
        <v>0</v>
      </c>
      <c r="W167" s="52"/>
      <c r="X167" s="52"/>
      <c r="Z167" s="53">
        <f t="shared" si="14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5"/>
        <v>0</v>
      </c>
      <c r="W168" s="52"/>
      <c r="X168" s="52"/>
      <c r="Z168" s="53">
        <f t="shared" si="14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5"/>
        <v>0</v>
      </c>
      <c r="W169" s="52"/>
      <c r="X169" s="52"/>
      <c r="Z169" s="53">
        <f t="shared" si="14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5"/>
        <v>0</v>
      </c>
      <c r="W170" s="52"/>
      <c r="X170" s="52"/>
      <c r="Z170" s="53">
        <f t="shared" si="14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5"/>
        <v>0</v>
      </c>
      <c r="W171" s="52"/>
      <c r="X171" s="52"/>
      <c r="Z171" s="53">
        <f t="shared" si="14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5"/>
        <v>0</v>
      </c>
      <c r="W172" s="52"/>
      <c r="X172" s="52"/>
      <c r="Z172" s="53">
        <f t="shared" si="14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5"/>
        <v>0</v>
      </c>
      <c r="W173" s="52"/>
      <c r="X173" s="52"/>
      <c r="Z173" s="53">
        <f t="shared" si="14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5"/>
        <v>0</v>
      </c>
      <c r="W174" s="52"/>
      <c r="X174" s="52"/>
      <c r="Z174" s="53">
        <f t="shared" si="14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5"/>
        <v>0</v>
      </c>
      <c r="W175" s="52"/>
      <c r="X175" s="52"/>
      <c r="Z175" s="53">
        <f t="shared" si="14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5"/>
        <v>0</v>
      </c>
      <c r="W176" s="52"/>
      <c r="X176" s="52"/>
      <c r="Z176" s="53">
        <f t="shared" si="14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5"/>
        <v>0</v>
      </c>
      <c r="W177" s="52"/>
      <c r="X177" s="52"/>
      <c r="Z177" s="53">
        <f t="shared" si="14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5"/>
        <v>0</v>
      </c>
      <c r="W178" s="52"/>
      <c r="X178" s="52"/>
      <c r="Z178" s="53">
        <f t="shared" si="14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5"/>
        <v>0</v>
      </c>
      <c r="W179" s="52"/>
      <c r="X179" s="52"/>
      <c r="Z179" s="53">
        <f t="shared" si="14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5"/>
        <v>0</v>
      </c>
      <c r="W180" s="52"/>
      <c r="X180" s="52"/>
      <c r="Z180" s="53">
        <f t="shared" si="14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5"/>
        <v>0</v>
      </c>
      <c r="W181" s="52"/>
      <c r="X181" s="52"/>
      <c r="Z181" s="53">
        <f t="shared" si="14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5"/>
        <v>0</v>
      </c>
      <c r="W182" s="52"/>
      <c r="X182" s="52"/>
      <c r="Z182" s="53">
        <f t="shared" si="14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5"/>
        <v>0</v>
      </c>
      <c r="W183" s="52"/>
      <c r="X183" s="52"/>
      <c r="Z183" s="53">
        <f t="shared" si="14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5"/>
        <v>0</v>
      </c>
      <c r="W184" s="52"/>
      <c r="X184" s="52"/>
      <c r="Z184" s="53">
        <f t="shared" si="14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5"/>
        <v>0</v>
      </c>
      <c r="W185" s="52"/>
      <c r="X185" s="52"/>
      <c r="Z185" s="53">
        <f t="shared" si="14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5"/>
        <v>0</v>
      </c>
      <c r="W186" s="52"/>
      <c r="X186" s="52"/>
      <c r="Z186" s="53">
        <f t="shared" si="14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5"/>
        <v>0</v>
      </c>
      <c r="W187" s="52"/>
      <c r="X187" s="52"/>
      <c r="Z187" s="53">
        <f t="shared" si="14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5"/>
        <v>0</v>
      </c>
      <c r="W188" s="52"/>
      <c r="X188" s="52"/>
      <c r="Z188" s="53">
        <f t="shared" si="14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5"/>
        <v>0</v>
      </c>
      <c r="W189" s="52"/>
      <c r="X189" s="52"/>
      <c r="Z189" s="53">
        <f t="shared" si="14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5"/>
        <v>0</v>
      </c>
      <c r="W190" s="52"/>
      <c r="X190" s="52"/>
      <c r="Z190" s="53">
        <f t="shared" si="14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5"/>
        <v>0</v>
      </c>
      <c r="W191" s="52"/>
      <c r="X191" s="52"/>
      <c r="Z191" s="53">
        <f t="shared" si="14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5"/>
        <v>0</v>
      </c>
      <c r="W192" s="52"/>
      <c r="X192" s="52"/>
      <c r="Z192" s="53">
        <f t="shared" si="14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5"/>
        <v>0</v>
      </c>
      <c r="W193" s="52"/>
      <c r="X193" s="52"/>
      <c r="Z193" s="53">
        <f t="shared" si="14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5"/>
        <v>0</v>
      </c>
      <c r="W194" s="52"/>
      <c r="X194" s="52"/>
      <c r="Z194" s="53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5"/>
        <v>0</v>
      </c>
      <c r="W195" s="52"/>
      <c r="X195" s="52"/>
      <c r="Z195" s="53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20">(SUM(W196,X196))-Z196</f>
        <v>0</v>
      </c>
      <c r="W196" s="52"/>
      <c r="X196" s="52"/>
      <c r="Z196" s="53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>
        <f t="shared" si="18"/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20"/>
        <v>0</v>
      </c>
      <c r="W197" s="52"/>
      <c r="X197" s="52"/>
      <c r="Z197" s="53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>
        <f t="shared" si="18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20"/>
        <v>0</v>
      </c>
      <c r="W198" s="52"/>
      <c r="X198" s="52"/>
      <c r="Z198" s="53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>
        <f t="shared" si="18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20"/>
        <v>0</v>
      </c>
      <c r="W199" s="52"/>
      <c r="X199" s="52"/>
      <c r="Z199" s="53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>
        <f t="shared" si="18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20"/>
        <v>0</v>
      </c>
      <c r="W200" s="52"/>
      <c r="X200" s="52"/>
      <c r="Z200" s="53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>
        <f t="shared" si="18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20"/>
        <v>0</v>
      </c>
      <c r="W201" s="52"/>
      <c r="X201" s="52"/>
      <c r="Z201" s="53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>
        <f t="shared" si="18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20"/>
        <v>0</v>
      </c>
      <c r="W202" s="52"/>
      <c r="X202" s="52"/>
      <c r="Z202" s="53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>
        <f t="shared" si="18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20"/>
        <v>0</v>
      </c>
      <c r="W203" s="52"/>
      <c r="X203" s="52"/>
      <c r="Z203" s="53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>
        <f t="shared" si="18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20"/>
        <v>0</v>
      </c>
      <c r="W204" s="52"/>
      <c r="X204" s="52"/>
      <c r="Z204" s="53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>
        <f t="shared" si="18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20"/>
        <v>0</v>
      </c>
      <c r="W205" s="52"/>
      <c r="X205" s="52"/>
      <c r="Z205" s="53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>
        <f t="shared" si="18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20"/>
        <v>0</v>
      </c>
      <c r="W206" s="52"/>
      <c r="X206" s="52"/>
      <c r="Z206" s="53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>
        <f t="shared" si="18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20"/>
        <v>0</v>
      </c>
      <c r="W207" s="52"/>
      <c r="X207" s="52"/>
      <c r="Z207" s="53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>
        <f t="shared" si="18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20"/>
        <v>0</v>
      </c>
      <c r="W208" s="52"/>
      <c r="X208" s="52"/>
      <c r="Z208" s="53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>
        <f t="shared" si="18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20"/>
        <v>0</v>
      </c>
      <c r="W209" s="52"/>
      <c r="X209" s="52"/>
      <c r="Z209" s="53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>
        <f t="shared" si="18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20"/>
        <v>0</v>
      </c>
      <c r="W210" s="52"/>
      <c r="X210" s="52"/>
      <c r="Z210" s="53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>
        <f t="shared" si="18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20"/>
        <v>0</v>
      </c>
      <c r="W211" s="52"/>
      <c r="X211" s="52"/>
      <c r="Z211" s="53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>
        <f t="shared" si="18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20"/>
        <v>0</v>
      </c>
      <c r="W212" s="52"/>
      <c r="X212" s="52"/>
      <c r="Z212" s="53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>
        <f t="shared" si="18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20"/>
        <v>0</v>
      </c>
      <c r="W213" s="52"/>
      <c r="X213" s="52"/>
      <c r="Z213" s="53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>
        <f t="shared" si="18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20"/>
        <v>0</v>
      </c>
      <c r="W214" s="52"/>
      <c r="X214" s="52"/>
      <c r="Z214" s="53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>
        <f t="shared" ref="AS214:AS277" si="23">(AP214*6)+(AQ214*8)+(AR214*5)</f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20"/>
        <v>0</v>
      </c>
      <c r="W215" s="52"/>
      <c r="X215" s="52"/>
      <c r="Z215" s="53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>
        <f t="shared" si="23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20"/>
        <v>0</v>
      </c>
      <c r="W216" s="52"/>
      <c r="X216" s="52"/>
      <c r="Z216" s="53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>
        <f t="shared" si="23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20"/>
        <v>0</v>
      </c>
      <c r="W217" s="52"/>
      <c r="X217" s="52"/>
      <c r="Z217" s="53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>
        <f t="shared" si="23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20"/>
        <v>0</v>
      </c>
      <c r="W218" s="52"/>
      <c r="X218" s="52"/>
      <c r="Z218" s="53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>
        <f t="shared" si="23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20"/>
        <v>0</v>
      </c>
      <c r="W219" s="52"/>
      <c r="X219" s="52"/>
      <c r="Z219" s="53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>
        <f t="shared" si="23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20"/>
        <v>0</v>
      </c>
      <c r="W220" s="52"/>
      <c r="X220" s="52"/>
      <c r="Z220" s="53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>
        <f t="shared" si="23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20"/>
        <v>0</v>
      </c>
      <c r="W221" s="52"/>
      <c r="X221" s="52"/>
      <c r="Z221" s="53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>
        <f t="shared" si="23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20"/>
        <v>0</v>
      </c>
      <c r="W222" s="52"/>
      <c r="X222" s="52"/>
      <c r="Z222" s="53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>
        <f t="shared" si="23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20"/>
        <v>0</v>
      </c>
      <c r="W223" s="52"/>
      <c r="X223" s="52"/>
      <c r="Z223" s="53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>
        <f t="shared" si="23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20"/>
        <v>0</v>
      </c>
      <c r="W224" s="52"/>
      <c r="X224" s="52"/>
      <c r="Z224" s="53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>
        <f t="shared" si="23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20"/>
        <v>0</v>
      </c>
      <c r="W225" s="52"/>
      <c r="X225" s="52"/>
      <c r="Z225" s="53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>
        <f t="shared" si="23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20"/>
        <v>0</v>
      </c>
      <c r="W226" s="52"/>
      <c r="X226" s="52"/>
      <c r="Z226" s="53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>
        <f t="shared" si="23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20"/>
        <v>0</v>
      </c>
      <c r="W227" s="52"/>
      <c r="X227" s="52"/>
      <c r="Z227" s="53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>
        <f t="shared" si="23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20"/>
        <v>0</v>
      </c>
      <c r="W228" s="52"/>
      <c r="X228" s="52"/>
      <c r="Z228" s="53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>
        <f t="shared" si="23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20"/>
        <v>0</v>
      </c>
      <c r="W229" s="52"/>
      <c r="X229" s="52"/>
      <c r="Z229" s="53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>
        <f t="shared" si="23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20"/>
        <v>0</v>
      </c>
      <c r="W230" s="52"/>
      <c r="X230" s="52"/>
      <c r="Z230" s="53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>
        <f t="shared" si="23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20"/>
        <v>0</v>
      </c>
      <c r="W231" s="52"/>
      <c r="X231" s="52"/>
      <c r="Z231" s="53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>
        <f t="shared" si="23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20"/>
        <v>0</v>
      </c>
      <c r="W232" s="52"/>
      <c r="X232" s="52"/>
      <c r="Z232" s="53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>
        <f t="shared" si="23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20"/>
        <v>0</v>
      </c>
      <c r="W233" s="52"/>
      <c r="X233" s="52"/>
      <c r="Z233" s="53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>
        <f t="shared" si="23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20"/>
        <v>0</v>
      </c>
      <c r="W234" s="52"/>
      <c r="X234" s="52"/>
      <c r="Z234" s="53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>
        <f t="shared" si="23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20"/>
        <v>0</v>
      </c>
      <c r="W235" s="52"/>
      <c r="X235" s="52"/>
      <c r="Z235" s="53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>
        <f t="shared" si="23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20"/>
        <v>0</v>
      </c>
      <c r="W236" s="52"/>
      <c r="X236" s="52"/>
      <c r="Z236" s="53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>
        <f t="shared" si="23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20"/>
        <v>0</v>
      </c>
      <c r="W237" s="52"/>
      <c r="X237" s="52"/>
      <c r="Z237" s="53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>
        <f t="shared" si="23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20"/>
        <v>0</v>
      </c>
      <c r="W238" s="52"/>
      <c r="X238" s="52"/>
      <c r="Z238" s="53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>
        <f t="shared" si="23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20"/>
        <v>0</v>
      </c>
      <c r="W239" s="52"/>
      <c r="X239" s="52"/>
      <c r="Z239" s="53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>
        <f t="shared" si="23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20"/>
        <v>0</v>
      </c>
      <c r="W240" s="52"/>
      <c r="X240" s="52"/>
      <c r="Z240" s="53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>
        <f t="shared" si="23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20"/>
        <v>0</v>
      </c>
      <c r="W241" s="52"/>
      <c r="X241" s="52"/>
      <c r="Z241" s="53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>
        <f t="shared" si="23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20"/>
        <v>0</v>
      </c>
      <c r="W242" s="52"/>
      <c r="X242" s="52"/>
      <c r="Z242" s="53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>
        <f t="shared" si="23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20"/>
        <v>0</v>
      </c>
      <c r="W243" s="52"/>
      <c r="X243" s="52"/>
      <c r="Z243" s="53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>
        <f t="shared" si="23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20"/>
        <v>0</v>
      </c>
      <c r="W244" s="52"/>
      <c r="X244" s="52"/>
      <c r="Z244" s="53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>
        <f t="shared" si="23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20"/>
        <v>0</v>
      </c>
      <c r="W245" s="52"/>
      <c r="X245" s="52"/>
      <c r="Z245" s="53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>
        <f t="shared" si="23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20"/>
        <v>0</v>
      </c>
      <c r="W246" s="52"/>
      <c r="X246" s="52"/>
      <c r="Z246" s="53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>
        <f t="shared" si="23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20"/>
        <v>0</v>
      </c>
      <c r="W247" s="52"/>
      <c r="X247" s="52"/>
      <c r="Z247" s="53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>
        <f t="shared" si="23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20"/>
        <v>0</v>
      </c>
      <c r="W248" s="52"/>
      <c r="X248" s="52"/>
      <c r="Z248" s="53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>
        <f t="shared" si="23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20"/>
        <v>0</v>
      </c>
      <c r="W249" s="52"/>
      <c r="X249" s="52"/>
      <c r="Z249" s="53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>
        <f t="shared" si="23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20"/>
        <v>0</v>
      </c>
      <c r="W250" s="52"/>
      <c r="X250" s="52"/>
      <c r="Z250" s="53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>
        <f t="shared" si="23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20"/>
        <v>0</v>
      </c>
      <c r="W251" s="52"/>
      <c r="X251" s="52"/>
      <c r="Z251" s="53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>
        <f t="shared" si="23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20"/>
        <v>0</v>
      </c>
      <c r="W252" s="52"/>
      <c r="X252" s="52"/>
      <c r="Z252" s="53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>
        <f t="shared" si="23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20"/>
        <v>0</v>
      </c>
      <c r="W253" s="52"/>
      <c r="X253" s="52"/>
      <c r="Z253" s="53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>
        <f t="shared" si="23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20"/>
        <v>0</v>
      </c>
      <c r="W254" s="52"/>
      <c r="X254" s="52"/>
      <c r="Z254" s="53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>
        <f t="shared" si="23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20"/>
        <v>0</v>
      </c>
      <c r="W255" s="52"/>
      <c r="X255" s="52"/>
      <c r="Z255" s="53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>
        <f t="shared" si="23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20"/>
        <v>0</v>
      </c>
      <c r="W256" s="52"/>
      <c r="X256" s="52"/>
      <c r="Z256" s="53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>
        <f t="shared" si="23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20"/>
        <v>0</v>
      </c>
      <c r="W257" s="52"/>
      <c r="X257" s="52"/>
      <c r="Z257" s="53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>
        <f t="shared" si="23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20"/>
        <v>0</v>
      </c>
      <c r="W258" s="52"/>
      <c r="X258" s="52"/>
      <c r="Z258" s="53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>
        <f t="shared" si="23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20"/>
        <v>0</v>
      </c>
      <c r="W259" s="52"/>
      <c r="X259" s="52"/>
      <c r="Z259" s="53">
        <f t="shared" ref="Z259:Z322" si="24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>
        <f t="shared" si="23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5">(SUM(W260,X260))-Z260</f>
        <v>0</v>
      </c>
      <c r="W260" s="52"/>
      <c r="X260" s="52"/>
      <c r="Z260" s="53">
        <f t="shared" si="24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>
        <f t="shared" si="23"/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5"/>
        <v>0</v>
      </c>
      <c r="W261" s="52"/>
      <c r="X261" s="52"/>
      <c r="Z261" s="53">
        <f t="shared" si="24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>
        <f t="shared" si="23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5"/>
        <v>0</v>
      </c>
      <c r="W262" s="52"/>
      <c r="X262" s="52"/>
      <c r="Z262" s="53">
        <f t="shared" si="24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>
        <f t="shared" si="23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5"/>
        <v>0</v>
      </c>
      <c r="W263" s="52"/>
      <c r="X263" s="52"/>
      <c r="Z263" s="53">
        <f t="shared" si="24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>
        <f t="shared" si="23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5"/>
        <v>0</v>
      </c>
      <c r="W264" s="52"/>
      <c r="X264" s="52"/>
      <c r="Z264" s="53">
        <f t="shared" si="24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>
        <f t="shared" si="23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5"/>
        <v>0</v>
      </c>
      <c r="W265" s="52"/>
      <c r="X265" s="52"/>
      <c r="Z265" s="53">
        <f t="shared" si="24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>
        <f t="shared" si="23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5"/>
        <v>0</v>
      </c>
      <c r="W266" s="52"/>
      <c r="X266" s="52"/>
      <c r="Z266" s="53">
        <f t="shared" si="24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>
        <f t="shared" si="23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5"/>
        <v>0</v>
      </c>
      <c r="W267" s="52"/>
      <c r="X267" s="52"/>
      <c r="Z267" s="53">
        <f t="shared" si="24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>
        <f t="shared" si="23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5"/>
        <v>0</v>
      </c>
      <c r="W268" s="52"/>
      <c r="X268" s="52"/>
      <c r="Z268" s="53">
        <f t="shared" si="24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>
        <f t="shared" si="23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5"/>
        <v>0</v>
      </c>
      <c r="W269" s="52"/>
      <c r="X269" s="52"/>
      <c r="Z269" s="53">
        <f t="shared" si="24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>
        <f t="shared" si="23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5"/>
        <v>0</v>
      </c>
      <c r="W270" s="52"/>
      <c r="X270" s="52"/>
      <c r="Z270" s="53">
        <f t="shared" si="24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>
        <f t="shared" si="23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5"/>
        <v>0</v>
      </c>
      <c r="W271" s="52"/>
      <c r="X271" s="52"/>
      <c r="Z271" s="53">
        <f t="shared" si="24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>
        <f t="shared" si="23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5"/>
        <v>0</v>
      </c>
      <c r="W272" s="52"/>
      <c r="X272" s="52"/>
      <c r="Z272" s="53">
        <f t="shared" si="24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>
        <f t="shared" si="23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5"/>
        <v>0</v>
      </c>
      <c r="W273" s="52"/>
      <c r="X273" s="52"/>
      <c r="Z273" s="53">
        <f t="shared" si="24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>
        <f t="shared" si="23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5"/>
        <v>0</v>
      </c>
      <c r="W274" s="52"/>
      <c r="X274" s="52"/>
      <c r="Z274" s="53">
        <f t="shared" si="24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>
        <f t="shared" si="23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5"/>
        <v>0</v>
      </c>
      <c r="W275" s="52"/>
      <c r="X275" s="52"/>
      <c r="Z275" s="53">
        <f t="shared" si="24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>
        <f t="shared" si="23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5"/>
        <v>0</v>
      </c>
      <c r="W276" s="52"/>
      <c r="X276" s="52"/>
      <c r="Z276" s="53">
        <f t="shared" si="24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>
        <f t="shared" si="23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5"/>
        <v>0</v>
      </c>
      <c r="W277" s="52"/>
      <c r="X277" s="52"/>
      <c r="Z277" s="53">
        <f t="shared" si="24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>
        <f t="shared" si="23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5"/>
        <v>0</v>
      </c>
      <c r="W278" s="52"/>
      <c r="X278" s="52"/>
      <c r="Z278" s="53">
        <f t="shared" si="24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>
        <f t="shared" ref="AS278:AS341" si="28">(AP278*6)+(AQ278*8)+(AR278*5)</f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5"/>
        <v>0</v>
      </c>
      <c r="W279" s="52"/>
      <c r="X279" s="52"/>
      <c r="Z279" s="53">
        <f t="shared" si="24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>
        <f t="shared" si="28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5"/>
        <v>0</v>
      </c>
      <c r="W280" s="52"/>
      <c r="X280" s="52"/>
      <c r="Z280" s="53">
        <f t="shared" si="24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>
        <f t="shared" si="28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5"/>
        <v>0</v>
      </c>
      <c r="W281" s="52"/>
      <c r="X281" s="52"/>
      <c r="Z281" s="53">
        <f t="shared" si="24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>
        <f t="shared" si="28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5"/>
        <v>0</v>
      </c>
      <c r="W282" s="52"/>
      <c r="X282" s="52"/>
      <c r="Z282" s="53">
        <f t="shared" si="24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>
        <f t="shared" si="28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5"/>
        <v>0</v>
      </c>
      <c r="W283" s="52"/>
      <c r="X283" s="52"/>
      <c r="Z283" s="53">
        <f t="shared" si="24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>
        <f t="shared" si="28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5"/>
        <v>0</v>
      </c>
      <c r="W284" s="52"/>
      <c r="X284" s="52"/>
      <c r="Z284" s="53">
        <f t="shared" si="24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>
        <f t="shared" si="28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5"/>
        <v>0</v>
      </c>
      <c r="W285" s="52"/>
      <c r="X285" s="52"/>
      <c r="Z285" s="53">
        <f t="shared" si="24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>
        <f t="shared" si="28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5"/>
        <v>0</v>
      </c>
      <c r="W286" s="52"/>
      <c r="X286" s="52"/>
      <c r="Z286" s="53">
        <f t="shared" si="24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>
        <f t="shared" si="28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5"/>
        <v>0</v>
      </c>
      <c r="W287" s="52"/>
      <c r="X287" s="52"/>
      <c r="Z287" s="53">
        <f t="shared" si="24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>
        <f t="shared" si="28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5"/>
        <v>0</v>
      </c>
      <c r="W288" s="52"/>
      <c r="X288" s="52"/>
      <c r="Z288" s="53">
        <f t="shared" si="24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>
        <f t="shared" si="28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5"/>
        <v>0</v>
      </c>
      <c r="W289" s="52"/>
      <c r="X289" s="52"/>
      <c r="Z289" s="53">
        <f t="shared" si="24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>
        <f t="shared" si="28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5"/>
        <v>0</v>
      </c>
      <c r="W290" s="52"/>
      <c r="X290" s="52"/>
      <c r="Z290" s="53">
        <f t="shared" si="24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>
        <f t="shared" si="28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5"/>
        <v>0</v>
      </c>
      <c r="W291" s="52"/>
      <c r="X291" s="52"/>
      <c r="Z291" s="53">
        <f t="shared" si="24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>
        <f t="shared" si="28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5"/>
        <v>0</v>
      </c>
      <c r="W292" s="52"/>
      <c r="X292" s="52"/>
      <c r="Z292" s="53">
        <f t="shared" si="24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>
        <f t="shared" si="28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5"/>
        <v>0</v>
      </c>
      <c r="W293" s="52"/>
      <c r="X293" s="52"/>
      <c r="Z293" s="53">
        <f t="shared" si="24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>
        <f t="shared" si="28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5"/>
        <v>0</v>
      </c>
      <c r="W294" s="52"/>
      <c r="X294" s="52"/>
      <c r="Z294" s="53">
        <f t="shared" si="24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>
        <f t="shared" si="28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5"/>
        <v>0</v>
      </c>
      <c r="W295" s="52"/>
      <c r="X295" s="52"/>
      <c r="Z295" s="53">
        <f t="shared" si="24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>
        <f t="shared" si="28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5"/>
        <v>0</v>
      </c>
      <c r="W296" s="52"/>
      <c r="X296" s="52"/>
      <c r="Z296" s="53">
        <f t="shared" si="24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>
        <f t="shared" si="28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5"/>
        <v>0</v>
      </c>
      <c r="W297" s="52"/>
      <c r="X297" s="52"/>
      <c r="Z297" s="53">
        <f t="shared" si="24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>
        <f t="shared" si="28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5"/>
        <v>0</v>
      </c>
      <c r="W298" s="52"/>
      <c r="X298" s="52"/>
      <c r="Z298" s="53">
        <f t="shared" si="24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>
        <f t="shared" si="28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5"/>
        <v>0</v>
      </c>
      <c r="W299" s="52"/>
      <c r="X299" s="52"/>
      <c r="Z299" s="53">
        <f t="shared" si="24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>
        <f t="shared" si="28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5"/>
        <v>0</v>
      </c>
      <c r="W300" s="52"/>
      <c r="X300" s="52"/>
      <c r="Z300" s="53">
        <f t="shared" si="24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>
        <f t="shared" si="28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5"/>
        <v>0</v>
      </c>
      <c r="W301" s="52"/>
      <c r="X301" s="52"/>
      <c r="Z301" s="53">
        <f t="shared" si="24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>
        <f t="shared" si="28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5"/>
        <v>0</v>
      </c>
      <c r="W302" s="52"/>
      <c r="X302" s="52"/>
      <c r="Z302" s="53">
        <f t="shared" si="24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>
        <f t="shared" si="28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5"/>
        <v>0</v>
      </c>
      <c r="W303" s="52"/>
      <c r="X303" s="52"/>
      <c r="Z303" s="53">
        <f t="shared" si="24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>
        <f t="shared" si="28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5"/>
        <v>0</v>
      </c>
      <c r="W304" s="52"/>
      <c r="X304" s="52"/>
      <c r="Z304" s="53">
        <f t="shared" si="24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>
        <f t="shared" si="28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5"/>
        <v>0</v>
      </c>
      <c r="W305" s="52"/>
      <c r="X305" s="52"/>
      <c r="Z305" s="53">
        <f t="shared" si="24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>
        <f t="shared" si="28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5"/>
        <v>0</v>
      </c>
      <c r="W306" s="52"/>
      <c r="X306" s="52"/>
      <c r="Z306" s="53">
        <f t="shared" si="24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>
        <f t="shared" si="28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5"/>
        <v>0</v>
      </c>
      <c r="W307" s="52"/>
      <c r="X307" s="52"/>
      <c r="Z307" s="53">
        <f t="shared" si="24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>
        <f t="shared" si="28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5"/>
        <v>0</v>
      </c>
      <c r="W308" s="52"/>
      <c r="X308" s="52"/>
      <c r="Z308" s="53">
        <f t="shared" si="24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>
        <f t="shared" si="28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5"/>
        <v>0</v>
      </c>
      <c r="W309" s="52"/>
      <c r="X309" s="52"/>
      <c r="Z309" s="53">
        <f t="shared" si="24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>
        <f t="shared" si="28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5"/>
        <v>0</v>
      </c>
      <c r="W310" s="52"/>
      <c r="X310" s="52"/>
      <c r="Z310" s="53">
        <f t="shared" si="24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>
        <f t="shared" si="28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5"/>
        <v>0</v>
      </c>
      <c r="W311" s="52"/>
      <c r="X311" s="52"/>
      <c r="Z311" s="53">
        <f t="shared" si="24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>
        <f t="shared" si="28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5"/>
        <v>0</v>
      </c>
      <c r="W312" s="52"/>
      <c r="X312" s="52"/>
      <c r="Z312" s="53">
        <f t="shared" si="24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>
        <f t="shared" si="28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5"/>
        <v>0</v>
      </c>
      <c r="W313" s="52"/>
      <c r="X313" s="52"/>
      <c r="Z313" s="53">
        <f t="shared" si="24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>
        <f t="shared" si="28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5"/>
        <v>0</v>
      </c>
      <c r="W314" s="52"/>
      <c r="X314" s="52"/>
      <c r="Z314" s="53">
        <f t="shared" si="24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>
        <f t="shared" si="28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5"/>
        <v>0</v>
      </c>
      <c r="W315" s="52"/>
      <c r="X315" s="52"/>
      <c r="Z315" s="53">
        <f t="shared" si="24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>
        <f t="shared" si="28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5"/>
        <v>0</v>
      </c>
      <c r="W316" s="52"/>
      <c r="X316" s="52"/>
      <c r="Z316" s="53">
        <f t="shared" si="24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>
        <f t="shared" si="28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5"/>
        <v>0</v>
      </c>
      <c r="W317" s="52"/>
      <c r="X317" s="52"/>
      <c r="Z317" s="53">
        <f t="shared" si="24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>
        <f t="shared" si="28"/>
        <v>0</v>
      </c>
      <c r="AU317">
        <f t="shared" si="26"/>
        <v>0</v>
      </c>
    </row>
    <row r="318" spans="3:47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5"/>
        <v>0</v>
      </c>
      <c r="W318" s="52"/>
      <c r="X318" s="52"/>
      <c r="Z318" s="53">
        <f t="shared" si="24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>
        <f t="shared" si="28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5"/>
        <v>0</v>
      </c>
      <c r="W319" s="52"/>
      <c r="X319" s="52"/>
      <c r="Z319" s="53">
        <f t="shared" si="24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>
        <f t="shared" si="28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5"/>
        <v>0</v>
      </c>
      <c r="W320" s="52"/>
      <c r="X320" s="52"/>
      <c r="Z320" s="53">
        <f t="shared" si="24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>
        <f t="shared" si="28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5"/>
        <v>0</v>
      </c>
      <c r="W321" s="52"/>
      <c r="X321" s="52"/>
      <c r="Z321" s="53">
        <f t="shared" si="24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>
        <f t="shared" si="28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5"/>
        <v>0</v>
      </c>
      <c r="W322" s="52"/>
      <c r="X322" s="52"/>
      <c r="Z322" s="53">
        <f t="shared" si="24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>
        <f t="shared" si="28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5"/>
        <v>0</v>
      </c>
      <c r="W323" s="52"/>
      <c r="X323" s="52"/>
      <c r="Z323" s="53">
        <f t="shared" ref="Z323:Z386" si="29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>
        <f t="shared" si="28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30">(SUM(W324,X324))-Z324</f>
        <v>0</v>
      </c>
      <c r="W324" s="52"/>
      <c r="X324" s="52"/>
      <c r="Z324" s="53">
        <f t="shared" si="29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>
        <f t="shared" si="28"/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30"/>
        <v>0</v>
      </c>
      <c r="W325" s="52"/>
      <c r="X325" s="52"/>
      <c r="Z325" s="53">
        <f t="shared" si="29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>
        <f t="shared" si="28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30"/>
        <v>0</v>
      </c>
      <c r="W326" s="52"/>
      <c r="X326" s="52"/>
      <c r="Z326" s="53">
        <f t="shared" si="29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>
        <f t="shared" si="28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30"/>
        <v>0</v>
      </c>
      <c r="W327" s="52"/>
      <c r="X327" s="52"/>
      <c r="Z327" s="53">
        <f t="shared" si="29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>
        <f t="shared" si="28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30"/>
        <v>0</v>
      </c>
      <c r="W328" s="52"/>
      <c r="X328" s="52"/>
      <c r="Z328" s="53">
        <f t="shared" si="29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>
        <f t="shared" si="28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30"/>
        <v>0</v>
      </c>
      <c r="W329" s="52"/>
      <c r="X329" s="52"/>
      <c r="Z329" s="53">
        <f t="shared" si="29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>
        <f t="shared" si="28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30"/>
        <v>0</v>
      </c>
      <c r="W330" s="52"/>
      <c r="X330" s="52"/>
      <c r="Z330" s="53">
        <f t="shared" si="29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>
        <f t="shared" si="28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30"/>
        <v>0</v>
      </c>
      <c r="W331" s="52"/>
      <c r="X331" s="52"/>
      <c r="Z331" s="53">
        <f t="shared" si="29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>
        <f t="shared" si="28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30"/>
        <v>0</v>
      </c>
      <c r="W332" s="52"/>
      <c r="X332" s="52"/>
      <c r="Z332" s="53">
        <f t="shared" si="29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>
        <f t="shared" si="28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30"/>
        <v>0</v>
      </c>
      <c r="W333" s="52"/>
      <c r="X333" s="52"/>
      <c r="Z333" s="53">
        <f t="shared" si="29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>
        <f t="shared" si="28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30"/>
        <v>0</v>
      </c>
      <c r="W334" s="52"/>
      <c r="X334" s="52"/>
      <c r="Z334" s="53">
        <f t="shared" si="29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>
        <f t="shared" si="28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30"/>
        <v>0</v>
      </c>
      <c r="W335" s="52"/>
      <c r="X335" s="52"/>
      <c r="Z335" s="53">
        <f t="shared" si="29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>
        <f t="shared" si="28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30"/>
        <v>0</v>
      </c>
      <c r="W336" s="52"/>
      <c r="X336" s="52"/>
      <c r="Z336" s="53">
        <f t="shared" si="29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>
        <f t="shared" si="28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30"/>
        <v>0</v>
      </c>
      <c r="W337" s="52"/>
      <c r="X337" s="52"/>
      <c r="Z337" s="53">
        <f t="shared" si="29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>
        <f t="shared" si="28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30"/>
        <v>0</v>
      </c>
      <c r="W338" s="52"/>
      <c r="X338" s="52"/>
      <c r="Z338" s="53">
        <f t="shared" si="29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>
        <f t="shared" si="28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30"/>
        <v>0</v>
      </c>
      <c r="W339" s="52"/>
      <c r="X339" s="52"/>
      <c r="Z339" s="53">
        <f t="shared" si="29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>
        <f t="shared" si="28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30"/>
        <v>0</v>
      </c>
      <c r="W340" s="52"/>
      <c r="X340" s="52"/>
      <c r="Z340" s="53">
        <f t="shared" si="29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>
        <f t="shared" si="28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30"/>
        <v>0</v>
      </c>
      <c r="W341" s="52"/>
      <c r="X341" s="52"/>
      <c r="Z341" s="53">
        <f t="shared" si="29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>
        <f t="shared" si="28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30"/>
        <v>0</v>
      </c>
      <c r="W342" s="52"/>
      <c r="X342" s="52"/>
      <c r="Z342" s="53">
        <f t="shared" si="29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>
        <f t="shared" ref="AS342:AS405" si="33">(AP342*6)+(AQ342*8)+(AR342*5)</f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30"/>
        <v>0</v>
      </c>
      <c r="W343" s="52"/>
      <c r="X343" s="52"/>
      <c r="Z343" s="53">
        <f t="shared" si="29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>
        <f t="shared" si="33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30"/>
        <v>0</v>
      </c>
      <c r="W344" s="52"/>
      <c r="X344" s="52"/>
      <c r="Z344" s="53">
        <f t="shared" si="29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>
        <f t="shared" si="33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30"/>
        <v>0</v>
      </c>
      <c r="W345" s="52"/>
      <c r="X345" s="52"/>
      <c r="Z345" s="53">
        <f t="shared" si="29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>
        <f t="shared" si="33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30"/>
        <v>0</v>
      </c>
      <c r="W346" s="52"/>
      <c r="X346" s="52"/>
      <c r="Z346" s="53">
        <f t="shared" si="29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>
        <f t="shared" si="33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30"/>
        <v>0</v>
      </c>
      <c r="W347" s="52"/>
      <c r="X347" s="52"/>
      <c r="Z347" s="53">
        <f t="shared" si="29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>
        <f t="shared" si="33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30"/>
        <v>0</v>
      </c>
      <c r="W348" s="52"/>
      <c r="X348" s="52"/>
      <c r="Z348" s="53">
        <f t="shared" si="29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>
        <f t="shared" si="33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30"/>
        <v>0</v>
      </c>
      <c r="W349" s="52"/>
      <c r="X349" s="52"/>
      <c r="Z349" s="53">
        <f t="shared" si="29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>
        <f t="shared" si="33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30"/>
        <v>0</v>
      </c>
      <c r="W350" s="52"/>
      <c r="X350" s="52"/>
      <c r="Z350" s="53">
        <f t="shared" si="29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>
        <f t="shared" si="33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30"/>
        <v>0</v>
      </c>
      <c r="W351" s="52"/>
      <c r="X351" s="52"/>
      <c r="Z351" s="53">
        <f t="shared" si="29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>
        <f t="shared" si="33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30"/>
        <v>0</v>
      </c>
      <c r="W352" s="52"/>
      <c r="X352" s="52"/>
      <c r="Z352" s="53">
        <f t="shared" si="29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>
        <f t="shared" si="33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30"/>
        <v>0</v>
      </c>
      <c r="W353" s="52"/>
      <c r="X353" s="52"/>
      <c r="Z353" s="53">
        <f t="shared" si="29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>
        <f t="shared" si="33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30"/>
        <v>0</v>
      </c>
      <c r="W354" s="52"/>
      <c r="X354" s="52"/>
      <c r="Z354" s="53">
        <f t="shared" si="29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>
        <f t="shared" si="33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30"/>
        <v>0</v>
      </c>
      <c r="W355" s="52"/>
      <c r="X355" s="52"/>
      <c r="Z355" s="53">
        <f t="shared" si="29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si="33"/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30"/>
        <v>0</v>
      </c>
      <c r="W356" s="52"/>
      <c r="X356" s="52"/>
      <c r="Z356" s="53">
        <f t="shared" si="29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30"/>
        <v>0</v>
      </c>
      <c r="W357" s="52"/>
      <c r="X357" s="52"/>
      <c r="Z357" s="53">
        <f t="shared" si="29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30"/>
        <v>0</v>
      </c>
      <c r="W358" s="52"/>
      <c r="X358" s="52"/>
      <c r="Z358" s="53">
        <f t="shared" si="29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30"/>
        <v>0</v>
      </c>
      <c r="W359" s="52"/>
      <c r="X359" s="52"/>
      <c r="Z359" s="53">
        <f t="shared" si="29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30"/>
        <v>0</v>
      </c>
      <c r="W360" s="52"/>
      <c r="X360" s="52"/>
      <c r="Z360" s="53">
        <f t="shared" si="29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30"/>
        <v>0</v>
      </c>
      <c r="W361" s="52"/>
      <c r="X361" s="52"/>
      <c r="Z361" s="53">
        <f t="shared" si="29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30"/>
        <v>0</v>
      </c>
      <c r="W362" s="52"/>
      <c r="X362" s="52"/>
      <c r="Z362" s="53">
        <f t="shared" si="29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30"/>
        <v>0</v>
      </c>
      <c r="W363" s="52"/>
      <c r="X363" s="52"/>
      <c r="Z363" s="53">
        <f t="shared" si="29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30"/>
        <v>0</v>
      </c>
      <c r="W364" s="52"/>
      <c r="X364" s="52"/>
      <c r="Z364" s="53">
        <f t="shared" si="29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30"/>
        <v>0</v>
      </c>
      <c r="W365" s="52"/>
      <c r="X365" s="52"/>
      <c r="Z365" s="53">
        <f t="shared" si="29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30"/>
        <v>0</v>
      </c>
      <c r="W366" s="52"/>
      <c r="X366" s="52"/>
      <c r="Z366" s="53">
        <f t="shared" si="29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30"/>
        <v>0</v>
      </c>
      <c r="W367" s="52"/>
      <c r="X367" s="52"/>
      <c r="Z367" s="53">
        <f t="shared" si="29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30"/>
        <v>0</v>
      </c>
      <c r="W368" s="52"/>
      <c r="X368" s="52"/>
      <c r="Z368" s="53">
        <f t="shared" si="29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30"/>
        <v>0</v>
      </c>
      <c r="W369" s="52"/>
      <c r="X369" s="52"/>
      <c r="Z369" s="53">
        <f t="shared" si="29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30"/>
        <v>0</v>
      </c>
      <c r="W370" s="52"/>
      <c r="X370" s="52"/>
      <c r="Z370" s="53">
        <f t="shared" si="29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30"/>
        <v>0</v>
      </c>
      <c r="W371" s="52"/>
      <c r="X371" s="52"/>
      <c r="Z371" s="53">
        <f t="shared" si="29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30"/>
        <v>0</v>
      </c>
      <c r="W372" s="52"/>
      <c r="X372" s="52"/>
      <c r="Z372" s="53">
        <f t="shared" si="29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30"/>
        <v>0</v>
      </c>
      <c r="W373" s="52"/>
      <c r="X373" s="52"/>
      <c r="Z373" s="53">
        <f t="shared" si="29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30"/>
        <v>0</v>
      </c>
      <c r="W374" s="52"/>
      <c r="X374" s="52"/>
      <c r="Z374" s="53">
        <f t="shared" si="29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30"/>
        <v>0</v>
      </c>
      <c r="W375" s="52"/>
      <c r="X375" s="52"/>
      <c r="Z375" s="53">
        <f t="shared" si="29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30"/>
        <v>0</v>
      </c>
      <c r="W376" s="52"/>
      <c r="X376" s="52"/>
      <c r="Z376" s="53">
        <f t="shared" si="29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30"/>
        <v>0</v>
      </c>
      <c r="W377" s="52"/>
      <c r="X377" s="52"/>
      <c r="Z377" s="53">
        <f t="shared" si="29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30"/>
        <v>0</v>
      </c>
      <c r="W378" s="52"/>
      <c r="X378" s="52"/>
      <c r="Z378" s="53">
        <f t="shared" si="29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30"/>
        <v>0</v>
      </c>
      <c r="W379" s="52"/>
      <c r="X379" s="52"/>
      <c r="Z379" s="53">
        <f t="shared" si="29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30"/>
        <v>0</v>
      </c>
      <c r="W380" s="52"/>
      <c r="X380" s="52"/>
      <c r="Z380" s="53">
        <f t="shared" si="29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30"/>
        <v>0</v>
      </c>
      <c r="W381" s="52"/>
      <c r="X381" s="52"/>
      <c r="Z381" s="53">
        <f t="shared" si="29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30"/>
        <v>0</v>
      </c>
      <c r="W382" s="52"/>
      <c r="X382" s="52"/>
      <c r="Z382" s="53">
        <f t="shared" si="29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30"/>
        <v>0</v>
      </c>
      <c r="W383" s="52"/>
      <c r="X383" s="52"/>
      <c r="Z383" s="53">
        <f t="shared" si="29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30"/>
        <v>0</v>
      </c>
      <c r="W384" s="52"/>
      <c r="X384" s="52"/>
      <c r="Z384" s="53">
        <f t="shared" si="29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30"/>
        <v>0</v>
      </c>
      <c r="W385" s="52"/>
      <c r="X385" s="52"/>
      <c r="Z385" s="53">
        <f t="shared" si="29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30"/>
        <v>0</v>
      </c>
      <c r="W386" s="52"/>
      <c r="X386" s="52"/>
      <c r="Z386" s="53">
        <f t="shared" si="29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30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2017-03-16T17:15:16Z</dcterms:modified>
</cp:coreProperties>
</file>