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0490" windowHeight="7755"/>
  </bookViews>
  <sheets>
    <sheet name="Hoja1" sheetId="1" r:id="rId1"/>
    <sheet name="Hoja2" sheetId="2" r:id="rId2"/>
    <sheet name="Hoja3" sheetId="3" r:id="rId3"/>
    <sheet name="Hoja4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12" i="1" l="1"/>
  <c r="T11" i="1"/>
  <c r="S21" i="1"/>
  <c r="G13" i="4" l="1"/>
  <c r="E12" i="4"/>
  <c r="E9" i="4"/>
  <c r="E8" i="4"/>
  <c r="S35" i="1"/>
  <c r="S11" i="1"/>
  <c r="S12" i="1"/>
  <c r="S13" i="1"/>
  <c r="S14" i="1"/>
  <c r="S15" i="1"/>
  <c r="S16" i="1"/>
  <c r="S17" i="1"/>
  <c r="S18" i="1"/>
  <c r="S19" i="1"/>
  <c r="S20" i="1"/>
  <c r="BA63" i="1"/>
  <c r="BA64" i="1"/>
  <c r="G14" i="2"/>
  <c r="H14" i="2"/>
  <c r="E29" i="2"/>
  <c r="E30" i="2"/>
  <c r="B12" i="3"/>
  <c r="B10" i="3"/>
  <c r="B13" i="3"/>
  <c r="B14" i="3"/>
  <c r="B4" i="3"/>
  <c r="M4" i="3"/>
  <c r="G12" i="2"/>
  <c r="H12" i="2"/>
  <c r="F13" i="2"/>
  <c r="G13" i="2"/>
  <c r="H13" i="2"/>
  <c r="F12" i="2"/>
  <c r="E5" i="2"/>
  <c r="E6" i="2"/>
  <c r="E7" i="2"/>
  <c r="E8" i="2"/>
  <c r="G10" i="2"/>
  <c r="C23" i="2"/>
  <c r="H10" i="2"/>
  <c r="C5" i="2"/>
  <c r="C6" i="2"/>
  <c r="C7" i="2"/>
  <c r="C8" i="2"/>
  <c r="G8" i="2"/>
  <c r="G5" i="2"/>
  <c r="I4" i="2"/>
  <c r="S41" i="1"/>
  <c r="S44" i="1"/>
  <c r="S43" i="1"/>
  <c r="BA24" i="1"/>
  <c r="BC87" i="1"/>
  <c r="AV87" i="1" s="1"/>
  <c r="AH87" i="1" s="1"/>
  <c r="AD87" i="1"/>
  <c r="BC88" i="1"/>
  <c r="AV88" i="1"/>
  <c r="AH88" i="1" s="1"/>
  <c r="AD88" i="1" s="1"/>
  <c r="BC89" i="1"/>
  <c r="AV89" i="1" s="1"/>
  <c r="AH89" i="1" s="1"/>
  <c r="AD89" i="1" s="1"/>
  <c r="BC90" i="1"/>
  <c r="AV90" i="1"/>
  <c r="AH90" i="1" s="1"/>
  <c r="AD90" i="1" s="1"/>
  <c r="BC91" i="1"/>
  <c r="AV91" i="1" s="1"/>
  <c r="AH91" i="1" s="1"/>
  <c r="AD91" i="1"/>
  <c r="BC92" i="1"/>
  <c r="AV92" i="1"/>
  <c r="AH92" i="1" s="1"/>
  <c r="AD92" i="1" s="1"/>
  <c r="BC93" i="1"/>
  <c r="AV93" i="1" s="1"/>
  <c r="AH93" i="1" s="1"/>
  <c r="AD93" i="1" s="1"/>
  <c r="BC94" i="1"/>
  <c r="AV94" i="1"/>
  <c r="AH94" i="1" s="1"/>
  <c r="AD94" i="1" s="1"/>
  <c r="BC95" i="1"/>
  <c r="AV95" i="1" s="1"/>
  <c r="AH95" i="1" s="1"/>
  <c r="AD95" i="1"/>
  <c r="BC96" i="1"/>
  <c r="AV96" i="1"/>
  <c r="AH96" i="1" s="1"/>
  <c r="AD96" i="1" s="1"/>
  <c r="BC97" i="1"/>
  <c r="AV97" i="1" s="1"/>
  <c r="AH97" i="1" s="1"/>
  <c r="AD97" i="1" s="1"/>
  <c r="BC98" i="1"/>
  <c r="AV98" i="1"/>
  <c r="AH98" i="1" s="1"/>
  <c r="AD98" i="1" s="1"/>
  <c r="BC99" i="1"/>
  <c r="AV99" i="1" s="1"/>
  <c r="AH99" i="1" s="1"/>
  <c r="AD99" i="1"/>
  <c r="BC100" i="1"/>
  <c r="AV100" i="1"/>
  <c r="AH100" i="1" s="1"/>
  <c r="AD100" i="1" s="1"/>
  <c r="BC101" i="1"/>
  <c r="AV101" i="1" s="1"/>
  <c r="AH101" i="1" s="1"/>
  <c r="AD101" i="1" s="1"/>
  <c r="BC102" i="1"/>
  <c r="AV102" i="1"/>
  <c r="AH102" i="1" s="1"/>
  <c r="AD102" i="1" s="1"/>
  <c r="BC103" i="1"/>
  <c r="AV103" i="1" s="1"/>
  <c r="AH103" i="1" s="1"/>
  <c r="AD103" i="1"/>
  <c r="BC104" i="1"/>
  <c r="AV104" i="1"/>
  <c r="AH104" i="1" s="1"/>
  <c r="AD104" i="1" s="1"/>
  <c r="BC105" i="1"/>
  <c r="AV105" i="1" s="1"/>
  <c r="AH105" i="1" s="1"/>
  <c r="AD105" i="1" s="1"/>
  <c r="BC106" i="1"/>
  <c r="AV106" i="1"/>
  <c r="AH106" i="1" s="1"/>
  <c r="AD106" i="1" s="1"/>
  <c r="BC107" i="1"/>
  <c r="AV107" i="1" s="1"/>
  <c r="AH107" i="1" s="1"/>
  <c r="AD107" i="1"/>
  <c r="BC108" i="1"/>
  <c r="AV108" i="1"/>
  <c r="AH108" i="1" s="1"/>
  <c r="AD108" i="1" s="1"/>
  <c r="BC109" i="1"/>
  <c r="AV109" i="1" s="1"/>
  <c r="AH109" i="1" s="1"/>
  <c r="AD109" i="1" s="1"/>
  <c r="BC110" i="1"/>
  <c r="AV110" i="1"/>
  <c r="AH110" i="1" s="1"/>
  <c r="AD110" i="1" s="1"/>
  <c r="BC111" i="1"/>
  <c r="AV111" i="1" s="1"/>
  <c r="AH111" i="1" s="1"/>
  <c r="AD111" i="1"/>
  <c r="BC112" i="1"/>
  <c r="AV112" i="1"/>
  <c r="AH112" i="1" s="1"/>
  <c r="AD112" i="1" s="1"/>
  <c r="BC113" i="1"/>
  <c r="AV113" i="1" s="1"/>
  <c r="AH113" i="1" s="1"/>
  <c r="AD113" i="1" s="1"/>
  <c r="BC114" i="1"/>
  <c r="AV114" i="1"/>
  <c r="AH114" i="1" s="1"/>
  <c r="AD114" i="1" s="1"/>
  <c r="BC115" i="1"/>
  <c r="AV115" i="1" s="1"/>
  <c r="BC116" i="1"/>
  <c r="AV116" i="1"/>
  <c r="BC117" i="1"/>
  <c r="AV117" i="1"/>
  <c r="BC118" i="1"/>
  <c r="AV118" i="1"/>
  <c r="BC119" i="1"/>
  <c r="AV119" i="1" s="1"/>
  <c r="BC120" i="1"/>
  <c r="AV120" i="1"/>
  <c r="BA87" i="1"/>
  <c r="BA88" i="1"/>
  <c r="BA89" i="1"/>
  <c r="BA90" i="1"/>
  <c r="BA91" i="1"/>
  <c r="BA92" i="1"/>
  <c r="BA93" i="1"/>
  <c r="BA94" i="1"/>
  <c r="BA95" i="1"/>
  <c r="BA96" i="1"/>
  <c r="BA97" i="1"/>
  <c r="BA98" i="1"/>
  <c r="BA99" i="1"/>
  <c r="BA100" i="1"/>
  <c r="BA101" i="1"/>
  <c r="BA102" i="1"/>
  <c r="BA103" i="1"/>
  <c r="BA104" i="1"/>
  <c r="BA105" i="1"/>
  <c r="BA106" i="1"/>
  <c r="BA107" i="1"/>
  <c r="BA108" i="1"/>
  <c r="BA109" i="1"/>
  <c r="BA110" i="1"/>
  <c r="BA111" i="1"/>
  <c r="BA112" i="1"/>
  <c r="BA113" i="1"/>
  <c r="BA114" i="1"/>
  <c r="BA115" i="1"/>
  <c r="BA116" i="1"/>
  <c r="BA117" i="1"/>
  <c r="BA118" i="1"/>
  <c r="BA119" i="1"/>
  <c r="BA12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S24" i="1"/>
  <c r="BC27" i="1"/>
  <c r="AV27" i="1" s="1"/>
  <c r="AH27" i="1" s="1"/>
  <c r="AD27" i="1"/>
  <c r="BC28" i="1"/>
  <c r="AV28" i="1"/>
  <c r="AH28" i="1" s="1"/>
  <c r="AD28" i="1" s="1"/>
  <c r="BC29" i="1"/>
  <c r="AV29" i="1" s="1"/>
  <c r="AH29" i="1" s="1"/>
  <c r="AD29" i="1"/>
  <c r="BC30" i="1"/>
  <c r="AV30" i="1"/>
  <c r="AH30" i="1" s="1"/>
  <c r="AD30" i="1" s="1"/>
  <c r="BC31" i="1"/>
  <c r="AV31" i="1" s="1"/>
  <c r="AH31" i="1" s="1"/>
  <c r="AD31" i="1"/>
  <c r="BC32" i="1"/>
  <c r="AV32" i="1"/>
  <c r="AH32" i="1" s="1"/>
  <c r="AD32" i="1" s="1"/>
  <c r="BC33" i="1"/>
  <c r="AV33" i="1" s="1"/>
  <c r="AH33" i="1" s="1"/>
  <c r="AD33" i="1"/>
  <c r="BC34" i="1"/>
  <c r="AV34" i="1"/>
  <c r="AH34" i="1" s="1"/>
  <c r="AD34" i="1" s="1"/>
  <c r="BC35" i="1"/>
  <c r="AV35" i="1" s="1"/>
  <c r="AH35" i="1" s="1"/>
  <c r="AD35" i="1"/>
  <c r="BC36" i="1"/>
  <c r="BC37" i="1"/>
  <c r="AV37" i="1" s="1"/>
  <c r="AH37" i="1" s="1"/>
  <c r="AD37" i="1" s="1"/>
  <c r="BC38" i="1"/>
  <c r="AV38" i="1"/>
  <c r="AH38" i="1"/>
  <c r="AD38" i="1" s="1"/>
  <c r="BC39" i="1"/>
  <c r="AV39" i="1" s="1"/>
  <c r="AH39" i="1" s="1"/>
  <c r="AD39" i="1" s="1"/>
  <c r="BC40" i="1"/>
  <c r="BC41" i="1"/>
  <c r="AV41" i="1"/>
  <c r="AH41" i="1" s="1"/>
  <c r="AD41" i="1" s="1"/>
  <c r="BC42" i="1"/>
  <c r="AV42" i="1"/>
  <c r="AH42" i="1" s="1"/>
  <c r="AD42" i="1" s="1"/>
  <c r="BC43" i="1"/>
  <c r="AV43" i="1"/>
  <c r="AH43" i="1" s="1"/>
  <c r="AD43" i="1" s="1"/>
  <c r="BC44" i="1"/>
  <c r="AV44" i="1"/>
  <c r="AH44" i="1" s="1"/>
  <c r="AD44" i="1" s="1"/>
  <c r="BC45" i="1"/>
  <c r="AV45" i="1"/>
  <c r="AH45" i="1" s="1"/>
  <c r="AD45" i="1" s="1"/>
  <c r="BC46" i="1"/>
  <c r="AV46" i="1"/>
  <c r="AH46" i="1" s="1"/>
  <c r="AD46" i="1" s="1"/>
  <c r="BC47" i="1"/>
  <c r="AV47" i="1"/>
  <c r="AH47" i="1" s="1"/>
  <c r="AD47" i="1" s="1"/>
  <c r="BC48" i="1"/>
  <c r="AV48" i="1"/>
  <c r="AH48" i="1" s="1"/>
  <c r="AD48" i="1" s="1"/>
  <c r="BC49" i="1"/>
  <c r="AV49" i="1"/>
  <c r="AH49" i="1" s="1"/>
  <c r="AD49" i="1" s="1"/>
  <c r="BC50" i="1"/>
  <c r="AV50" i="1"/>
  <c r="AH50" i="1" s="1"/>
  <c r="AD50" i="1" s="1"/>
  <c r="BC51" i="1"/>
  <c r="AV51" i="1"/>
  <c r="AH51" i="1" s="1"/>
  <c r="AD51" i="1" s="1"/>
  <c r="BC52" i="1"/>
  <c r="BC53" i="1"/>
  <c r="AV53" i="1" s="1"/>
  <c r="AH53" i="1" s="1"/>
  <c r="AD53" i="1" s="1"/>
  <c r="BC54" i="1"/>
  <c r="AV54" i="1" s="1"/>
  <c r="AH54" i="1" s="1"/>
  <c r="AD54" i="1" s="1"/>
  <c r="BC55" i="1"/>
  <c r="AV55" i="1" s="1"/>
  <c r="AH55" i="1" s="1"/>
  <c r="AD55" i="1" s="1"/>
  <c r="BC56" i="1"/>
  <c r="AV56" i="1" s="1"/>
  <c r="AH56" i="1" s="1"/>
  <c r="AD56" i="1" s="1"/>
  <c r="BC57" i="1"/>
  <c r="AV57" i="1" s="1"/>
  <c r="AH57" i="1" s="1"/>
  <c r="AD57" i="1" s="1"/>
  <c r="BC58" i="1"/>
  <c r="AV58" i="1" s="1"/>
  <c r="AH58" i="1" s="1"/>
  <c r="AD58" i="1" s="1"/>
  <c r="BC59" i="1"/>
  <c r="AV59" i="1"/>
  <c r="AH59" i="1" s="1"/>
  <c r="AD59" i="1" s="1"/>
  <c r="BC60" i="1"/>
  <c r="AV60" i="1" s="1"/>
  <c r="AH60" i="1" s="1"/>
  <c r="AD60" i="1"/>
  <c r="BC61" i="1"/>
  <c r="AV61" i="1"/>
  <c r="AH61" i="1" s="1"/>
  <c r="AD61" i="1" s="1"/>
  <c r="BC62" i="1"/>
  <c r="AV62" i="1" s="1"/>
  <c r="AH62" i="1" s="1"/>
  <c r="AD62" i="1"/>
  <c r="BC63" i="1"/>
  <c r="AV63" i="1"/>
  <c r="BC64" i="1"/>
  <c r="AV64" i="1"/>
  <c r="BC65" i="1"/>
  <c r="AV65" i="1" s="1"/>
  <c r="BC66" i="1"/>
  <c r="AV66" i="1"/>
  <c r="AH66" i="1" s="1"/>
  <c r="AD66" i="1" s="1"/>
  <c r="BC67" i="1"/>
  <c r="AV67" i="1"/>
  <c r="AH67" i="1" s="1"/>
  <c r="AD67" i="1" s="1"/>
  <c r="BC68" i="1"/>
  <c r="AV68" i="1"/>
  <c r="AH68" i="1" s="1"/>
  <c r="AD68" i="1" s="1"/>
  <c r="BC69" i="1"/>
  <c r="AV69" i="1"/>
  <c r="AH69" i="1" s="1"/>
  <c r="AD69" i="1" s="1"/>
  <c r="BC70" i="1"/>
  <c r="AV70" i="1"/>
  <c r="AH70" i="1" s="1"/>
  <c r="AD70" i="1" s="1"/>
  <c r="BC71" i="1"/>
  <c r="AV71" i="1"/>
  <c r="AH71" i="1" s="1"/>
  <c r="AD71" i="1" s="1"/>
  <c r="BC72" i="1"/>
  <c r="BC73" i="1"/>
  <c r="AV73" i="1" s="1"/>
  <c r="AH73" i="1" s="1"/>
  <c r="AD73" i="1" s="1"/>
  <c r="BC74" i="1"/>
  <c r="AV74" i="1" s="1"/>
  <c r="AH74" i="1" s="1"/>
  <c r="AD74" i="1" s="1"/>
  <c r="BC75" i="1"/>
  <c r="AV75" i="1" s="1"/>
  <c r="AH75" i="1" s="1"/>
  <c r="AD75" i="1" s="1"/>
  <c r="BC76" i="1"/>
  <c r="BC77" i="1"/>
  <c r="AV77" i="1" s="1"/>
  <c r="AH77" i="1" s="1"/>
  <c r="AD77" i="1"/>
  <c r="BC78" i="1"/>
  <c r="AV78" i="1"/>
  <c r="AH78" i="1" s="1"/>
  <c r="AD78" i="1" s="1"/>
  <c r="BC79" i="1"/>
  <c r="AV79" i="1" s="1"/>
  <c r="AH79" i="1" s="1"/>
  <c r="AD79" i="1" s="1"/>
  <c r="BC80" i="1"/>
  <c r="AV80" i="1" s="1"/>
  <c r="AH80" i="1" s="1"/>
  <c r="AD80" i="1" s="1"/>
  <c r="BC81" i="1"/>
  <c r="AV81" i="1"/>
  <c r="AH81" i="1" s="1"/>
  <c r="AD81" i="1" s="1"/>
  <c r="BC82" i="1"/>
  <c r="AV82" i="1"/>
  <c r="AH82" i="1"/>
  <c r="AD82" i="1" s="1"/>
  <c r="BC83" i="1"/>
  <c r="AV83" i="1"/>
  <c r="AH83" i="1" s="1"/>
  <c r="AD83" i="1" s="1"/>
  <c r="BC84" i="1"/>
  <c r="BC85" i="1"/>
  <c r="AV85" i="1"/>
  <c r="AH85" i="1"/>
  <c r="AD85" i="1" s="1"/>
  <c r="BC86" i="1"/>
  <c r="AV86" i="1" s="1"/>
  <c r="AH86" i="1" s="1"/>
  <c r="AD86" i="1" s="1"/>
  <c r="BA27" i="1"/>
  <c r="BA28" i="1"/>
  <c r="BA29" i="1"/>
  <c r="BA30" i="1"/>
  <c r="BA31" i="1"/>
  <c r="BA32" i="1"/>
  <c r="BA33" i="1"/>
  <c r="BA34" i="1"/>
  <c r="BA35" i="1"/>
  <c r="BA36" i="1"/>
  <c r="BA37" i="1"/>
  <c r="BA38" i="1"/>
  <c r="BA39" i="1"/>
  <c r="BA40" i="1"/>
  <c r="BA41" i="1"/>
  <c r="BA42" i="1"/>
  <c r="BA43" i="1"/>
  <c r="BA44" i="1"/>
  <c r="BA45" i="1"/>
  <c r="BA46" i="1"/>
  <c r="BA47" i="1"/>
  <c r="BA48" i="1"/>
  <c r="BA49" i="1"/>
  <c r="BA50" i="1"/>
  <c r="BA51" i="1"/>
  <c r="BA52" i="1"/>
  <c r="BA53" i="1"/>
  <c r="BA54" i="1"/>
  <c r="BA55" i="1"/>
  <c r="BA56" i="1"/>
  <c r="BA57" i="1"/>
  <c r="BA58" i="1"/>
  <c r="BA59" i="1"/>
  <c r="BA60" i="1"/>
  <c r="BA61" i="1"/>
  <c r="BA62" i="1"/>
  <c r="BA65" i="1"/>
  <c r="BA66" i="1"/>
  <c r="BA67" i="1"/>
  <c r="BA68" i="1"/>
  <c r="BA69" i="1"/>
  <c r="BA70" i="1"/>
  <c r="BA71" i="1"/>
  <c r="BA3" i="1"/>
  <c r="BA4" i="1"/>
  <c r="BA5" i="1"/>
  <c r="BA6" i="1"/>
  <c r="BA7" i="1"/>
  <c r="BA8" i="1"/>
  <c r="BA9" i="1"/>
  <c r="BA10" i="1"/>
  <c r="BA11" i="1"/>
  <c r="BA12" i="1"/>
  <c r="BA13" i="1"/>
  <c r="BA14" i="1"/>
  <c r="BA15" i="1"/>
  <c r="BA16" i="1"/>
  <c r="BA17" i="1"/>
  <c r="BA18" i="1"/>
  <c r="BA19" i="1"/>
  <c r="BA20" i="1"/>
  <c r="BA21" i="1"/>
  <c r="BA22" i="1"/>
  <c r="BA23" i="1"/>
  <c r="BA25" i="1"/>
  <c r="BA26" i="1"/>
  <c r="BA72" i="1"/>
  <c r="BA73" i="1"/>
  <c r="BA74" i="1"/>
  <c r="BA75" i="1"/>
  <c r="BA76" i="1"/>
  <c r="BA77" i="1"/>
  <c r="BA78" i="1"/>
  <c r="BA79" i="1"/>
  <c r="BA80" i="1"/>
  <c r="BA81" i="1"/>
  <c r="BA82" i="1"/>
  <c r="BA83" i="1"/>
  <c r="BA84" i="1"/>
  <c r="BA85" i="1"/>
  <c r="BA86" i="1"/>
  <c r="BA394" i="1"/>
  <c r="BA395" i="1"/>
  <c r="BA396" i="1"/>
  <c r="BA397" i="1"/>
  <c r="BA398" i="1"/>
  <c r="BA399" i="1"/>
  <c r="BA400" i="1"/>
  <c r="BA401" i="1"/>
  <c r="BA402" i="1"/>
  <c r="BA403" i="1"/>
  <c r="BA404" i="1"/>
  <c r="BA405" i="1"/>
  <c r="BA406" i="1"/>
  <c r="BA407" i="1"/>
  <c r="BA408" i="1"/>
  <c r="BA409" i="1"/>
  <c r="BA410" i="1"/>
  <c r="BA411" i="1"/>
  <c r="BA412" i="1"/>
  <c r="BA413" i="1"/>
  <c r="BA414" i="1"/>
  <c r="BA415" i="1"/>
  <c r="BA416" i="1"/>
  <c r="BA417" i="1"/>
  <c r="BA418" i="1"/>
  <c r="BA419" i="1"/>
  <c r="BA420" i="1"/>
  <c r="BA421" i="1"/>
  <c r="BA422" i="1"/>
  <c r="BA423" i="1"/>
  <c r="BA424" i="1"/>
  <c r="BA425" i="1"/>
  <c r="BA426" i="1"/>
  <c r="BA427" i="1"/>
  <c r="BA428" i="1"/>
  <c r="BA429" i="1"/>
  <c r="BA430" i="1"/>
  <c r="BA431" i="1"/>
  <c r="BA432" i="1"/>
  <c r="BA433" i="1"/>
  <c r="BA434" i="1"/>
  <c r="BA435" i="1"/>
  <c r="BA436" i="1"/>
  <c r="BA437" i="1"/>
  <c r="BA438" i="1"/>
  <c r="BA439" i="1"/>
  <c r="BA440" i="1"/>
  <c r="BA441" i="1"/>
  <c r="BA442" i="1"/>
  <c r="BA443" i="1"/>
  <c r="BA444" i="1"/>
  <c r="BA445" i="1"/>
  <c r="BA446" i="1"/>
  <c r="BA447" i="1"/>
  <c r="BA448" i="1"/>
  <c r="BA449" i="1"/>
  <c r="BA450" i="1"/>
  <c r="BA451" i="1"/>
  <c r="BA452" i="1"/>
  <c r="BA453" i="1"/>
  <c r="BA454" i="1"/>
  <c r="BA455" i="1"/>
  <c r="BA456" i="1"/>
  <c r="BA457" i="1"/>
  <c r="BA458" i="1"/>
  <c r="BA459" i="1"/>
  <c r="BA460" i="1"/>
  <c r="BA461" i="1"/>
  <c r="BA462" i="1"/>
  <c r="BA463" i="1"/>
  <c r="BA464" i="1"/>
  <c r="BA465" i="1"/>
  <c r="BA466" i="1"/>
  <c r="BA467" i="1"/>
  <c r="BA468" i="1"/>
  <c r="BA469" i="1"/>
  <c r="BA470" i="1"/>
  <c r="BA471" i="1"/>
  <c r="BA472" i="1"/>
  <c r="BA473" i="1"/>
  <c r="BA474" i="1"/>
  <c r="BA475" i="1"/>
  <c r="BA476" i="1"/>
  <c r="BA477" i="1"/>
  <c r="BA478" i="1"/>
  <c r="BA479" i="1"/>
  <c r="BA480" i="1"/>
  <c r="BA481" i="1"/>
  <c r="BA482" i="1"/>
  <c r="BA483" i="1"/>
  <c r="BA484" i="1"/>
  <c r="BA485" i="1"/>
  <c r="BA486" i="1"/>
  <c r="BA487" i="1"/>
  <c r="BA488" i="1"/>
  <c r="BA489" i="1"/>
  <c r="BA490" i="1"/>
  <c r="BA491" i="1"/>
  <c r="BA492" i="1"/>
  <c r="BA493" i="1"/>
  <c r="BA494" i="1"/>
  <c r="BA495" i="1"/>
  <c r="BA496" i="1"/>
  <c r="BA497" i="1"/>
  <c r="BA498" i="1"/>
  <c r="BA499" i="1"/>
  <c r="BA500" i="1"/>
  <c r="BA501" i="1"/>
  <c r="BA502" i="1"/>
  <c r="BA503" i="1"/>
  <c r="BA504" i="1"/>
  <c r="BA505" i="1"/>
  <c r="BA506" i="1"/>
  <c r="BA507" i="1"/>
  <c r="BA508" i="1"/>
  <c r="BA509" i="1"/>
  <c r="BA510" i="1"/>
  <c r="BA511" i="1"/>
  <c r="BA512" i="1"/>
  <c r="BA513" i="1"/>
  <c r="BA514" i="1"/>
  <c r="BA515" i="1"/>
  <c r="BA516" i="1"/>
  <c r="BA517" i="1"/>
  <c r="BA518" i="1"/>
  <c r="BA519" i="1"/>
  <c r="R7" i="1"/>
  <c r="S37" i="1"/>
  <c r="S38" i="1"/>
  <c r="S39" i="1"/>
  <c r="S40" i="1"/>
  <c r="S45" i="1"/>
  <c r="S42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36" i="1"/>
  <c r="S34" i="1"/>
  <c r="S33" i="1"/>
  <c r="N3" i="1"/>
  <c r="F2" i="1" s="1"/>
  <c r="S32" i="1"/>
  <c r="AV36" i="1"/>
  <c r="AH36" i="1" s="1"/>
  <c r="AD36" i="1" s="1"/>
  <c r="BA963" i="1"/>
  <c r="BA962" i="1"/>
  <c r="BA961" i="1"/>
  <c r="BA960" i="1"/>
  <c r="BA959" i="1"/>
  <c r="BA958" i="1"/>
  <c r="BA957" i="1"/>
  <c r="BA956" i="1"/>
  <c r="BA955" i="1"/>
  <c r="BA954" i="1"/>
  <c r="BA953" i="1"/>
  <c r="BA952" i="1"/>
  <c r="BA951" i="1"/>
  <c r="BA950" i="1"/>
  <c r="BA949" i="1"/>
  <c r="BA948" i="1"/>
  <c r="BA947" i="1"/>
  <c r="BA946" i="1"/>
  <c r="BA945" i="1"/>
  <c r="BA944" i="1"/>
  <c r="BA943" i="1"/>
  <c r="BA942" i="1"/>
  <c r="BA941" i="1"/>
  <c r="BA940" i="1"/>
  <c r="BA939" i="1"/>
  <c r="BA938" i="1"/>
  <c r="BA937" i="1"/>
  <c r="BA936" i="1"/>
  <c r="BA935" i="1"/>
  <c r="BA934" i="1"/>
  <c r="BA933" i="1"/>
  <c r="BA932" i="1"/>
  <c r="BA931" i="1"/>
  <c r="BA930" i="1"/>
  <c r="BA929" i="1"/>
  <c r="BA928" i="1"/>
  <c r="BA927" i="1"/>
  <c r="BA926" i="1"/>
  <c r="BA925" i="1"/>
  <c r="BA924" i="1"/>
  <c r="BA923" i="1"/>
  <c r="BA922" i="1"/>
  <c r="BA921" i="1"/>
  <c r="BA920" i="1"/>
  <c r="BA919" i="1"/>
  <c r="BA918" i="1"/>
  <c r="BA917" i="1"/>
  <c r="BA916" i="1"/>
  <c r="BA915" i="1"/>
  <c r="BA914" i="1"/>
  <c r="BA913" i="1"/>
  <c r="BA912" i="1"/>
  <c r="BA911" i="1"/>
  <c r="BA910" i="1"/>
  <c r="BA909" i="1"/>
  <c r="BA908" i="1"/>
  <c r="BA907" i="1"/>
  <c r="BA906" i="1"/>
  <c r="BA905" i="1"/>
  <c r="BA904" i="1"/>
  <c r="BA903" i="1"/>
  <c r="BA902" i="1"/>
  <c r="BA901" i="1"/>
  <c r="BA900" i="1"/>
  <c r="BA899" i="1"/>
  <c r="BA898" i="1"/>
  <c r="BA897" i="1"/>
  <c r="BA896" i="1"/>
  <c r="BA895" i="1"/>
  <c r="BA894" i="1"/>
  <c r="BA893" i="1"/>
  <c r="BA892" i="1"/>
  <c r="BA891" i="1"/>
  <c r="BA890" i="1"/>
  <c r="BA889" i="1"/>
  <c r="BA888" i="1"/>
  <c r="BA887" i="1"/>
  <c r="BA886" i="1"/>
  <c r="BA885" i="1"/>
  <c r="BA884" i="1"/>
  <c r="BA883" i="1"/>
  <c r="BA882" i="1"/>
  <c r="BA881" i="1"/>
  <c r="BA880" i="1"/>
  <c r="BA879" i="1"/>
  <c r="BA878" i="1"/>
  <c r="BA877" i="1"/>
  <c r="BA876" i="1"/>
  <c r="BA875" i="1"/>
  <c r="BA874" i="1"/>
  <c r="BA873" i="1"/>
  <c r="BA872" i="1"/>
  <c r="BA871" i="1"/>
  <c r="BA870" i="1"/>
  <c r="BA869" i="1"/>
  <c r="BA868" i="1"/>
  <c r="BA867" i="1"/>
  <c r="BA866" i="1"/>
  <c r="BA865" i="1"/>
  <c r="BA864" i="1"/>
  <c r="BA863" i="1"/>
  <c r="BA862" i="1"/>
  <c r="BA861" i="1"/>
  <c r="BA860" i="1"/>
  <c r="BA859" i="1"/>
  <c r="BA858" i="1"/>
  <c r="BA857" i="1"/>
  <c r="BA856" i="1"/>
  <c r="BA855" i="1"/>
  <c r="BA854" i="1"/>
  <c r="BA853" i="1"/>
  <c r="BA852" i="1"/>
  <c r="BA851" i="1"/>
  <c r="BA850" i="1"/>
  <c r="BA849" i="1"/>
  <c r="BA848" i="1"/>
  <c r="BA847" i="1"/>
  <c r="BA846" i="1"/>
  <c r="BA845" i="1"/>
  <c r="BA844" i="1"/>
  <c r="BA843" i="1"/>
  <c r="BA842" i="1"/>
  <c r="BA841" i="1"/>
  <c r="BA840" i="1"/>
  <c r="BA839" i="1"/>
  <c r="BA838" i="1"/>
  <c r="BA837" i="1"/>
  <c r="BA836" i="1"/>
  <c r="BA835" i="1"/>
  <c r="BA834" i="1"/>
  <c r="BA833" i="1"/>
  <c r="BA832" i="1"/>
  <c r="BA831" i="1"/>
  <c r="BA830" i="1"/>
  <c r="BA829" i="1"/>
  <c r="BA828" i="1"/>
  <c r="BA827" i="1"/>
  <c r="BA826" i="1"/>
  <c r="BA825" i="1"/>
  <c r="BA824" i="1"/>
  <c r="BA823" i="1"/>
  <c r="BA822" i="1"/>
  <c r="BA821" i="1"/>
  <c r="BA820" i="1"/>
  <c r="BA819" i="1"/>
  <c r="BA818" i="1"/>
  <c r="BA817" i="1"/>
  <c r="BA816" i="1"/>
  <c r="BA815" i="1"/>
  <c r="BA814" i="1"/>
  <c r="BA813" i="1"/>
  <c r="BA812" i="1"/>
  <c r="BA811" i="1"/>
  <c r="BA810" i="1"/>
  <c r="BA809" i="1"/>
  <c r="BA808" i="1"/>
  <c r="BA807" i="1"/>
  <c r="BA806" i="1"/>
  <c r="BA805" i="1"/>
  <c r="BA804" i="1"/>
  <c r="BA803" i="1"/>
  <c r="BA802" i="1"/>
  <c r="BA801" i="1"/>
  <c r="BA800" i="1"/>
  <c r="BA799" i="1"/>
  <c r="BA798" i="1"/>
  <c r="BA797" i="1"/>
  <c r="BA796" i="1"/>
  <c r="BA795" i="1"/>
  <c r="BA794" i="1"/>
  <c r="BA793" i="1"/>
  <c r="BA792" i="1"/>
  <c r="BA791" i="1"/>
  <c r="BA790" i="1"/>
  <c r="BA789" i="1"/>
  <c r="BA788" i="1"/>
  <c r="BA787" i="1"/>
  <c r="BA786" i="1"/>
  <c r="BA785" i="1"/>
  <c r="BA784" i="1"/>
  <c r="BA783" i="1"/>
  <c r="BA782" i="1"/>
  <c r="BA781" i="1"/>
  <c r="BA780" i="1"/>
  <c r="BA779" i="1"/>
  <c r="BA778" i="1"/>
  <c r="BA777" i="1"/>
  <c r="BA776" i="1"/>
  <c r="BA775" i="1"/>
  <c r="BA774" i="1"/>
  <c r="BA773" i="1"/>
  <c r="BA772" i="1"/>
  <c r="BA771" i="1"/>
  <c r="BA770" i="1"/>
  <c r="BA769" i="1"/>
  <c r="BA768" i="1"/>
  <c r="BA767" i="1"/>
  <c r="BA766" i="1"/>
  <c r="BA765" i="1"/>
  <c r="BA764" i="1"/>
  <c r="BA763" i="1"/>
  <c r="BA762" i="1"/>
  <c r="BA761" i="1"/>
  <c r="BA760" i="1"/>
  <c r="BA759" i="1"/>
  <c r="BA758" i="1"/>
  <c r="BA757" i="1"/>
  <c r="BA756" i="1"/>
  <c r="BA755" i="1"/>
  <c r="BA754" i="1"/>
  <c r="BA753" i="1"/>
  <c r="BA752" i="1"/>
  <c r="BA751" i="1"/>
  <c r="BA750" i="1"/>
  <c r="BA749" i="1"/>
  <c r="BA748" i="1"/>
  <c r="BA747" i="1"/>
  <c r="BA746" i="1"/>
  <c r="BA745" i="1"/>
  <c r="BA744" i="1"/>
  <c r="BA743" i="1"/>
  <c r="BA742" i="1"/>
  <c r="BA741" i="1"/>
  <c r="BA740" i="1"/>
  <c r="BA739" i="1"/>
  <c r="BA738" i="1"/>
  <c r="BA737" i="1"/>
  <c r="BA736" i="1"/>
  <c r="BA735" i="1"/>
  <c r="BA734" i="1"/>
  <c r="BA733" i="1"/>
  <c r="BA732" i="1"/>
  <c r="BA731" i="1"/>
  <c r="BA730" i="1"/>
  <c r="BA729" i="1"/>
  <c r="BA728" i="1"/>
  <c r="BA727" i="1"/>
  <c r="BA726" i="1"/>
  <c r="BA725" i="1"/>
  <c r="BA724" i="1"/>
  <c r="BA723" i="1"/>
  <c r="BA722" i="1"/>
  <c r="BA721" i="1"/>
  <c r="BA720" i="1"/>
  <c r="BA719" i="1"/>
  <c r="BA718" i="1"/>
  <c r="BA717" i="1"/>
  <c r="BA716" i="1"/>
  <c r="BA715" i="1"/>
  <c r="BA714" i="1"/>
  <c r="BA713" i="1"/>
  <c r="BA712" i="1"/>
  <c r="BA711" i="1"/>
  <c r="BA710" i="1"/>
  <c r="BA709" i="1"/>
  <c r="BA708" i="1"/>
  <c r="BA707" i="1"/>
  <c r="BA706" i="1"/>
  <c r="BA705" i="1"/>
  <c r="BA704" i="1"/>
  <c r="BA703" i="1"/>
  <c r="BA702" i="1"/>
  <c r="BA701" i="1"/>
  <c r="BA700" i="1"/>
  <c r="BA699" i="1"/>
  <c r="BA698" i="1"/>
  <c r="BA697" i="1"/>
  <c r="BA696" i="1"/>
  <c r="BA695" i="1"/>
  <c r="BA694" i="1"/>
  <c r="BA693" i="1"/>
  <c r="BA692" i="1"/>
  <c r="BA691" i="1"/>
  <c r="BA690" i="1"/>
  <c r="BA689" i="1"/>
  <c r="BA688" i="1"/>
  <c r="BA687" i="1"/>
  <c r="BA686" i="1"/>
  <c r="BA685" i="1"/>
  <c r="BA684" i="1"/>
  <c r="BA683" i="1"/>
  <c r="BA682" i="1"/>
  <c r="BA681" i="1"/>
  <c r="BA680" i="1"/>
  <c r="BA679" i="1"/>
  <c r="BA678" i="1"/>
  <c r="BA677" i="1"/>
  <c r="BA676" i="1"/>
  <c r="BA675" i="1"/>
  <c r="BA674" i="1"/>
  <c r="BA673" i="1"/>
  <c r="BA672" i="1"/>
  <c r="BA671" i="1"/>
  <c r="BA670" i="1"/>
  <c r="BA669" i="1"/>
  <c r="BA668" i="1"/>
  <c r="BA667" i="1"/>
  <c r="BA666" i="1"/>
  <c r="BA665" i="1"/>
  <c r="BA664" i="1"/>
  <c r="BA663" i="1"/>
  <c r="BA662" i="1"/>
  <c r="BA661" i="1"/>
  <c r="BA660" i="1"/>
  <c r="BA659" i="1"/>
  <c r="BA658" i="1"/>
  <c r="BA657" i="1"/>
  <c r="BA656" i="1"/>
  <c r="BA655" i="1"/>
  <c r="BA654" i="1"/>
  <c r="BA653" i="1"/>
  <c r="BA652" i="1"/>
  <c r="BA651" i="1"/>
  <c r="BA650" i="1"/>
  <c r="BA649" i="1"/>
  <c r="BA648" i="1"/>
  <c r="BA647" i="1"/>
  <c r="BA646" i="1"/>
  <c r="BA645" i="1"/>
  <c r="BA644" i="1"/>
  <c r="BA643" i="1"/>
  <c r="BA642" i="1"/>
  <c r="BA641" i="1"/>
  <c r="BA640" i="1"/>
  <c r="BA639" i="1"/>
  <c r="BA638" i="1"/>
  <c r="BA637" i="1"/>
  <c r="BA636" i="1"/>
  <c r="BA635" i="1"/>
  <c r="BA634" i="1"/>
  <c r="BA633" i="1"/>
  <c r="BA632" i="1"/>
  <c r="BA631" i="1"/>
  <c r="BA630" i="1"/>
  <c r="BA629" i="1"/>
  <c r="BA628" i="1"/>
  <c r="BA627" i="1"/>
  <c r="BA626" i="1"/>
  <c r="BA625" i="1"/>
  <c r="BA624" i="1"/>
  <c r="BA623" i="1"/>
  <c r="BA622" i="1"/>
  <c r="BA621" i="1"/>
  <c r="BA620" i="1"/>
  <c r="BA619" i="1"/>
  <c r="BA618" i="1"/>
  <c r="BA617" i="1"/>
  <c r="BA616" i="1"/>
  <c r="BA615" i="1"/>
  <c r="BA614" i="1"/>
  <c r="BA613" i="1"/>
  <c r="BA612" i="1"/>
  <c r="BA611" i="1"/>
  <c r="BA610" i="1"/>
  <c r="BA609" i="1"/>
  <c r="BA608" i="1"/>
  <c r="BA607" i="1"/>
  <c r="BA606" i="1"/>
  <c r="BA605" i="1"/>
  <c r="BA604" i="1"/>
  <c r="BA603" i="1"/>
  <c r="BA602" i="1"/>
  <c r="BA601" i="1"/>
  <c r="BA600" i="1"/>
  <c r="BA599" i="1"/>
  <c r="BA598" i="1"/>
  <c r="BA597" i="1"/>
  <c r="AV597" i="1"/>
  <c r="BA596" i="1"/>
  <c r="AV596" i="1"/>
  <c r="BA595" i="1"/>
  <c r="AV595" i="1"/>
  <c r="BA594" i="1"/>
  <c r="AV594" i="1"/>
  <c r="BA593" i="1"/>
  <c r="AV593" i="1"/>
  <c r="BC592" i="1"/>
  <c r="AV592" i="1" s="1"/>
  <c r="BA592" i="1"/>
  <c r="BC591" i="1"/>
  <c r="AV591" i="1" s="1"/>
  <c r="BA591" i="1"/>
  <c r="BC590" i="1"/>
  <c r="AV590" i="1"/>
  <c r="BA590" i="1"/>
  <c r="BC589" i="1"/>
  <c r="AV589" i="1" s="1"/>
  <c r="BA589" i="1"/>
  <c r="BC588" i="1"/>
  <c r="AV588" i="1"/>
  <c r="BA588" i="1"/>
  <c r="BC587" i="1"/>
  <c r="AV587" i="1"/>
  <c r="BA587" i="1"/>
  <c r="BC586" i="1"/>
  <c r="AV586" i="1"/>
  <c r="BA586" i="1"/>
  <c r="BC585" i="1"/>
  <c r="AV585" i="1" s="1"/>
  <c r="BA585" i="1"/>
  <c r="BC584" i="1"/>
  <c r="AV584" i="1" s="1"/>
  <c r="BA584" i="1"/>
  <c r="BC583" i="1"/>
  <c r="AV583" i="1" s="1"/>
  <c r="BA583" i="1"/>
  <c r="BC582" i="1"/>
  <c r="AV582" i="1"/>
  <c r="BA582" i="1"/>
  <c r="BC581" i="1"/>
  <c r="AV581" i="1" s="1"/>
  <c r="BA581" i="1"/>
  <c r="BC580" i="1"/>
  <c r="AV580" i="1"/>
  <c r="BA580" i="1"/>
  <c r="BC579" i="1"/>
  <c r="AV579" i="1"/>
  <c r="BA579" i="1"/>
  <c r="BC578" i="1"/>
  <c r="AV578" i="1"/>
  <c r="BA578" i="1"/>
  <c r="BC577" i="1"/>
  <c r="AV577" i="1" s="1"/>
  <c r="AH577" i="1" s="1"/>
  <c r="BA577" i="1"/>
  <c r="BC576" i="1"/>
  <c r="AV576" i="1" s="1"/>
  <c r="AH576" i="1" s="1"/>
  <c r="BA576" i="1"/>
  <c r="BC575" i="1"/>
  <c r="AV575" i="1" s="1"/>
  <c r="AH575" i="1" s="1"/>
  <c r="BA575" i="1"/>
  <c r="BC574" i="1"/>
  <c r="AV574" i="1"/>
  <c r="AH574" i="1"/>
  <c r="BA574" i="1"/>
  <c r="BC573" i="1"/>
  <c r="AV573" i="1" s="1"/>
  <c r="AH573" i="1" s="1"/>
  <c r="BA573" i="1"/>
  <c r="BC572" i="1"/>
  <c r="AV572" i="1"/>
  <c r="AH572" i="1"/>
  <c r="BA572" i="1"/>
  <c r="BC571" i="1"/>
  <c r="AV571" i="1" s="1"/>
  <c r="AH571" i="1" s="1"/>
  <c r="BA571" i="1"/>
  <c r="BC570" i="1"/>
  <c r="AV570" i="1"/>
  <c r="AH570" i="1"/>
  <c r="BA570" i="1"/>
  <c r="BC569" i="1"/>
  <c r="AV569" i="1" s="1"/>
  <c r="AH569" i="1" s="1"/>
  <c r="BA569" i="1"/>
  <c r="BC568" i="1"/>
  <c r="AV568" i="1"/>
  <c r="AH568" i="1"/>
  <c r="BA568" i="1"/>
  <c r="BC567" i="1"/>
  <c r="AV567" i="1" s="1"/>
  <c r="AH567" i="1" s="1"/>
  <c r="BA567" i="1"/>
  <c r="BC566" i="1"/>
  <c r="AV566" i="1"/>
  <c r="AH566" i="1"/>
  <c r="BA566" i="1"/>
  <c r="BC565" i="1"/>
  <c r="AV565" i="1" s="1"/>
  <c r="AH565" i="1" s="1"/>
  <c r="BA565" i="1"/>
  <c r="BC564" i="1"/>
  <c r="AV564" i="1"/>
  <c r="AH564" i="1"/>
  <c r="BA564" i="1"/>
  <c r="BC563" i="1"/>
  <c r="AV563" i="1" s="1"/>
  <c r="AH563" i="1" s="1"/>
  <c r="BA563" i="1"/>
  <c r="BC562" i="1"/>
  <c r="AV562" i="1"/>
  <c r="AH562" i="1"/>
  <c r="BA562" i="1"/>
  <c r="BC561" i="1"/>
  <c r="AV561" i="1" s="1"/>
  <c r="AH561" i="1" s="1"/>
  <c r="BA561" i="1"/>
  <c r="BC560" i="1"/>
  <c r="AV560" i="1"/>
  <c r="AH560" i="1"/>
  <c r="BA560" i="1"/>
  <c r="BC559" i="1"/>
  <c r="AV559" i="1" s="1"/>
  <c r="AH559" i="1" s="1"/>
  <c r="BA559" i="1"/>
  <c r="BC558" i="1"/>
  <c r="AV558" i="1"/>
  <c r="AH558" i="1"/>
  <c r="BA558" i="1"/>
  <c r="BC557" i="1"/>
  <c r="AV557" i="1"/>
  <c r="AH557" i="1"/>
  <c r="BA557" i="1"/>
  <c r="BC556" i="1"/>
  <c r="AV556" i="1"/>
  <c r="AH556" i="1"/>
  <c r="BA556" i="1"/>
  <c r="BC555" i="1"/>
  <c r="AV555" i="1"/>
  <c r="AH555" i="1"/>
  <c r="BA555" i="1"/>
  <c r="BC554" i="1"/>
  <c r="AV554" i="1"/>
  <c r="AH554" i="1"/>
  <c r="BA554" i="1"/>
  <c r="BC553" i="1"/>
  <c r="AV553" i="1"/>
  <c r="AH553" i="1"/>
  <c r="BA553" i="1"/>
  <c r="BC552" i="1"/>
  <c r="AV552" i="1"/>
  <c r="AH552" i="1"/>
  <c r="BA552" i="1"/>
  <c r="BC551" i="1"/>
  <c r="AV551" i="1"/>
  <c r="AH551" i="1"/>
  <c r="BA551" i="1"/>
  <c r="BC550" i="1"/>
  <c r="AV550" i="1"/>
  <c r="AH550" i="1"/>
  <c r="BA550" i="1"/>
  <c r="BC549" i="1"/>
  <c r="AV549" i="1"/>
  <c r="AH549" i="1"/>
  <c r="BA549" i="1"/>
  <c r="BC548" i="1"/>
  <c r="AV548" i="1"/>
  <c r="AH548" i="1"/>
  <c r="BA548" i="1"/>
  <c r="BC547" i="1"/>
  <c r="AV547" i="1"/>
  <c r="AH547" i="1"/>
  <c r="BA547" i="1"/>
  <c r="BC546" i="1"/>
  <c r="AV546" i="1"/>
  <c r="AH546" i="1"/>
  <c r="BA546" i="1"/>
  <c r="BC545" i="1"/>
  <c r="AV545" i="1"/>
  <c r="AH545" i="1"/>
  <c r="BA545" i="1"/>
  <c r="BC544" i="1"/>
  <c r="AV544" i="1" s="1"/>
  <c r="AH544" i="1" s="1"/>
  <c r="BA544" i="1"/>
  <c r="BC543" i="1"/>
  <c r="AV543" i="1"/>
  <c r="AH543" i="1"/>
  <c r="BA543" i="1"/>
  <c r="BC542" i="1"/>
  <c r="AV542" i="1"/>
  <c r="AH542" i="1"/>
  <c r="BA542" i="1"/>
  <c r="BC541" i="1"/>
  <c r="AV541" i="1"/>
  <c r="AH541" i="1"/>
  <c r="BA541" i="1"/>
  <c r="BC540" i="1"/>
  <c r="AV540" i="1"/>
  <c r="AH540" i="1"/>
  <c r="BA540" i="1"/>
  <c r="BC539" i="1"/>
  <c r="AV539" i="1"/>
  <c r="AH539" i="1"/>
  <c r="BA539" i="1"/>
  <c r="BC538" i="1"/>
  <c r="AV538" i="1"/>
  <c r="AH538" i="1"/>
  <c r="BA538" i="1"/>
  <c r="BC537" i="1"/>
  <c r="AV537" i="1"/>
  <c r="AH537" i="1"/>
  <c r="BA537" i="1"/>
  <c r="BC536" i="1"/>
  <c r="AV536" i="1"/>
  <c r="AH536" i="1"/>
  <c r="BA536" i="1"/>
  <c r="BC535" i="1"/>
  <c r="AV535" i="1"/>
  <c r="AH535" i="1"/>
  <c r="BA535" i="1"/>
  <c r="BC534" i="1"/>
  <c r="AV534" i="1"/>
  <c r="AH534" i="1"/>
  <c r="BA534" i="1"/>
  <c r="BC533" i="1"/>
  <c r="AV533" i="1"/>
  <c r="AH533" i="1"/>
  <c r="BA533" i="1"/>
  <c r="BC532" i="1"/>
  <c r="AV532" i="1"/>
  <c r="AH532" i="1"/>
  <c r="BA532" i="1"/>
  <c r="BC531" i="1"/>
  <c r="AV531" i="1"/>
  <c r="AH531" i="1"/>
  <c r="BA531" i="1"/>
  <c r="BC530" i="1"/>
  <c r="AV530" i="1"/>
  <c r="AH530" i="1"/>
  <c r="BA530" i="1"/>
  <c r="BC529" i="1"/>
  <c r="AV529" i="1"/>
  <c r="AH529" i="1"/>
  <c r="BA529" i="1"/>
  <c r="BC528" i="1"/>
  <c r="AV528" i="1"/>
  <c r="AH528" i="1"/>
  <c r="BA528" i="1"/>
  <c r="BC527" i="1"/>
  <c r="AV527" i="1"/>
  <c r="AH527" i="1"/>
  <c r="BA527" i="1"/>
  <c r="BC526" i="1"/>
  <c r="AV526" i="1"/>
  <c r="AH526" i="1"/>
  <c r="BA526" i="1"/>
  <c r="BC525" i="1"/>
  <c r="AV525" i="1"/>
  <c r="AH525" i="1"/>
  <c r="BA525" i="1"/>
  <c r="BC524" i="1"/>
  <c r="AV524" i="1"/>
  <c r="AH524" i="1"/>
  <c r="BA524" i="1"/>
  <c r="BC523" i="1"/>
  <c r="AV523" i="1"/>
  <c r="AH523" i="1"/>
  <c r="BA523" i="1"/>
  <c r="BC522" i="1"/>
  <c r="AV522" i="1"/>
  <c r="AH522" i="1"/>
  <c r="BA522" i="1"/>
  <c r="BC521" i="1"/>
  <c r="AV521" i="1"/>
  <c r="AH521" i="1"/>
  <c r="BA521" i="1"/>
  <c r="BC520" i="1"/>
  <c r="AV520" i="1"/>
  <c r="AH520" i="1"/>
  <c r="BA520" i="1"/>
  <c r="BC519" i="1"/>
  <c r="AV519" i="1"/>
  <c r="AH519" i="1"/>
  <c r="AD519" i="1" s="1"/>
  <c r="BC518" i="1"/>
  <c r="AV518" i="1"/>
  <c r="AH518" i="1"/>
  <c r="AD518" i="1" s="1"/>
  <c r="BC517" i="1"/>
  <c r="AV517" i="1"/>
  <c r="AH517" i="1"/>
  <c r="AD517" i="1" s="1"/>
  <c r="BC516" i="1"/>
  <c r="AV516" i="1"/>
  <c r="AH516" i="1"/>
  <c r="AD516" i="1" s="1"/>
  <c r="BC515" i="1"/>
  <c r="AV515" i="1"/>
  <c r="AH515" i="1"/>
  <c r="AD515" i="1" s="1"/>
  <c r="BC514" i="1"/>
  <c r="AV514" i="1"/>
  <c r="AH514" i="1"/>
  <c r="AD514" i="1" s="1"/>
  <c r="BC513" i="1"/>
  <c r="AV513" i="1"/>
  <c r="AH513" i="1"/>
  <c r="AD513" i="1" s="1"/>
  <c r="BC512" i="1"/>
  <c r="AV512" i="1"/>
  <c r="AH512" i="1"/>
  <c r="AD512" i="1" s="1"/>
  <c r="BC511" i="1"/>
  <c r="AV511" i="1"/>
  <c r="AH511" i="1"/>
  <c r="AD511" i="1" s="1"/>
  <c r="BC510" i="1"/>
  <c r="AV510" i="1"/>
  <c r="AH510" i="1"/>
  <c r="AD510" i="1" s="1"/>
  <c r="BC509" i="1"/>
  <c r="AV509" i="1"/>
  <c r="AH509" i="1"/>
  <c r="AD509" i="1" s="1"/>
  <c r="BC508" i="1"/>
  <c r="AV508" i="1"/>
  <c r="AH508" i="1"/>
  <c r="AD508" i="1" s="1"/>
  <c r="BC507" i="1"/>
  <c r="AV507" i="1"/>
  <c r="AH507" i="1"/>
  <c r="AD507" i="1" s="1"/>
  <c r="BC506" i="1"/>
  <c r="AV506" i="1"/>
  <c r="AH506" i="1"/>
  <c r="AD506" i="1" s="1"/>
  <c r="BC505" i="1"/>
  <c r="AV505" i="1"/>
  <c r="AH505" i="1"/>
  <c r="AD505" i="1" s="1"/>
  <c r="BC504" i="1"/>
  <c r="AV504" i="1"/>
  <c r="AH504" i="1"/>
  <c r="AD504" i="1" s="1"/>
  <c r="BC503" i="1"/>
  <c r="AV503" i="1"/>
  <c r="AH503" i="1"/>
  <c r="AD503" i="1" s="1"/>
  <c r="BC502" i="1"/>
  <c r="AV502" i="1"/>
  <c r="AH502" i="1"/>
  <c r="AD502" i="1" s="1"/>
  <c r="BC501" i="1"/>
  <c r="AV501" i="1"/>
  <c r="AH501" i="1"/>
  <c r="AD501" i="1" s="1"/>
  <c r="BC500" i="1"/>
  <c r="AV500" i="1"/>
  <c r="AH500" i="1"/>
  <c r="AD500" i="1" s="1"/>
  <c r="BC499" i="1"/>
  <c r="AV499" i="1"/>
  <c r="AH499" i="1"/>
  <c r="AD499" i="1" s="1"/>
  <c r="BC498" i="1"/>
  <c r="AV498" i="1"/>
  <c r="AH498" i="1"/>
  <c r="AD498" i="1" s="1"/>
  <c r="BC497" i="1"/>
  <c r="AV497" i="1"/>
  <c r="AH497" i="1"/>
  <c r="AD497" i="1" s="1"/>
  <c r="BC496" i="1"/>
  <c r="AV496" i="1"/>
  <c r="AH496" i="1"/>
  <c r="AD496" i="1" s="1"/>
  <c r="BC495" i="1"/>
  <c r="AV495" i="1"/>
  <c r="AH495" i="1"/>
  <c r="AD495" i="1" s="1"/>
  <c r="BC494" i="1"/>
  <c r="AV494" i="1"/>
  <c r="AH494" i="1"/>
  <c r="AD494" i="1" s="1"/>
  <c r="BC493" i="1"/>
  <c r="AV493" i="1"/>
  <c r="AH493" i="1"/>
  <c r="AD493" i="1" s="1"/>
  <c r="BC492" i="1"/>
  <c r="AV492" i="1"/>
  <c r="AH492" i="1"/>
  <c r="AD492" i="1" s="1"/>
  <c r="BC491" i="1"/>
  <c r="AV491" i="1"/>
  <c r="AH491" i="1"/>
  <c r="AD491" i="1" s="1"/>
  <c r="BC490" i="1"/>
  <c r="AV490" i="1"/>
  <c r="AH490" i="1"/>
  <c r="AD490" i="1" s="1"/>
  <c r="BC489" i="1"/>
  <c r="AV489" i="1"/>
  <c r="AH489" i="1"/>
  <c r="AD489" i="1" s="1"/>
  <c r="BC488" i="1"/>
  <c r="AV488" i="1"/>
  <c r="AH488" i="1"/>
  <c r="AD488" i="1" s="1"/>
  <c r="BC487" i="1"/>
  <c r="AV487" i="1"/>
  <c r="AH487" i="1"/>
  <c r="AD487" i="1" s="1"/>
  <c r="BC486" i="1"/>
  <c r="AV486" i="1"/>
  <c r="AH486" i="1"/>
  <c r="AD486" i="1" s="1"/>
  <c r="BC485" i="1"/>
  <c r="AV485" i="1"/>
  <c r="AH485" i="1"/>
  <c r="AD485" i="1" s="1"/>
  <c r="BC484" i="1"/>
  <c r="AV484" i="1"/>
  <c r="AH484" i="1"/>
  <c r="AD484" i="1" s="1"/>
  <c r="BC483" i="1"/>
  <c r="AV483" i="1"/>
  <c r="AH483" i="1"/>
  <c r="AD483" i="1" s="1"/>
  <c r="BC482" i="1"/>
  <c r="AV482" i="1"/>
  <c r="AH482" i="1"/>
  <c r="AD482" i="1" s="1"/>
  <c r="BC481" i="1"/>
  <c r="AV481" i="1"/>
  <c r="AH481" i="1"/>
  <c r="AD481" i="1" s="1"/>
  <c r="BC480" i="1"/>
  <c r="AV480" i="1"/>
  <c r="AH480" i="1"/>
  <c r="AD480" i="1" s="1"/>
  <c r="BC479" i="1"/>
  <c r="AV479" i="1"/>
  <c r="AH479" i="1"/>
  <c r="AD479" i="1" s="1"/>
  <c r="BC478" i="1"/>
  <c r="AV478" i="1"/>
  <c r="AH478" i="1"/>
  <c r="AD478" i="1" s="1"/>
  <c r="BC477" i="1"/>
  <c r="AV477" i="1"/>
  <c r="AH477" i="1"/>
  <c r="AD477" i="1" s="1"/>
  <c r="BC476" i="1"/>
  <c r="AV476" i="1"/>
  <c r="AH476" i="1"/>
  <c r="AD476" i="1" s="1"/>
  <c r="BC475" i="1"/>
  <c r="AV475" i="1"/>
  <c r="AH475" i="1"/>
  <c r="AD475" i="1" s="1"/>
  <c r="BC474" i="1"/>
  <c r="AV474" i="1"/>
  <c r="AH474" i="1"/>
  <c r="AD474" i="1" s="1"/>
  <c r="BC473" i="1"/>
  <c r="AV473" i="1"/>
  <c r="AH473" i="1"/>
  <c r="AD473" i="1" s="1"/>
  <c r="BC472" i="1"/>
  <c r="AV472" i="1"/>
  <c r="AH472" i="1"/>
  <c r="AD472" i="1" s="1"/>
  <c r="BC471" i="1"/>
  <c r="AV471" i="1"/>
  <c r="AH471" i="1"/>
  <c r="AD471" i="1" s="1"/>
  <c r="BC470" i="1"/>
  <c r="AV470" i="1"/>
  <c r="AH470" i="1"/>
  <c r="AD470" i="1" s="1"/>
  <c r="BC469" i="1"/>
  <c r="AV469" i="1"/>
  <c r="AH469" i="1"/>
  <c r="AD469" i="1" s="1"/>
  <c r="BC468" i="1"/>
  <c r="AV468" i="1"/>
  <c r="AH468" i="1"/>
  <c r="AD468" i="1" s="1"/>
  <c r="BC467" i="1"/>
  <c r="AV467" i="1"/>
  <c r="AH467" i="1"/>
  <c r="AD467" i="1" s="1"/>
  <c r="BC466" i="1"/>
  <c r="AV466" i="1"/>
  <c r="AH466" i="1"/>
  <c r="AD466" i="1" s="1"/>
  <c r="BC465" i="1"/>
  <c r="AV465" i="1"/>
  <c r="AH465" i="1"/>
  <c r="AD465" i="1" s="1"/>
  <c r="BC464" i="1"/>
  <c r="AV464" i="1"/>
  <c r="AH464" i="1"/>
  <c r="AD464" i="1" s="1"/>
  <c r="BC463" i="1"/>
  <c r="AV463" i="1"/>
  <c r="AH463" i="1"/>
  <c r="AD463" i="1" s="1"/>
  <c r="BC462" i="1"/>
  <c r="AV462" i="1"/>
  <c r="AH462" i="1"/>
  <c r="AD462" i="1" s="1"/>
  <c r="BC461" i="1"/>
  <c r="AV461" i="1"/>
  <c r="AH461" i="1"/>
  <c r="AD461" i="1" s="1"/>
  <c r="BC460" i="1"/>
  <c r="AV460" i="1"/>
  <c r="AH460" i="1"/>
  <c r="AD460" i="1" s="1"/>
  <c r="BC459" i="1"/>
  <c r="AV459" i="1"/>
  <c r="AH459" i="1"/>
  <c r="AD459" i="1"/>
  <c r="BC458" i="1"/>
  <c r="AV458" i="1"/>
  <c r="AH458" i="1"/>
  <c r="AD458" i="1" s="1"/>
  <c r="BC457" i="1"/>
  <c r="AV457" i="1"/>
  <c r="AH457" i="1"/>
  <c r="AD457" i="1"/>
  <c r="BC456" i="1"/>
  <c r="AV456" i="1"/>
  <c r="AH456" i="1"/>
  <c r="AD456" i="1" s="1"/>
  <c r="BC455" i="1"/>
  <c r="AV455" i="1"/>
  <c r="AH455" i="1"/>
  <c r="AD455" i="1" s="1"/>
  <c r="BC454" i="1"/>
  <c r="AV454" i="1"/>
  <c r="AH454" i="1"/>
  <c r="AD454" i="1" s="1"/>
  <c r="BC453" i="1"/>
  <c r="AV453" i="1"/>
  <c r="AH453" i="1"/>
  <c r="AD453" i="1"/>
  <c r="BC452" i="1"/>
  <c r="AV452" i="1"/>
  <c r="AH452" i="1"/>
  <c r="AD452" i="1" s="1"/>
  <c r="BC451" i="1"/>
  <c r="AV451" i="1"/>
  <c r="AH451" i="1"/>
  <c r="AD451" i="1" s="1"/>
  <c r="BC450" i="1"/>
  <c r="AV450" i="1"/>
  <c r="AH450" i="1"/>
  <c r="AD450" i="1" s="1"/>
  <c r="BC449" i="1"/>
  <c r="AV449" i="1"/>
  <c r="AH449" i="1"/>
  <c r="AD449" i="1" s="1"/>
  <c r="BC448" i="1"/>
  <c r="AV448" i="1"/>
  <c r="AH448" i="1"/>
  <c r="AD448" i="1" s="1"/>
  <c r="BC447" i="1"/>
  <c r="AV447" i="1"/>
  <c r="AH447" i="1"/>
  <c r="AD447" i="1"/>
  <c r="BC446" i="1"/>
  <c r="AV446" i="1"/>
  <c r="AH446" i="1"/>
  <c r="AD446" i="1" s="1"/>
  <c r="BC445" i="1"/>
  <c r="AV445" i="1"/>
  <c r="AH445" i="1"/>
  <c r="AD445" i="1" s="1"/>
  <c r="BC444" i="1"/>
  <c r="AV444" i="1"/>
  <c r="AH444" i="1"/>
  <c r="AD444" i="1" s="1"/>
  <c r="BC443" i="1"/>
  <c r="AV443" i="1"/>
  <c r="AH443" i="1"/>
  <c r="AD443" i="1"/>
  <c r="BC442" i="1"/>
  <c r="AV442" i="1"/>
  <c r="AH442" i="1"/>
  <c r="AD442" i="1" s="1"/>
  <c r="BC441" i="1"/>
  <c r="AV441" i="1"/>
  <c r="AH441" i="1" s="1"/>
  <c r="AD441" i="1" s="1"/>
  <c r="BC440" i="1"/>
  <c r="AV440" i="1"/>
  <c r="AH440" i="1"/>
  <c r="AD440" i="1" s="1"/>
  <c r="BC439" i="1"/>
  <c r="AV439" i="1"/>
  <c r="AH439" i="1"/>
  <c r="AD439" i="1" s="1"/>
  <c r="BC438" i="1"/>
  <c r="AV438" i="1"/>
  <c r="AH438" i="1"/>
  <c r="AD438" i="1" s="1"/>
  <c r="BC437" i="1"/>
  <c r="AV437" i="1"/>
  <c r="AH437" i="1" s="1"/>
  <c r="AD437" i="1" s="1"/>
  <c r="BC436" i="1"/>
  <c r="AV436" i="1"/>
  <c r="AH436" i="1"/>
  <c r="AD436" i="1" s="1"/>
  <c r="BC435" i="1"/>
  <c r="AV435" i="1"/>
  <c r="AH435" i="1" s="1"/>
  <c r="AD435" i="1" s="1"/>
  <c r="BC434" i="1"/>
  <c r="AV434" i="1"/>
  <c r="AH434" i="1"/>
  <c r="AD434" i="1" s="1"/>
  <c r="BC433" i="1"/>
  <c r="AV433" i="1"/>
  <c r="AH433" i="1"/>
  <c r="AD433" i="1" s="1"/>
  <c r="BC432" i="1"/>
  <c r="AV432" i="1"/>
  <c r="AH432" i="1"/>
  <c r="AD432" i="1" s="1"/>
  <c r="BC431" i="1"/>
  <c r="AV431" i="1"/>
  <c r="AH431" i="1" s="1"/>
  <c r="AD431" i="1" s="1"/>
  <c r="BC430" i="1"/>
  <c r="AV430" i="1"/>
  <c r="AH430" i="1"/>
  <c r="AD430" i="1" s="1"/>
  <c r="BC429" i="1"/>
  <c r="AV429" i="1"/>
  <c r="AH429" i="1"/>
  <c r="AD429" i="1" s="1"/>
  <c r="BC428" i="1"/>
  <c r="AV428" i="1"/>
  <c r="AH428" i="1" s="1"/>
  <c r="AD428" i="1" s="1"/>
  <c r="BC427" i="1"/>
  <c r="AV427" i="1"/>
  <c r="AH427" i="1"/>
  <c r="AD427" i="1"/>
  <c r="BC426" i="1"/>
  <c r="AV426" i="1"/>
  <c r="AH426" i="1" s="1"/>
  <c r="AD426" i="1" s="1"/>
  <c r="BC425" i="1"/>
  <c r="AV425" i="1"/>
  <c r="AH425" i="1" s="1"/>
  <c r="AD425" i="1" s="1"/>
  <c r="BC424" i="1"/>
  <c r="AV424" i="1"/>
  <c r="AH424" i="1"/>
  <c r="AD424" i="1" s="1"/>
  <c r="BC423" i="1"/>
  <c r="AV423" i="1"/>
  <c r="AH423" i="1"/>
  <c r="AD423" i="1" s="1"/>
  <c r="BC422" i="1"/>
  <c r="AV422" i="1"/>
  <c r="AH422" i="1" s="1"/>
  <c r="AD422" i="1" s="1"/>
  <c r="BC421" i="1"/>
  <c r="AV421" i="1"/>
  <c r="AH421" i="1" s="1"/>
  <c r="AD421" i="1" s="1"/>
  <c r="BC420" i="1"/>
  <c r="AV420" i="1"/>
  <c r="AH420" i="1"/>
  <c r="AD420" i="1" s="1"/>
  <c r="BC419" i="1"/>
  <c r="AV419" i="1"/>
  <c r="AH419" i="1" s="1"/>
  <c r="AD419" i="1" s="1"/>
  <c r="BC418" i="1"/>
  <c r="AV418" i="1"/>
  <c r="AH418" i="1"/>
  <c r="AD418" i="1" s="1"/>
  <c r="BC417" i="1"/>
  <c r="AV417" i="1"/>
  <c r="AH417" i="1"/>
  <c r="AD417" i="1" s="1"/>
  <c r="BC416" i="1"/>
  <c r="AV416" i="1"/>
  <c r="AH416" i="1" s="1"/>
  <c r="AD416" i="1" s="1"/>
  <c r="BC415" i="1"/>
  <c r="AV415" i="1"/>
  <c r="AH415" i="1" s="1"/>
  <c r="AD415" i="1" s="1"/>
  <c r="BC414" i="1"/>
  <c r="AV414" i="1"/>
  <c r="AH414" i="1"/>
  <c r="AD414" i="1" s="1"/>
  <c r="BC413" i="1"/>
  <c r="AV413" i="1"/>
  <c r="AH413" i="1"/>
  <c r="AD413" i="1" s="1"/>
  <c r="BC412" i="1"/>
  <c r="AV412" i="1"/>
  <c r="AH412" i="1" s="1"/>
  <c r="AD412" i="1" s="1"/>
  <c r="BC411" i="1"/>
  <c r="AV411" i="1"/>
  <c r="AH411" i="1"/>
  <c r="AD411" i="1"/>
  <c r="BC410" i="1"/>
  <c r="AV410" i="1"/>
  <c r="AH410" i="1" s="1"/>
  <c r="AD410" i="1" s="1"/>
  <c r="BC409" i="1"/>
  <c r="AV409" i="1"/>
  <c r="AH409" i="1" s="1"/>
  <c r="AD409" i="1" s="1"/>
  <c r="BC408" i="1"/>
  <c r="AV408" i="1"/>
  <c r="AH408" i="1"/>
  <c r="AD408" i="1" s="1"/>
  <c r="BC407" i="1"/>
  <c r="AV407" i="1"/>
  <c r="AH407" i="1"/>
  <c r="AD407" i="1" s="1"/>
  <c r="BC406" i="1"/>
  <c r="AV406" i="1"/>
  <c r="AH406" i="1" s="1"/>
  <c r="AD406" i="1" s="1"/>
  <c r="BC405" i="1"/>
  <c r="AV405" i="1"/>
  <c r="AH405" i="1" s="1"/>
  <c r="AD405" i="1" s="1"/>
  <c r="BC404" i="1"/>
  <c r="AV404" i="1"/>
  <c r="AH404" i="1"/>
  <c r="AD404" i="1" s="1"/>
  <c r="BC403" i="1"/>
  <c r="AV403" i="1"/>
  <c r="AH403" i="1" s="1"/>
  <c r="AD403" i="1" s="1"/>
  <c r="BC402" i="1"/>
  <c r="AV402" i="1"/>
  <c r="AH402" i="1"/>
  <c r="AD402" i="1" s="1"/>
  <c r="BC401" i="1"/>
  <c r="AV401" i="1"/>
  <c r="AH401" i="1"/>
  <c r="AD401" i="1" s="1"/>
  <c r="BC400" i="1"/>
  <c r="AV400" i="1"/>
  <c r="AH400" i="1" s="1"/>
  <c r="AD400" i="1" s="1"/>
  <c r="BC399" i="1"/>
  <c r="AV399" i="1"/>
  <c r="AH399" i="1" s="1"/>
  <c r="AD399" i="1" s="1"/>
  <c r="BC398" i="1"/>
  <c r="AV398" i="1"/>
  <c r="AH398" i="1"/>
  <c r="AD398" i="1" s="1"/>
  <c r="BC397" i="1"/>
  <c r="AV397" i="1"/>
  <c r="AH397" i="1"/>
  <c r="AD397" i="1" s="1"/>
  <c r="BC396" i="1"/>
  <c r="AV396" i="1"/>
  <c r="AH396" i="1" s="1"/>
  <c r="AD396" i="1" s="1"/>
  <c r="BC395" i="1"/>
  <c r="AV395" i="1"/>
  <c r="AH395" i="1"/>
  <c r="AD395" i="1"/>
  <c r="BC394" i="1"/>
  <c r="AV394" i="1"/>
  <c r="AH394" i="1" s="1"/>
  <c r="AD394" i="1" s="1"/>
  <c r="AV84" i="1"/>
  <c r="AH84" i="1"/>
  <c r="AD84" i="1" s="1"/>
  <c r="AV76" i="1"/>
  <c r="AH76" i="1" s="1"/>
  <c r="AD76" i="1"/>
  <c r="AV72" i="1"/>
  <c r="AH72" i="1" s="1"/>
  <c r="AD72" i="1" s="1"/>
  <c r="AH64" i="1"/>
  <c r="AD64" i="1" s="1"/>
  <c r="AV52" i="1"/>
  <c r="AH52" i="1" s="1"/>
  <c r="AD52" i="1" s="1"/>
  <c r="BC26" i="1"/>
  <c r="AV26" i="1"/>
  <c r="AH26" i="1" s="1"/>
  <c r="AD26" i="1" s="1"/>
  <c r="BC25" i="1"/>
  <c r="AV25" i="1" s="1"/>
  <c r="AH25" i="1" s="1"/>
  <c r="AD25" i="1" s="1"/>
  <c r="BC24" i="1"/>
  <c r="AV24" i="1"/>
  <c r="AH24" i="1" s="1"/>
  <c r="AD24" i="1" s="1"/>
  <c r="BC23" i="1"/>
  <c r="AV23" i="1"/>
  <c r="AH23" i="1" s="1"/>
  <c r="AD23" i="1" s="1"/>
  <c r="BC22" i="1"/>
  <c r="AV22" i="1" s="1"/>
  <c r="AH22" i="1" s="1"/>
  <c r="AD22" i="1" s="1"/>
  <c r="BC21" i="1"/>
  <c r="AV21" i="1" s="1"/>
  <c r="AH21" i="1" s="1"/>
  <c r="AD21" i="1" s="1"/>
  <c r="BC20" i="1"/>
  <c r="AV20" i="1" s="1"/>
  <c r="AH20" i="1" s="1"/>
  <c r="AD20" i="1" s="1"/>
  <c r="BC19" i="1"/>
  <c r="AV19" i="1" s="1"/>
  <c r="AH19" i="1" s="1"/>
  <c r="AD19" i="1" s="1"/>
  <c r="BC18" i="1"/>
  <c r="AV18" i="1"/>
  <c r="AH18" i="1"/>
  <c r="AD18" i="1" s="1"/>
  <c r="BC17" i="1"/>
  <c r="AV17" i="1"/>
  <c r="AH17" i="1" s="1"/>
  <c r="AD17" i="1" s="1"/>
  <c r="BC16" i="1"/>
  <c r="AV16" i="1"/>
  <c r="AH16" i="1" s="1"/>
  <c r="AD16" i="1" s="1"/>
  <c r="BC15" i="1"/>
  <c r="AV15" i="1"/>
  <c r="AH15" i="1" s="1"/>
  <c r="AD15" i="1" s="1"/>
  <c r="BC14" i="1"/>
  <c r="AV14" i="1" s="1"/>
  <c r="AH14" i="1" s="1"/>
  <c r="AD14" i="1" s="1"/>
  <c r="BC13" i="1"/>
  <c r="AV13" i="1" s="1"/>
  <c r="AH13" i="1" s="1"/>
  <c r="AD13" i="1" s="1"/>
  <c r="BC12" i="1"/>
  <c r="AV12" i="1" s="1"/>
  <c r="AH12" i="1" s="1"/>
  <c r="AD12" i="1" s="1"/>
  <c r="BC11" i="1"/>
  <c r="AV11" i="1" s="1"/>
  <c r="AH11" i="1" s="1"/>
  <c r="AD11" i="1" s="1"/>
  <c r="BC10" i="1"/>
  <c r="AV10" i="1"/>
  <c r="AH10" i="1"/>
  <c r="AD10" i="1" s="1"/>
  <c r="BC9" i="1"/>
  <c r="AV9" i="1"/>
  <c r="AH9" i="1" s="1"/>
  <c r="AD9" i="1" s="1"/>
  <c r="BC8" i="1"/>
  <c r="AV8" i="1"/>
  <c r="AH8" i="1" s="1"/>
  <c r="AD8" i="1" s="1"/>
  <c r="BC7" i="1"/>
  <c r="AV7" i="1" s="1"/>
  <c r="AH7" i="1" s="1"/>
  <c r="AD7" i="1" s="1"/>
  <c r="BC6" i="1"/>
  <c r="AV6" i="1" s="1"/>
  <c r="AH6" i="1" s="1"/>
  <c r="AD6" i="1" s="1"/>
  <c r="BC5" i="1"/>
  <c r="AV5" i="1"/>
  <c r="AH5" i="1" s="1"/>
  <c r="AD5" i="1" s="1"/>
  <c r="BC4" i="1"/>
  <c r="AV4" i="1" s="1"/>
  <c r="AH4" i="1" s="1"/>
  <c r="AD4" i="1" s="1"/>
  <c r="BC3" i="1"/>
  <c r="AV3" i="1"/>
  <c r="AH3" i="1"/>
  <c r="AD3" i="1" s="1"/>
  <c r="S22" i="1"/>
  <c r="S23" i="1"/>
  <c r="S9" i="1" s="1"/>
  <c r="S25" i="1"/>
  <c r="S26" i="1"/>
  <c r="S27" i="1"/>
  <c r="S28" i="1"/>
  <c r="S29" i="1"/>
  <c r="S30" i="1"/>
  <c r="S31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AH65" i="1"/>
  <c r="AD65" i="1" s="1"/>
  <c r="AH63" i="1"/>
  <c r="AD63" i="1" s="1"/>
  <c r="AV40" i="1"/>
  <c r="AH40" i="1"/>
  <c r="AD40" i="1" s="1"/>
  <c r="T42" i="1"/>
  <c r="T35" i="1"/>
  <c r="T30" i="1"/>
  <c r="T22" i="1"/>
  <c r="E9" i="1"/>
  <c r="T7" i="1" s="1"/>
  <c r="BH4" i="1" l="1"/>
  <c r="N6" i="1"/>
  <c r="P7" i="1" s="1"/>
  <c r="P4" i="1" s="1"/>
</calcChain>
</file>

<file path=xl/sharedStrings.xml><?xml version="1.0" encoding="utf-8"?>
<sst xmlns="http://schemas.openxmlformats.org/spreadsheetml/2006/main" count="586" uniqueCount="384">
  <si>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</si>
  <si>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</si>
  <si>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</si>
  <si>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</si>
  <si>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</si>
  <si>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</si>
  <si>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</si>
  <si>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</si>
  <si>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</si>
  <si>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</si>
  <si>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</si>
  <si>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</si>
  <si>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</si>
  <si>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</si>
  <si>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</si>
  <si>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</si>
  <si>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</si>
  <si>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</si>
  <si>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</si>
  <si>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</si>
  <si>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</si>
  <si>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</si>
  <si>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</si>
  <si>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</si>
  <si>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</si>
  <si>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</si>
  <si>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Mamá</t>
  </si>
  <si>
    <t>Sept, 2016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</si>
  <si>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</si>
  <si>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</si>
  <si>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</si>
  <si>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</si>
  <si>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</si>
  <si>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</si>
  <si>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Deposito primero (Previo a la catastrofe de Melisa)</t>
  </si>
  <si>
    <t>Celular</t>
  </si>
  <si>
    <t xml:space="preserve">Prestamo </t>
  </si>
  <si>
    <t>Deuda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</si>
  <si>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</si>
  <si>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</si>
  <si>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</si>
  <si>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</si>
  <si>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</si>
  <si>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</si>
  <si>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</si>
  <si>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</si>
  <si>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</si>
  <si>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</si>
  <si>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</si>
  <si>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</si>
  <si>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</si>
  <si>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</si>
  <si>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</si>
  <si>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</si>
  <si>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</si>
  <si>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</si>
  <si>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</si>
  <si>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</si>
  <si>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</si>
  <si>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</si>
  <si>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</si>
  <si>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</si>
  <si>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Javs</t>
  </si>
  <si>
    <t xml:space="preserve">Uber </t>
  </si>
  <si>
    <t>Gatos</t>
  </si>
  <si>
    <t>Spotify</t>
  </si>
  <si>
    <t>Niño Uri</t>
  </si>
  <si>
    <t>Beca</t>
  </si>
  <si>
    <t>Mar</t>
  </si>
  <si>
    <t>Vier</t>
  </si>
  <si>
    <t>Sab</t>
  </si>
  <si>
    <t>Dom</t>
  </si>
  <si>
    <t>Lun</t>
  </si>
  <si>
    <t>Mier</t>
  </si>
  <si>
    <t>TRANSPORTE</t>
  </si>
  <si>
    <t>Deposito TM</t>
  </si>
  <si>
    <t>Metrobus 6</t>
  </si>
  <si>
    <t>Metrobus 8</t>
  </si>
  <si>
    <t>Metro TM</t>
  </si>
  <si>
    <t>T.M.</t>
  </si>
  <si>
    <t>Metro</t>
  </si>
  <si>
    <t>='</t>
  </si>
  <si>
    <t>Camion</t>
  </si>
  <si>
    <t>Tarjeta</t>
  </si>
  <si>
    <t>METRO</t>
  </si>
  <si>
    <t>Saldo actual</t>
  </si>
  <si>
    <t>Post Melisa</t>
  </si>
  <si>
    <t>Pagar recibos de luz y gas (Pre-asalto)</t>
  </si>
  <si>
    <t>"Para pasar por algo de comer al 7"</t>
  </si>
  <si>
    <t>Guardado</t>
  </si>
  <si>
    <t>(Total)</t>
  </si>
  <si>
    <t>C    A    J     A</t>
  </si>
  <si>
    <t>CAJA</t>
  </si>
  <si>
    <t>Celular para su papá</t>
  </si>
  <si>
    <t>Beto</t>
  </si>
  <si>
    <t>Perdio su cartera</t>
  </si>
  <si>
    <t>Netflix  (Sept,2016-Oct,2017)</t>
  </si>
  <si>
    <t>Oct, 2017</t>
  </si>
  <si>
    <t>Celular para su mamá</t>
  </si>
  <si>
    <t xml:space="preserve"> Iphone (Se lo dejé en 3 y el año pasado me adelantó 100)</t>
  </si>
  <si>
    <t>CUC</t>
  </si>
  <si>
    <t>Ganancia</t>
  </si>
  <si>
    <t>Carls Junior</t>
  </si>
  <si>
    <t>Netflix (Nov,2017-Ene,2018 - Tarifa 160)</t>
  </si>
  <si>
    <t xml:space="preserve">        P R E S T A M O S </t>
  </si>
  <si>
    <t>D E U D A S</t>
  </si>
  <si>
    <t>D   E   U   D   A   S</t>
  </si>
  <si>
    <t>Fecha - Persona</t>
  </si>
  <si>
    <t>Pagado</t>
  </si>
  <si>
    <t>Dic, 17 - Niño</t>
  </si>
  <si>
    <t>Felicidad</t>
  </si>
  <si>
    <t>Nov, 17 - Niño</t>
  </si>
  <si>
    <t>Xiaomi Reloj</t>
  </si>
  <si>
    <t>17 ene - Jaime</t>
  </si>
  <si>
    <t>Titulación y Manejo</t>
  </si>
  <si>
    <t>China</t>
  </si>
  <si>
    <t>Cuatrimestre</t>
  </si>
  <si>
    <t>Jaime</t>
  </si>
  <si>
    <t>Sukiya</t>
  </si>
  <si>
    <t>Mariscos</t>
  </si>
  <si>
    <t>2 y 7 feb</t>
  </si>
  <si>
    <t>Reparación iPhone</t>
  </si>
  <si>
    <t>Enana</t>
  </si>
  <si>
    <t>Minecraft</t>
  </si>
  <si>
    <t>Juego Da Vinci</t>
  </si>
  <si>
    <t>Taxi</t>
  </si>
  <si>
    <t>Maíz</t>
  </si>
  <si>
    <t>Mariana</t>
  </si>
  <si>
    <t>Clases de manejo</t>
  </si>
  <si>
    <t>17 ene - Mamá</t>
  </si>
  <si>
    <t>Depósito</t>
  </si>
  <si>
    <t>Dom.</t>
  </si>
  <si>
    <t>Lun.</t>
  </si>
  <si>
    <t>Mar.</t>
  </si>
  <si>
    <t>Mié.</t>
  </si>
  <si>
    <t>Jue.</t>
  </si>
  <si>
    <t>Vie.</t>
  </si>
  <si>
    <t>Sáb.</t>
  </si>
  <si>
    <t>Uber - Mamá Revisión Nariz</t>
  </si>
  <si>
    <t>Viaje Ixtapa</t>
  </si>
  <si>
    <t>Depósito Jaime</t>
  </si>
  <si>
    <t>Audífonos Jaime</t>
  </si>
  <si>
    <t>INICIO</t>
  </si>
  <si>
    <t>Penúltima Clase</t>
  </si>
  <si>
    <t>Comida Mamá Grisel</t>
  </si>
  <si>
    <t>Ale Oficina Reforma</t>
  </si>
  <si>
    <t>Jaime Propiedades Estimadores</t>
  </si>
  <si>
    <t>Mariana Propiedades Estimadores</t>
  </si>
  <si>
    <t>Niño y Uri café</t>
  </si>
  <si>
    <t>Tarjeta Jaime; Jugos y Chocolate</t>
  </si>
  <si>
    <t>Starbucks Mamá</t>
  </si>
  <si>
    <t>Febrero - Jaime</t>
  </si>
  <si>
    <t>Pago bancario</t>
  </si>
  <si>
    <t>Capuchino</t>
  </si>
  <si>
    <t>PRIMER DIA INEE</t>
  </si>
  <si>
    <t>Papeles INEE</t>
  </si>
  <si>
    <t>Ultima clase Emiliano</t>
  </si>
  <si>
    <t>Emiliano</t>
  </si>
  <si>
    <t>Cumple Jaime!</t>
  </si>
  <si>
    <t>Wingstop</t>
  </si>
  <si>
    <t>Hooters</t>
  </si>
  <si>
    <t>Cita Nariz</t>
  </si>
  <si>
    <t>Kari Feliciano proyecto</t>
  </si>
  <si>
    <t>Sushi</t>
  </si>
  <si>
    <t>Fridays</t>
  </si>
  <si>
    <t>Frapuchino</t>
  </si>
  <si>
    <t>Carnitas</t>
  </si>
  <si>
    <t>Kentucky</t>
  </si>
  <si>
    <t>Tarjeta Jaime; Cervezas</t>
  </si>
  <si>
    <t>Compras</t>
  </si>
  <si>
    <t>Microporo y Toallas</t>
  </si>
  <si>
    <t>Jaime Justice League final</t>
  </si>
  <si>
    <t>casa</t>
  </si>
  <si>
    <t>Entrevista INEE</t>
  </si>
  <si>
    <t>Clase Emiliano</t>
  </si>
  <si>
    <t>Deposito Ale; Fotos infantiles; Taxis; Taxi a casa de Mariana</t>
  </si>
  <si>
    <t>JL invito</t>
  </si>
  <si>
    <t>Deadpool 2</t>
  </si>
  <si>
    <t>Ale Deposito Trabajo</t>
  </si>
  <si>
    <t>Boletos de Cine</t>
  </si>
  <si>
    <t>Deposito Amigo</t>
  </si>
  <si>
    <t>Kura con papás</t>
  </si>
  <si>
    <t>Vallet Parking</t>
  </si>
  <si>
    <t>Primera semana</t>
  </si>
  <si>
    <t>Compra sacos y pantalones</t>
  </si>
  <si>
    <t>Taco Beef con Jaime</t>
  </si>
  <si>
    <t>Udon</t>
  </si>
  <si>
    <t>Comida Corrida</t>
  </si>
  <si>
    <t>Comida Corrida JL</t>
  </si>
  <si>
    <t>Capuchino, Americano, Metrobus JL y Tarjeta Metro</t>
  </si>
  <si>
    <t>Capuchino y Chillis con Jaime</t>
  </si>
  <si>
    <t>Mariana invitó</t>
  </si>
  <si>
    <t>Edgar Café</t>
  </si>
  <si>
    <t>Cacahuates</t>
  </si>
  <si>
    <t>Post Examen Mariana</t>
  </si>
  <si>
    <t>Sushi Superama</t>
  </si>
  <si>
    <t>Capuchino, PelónPeloRico, Jumex y Duvalines</t>
  </si>
  <si>
    <t>Kebab JL</t>
  </si>
  <si>
    <t>Jaime Super Gripa</t>
  </si>
  <si>
    <t>Casa 13RW</t>
  </si>
  <si>
    <t>Torta</t>
  </si>
  <si>
    <t>Firma contrato</t>
  </si>
  <si>
    <t>Capuchino; Mau; Coca y Chetos</t>
  </si>
  <si>
    <t>Cervezas</t>
  </si>
  <si>
    <t>Cheetos casa</t>
  </si>
  <si>
    <t>QUINCENA</t>
  </si>
  <si>
    <t>Starbucks</t>
  </si>
  <si>
    <t>Netflix</t>
  </si>
  <si>
    <t>Replica Jueceo</t>
  </si>
  <si>
    <t>Capuchino; Microporo y Desodorante</t>
  </si>
  <si>
    <t>MAYO</t>
  </si>
  <si>
    <t>Saurus Burgers</t>
  </si>
  <si>
    <t>Cafés Oficina; Café Jaime</t>
  </si>
  <si>
    <t>QUINCENA 1</t>
  </si>
  <si>
    <t>Infografia</t>
  </si>
  <si>
    <t>Ram - Antojitos</t>
  </si>
  <si>
    <t>Puse la propina</t>
  </si>
  <si>
    <t>Cafés JL y Ram</t>
  </si>
  <si>
    <t>Capuchino y cacahuates; JUMEX en la mañana</t>
  </si>
  <si>
    <t>Toks Ale</t>
  </si>
  <si>
    <t>Ale</t>
  </si>
  <si>
    <t>Concierto Harry</t>
  </si>
  <si>
    <t>Perro negro</t>
  </si>
  <si>
    <t xml:space="preserve">Ale </t>
  </si>
  <si>
    <t>Pa la semana</t>
  </si>
  <si>
    <t>Comision perdida</t>
  </si>
  <si>
    <t>Simulacro Elecciones</t>
  </si>
  <si>
    <t>***</t>
  </si>
  <si>
    <t>Perro Negro Tarjeta</t>
  </si>
  <si>
    <t>Capuchino, Cocas</t>
  </si>
  <si>
    <t>Descripción 1</t>
  </si>
  <si>
    <t>Descripción 2</t>
  </si>
  <si>
    <t>Mamá pagó con los 1300 que me dio para las clases de manejo</t>
  </si>
  <si>
    <t>Mamà</t>
  </si>
  <si>
    <t>Uber (de regreso del medico)</t>
  </si>
  <si>
    <t>Disappointing day</t>
  </si>
  <si>
    <t>Netflix (Feb,2018-Junio,2018)</t>
  </si>
  <si>
    <t>Capuchino y Taxi al doctor</t>
  </si>
  <si>
    <t>Penúltima cita Rino</t>
  </si>
  <si>
    <t>Reunion 1 - Nancy y Marina</t>
  </si>
  <si>
    <t>JL apoyo en revision de AFC</t>
  </si>
  <si>
    <t>Capuchino y canasta de nata pa Cesar</t>
  </si>
  <si>
    <t>Comida Jaime Clunys</t>
  </si>
  <si>
    <t>Tarjeta Jaime</t>
  </si>
  <si>
    <t>Capacitacion llenado de actas</t>
  </si>
  <si>
    <t>Clunys</t>
  </si>
  <si>
    <t>Clunys (Pago con tarjeta)</t>
  </si>
  <si>
    <t>Reyes - Muro</t>
  </si>
  <si>
    <t>Comida Oli, Jorge y Oscar</t>
  </si>
  <si>
    <t>Tostadas</t>
  </si>
  <si>
    <t>Late</t>
  </si>
  <si>
    <t>Formato de Validacion (No Oli No Susy)</t>
  </si>
  <si>
    <t>iHOP</t>
  </si>
  <si>
    <t>Enana-Mamá</t>
  </si>
  <si>
    <t>Pantalones Sol</t>
  </si>
  <si>
    <t>Reunion Mtra Sandy</t>
  </si>
  <si>
    <t>Casa de Pepe (JL)</t>
  </si>
  <si>
    <t>Capuchino; Quinela</t>
  </si>
  <si>
    <t>QUINCENA 2</t>
  </si>
  <si>
    <t xml:space="preserve">Hogaza a domicilio </t>
  </si>
  <si>
    <t>Granaderos!</t>
  </si>
  <si>
    <t>Prestamo Javs</t>
  </si>
  <si>
    <t>Pirate Burguer</t>
  </si>
  <si>
    <t>Le pague a Jaime 3 de los 5 que me ayudo a prestarle a Javs; Chalecos y regalos papá; Helados; Paulaner Dunkel</t>
  </si>
  <si>
    <t>Compra regalos papá</t>
  </si>
  <si>
    <t>Nely</t>
  </si>
  <si>
    <t>Café y bolillito</t>
  </si>
  <si>
    <t>Eleo</t>
  </si>
  <si>
    <t>Chapata</t>
  </si>
  <si>
    <t>La Terraza (Oli y Oscar)</t>
  </si>
  <si>
    <t>Uber Alitas - Tecuas</t>
  </si>
  <si>
    <t>Uber Tecuas - Casa</t>
  </si>
  <si>
    <t>Café Ale</t>
  </si>
  <si>
    <t>Para comprar libros</t>
  </si>
  <si>
    <t>Ajustando</t>
  </si>
  <si>
    <t>Café y taquitos con Jaime</t>
  </si>
  <si>
    <t>Especificaciones</t>
  </si>
  <si>
    <t>Descriptores</t>
  </si>
  <si>
    <t>DIFs</t>
  </si>
  <si>
    <t>Descanso</t>
  </si>
  <si>
    <t>Niño y Uri</t>
  </si>
  <si>
    <t>Semitas de Carnitas</t>
  </si>
  <si>
    <t>Paella con Vino</t>
  </si>
  <si>
    <t>Pizzas Charly</t>
  </si>
  <si>
    <t>Tía Coy</t>
  </si>
  <si>
    <t>Pago del Uber</t>
  </si>
  <si>
    <t>Uber - Tías Guille y Coy</t>
  </si>
  <si>
    <t>Martha</t>
  </si>
  <si>
    <t>Para Martha</t>
  </si>
  <si>
    <t>Propina repartidor, Tarjeta Jaime, Cervezas; Ale</t>
  </si>
  <si>
    <t>Reunión Coord</t>
  </si>
  <si>
    <t>Comida Abuelito</t>
  </si>
  <si>
    <t>Allstar Superman</t>
  </si>
  <si>
    <t>Paella con Vino!</t>
  </si>
  <si>
    <t>Capacitación Masiva Especificaciones</t>
  </si>
  <si>
    <t>Duvalines; Hamburguesas con Jaime</t>
  </si>
  <si>
    <t>Especificaciones Economía</t>
  </si>
  <si>
    <t>.</t>
  </si>
  <si>
    <t>Duvalin; Sabritas</t>
  </si>
  <si>
    <t>Neto</t>
  </si>
  <si>
    <t>Desc</t>
  </si>
  <si>
    <t xml:space="preserve">Dif </t>
  </si>
  <si>
    <t>Despensa</t>
  </si>
  <si>
    <t>Quincenal</t>
  </si>
  <si>
    <t>Total</t>
  </si>
  <si>
    <t>Sin desp</t>
  </si>
  <si>
    <t>Ahorro</t>
  </si>
  <si>
    <t>Afore</t>
  </si>
  <si>
    <t>Primer Sueldo (SIN Descuentos)</t>
  </si>
  <si>
    <t xml:space="preserve">Deposito </t>
  </si>
  <si>
    <t>Suedo actual (Con AFORE + Seguro)</t>
  </si>
  <si>
    <t>Diferencias en el Sueldo</t>
  </si>
  <si>
    <t>Depositos</t>
  </si>
  <si>
    <t>Mensual</t>
  </si>
  <si>
    <t>Quincenal (?)</t>
  </si>
  <si>
    <t>Fridays Jaime</t>
  </si>
  <si>
    <t>Ale Banco</t>
  </si>
  <si>
    <t>El merendero Coyoacan</t>
  </si>
  <si>
    <t>Banco 1</t>
  </si>
  <si>
    <t>INE</t>
  </si>
  <si>
    <t>Pago Funcionaria de Casilla</t>
  </si>
  <si>
    <t>Coyoacán con la enana</t>
  </si>
  <si>
    <t>Jaime Fridays</t>
  </si>
  <si>
    <t>Cooperacha Jaime y Enana</t>
  </si>
  <si>
    <t>15, Junio</t>
  </si>
  <si>
    <t>Cooperacha prestamo Javs</t>
  </si>
  <si>
    <t xml:space="preserve">Sushi con Jaime </t>
  </si>
  <si>
    <t>Duvalin</t>
  </si>
  <si>
    <t>Votaciones :C</t>
  </si>
  <si>
    <t>Jaime Vacas 1</t>
  </si>
  <si>
    <t>Pago Funcionaria de Casilla 2</t>
  </si>
  <si>
    <t>Capuchino; Cena Jaime</t>
  </si>
  <si>
    <t>Jaime Semitas</t>
  </si>
  <si>
    <t>Jaime tío Arturo</t>
  </si>
  <si>
    <t>Hamburguesas con Jaime</t>
  </si>
  <si>
    <t>Comida con Niño - Daikoku</t>
  </si>
  <si>
    <t>Cine y comida con Ale</t>
  </si>
  <si>
    <t>Antman con Jaime</t>
  </si>
  <si>
    <t>Tacos con compañeros de Islote</t>
  </si>
  <si>
    <t>Tacos de Arrachera y Chorizo argentino</t>
  </si>
  <si>
    <t xml:space="preserve">Boletos; Dulcería; Taxi </t>
  </si>
  <si>
    <t>Chillis</t>
  </si>
  <si>
    <t>Daikoku</t>
  </si>
  <si>
    <t>Hamburguesas y Cerveza</t>
  </si>
  <si>
    <t xml:space="preserve">Capuchino </t>
  </si>
  <si>
    <t>Capuchino; Helado Coyoacán</t>
  </si>
  <si>
    <t>Efectivo Ale</t>
  </si>
  <si>
    <t>Café</t>
  </si>
  <si>
    <t>Boletos Ant Man</t>
  </si>
  <si>
    <t>Enana - Boleto y Palomitas</t>
  </si>
  <si>
    <t>El Rabanito</t>
  </si>
  <si>
    <t>Diagnostico Desempeño y MIL ETAPAS MAS :C</t>
  </si>
  <si>
    <t>10, Julio - Dayra</t>
  </si>
  <si>
    <t>Efectivo Coyoacan Enana</t>
  </si>
  <si>
    <t>Deposito Fantasma</t>
  </si>
  <si>
    <t>Saurus Burgers - Jaime</t>
  </si>
  <si>
    <t>Crazy me strikes again</t>
  </si>
  <si>
    <t>12 Jul - Dafne</t>
  </si>
  <si>
    <t>Olvide Cartera</t>
  </si>
  <si>
    <t>439 x 3 - Retroactivo</t>
  </si>
  <si>
    <t>12 Jul - Jaime</t>
  </si>
  <si>
    <t>Mamma's Pizza</t>
  </si>
  <si>
    <t>Efectivo</t>
  </si>
  <si>
    <t>Adelanto de 500 "pa cuando te quedes sin trabajo" Viernes 13 de julio</t>
  </si>
  <si>
    <t>Mamá - Pago</t>
  </si>
  <si>
    <t xml:space="preserve">Jaime </t>
  </si>
  <si>
    <t>Olvidé Cartera</t>
  </si>
  <si>
    <t>Cumple Eleo</t>
  </si>
  <si>
    <t>Caldito Toks</t>
  </si>
  <si>
    <t>Dona; Donas + Café</t>
  </si>
  <si>
    <t>Comprar Regalo Ana</t>
  </si>
  <si>
    <t xml:space="preserve">Cumple Ana </t>
  </si>
  <si>
    <t>Botella Dafne; Cervezas</t>
  </si>
  <si>
    <t>Cambios</t>
  </si>
  <si>
    <t>Hamburguesas del arbol</t>
  </si>
  <si>
    <t>Café y pastel</t>
  </si>
  <si>
    <t>Pre Class</t>
  </si>
  <si>
    <t>Efectivo Alejandro</t>
  </si>
  <si>
    <t>Pozole</t>
  </si>
  <si>
    <t>Banco 2</t>
  </si>
  <si>
    <t>Cheetos</t>
  </si>
  <si>
    <t>Final CLASS</t>
  </si>
  <si>
    <t>CLASS 1</t>
  </si>
  <si>
    <t>CLASS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</si>
</sst>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33CC33"/>
      <name val="Calibri"/>
      <family val="2"/>
      <scheme val="minor"/>
    </font>
    <font>
      <sz val="11"/>
      <color rgb="FF92D050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D52F8E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sz val="11"/>
      <color rgb="FFFF00FF"/>
      <name val="Calibri"/>
      <family val="2"/>
      <scheme val="minor"/>
    </font>
    <font>
      <b/>
      <sz val="11"/>
      <color rgb="FF33CC33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00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D52F8E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4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2" fillId="0" borderId="0" xfId="0" applyFont="1"/>
    <xf numFmtId="0" fontId="5" fillId="0" borderId="0" xfId="0" applyFont="1"/>
    <xf numFmtId="0" fontId="6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8" fillId="10" borderId="0" xfId="0" applyFont="1" applyFill="1"/>
    <xf numFmtId="0" fontId="8" fillId="0" borderId="0" xfId="0" applyFont="1"/>
    <xf numFmtId="0" fontId="6" fillId="10" borderId="0" xfId="0" applyFont="1" applyFill="1"/>
    <xf numFmtId="0" fontId="9" fillId="10" borderId="0" xfId="0" applyFont="1" applyFill="1"/>
    <xf numFmtId="0" fontId="10" fillId="0" borderId="0" xfId="0" applyFont="1"/>
    <xf numFmtId="3" fontId="3" fillId="4" borderId="0" xfId="0" applyNumberFormat="1" applyFont="1" applyFill="1"/>
    <xf numFmtId="0" fontId="6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8" fillId="10" borderId="0" xfId="0" applyFont="1" applyFill="1" applyAlignment="1">
      <alignment horizontal="center"/>
    </xf>
    <xf numFmtId="0" fontId="12" fillId="4" borderId="0" xfId="0" applyFont="1" applyFill="1"/>
    <xf numFmtId="0" fontId="0" fillId="11" borderId="0" xfId="0" applyFill="1"/>
    <xf numFmtId="0" fontId="0" fillId="12" borderId="0" xfId="0" applyFill="1"/>
    <xf numFmtId="0" fontId="3" fillId="13" borderId="0" xfId="0" applyFont="1" applyFill="1"/>
    <xf numFmtId="0" fontId="0" fillId="13" borderId="0" xfId="0" applyFill="1"/>
    <xf numFmtId="0" fontId="11" fillId="0" borderId="0" xfId="0" applyFont="1"/>
    <xf numFmtId="0" fontId="0" fillId="14" borderId="0" xfId="0" applyFill="1"/>
    <xf numFmtId="16" fontId="0" fillId="14" borderId="0" xfId="0" applyNumberFormat="1" applyFill="1"/>
    <xf numFmtId="0" fontId="11" fillId="14" borderId="0" xfId="0" applyFont="1" applyFill="1"/>
    <xf numFmtId="0" fontId="12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3" fillId="21" borderId="0" xfId="0" applyFont="1" applyFill="1"/>
    <xf numFmtId="0" fontId="0" fillId="0" borderId="0" xfId="0" applyFill="1"/>
    <xf numFmtId="0" fontId="0" fillId="22" borderId="0" xfId="0" applyFill="1"/>
    <xf numFmtId="0" fontId="0" fillId="23" borderId="0" xfId="0" applyFill="1"/>
    <xf numFmtId="16" fontId="0" fillId="10" borderId="0" xfId="0" applyNumberFormat="1" applyFill="1"/>
    <xf numFmtId="0" fontId="12" fillId="22" borderId="0" xfId="0" applyFont="1" applyFill="1"/>
    <xf numFmtId="0" fontId="0" fillId="16" borderId="0" xfId="0" applyFill="1"/>
    <xf numFmtId="0" fontId="0" fillId="3" borderId="0" xfId="0" applyFill="1" applyAlignment="1">
      <alignment horizontal="center"/>
    </xf>
    <xf numFmtId="0" fontId="0" fillId="8" borderId="0" xfId="0" applyFill="1"/>
    <xf numFmtId="0" fontId="0" fillId="8" borderId="0" xfId="0" quotePrefix="1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12" fillId="19" borderId="0" xfId="0" applyFont="1" applyFill="1" applyAlignment="1">
      <alignment horizontal="center"/>
    </xf>
    <xf numFmtId="0" fontId="12" fillId="20" borderId="0" xfId="0" applyFont="1" applyFill="1" applyAlignment="1">
      <alignment horizontal="center"/>
    </xf>
    <xf numFmtId="0" fontId="12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/>
    <xf numFmtId="0" fontId="0" fillId="18" borderId="0" xfId="0" applyFont="1" applyFill="1"/>
    <xf numFmtId="0" fontId="0" fillId="0" borderId="0" xfId="0" applyFont="1"/>
    <xf numFmtId="0" fontId="0" fillId="25" borderId="0" xfId="0" applyFill="1"/>
    <xf numFmtId="0" fontId="0" fillId="25" borderId="0" xfId="0" applyFill="1" applyAlignment="1">
      <alignment horizontal="right"/>
    </xf>
    <xf numFmtId="0" fontId="7" fillId="11" borderId="0" xfId="0" applyFont="1" applyFill="1" applyAlignment="1">
      <alignment horizontal="right"/>
    </xf>
    <xf numFmtId="0" fontId="7" fillId="4" borderId="0" xfId="0" applyFont="1" applyFill="1" applyAlignment="1">
      <alignment horizontal="right"/>
    </xf>
    <xf numFmtId="0" fontId="0" fillId="11" borderId="0" xfId="0" applyFill="1" applyAlignment="1">
      <alignment horizontal="left"/>
    </xf>
    <xf numFmtId="3" fontId="0" fillId="4" borderId="0" xfId="0" applyNumberFormat="1" applyFill="1" applyAlignment="1">
      <alignment horizontal="left"/>
    </xf>
    <xf numFmtId="0" fontId="0" fillId="24" borderId="0" xfId="0" applyFill="1" applyAlignment="1">
      <alignment horizontal="right"/>
    </xf>
    <xf numFmtId="3" fontId="13" fillId="26" borderId="0" xfId="0" applyNumberFormat="1" applyFont="1" applyFill="1"/>
    <xf numFmtId="0" fontId="15" fillId="26" borderId="0" xfId="0" applyFont="1" applyFill="1" applyAlignment="1">
      <alignment horizontal="center"/>
    </xf>
    <xf numFmtId="0" fontId="14" fillId="19" borderId="0" xfId="0" applyFont="1" applyFill="1" applyAlignment="1">
      <alignment horizontal="center"/>
    </xf>
    <xf numFmtId="0" fontId="0" fillId="0" borderId="0" xfId="0" applyAlignment="1">
      <alignment horizontal="right"/>
    </xf>
    <xf numFmtId="0" fontId="5" fillId="27" borderId="0" xfId="0" applyFont="1" applyFill="1"/>
    <xf numFmtId="0" fontId="2" fillId="27" borderId="0" xfId="0" applyFont="1" applyFill="1"/>
    <xf numFmtId="0" fontId="6" fillId="27" borderId="0" xfId="0" applyFont="1" applyFill="1"/>
    <xf numFmtId="0" fontId="0" fillId="27" borderId="0" xfId="0" applyFill="1"/>
    <xf numFmtId="0" fontId="9" fillId="27" borderId="0" xfId="0" applyFont="1" applyFill="1"/>
    <xf numFmtId="0" fontId="8" fillId="27" borderId="0" xfId="0" applyFont="1" applyFill="1"/>
    <xf numFmtId="0" fontId="11" fillId="27" borderId="0" xfId="0" applyFont="1" applyFill="1"/>
    <xf numFmtId="0" fontId="13" fillId="0" borderId="0" xfId="0" applyFont="1" applyFill="1"/>
    <xf numFmtId="16" fontId="13" fillId="0" borderId="0" xfId="0" applyNumberFormat="1" applyFont="1" applyFill="1" applyAlignment="1">
      <alignment horizontal="center"/>
    </xf>
    <xf numFmtId="0" fontId="13" fillId="0" borderId="0" xfId="0" applyFont="1" applyFill="1" applyAlignment="1">
      <alignment horizontal="center"/>
    </xf>
    <xf numFmtId="3" fontId="13" fillId="0" borderId="0" xfId="0" applyNumberFormat="1" applyFont="1" applyFill="1"/>
    <xf numFmtId="16" fontId="0" fillId="0" borderId="0" xfId="0" applyNumberFormat="1" applyFill="1"/>
    <xf numFmtId="0" fontId="0" fillId="0" borderId="0" xfId="0" applyFont="1" applyFill="1"/>
    <xf numFmtId="0" fontId="5" fillId="0" borderId="0" xfId="0" applyFont="1" applyFill="1"/>
    <xf numFmtId="0" fontId="2" fillId="0" borderId="0" xfId="0" applyFont="1" applyFill="1"/>
    <xf numFmtId="0" fontId="6" fillId="0" borderId="0" xfId="0" applyFont="1" applyFill="1"/>
    <xf numFmtId="16" fontId="12" fillId="0" borderId="0" xfId="0" applyNumberFormat="1" applyFont="1" applyFill="1"/>
    <xf numFmtId="16" fontId="0" fillId="0" borderId="0" xfId="0" applyNumberFormat="1" applyFill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2" fillId="0" borderId="0" xfId="0" applyFont="1" applyFill="1"/>
    <xf numFmtId="0" fontId="0" fillId="0" borderId="0" xfId="0" quotePrefix="1" applyFill="1"/>
    <xf numFmtId="0" fontId="6" fillId="26" borderId="0" xfId="0" applyFont="1" applyFill="1" applyAlignment="1">
      <alignment horizontal="center"/>
    </xf>
    <xf numFmtId="0" fontId="14" fillId="26" borderId="0" xfId="0" applyFont="1" applyFill="1" applyAlignment="1">
      <alignment horizontal="center"/>
    </xf>
    <xf numFmtId="0" fontId="17" fillId="0" borderId="0" xfId="0" applyFont="1" applyAlignment="1">
      <alignment horizontal="center"/>
    </xf>
    <xf numFmtId="3" fontId="0" fillId="28" borderId="0" xfId="0" applyNumberFormat="1" applyFill="1" applyAlignment="1">
      <alignment horizontal="center"/>
    </xf>
    <xf numFmtId="0" fontId="0" fillId="29" borderId="0" xfId="0" applyFill="1"/>
    <xf numFmtId="0" fontId="0" fillId="20" borderId="0" xfId="0" applyFill="1"/>
    <xf numFmtId="0" fontId="4" fillId="29" borderId="0" xfId="0" applyFont="1" applyFill="1"/>
    <xf numFmtId="0" fontId="18" fillId="20" borderId="0" xfId="0" applyFont="1" applyFill="1"/>
    <xf numFmtId="0" fontId="19" fillId="16" borderId="0" xfId="0" applyFont="1" applyFill="1"/>
    <xf numFmtId="16" fontId="0" fillId="0" borderId="0" xfId="0" applyNumberFormat="1"/>
    <xf numFmtId="0" fontId="12" fillId="18" borderId="0" xfId="0" applyFont="1" applyFill="1"/>
    <xf numFmtId="0" fontId="0" fillId="30" borderId="0" xfId="0" applyFill="1"/>
    <xf numFmtId="0" fontId="0" fillId="15" borderId="0" xfId="0" applyFill="1"/>
    <xf numFmtId="0" fontId="2" fillId="14" borderId="0" xfId="0" applyFont="1" applyFill="1"/>
    <xf numFmtId="0" fontId="3" fillId="31" borderId="0" xfId="0" applyFont="1" applyFill="1"/>
    <xf numFmtId="0" fontId="19" fillId="32" borderId="0" xfId="0" applyFont="1" applyFill="1"/>
    <xf numFmtId="0" fontId="20" fillId="19" borderId="0" xfId="0" applyFont="1" applyFill="1" applyAlignment="1">
      <alignment horizontal="center"/>
    </xf>
    <xf numFmtId="16" fontId="0" fillId="33" borderId="0" xfId="0" applyNumberFormat="1" applyFill="1"/>
    <xf numFmtId="0" fontId="0" fillId="33" borderId="0" xfId="0" applyFill="1"/>
    <xf numFmtId="0" fontId="16" fillId="33" borderId="0" xfId="0" applyFont="1" applyFill="1"/>
    <xf numFmtId="0" fontId="2" fillId="33" borderId="0" xfId="0" applyFont="1" applyFill="1"/>
    <xf numFmtId="0" fontId="6" fillId="33" borderId="0" xfId="0" applyFont="1" applyFill="1"/>
    <xf numFmtId="0" fontId="2" fillId="0" borderId="0" xfId="0" applyFont="1" applyFill="1" applyAlignment="1">
      <alignment horizontal="left"/>
    </xf>
    <xf numFmtId="0" fontId="20" fillId="0" borderId="0" xfId="0" applyFont="1" applyFill="1" applyAlignment="1">
      <alignment horizontal="left"/>
    </xf>
    <xf numFmtId="0" fontId="2" fillId="6" borderId="0" xfId="0" applyFont="1" applyFill="1"/>
    <xf numFmtId="16" fontId="0" fillId="0" borderId="0" xfId="0" applyNumberFormat="1" applyFill="1" applyAlignment="1">
      <alignment horizontal="right"/>
    </xf>
    <xf numFmtId="0" fontId="3" fillId="10" borderId="0" xfId="0" applyFont="1" applyFill="1"/>
    <xf numFmtId="0" fontId="13" fillId="14" borderId="0" xfId="0" applyFont="1" applyFill="1"/>
    <xf numFmtId="3" fontId="0" fillId="0" borderId="0" xfId="0" applyNumberFormat="1"/>
    <xf numFmtId="0" fontId="5" fillId="33" borderId="0" xfId="0" applyFont="1" applyFill="1"/>
    <xf numFmtId="0" fontId="21" fillId="19" borderId="0" xfId="0" applyFont="1" applyFill="1" applyAlignment="1">
      <alignment horizontal="center"/>
    </xf>
    <xf numFmtId="0" fontId="0" fillId="34" borderId="0" xfId="0" applyFill="1"/>
    <xf numFmtId="0" fontId="0" fillId="35" borderId="0" xfId="0" applyFill="1"/>
    <xf numFmtId="0" fontId="2" fillId="36" borderId="0" xfId="0" applyFont="1" applyFill="1"/>
    <xf numFmtId="4" fontId="0" fillId="0" borderId="0" xfId="0" applyNumberFormat="1"/>
    <xf numFmtId="16" fontId="0" fillId="37" borderId="0" xfId="0" applyNumberFormat="1" applyFill="1"/>
    <xf numFmtId="0" fontId="0" fillId="37" borderId="0" xfId="0" applyFill="1"/>
    <xf numFmtId="0" fontId="22" fillId="0" borderId="0" xfId="0" applyFont="1" applyFill="1"/>
    <xf numFmtId="16" fontId="0" fillId="38" borderId="0" xfId="0" applyNumberFormat="1" applyFill="1"/>
    <xf numFmtId="0" fontId="0" fillId="38" borderId="0" xfId="0" applyFill="1"/>
    <xf numFmtId="0" fontId="5" fillId="38" borderId="0" xfId="0" applyFont="1" applyFill="1"/>
    <xf numFmtId="0" fontId="2" fillId="38" borderId="0" xfId="0" applyFont="1" applyFill="1"/>
    <xf numFmtId="0" fontId="6" fillId="38" borderId="0" xfId="0" applyFont="1" applyFill="1"/>
    <xf numFmtId="0" fontId="2" fillId="19" borderId="0" xfId="0" applyFont="1" applyFill="1" applyAlignment="1">
      <alignment horizontal="center"/>
    </xf>
    <xf numFmtId="16" fontId="0" fillId="22" borderId="0" xfId="0" applyNumberFormat="1" applyFill="1"/>
    <xf numFmtId="0" fontId="11" fillId="22" borderId="0" xfId="0" applyFont="1" applyFill="1"/>
    <xf numFmtId="0" fontId="14" fillId="0" borderId="0" xfId="0" applyFont="1" applyFill="1"/>
    <xf numFmtId="0" fontId="23" fillId="0" borderId="0" xfId="0" applyFont="1" applyFill="1" applyAlignment="1">
      <alignment horizontal="left"/>
    </xf>
    <xf numFmtId="0" fontId="5" fillId="6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  <color rgb="FFFF00FF"/>
      <color rgb="FFFF9797"/>
      <color rgb="FFD52F8E"/>
      <color rgb="FF99FF99"/>
      <color rgb="FFCCFFCC"/>
      <color rgb="FFCFCFCF"/>
      <color rgb="FFF6F7C9"/>
      <color rgb="FFFFFF66"/>
      <color rgb="FF86F57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963"/>
  <sheetViews>
    <sheetView tabSelected="1" workbookViewId="0">
      <selection activeCell="L12" sqref="L12"/>
    </sheetView>
  </sheetViews>
  <sheetFormatPr baseColWidth="10" defaultRowHeight="15" x14ac:dyDescent="0.25"/>
  <cols>
    <col min="1" max="1" width="14.7109375" customWidth="1"/>
    <col min="7" max="7" width="8.5703125" customWidth="1"/>
    <col min="8" max="8" width="29.28515625" customWidth="1"/>
    <col min="9" max="9" width="11.42578125" style="11" customWidth="1"/>
    <col min="10" max="10" width="11.42578125" style="10" customWidth="1"/>
    <col min="15" max="15" width="20" customWidth="1"/>
    <col min="16" max="16" width="25.28515625" customWidth="1"/>
    <col min="17" max="17" width="11.42578125" customWidth="1"/>
    <col min="18" max="18" width="11.85546875" bestFit="1" customWidth="1"/>
    <col min="23" max="23" width="13.5703125" customWidth="1"/>
    <col min="28" max="28" width="6.42578125" customWidth="1"/>
    <col min="30" max="30" width="18.28515625" customWidth="1"/>
    <col min="32" max="32" width="14" customWidth="1"/>
    <col min="37" max="37" width="14.42578125" customWidth="1"/>
    <col min="48" max="48" width="13.7109375" customWidth="1"/>
    <col min="49" max="52" width="13.140625" customWidth="1"/>
    <col min="53" max="53" width="11.85546875" bestFit="1" customWidth="1"/>
    <col min="60" max="60" width="11.85546875" bestFit="1" customWidth="1"/>
  </cols>
  <sheetData>
    <row r="1" spans="1:61" x14ac:dyDescent="0.25">
      <c r="C1" s="51" t="s">
        <v>61</v>
      </c>
      <c r="D1" s="52">
        <v>43220</v>
      </c>
      <c r="E1" s="54"/>
      <c r="F1" s="107" t="s">
        <v>101</v>
      </c>
      <c r="M1" t="s">
        <v>297</v>
      </c>
      <c r="Q1" s="54"/>
      <c r="AA1" s="42"/>
      <c r="AB1" s="42"/>
      <c r="AC1" s="42"/>
      <c r="AD1" s="42" t="s">
        <v>60</v>
      </c>
      <c r="AE1" s="42"/>
      <c r="AF1" s="42"/>
      <c r="AG1" s="42"/>
      <c r="AH1" s="42"/>
      <c r="AI1" s="42"/>
      <c r="AJ1" s="42"/>
      <c r="AK1" s="42"/>
      <c r="AL1" s="42"/>
      <c r="AM1" s="42"/>
      <c r="AN1" s="42"/>
      <c r="AO1" s="42"/>
      <c r="AP1" s="42"/>
      <c r="AQ1" s="42"/>
      <c r="AR1" s="42"/>
      <c r="AS1" s="42"/>
      <c r="AT1" s="42"/>
      <c r="AU1" s="42"/>
      <c r="AV1" s="42"/>
      <c r="AW1" s="59"/>
      <c r="AX1" s="59"/>
      <c r="AY1" s="59"/>
      <c r="AZ1" s="59"/>
      <c r="BA1" s="59"/>
      <c r="BB1" s="59"/>
      <c r="BC1" s="59"/>
      <c r="BD1" s="59"/>
      <c r="BG1" s="36"/>
    </row>
    <row r="2" spans="1:61" x14ac:dyDescent="0.25">
      <c r="C2" s="53" t="s">
        <v>17</v>
      </c>
      <c r="D2" s="79">
        <v>7763</v>
      </c>
      <c r="E2" s="54"/>
      <c r="F2" s="108">
        <f>N3-D2</f>
        <v>11375.32</v>
      </c>
      <c r="K2" s="5" t="s">
        <v>2</v>
      </c>
      <c r="L2" s="5" t="s">
        <v>3</v>
      </c>
      <c r="M2" s="5" t="s">
        <v>4</v>
      </c>
      <c r="N2" s="5" t="s">
        <v>5</v>
      </c>
      <c r="O2" s="5" t="s">
        <v>6</v>
      </c>
      <c r="P2" s="5"/>
      <c r="Q2" s="54"/>
      <c r="Z2" s="36"/>
      <c r="AA2" s="43" t="s">
        <v>11</v>
      </c>
      <c r="AB2" s="43" t="s">
        <v>41</v>
      </c>
      <c r="AC2" s="44" t="s">
        <v>42</v>
      </c>
      <c r="AD2" s="38" t="s">
        <v>59</v>
      </c>
      <c r="AE2" s="37" t="s">
        <v>43</v>
      </c>
      <c r="AF2" s="37" t="s">
        <v>58</v>
      </c>
      <c r="AG2" s="29" t="s">
        <v>56</v>
      </c>
      <c r="AH2" s="40" t="s">
        <v>57</v>
      </c>
      <c r="AI2" s="41" t="s">
        <v>45</v>
      </c>
      <c r="AJ2" s="56" t="s">
        <v>10</v>
      </c>
      <c r="AK2" s="33" t="s">
        <v>56</v>
      </c>
      <c r="AL2" s="31" t="s">
        <v>46</v>
      </c>
      <c r="AM2" s="31" t="s">
        <v>47</v>
      </c>
      <c r="AN2" s="31" t="s">
        <v>48</v>
      </c>
      <c r="AO2" s="31" t="s">
        <v>49</v>
      </c>
      <c r="AP2" s="31" t="s">
        <v>50</v>
      </c>
      <c r="AQ2" s="31" t="s">
        <v>51</v>
      </c>
      <c r="AR2" s="31" t="s">
        <v>52</v>
      </c>
      <c r="AS2" s="31" t="s">
        <v>53</v>
      </c>
      <c r="AT2" s="31" t="s">
        <v>54</v>
      </c>
      <c r="AU2" s="31" t="s">
        <v>55</v>
      </c>
      <c r="AV2" s="60" t="s">
        <v>74</v>
      </c>
      <c r="AW2" s="61" t="s">
        <v>75</v>
      </c>
      <c r="AX2" s="61" t="s">
        <v>76</v>
      </c>
      <c r="AY2" s="61" t="s">
        <v>77</v>
      </c>
      <c r="AZ2" s="61" t="s">
        <v>78</v>
      </c>
      <c r="BA2" s="61" t="s">
        <v>79</v>
      </c>
      <c r="BB2" s="61" t="s">
        <v>80</v>
      </c>
      <c r="BC2" s="62" t="s">
        <v>81</v>
      </c>
      <c r="BD2" s="61" t="s">
        <v>82</v>
      </c>
      <c r="BF2" s="7"/>
      <c r="BG2" s="63" t="s">
        <v>83</v>
      </c>
      <c r="BH2" s="63" t="s">
        <v>84</v>
      </c>
      <c r="BI2" s="7"/>
    </row>
    <row r="3" spans="1:61" x14ac:dyDescent="0.25">
      <c r="D3" s="93"/>
      <c r="K3" s="4"/>
      <c r="L3" s="4"/>
      <c r="M3" s="15" t="s">
        <v>7</v>
      </c>
      <c r="N3" s="23">
        <f>(SUM(D2,(K11:K503)))-(SUM((J11:J503),(I11:I503)))</f>
        <v>19138.32</v>
      </c>
      <c r="O3" s="4"/>
      <c r="P3" s="4"/>
      <c r="Q3" s="54"/>
      <c r="AA3" s="45">
        <v>43221</v>
      </c>
      <c r="AB3" s="46" t="s">
        <v>68</v>
      </c>
      <c r="AC3" s="47" t="s">
        <v>144</v>
      </c>
      <c r="AD3" s="39">
        <f>(SUM(AE3,AF3))-AH3</f>
        <v>74</v>
      </c>
      <c r="AE3" s="48">
        <v>80</v>
      </c>
      <c r="AF3" s="48"/>
      <c r="AH3" s="49">
        <f t="shared" ref="AH3:AH66" si="0">SUM(AI3,AL3,AM3,AN3,AO3,AP3,AQ3,AR3,AS3,AT3,AU3,AV3)</f>
        <v>6</v>
      </c>
      <c r="AI3">
        <v>0</v>
      </c>
      <c r="AJ3" s="54"/>
      <c r="AK3" s="54"/>
      <c r="AL3" s="54"/>
      <c r="AM3" s="54"/>
      <c r="AN3" s="54"/>
      <c r="AO3" s="54"/>
      <c r="AP3" s="54"/>
      <c r="AQ3" s="54"/>
      <c r="AR3" s="54"/>
      <c r="AS3" s="54"/>
      <c r="AT3" s="54"/>
      <c r="AU3" s="54"/>
      <c r="AV3">
        <f t="shared" ref="AV3:AV66" si="1">SUM(AW3,BD3,BC3)</f>
        <v>6</v>
      </c>
      <c r="AW3" s="54"/>
      <c r="AX3" s="120">
        <v>4</v>
      </c>
      <c r="AY3" s="120"/>
      <c r="AZ3" s="120">
        <v>5</v>
      </c>
      <c r="BA3" s="54">
        <f t="shared" ref="BA3:BA16" si="2">(AX3*6)+(AZ3*5)</f>
        <v>49</v>
      </c>
      <c r="BB3" s="54"/>
      <c r="BC3">
        <f>BB3*5</f>
        <v>0</v>
      </c>
      <c r="BD3" s="36">
        <v>6</v>
      </c>
      <c r="BF3" s="55"/>
      <c r="BG3" s="64"/>
      <c r="BH3" s="64"/>
      <c r="BI3" s="55"/>
    </row>
    <row r="4" spans="1:61" x14ac:dyDescent="0.25">
      <c r="C4" s="2" t="s">
        <v>1</v>
      </c>
      <c r="D4" s="1"/>
      <c r="E4" s="1"/>
      <c r="F4" s="1"/>
      <c r="G4" s="1"/>
      <c r="H4" s="1"/>
      <c r="K4" s="4"/>
      <c r="L4" s="4"/>
      <c r="M4" s="4"/>
      <c r="N4" s="27"/>
      <c r="O4" s="75" t="s">
        <v>18</v>
      </c>
      <c r="P4" s="77">
        <f>SUM(N3,S9,P7)</f>
        <v>74130.320000000007</v>
      </c>
      <c r="Q4" s="54"/>
      <c r="AA4" s="45">
        <v>43222</v>
      </c>
      <c r="AB4" s="46" t="s">
        <v>73</v>
      </c>
      <c r="AC4" s="47"/>
      <c r="AD4" s="39">
        <f t="shared" ref="AD4:AD67" si="3">(SUM(AE4,AF4))-AH4</f>
        <v>4</v>
      </c>
      <c r="AE4" s="48">
        <v>80</v>
      </c>
      <c r="AF4" s="48"/>
      <c r="AH4" s="49">
        <f t="shared" si="0"/>
        <v>76</v>
      </c>
      <c r="AI4">
        <v>60</v>
      </c>
      <c r="AJ4" s="54" t="s">
        <v>115</v>
      </c>
      <c r="AK4" s="54" t="s">
        <v>126</v>
      </c>
      <c r="AL4" s="54">
        <v>10</v>
      </c>
      <c r="AM4" s="54"/>
      <c r="AN4" s="54"/>
      <c r="AO4" s="54"/>
      <c r="AP4" s="54"/>
      <c r="AQ4" s="54"/>
      <c r="AR4" s="54"/>
      <c r="AS4" s="54"/>
      <c r="AT4" s="54"/>
      <c r="AU4" s="54"/>
      <c r="AV4">
        <f t="shared" si="1"/>
        <v>6</v>
      </c>
      <c r="AW4" s="54"/>
      <c r="AX4" s="54"/>
      <c r="AY4" s="54"/>
      <c r="AZ4" s="54"/>
      <c r="BA4" s="54">
        <f t="shared" si="2"/>
        <v>0</v>
      </c>
      <c r="BB4" s="54"/>
      <c r="BC4">
        <f t="shared" ref="BC4:BC67" si="4">BB4*5</f>
        <v>0</v>
      </c>
      <c r="BD4">
        <v>6</v>
      </c>
      <c r="BF4" s="55"/>
      <c r="BG4" s="55" t="s">
        <v>85</v>
      </c>
      <c r="BH4" s="55">
        <f>(SUM((AW3:AW519)))-(SUM((BA3:BA519)))</f>
        <v>5</v>
      </c>
      <c r="BI4" s="55"/>
    </row>
    <row r="5" spans="1:61" x14ac:dyDescent="0.25">
      <c r="C5" s="3" t="s">
        <v>0</v>
      </c>
      <c r="D5" s="1"/>
      <c r="E5" s="1"/>
      <c r="F5" s="1"/>
      <c r="G5" s="1"/>
      <c r="H5" s="1"/>
      <c r="K5" s="7"/>
      <c r="L5" s="8"/>
      <c r="M5" s="8" t="s">
        <v>8</v>
      </c>
      <c r="N5" s="8"/>
      <c r="O5" s="8"/>
      <c r="P5" s="8"/>
      <c r="Q5" s="31" t="s">
        <v>91</v>
      </c>
      <c r="R5" s="31"/>
      <c r="S5" s="111" t="s">
        <v>105</v>
      </c>
      <c r="T5" s="109"/>
      <c r="AA5" s="45">
        <v>43223</v>
      </c>
      <c r="AB5" s="46" t="s">
        <v>44</v>
      </c>
      <c r="AC5" s="47"/>
      <c r="AD5" s="39">
        <f t="shared" si="3"/>
        <v>-186</v>
      </c>
      <c r="AE5" s="48">
        <v>80</v>
      </c>
      <c r="AF5" s="48"/>
      <c r="AH5" s="49">
        <f t="shared" si="0"/>
        <v>266</v>
      </c>
      <c r="AI5">
        <v>60</v>
      </c>
      <c r="AJ5" s="54" t="s">
        <v>100</v>
      </c>
      <c r="AK5" s="54" t="s">
        <v>150</v>
      </c>
      <c r="AL5" s="54">
        <v>200</v>
      </c>
      <c r="AM5" s="54"/>
      <c r="AN5" s="54"/>
      <c r="AO5" s="54"/>
      <c r="AP5" s="54"/>
      <c r="AQ5" s="54"/>
      <c r="AR5" s="54"/>
      <c r="AS5" s="54"/>
      <c r="AT5" s="54"/>
      <c r="AU5" s="54"/>
      <c r="AV5">
        <f t="shared" si="1"/>
        <v>6</v>
      </c>
      <c r="AW5" s="54"/>
      <c r="AX5" s="54"/>
      <c r="AY5" s="54"/>
      <c r="AZ5" s="54"/>
      <c r="BA5" s="54">
        <f t="shared" si="2"/>
        <v>0</v>
      </c>
      <c r="BB5" s="54"/>
      <c r="BC5">
        <f t="shared" si="4"/>
        <v>0</v>
      </c>
      <c r="BD5" s="71">
        <v>6</v>
      </c>
      <c r="BF5" s="55"/>
      <c r="BG5" s="55"/>
      <c r="BH5" s="55"/>
      <c r="BI5" s="55"/>
    </row>
    <row r="6" spans="1:61" x14ac:dyDescent="0.25">
      <c r="K6" s="28"/>
      <c r="L6" s="28"/>
      <c r="M6" s="50" t="s">
        <v>9</v>
      </c>
      <c r="N6" s="50">
        <f>(SUM((X11:X299),(AD3:AD500),(I11:I503)))-(SUM((Y11:Y499)))</f>
        <v>392</v>
      </c>
      <c r="O6" s="28"/>
      <c r="P6" s="28"/>
      <c r="Q6" s="73"/>
      <c r="R6" s="73" t="s">
        <v>89</v>
      </c>
      <c r="S6" s="110"/>
      <c r="T6" s="110"/>
      <c r="AA6" s="45">
        <v>43224</v>
      </c>
      <c r="AB6" s="46" t="s">
        <v>69</v>
      </c>
      <c r="AC6" s="70" t="s">
        <v>145</v>
      </c>
      <c r="AD6" s="39">
        <f t="shared" si="3"/>
        <v>-26</v>
      </c>
      <c r="AE6" s="48">
        <v>80</v>
      </c>
      <c r="AF6" s="48"/>
      <c r="AH6" s="49">
        <f t="shared" si="0"/>
        <v>106</v>
      </c>
      <c r="AI6">
        <v>100</v>
      </c>
      <c r="AJ6" s="95" t="s">
        <v>102</v>
      </c>
      <c r="AK6" s="54"/>
      <c r="AL6" s="54"/>
      <c r="AM6" s="54"/>
      <c r="AN6" s="54"/>
      <c r="AO6" s="54"/>
      <c r="AP6" s="54"/>
      <c r="AQ6" s="54"/>
      <c r="AR6" s="54"/>
      <c r="AS6" s="54"/>
      <c r="AT6" s="54"/>
      <c r="AU6" s="54"/>
      <c r="AV6">
        <f t="shared" si="1"/>
        <v>6</v>
      </c>
      <c r="AW6" s="54"/>
      <c r="AX6" s="54"/>
      <c r="AY6" s="54"/>
      <c r="AZ6" s="54"/>
      <c r="BA6" s="54">
        <f t="shared" si="2"/>
        <v>0</v>
      </c>
      <c r="BB6" s="54"/>
      <c r="BC6">
        <f t="shared" si="4"/>
        <v>0</v>
      </c>
      <c r="BD6">
        <v>6</v>
      </c>
      <c r="BF6" s="58"/>
      <c r="BG6" s="55"/>
      <c r="BH6" s="55"/>
      <c r="BI6" s="55"/>
    </row>
    <row r="7" spans="1:61" x14ac:dyDescent="0.25">
      <c r="D7" s="36"/>
      <c r="K7" s="28"/>
      <c r="L7" s="28"/>
      <c r="M7" s="28"/>
      <c r="N7" s="28"/>
      <c r="O7" s="74" t="s">
        <v>90</v>
      </c>
      <c r="P7" s="76">
        <f>SUM(R7,N6)</f>
        <v>392</v>
      </c>
      <c r="Q7" s="73"/>
      <c r="R7" s="72">
        <f>(SUM(Y11:Y499))-(SUM(K11:K503))</f>
        <v>0</v>
      </c>
      <c r="S7" s="110"/>
      <c r="T7" s="112">
        <f>E9</f>
        <v>12056</v>
      </c>
      <c r="AA7" s="45">
        <v>43225</v>
      </c>
      <c r="AB7" s="46" t="s">
        <v>70</v>
      </c>
      <c r="AC7" s="47" t="s">
        <v>146</v>
      </c>
      <c r="AD7" s="39">
        <f t="shared" si="3"/>
        <v>0</v>
      </c>
      <c r="AE7" s="48">
        <v>150</v>
      </c>
      <c r="AF7" s="48"/>
      <c r="AH7" s="49">
        <f t="shared" si="0"/>
        <v>150</v>
      </c>
      <c r="AI7">
        <v>100</v>
      </c>
      <c r="AJ7" s="95" t="s">
        <v>118</v>
      </c>
      <c r="AK7" s="54" t="s">
        <v>149</v>
      </c>
      <c r="AL7" s="54">
        <v>20</v>
      </c>
      <c r="AM7" s="54">
        <v>30</v>
      </c>
      <c r="AN7" s="54"/>
      <c r="AO7" s="54"/>
      <c r="AP7" s="54"/>
      <c r="AQ7" s="54"/>
      <c r="AR7" s="54"/>
      <c r="AS7" s="54"/>
      <c r="AT7" s="54"/>
      <c r="AU7" s="54"/>
      <c r="AV7">
        <f t="shared" si="1"/>
        <v>0</v>
      </c>
      <c r="AW7" s="54"/>
      <c r="AX7" s="54"/>
      <c r="AY7" s="54"/>
      <c r="AZ7" s="54"/>
      <c r="BA7" s="54">
        <f t="shared" si="2"/>
        <v>0</v>
      </c>
      <c r="BB7" s="54"/>
      <c r="BC7">
        <f t="shared" si="4"/>
        <v>0</v>
      </c>
    </row>
    <row r="8" spans="1:61" x14ac:dyDescent="0.25">
      <c r="AA8" s="45">
        <v>43226</v>
      </c>
      <c r="AB8" s="46" t="s">
        <v>71</v>
      </c>
      <c r="AC8" s="47" t="s">
        <v>147</v>
      </c>
      <c r="AD8" s="39">
        <f t="shared" si="3"/>
        <v>-75</v>
      </c>
      <c r="AE8" s="48">
        <v>0</v>
      </c>
      <c r="AF8" s="65"/>
      <c r="AH8" s="49">
        <f t="shared" si="0"/>
        <v>75</v>
      </c>
      <c r="AI8">
        <v>0</v>
      </c>
      <c r="AJ8" s="95"/>
      <c r="AK8" s="54" t="s">
        <v>125</v>
      </c>
      <c r="AL8" s="54">
        <v>75</v>
      </c>
      <c r="AM8" s="54"/>
      <c r="AN8" s="54"/>
      <c r="AO8" s="54"/>
      <c r="AP8" s="54"/>
      <c r="AQ8" s="54"/>
      <c r="AR8" s="54"/>
      <c r="AS8" s="54"/>
      <c r="AT8" s="54"/>
      <c r="AU8" s="54"/>
      <c r="AV8">
        <f t="shared" si="1"/>
        <v>0</v>
      </c>
      <c r="AW8" s="54"/>
      <c r="AX8" s="54"/>
      <c r="AY8" s="54"/>
      <c r="AZ8" s="54"/>
      <c r="BA8" s="54">
        <f t="shared" si="2"/>
        <v>0</v>
      </c>
      <c r="BB8" s="54"/>
      <c r="BC8">
        <f t="shared" si="4"/>
        <v>0</v>
      </c>
    </row>
    <row r="9" spans="1:61" x14ac:dyDescent="0.25">
      <c r="A9" s="59"/>
      <c r="B9" s="59"/>
      <c r="C9" s="113" t="s">
        <v>106</v>
      </c>
      <c r="D9" s="59"/>
      <c r="E9" s="42">
        <f>SUM(E10:E499)</f>
        <v>12056</v>
      </c>
      <c r="G9" s="9" t="s">
        <v>16</v>
      </c>
      <c r="H9" s="6"/>
      <c r="I9" s="153"/>
      <c r="J9" s="129"/>
      <c r="K9" s="6"/>
      <c r="M9" s="13" t="s">
        <v>104</v>
      </c>
      <c r="N9" s="13"/>
      <c r="O9" s="13"/>
      <c r="P9" s="13"/>
      <c r="Q9" s="17"/>
      <c r="R9" s="14" t="s">
        <v>25</v>
      </c>
      <c r="S9" s="13">
        <f>SUM(S11:S487)</f>
        <v>54600</v>
      </c>
      <c r="U9" s="30" t="s">
        <v>40</v>
      </c>
      <c r="V9" s="31"/>
      <c r="W9" s="31"/>
      <c r="X9" s="31"/>
      <c r="Y9" s="31"/>
      <c r="AA9" s="45">
        <v>43227</v>
      </c>
      <c r="AB9" s="46" t="s">
        <v>72</v>
      </c>
      <c r="AC9" s="47" t="s">
        <v>148</v>
      </c>
      <c r="AD9" s="39">
        <f t="shared" si="3"/>
        <v>-27</v>
      </c>
      <c r="AE9" s="48">
        <v>120</v>
      </c>
      <c r="AF9" s="48"/>
      <c r="AH9" s="49">
        <f t="shared" si="0"/>
        <v>147</v>
      </c>
      <c r="AI9">
        <v>50</v>
      </c>
      <c r="AJ9" s="95" t="s">
        <v>119</v>
      </c>
      <c r="AK9" s="54" t="s">
        <v>153</v>
      </c>
      <c r="AL9" s="54">
        <v>32</v>
      </c>
      <c r="AM9" s="54"/>
      <c r="AN9" s="54"/>
      <c r="AO9" s="54"/>
      <c r="AP9" s="54"/>
      <c r="AQ9" s="54"/>
      <c r="AR9" s="54"/>
      <c r="AS9" s="54"/>
      <c r="AT9" s="54"/>
      <c r="AU9" s="54"/>
      <c r="AV9">
        <f t="shared" si="1"/>
        <v>65</v>
      </c>
      <c r="AW9" s="54">
        <v>50</v>
      </c>
      <c r="AX9" s="54"/>
      <c r="AY9" s="54"/>
      <c r="AZ9" s="54"/>
      <c r="BA9" s="54">
        <f t="shared" si="2"/>
        <v>0</v>
      </c>
      <c r="BB9" s="54"/>
      <c r="BC9">
        <f t="shared" si="4"/>
        <v>0</v>
      </c>
      <c r="BD9">
        <v>15</v>
      </c>
      <c r="BE9" s="36"/>
    </row>
    <row r="10" spans="1:61" x14ac:dyDescent="0.25">
      <c r="A10" t="s">
        <v>107</v>
      </c>
      <c r="B10" t="s">
        <v>56</v>
      </c>
      <c r="C10" t="s">
        <v>20</v>
      </c>
      <c r="D10" t="s">
        <v>108</v>
      </c>
      <c r="E10" t="s">
        <v>37</v>
      </c>
      <c r="G10" t="s">
        <v>11</v>
      </c>
      <c r="H10" t="s">
        <v>12</v>
      </c>
      <c r="I10" s="11" t="s">
        <v>14</v>
      </c>
      <c r="J10" s="10" t="s">
        <v>15</v>
      </c>
      <c r="K10" s="12" t="s">
        <v>13</v>
      </c>
      <c r="M10" s="16" t="s">
        <v>11</v>
      </c>
      <c r="N10" s="16" t="s">
        <v>19</v>
      </c>
      <c r="O10" s="131" t="s">
        <v>230</v>
      </c>
      <c r="P10" s="131" t="s">
        <v>231</v>
      </c>
      <c r="Q10" s="25" t="s">
        <v>20</v>
      </c>
      <c r="R10" s="24" t="s">
        <v>21</v>
      </c>
      <c r="S10" s="26" t="s">
        <v>37</v>
      </c>
      <c r="T10" s="127"/>
      <c r="U10" s="33" t="s">
        <v>11</v>
      </c>
      <c r="V10" s="33" t="s">
        <v>38</v>
      </c>
      <c r="W10" s="33" t="s">
        <v>10</v>
      </c>
      <c r="X10" s="33" t="s">
        <v>39</v>
      </c>
      <c r="Y10" s="78" t="s">
        <v>92</v>
      </c>
      <c r="AA10" s="45">
        <v>43228</v>
      </c>
      <c r="AB10" s="46" t="s">
        <v>68</v>
      </c>
      <c r="AC10" s="47" t="s">
        <v>174</v>
      </c>
      <c r="AD10" s="39">
        <f t="shared" si="3"/>
        <v>10</v>
      </c>
      <c r="AE10" s="48">
        <v>80</v>
      </c>
      <c r="AF10" s="48"/>
      <c r="AH10" s="49">
        <f t="shared" si="0"/>
        <v>70</v>
      </c>
      <c r="AI10">
        <v>70</v>
      </c>
      <c r="AJ10" s="95" t="s">
        <v>115</v>
      </c>
      <c r="AK10" s="54"/>
      <c r="AL10" s="54"/>
      <c r="AM10" s="54"/>
      <c r="AN10" s="54"/>
      <c r="AO10" s="54"/>
      <c r="AP10" s="54"/>
      <c r="AQ10" s="54"/>
      <c r="AR10" s="54"/>
      <c r="AS10" s="54"/>
      <c r="AT10" s="54"/>
      <c r="AU10" s="54"/>
      <c r="AV10">
        <f t="shared" si="1"/>
        <v>0</v>
      </c>
      <c r="AW10" s="54"/>
      <c r="AX10" s="54"/>
      <c r="AY10" s="54"/>
      <c r="AZ10" s="54"/>
      <c r="BA10" s="54">
        <f t="shared" si="2"/>
        <v>0</v>
      </c>
      <c r="BB10" s="54"/>
      <c r="BC10">
        <f t="shared" si="4"/>
        <v>0</v>
      </c>
    </row>
    <row r="11" spans="1:61" x14ac:dyDescent="0.25">
      <c r="A11" t="s">
        <v>109</v>
      </c>
      <c r="B11" t="s">
        <v>110</v>
      </c>
      <c r="C11">
        <v>1000</v>
      </c>
      <c r="D11">
        <v>500</v>
      </c>
      <c r="E11">
        <f t="shared" ref="E11:E74" si="5">C11-D11</f>
        <v>500</v>
      </c>
      <c r="G11" s="114">
        <v>43223</v>
      </c>
      <c r="H11" s="54" t="s">
        <v>138</v>
      </c>
      <c r="I11" s="96"/>
      <c r="J11" s="97">
        <v>160</v>
      </c>
      <c r="K11" s="95"/>
      <c r="M11" s="16" t="s">
        <v>22</v>
      </c>
      <c r="N11" s="16" t="s">
        <v>23</v>
      </c>
      <c r="O11" s="16" t="s">
        <v>36</v>
      </c>
      <c r="P11" s="33"/>
      <c r="Q11" s="21">
        <v>5000</v>
      </c>
      <c r="R11" s="20"/>
      <c r="S11" s="18">
        <f t="shared" ref="S11:S32" si="6">Q11-R11</f>
        <v>5000</v>
      </c>
      <c r="T11" s="128">
        <f>SUM(S11:S21)</f>
        <v>40150</v>
      </c>
      <c r="U11" s="34">
        <v>43221</v>
      </c>
      <c r="V11" s="33" t="s">
        <v>142</v>
      </c>
      <c r="W11" s="33"/>
      <c r="X11" s="35">
        <v>1150</v>
      </c>
      <c r="Y11" s="35"/>
      <c r="AA11" s="45">
        <v>43229</v>
      </c>
      <c r="AB11" s="46" t="s">
        <v>73</v>
      </c>
      <c r="AC11" s="47" t="s">
        <v>158</v>
      </c>
      <c r="AD11" s="39">
        <f t="shared" si="3"/>
        <v>-720</v>
      </c>
      <c r="AE11" s="48">
        <v>80</v>
      </c>
      <c r="AF11" s="48"/>
      <c r="AH11" s="49">
        <f t="shared" si="0"/>
        <v>800</v>
      </c>
      <c r="AI11">
        <v>400</v>
      </c>
      <c r="AJ11" s="95" t="s">
        <v>159</v>
      </c>
      <c r="AK11" s="54" t="s">
        <v>160</v>
      </c>
      <c r="AL11" s="54">
        <v>400</v>
      </c>
      <c r="AM11" s="54"/>
      <c r="AN11" s="54"/>
      <c r="AO11" s="54"/>
      <c r="AP11" s="54"/>
      <c r="AQ11" s="54"/>
      <c r="AR11" s="54"/>
      <c r="AS11" s="54"/>
      <c r="AT11" s="54"/>
      <c r="AU11" s="54"/>
      <c r="AV11">
        <f t="shared" si="1"/>
        <v>0</v>
      </c>
      <c r="AW11" s="54"/>
      <c r="AX11" s="54"/>
      <c r="AY11" s="54"/>
      <c r="AZ11" s="54"/>
      <c r="BA11" s="54">
        <f t="shared" si="2"/>
        <v>0</v>
      </c>
      <c r="BB11" s="54"/>
      <c r="BC11">
        <f t="shared" si="4"/>
        <v>0</v>
      </c>
    </row>
    <row r="12" spans="1:61" x14ac:dyDescent="0.25">
      <c r="A12" t="s">
        <v>111</v>
      </c>
      <c r="B12" t="s">
        <v>112</v>
      </c>
      <c r="C12">
        <v>560</v>
      </c>
      <c r="D12" s="36">
        <v>400</v>
      </c>
      <c r="E12">
        <f t="shared" si="5"/>
        <v>160</v>
      </c>
      <c r="G12" s="114">
        <v>43230</v>
      </c>
      <c r="H12" s="54" t="s">
        <v>206</v>
      </c>
      <c r="I12" s="96"/>
      <c r="J12" s="97">
        <v>65</v>
      </c>
      <c r="K12" s="95"/>
      <c r="M12" s="16" t="s">
        <v>27</v>
      </c>
      <c r="N12" s="16" t="s">
        <v>23</v>
      </c>
      <c r="O12" s="16" t="s">
        <v>35</v>
      </c>
      <c r="P12" s="33"/>
      <c r="Q12" s="21">
        <v>3000</v>
      </c>
      <c r="R12" s="20"/>
      <c r="S12" s="18">
        <f t="shared" si="6"/>
        <v>3000</v>
      </c>
      <c r="T12" s="152">
        <f>SUM(R11:R21)</f>
        <v>0</v>
      </c>
      <c r="U12" s="34">
        <v>43224</v>
      </c>
      <c r="V12" s="33" t="s">
        <v>117</v>
      </c>
      <c r="W12" s="33" t="s">
        <v>130</v>
      </c>
      <c r="X12" s="33">
        <v>4000</v>
      </c>
      <c r="Y12" s="35">
        <v>4000</v>
      </c>
      <c r="AA12" s="45">
        <v>43230</v>
      </c>
      <c r="AB12" s="46" t="s">
        <v>44</v>
      </c>
      <c r="AC12" s="47" t="s">
        <v>161</v>
      </c>
      <c r="AD12" s="39">
        <f>(SUM(AE12,AF12))-AH12</f>
        <v>-70</v>
      </c>
      <c r="AE12" s="48">
        <v>70</v>
      </c>
      <c r="AF12" s="106"/>
      <c r="AH12" s="49">
        <f t="shared" si="0"/>
        <v>140</v>
      </c>
      <c r="AI12">
        <v>70</v>
      </c>
      <c r="AJ12" s="95" t="s">
        <v>165</v>
      </c>
      <c r="AK12" s="54" t="s">
        <v>125</v>
      </c>
      <c r="AL12" s="54">
        <v>40</v>
      </c>
      <c r="AM12" s="54"/>
      <c r="AN12" s="54"/>
      <c r="AO12" s="54"/>
      <c r="AP12" s="54"/>
      <c r="AQ12" s="54"/>
      <c r="AR12" s="54"/>
      <c r="AS12" s="54"/>
      <c r="AT12" s="54"/>
      <c r="AU12" s="54"/>
      <c r="AV12">
        <f t="shared" si="1"/>
        <v>30</v>
      </c>
      <c r="AW12" s="54">
        <v>30</v>
      </c>
      <c r="AX12" s="54">
        <v>1</v>
      </c>
      <c r="AY12" s="54"/>
      <c r="AZ12" s="54">
        <v>2</v>
      </c>
      <c r="BA12" s="54">
        <f t="shared" si="2"/>
        <v>16</v>
      </c>
      <c r="BB12" s="54"/>
      <c r="BC12">
        <f t="shared" si="4"/>
        <v>0</v>
      </c>
    </row>
    <row r="13" spans="1:61" x14ac:dyDescent="0.25">
      <c r="A13" s="114" t="s">
        <v>113</v>
      </c>
      <c r="B13" t="s">
        <v>114</v>
      </c>
      <c r="C13">
        <v>8000</v>
      </c>
      <c r="D13" s="36"/>
      <c r="E13">
        <f t="shared" si="5"/>
        <v>8000</v>
      </c>
      <c r="G13" s="94">
        <v>43224</v>
      </c>
      <c r="H13" s="54" t="s">
        <v>139</v>
      </c>
      <c r="I13" s="96"/>
      <c r="J13" s="97">
        <v>6900</v>
      </c>
      <c r="K13" s="54"/>
      <c r="M13" s="57">
        <v>43005</v>
      </c>
      <c r="N13" s="16" t="s">
        <v>23</v>
      </c>
      <c r="O13" s="16" t="s">
        <v>93</v>
      </c>
      <c r="P13" s="33"/>
      <c r="Q13" s="21">
        <v>3200</v>
      </c>
      <c r="R13" s="20"/>
      <c r="S13" s="18">
        <f t="shared" ref="S13:S21" si="7">Q13-R13</f>
        <v>3200</v>
      </c>
      <c r="T13" s="127"/>
      <c r="U13" s="34">
        <v>43226</v>
      </c>
      <c r="V13" s="33" t="s">
        <v>127</v>
      </c>
      <c r="W13" s="33" t="s">
        <v>143</v>
      </c>
      <c r="X13" s="35">
        <v>700</v>
      </c>
      <c r="Y13" s="35"/>
      <c r="Z13" s="54"/>
      <c r="AA13" s="45">
        <v>43231</v>
      </c>
      <c r="AB13" s="46" t="s">
        <v>69</v>
      </c>
      <c r="AC13" s="47" t="s">
        <v>162</v>
      </c>
      <c r="AD13" s="39">
        <f>(SUM(AE13,AF13))-AH13</f>
        <v>-70</v>
      </c>
      <c r="AE13" s="48">
        <v>80</v>
      </c>
      <c r="AF13" s="48"/>
      <c r="AH13" s="49">
        <f t="shared" si="0"/>
        <v>150</v>
      </c>
      <c r="AI13">
        <v>150</v>
      </c>
      <c r="AJ13" s="95" t="s">
        <v>164</v>
      </c>
      <c r="AK13" s="54"/>
      <c r="AL13" s="119"/>
      <c r="AM13" s="54"/>
      <c r="AN13" s="54"/>
      <c r="AO13" s="54"/>
      <c r="AP13" s="54"/>
      <c r="AQ13" s="54"/>
      <c r="AR13" s="54"/>
      <c r="AS13" s="54"/>
      <c r="AT13" s="54"/>
      <c r="AU13" s="54"/>
      <c r="AV13">
        <f t="shared" si="1"/>
        <v>0</v>
      </c>
      <c r="AW13" s="54"/>
      <c r="AX13" s="54"/>
      <c r="AY13" s="54"/>
      <c r="AZ13" s="54"/>
      <c r="BA13" s="54">
        <f t="shared" si="2"/>
        <v>0</v>
      </c>
      <c r="BB13" s="104"/>
      <c r="BC13">
        <f t="shared" si="4"/>
        <v>0</v>
      </c>
    </row>
    <row r="14" spans="1:61" x14ac:dyDescent="0.25">
      <c r="A14" s="140" t="s">
        <v>129</v>
      </c>
      <c r="B14" s="141" t="s">
        <v>128</v>
      </c>
      <c r="C14" s="141">
        <v>1300</v>
      </c>
      <c r="D14" s="141">
        <v>1300</v>
      </c>
      <c r="E14" s="141">
        <f t="shared" si="5"/>
        <v>0</v>
      </c>
      <c r="G14" s="94">
        <v>43224</v>
      </c>
      <c r="H14" s="54" t="s">
        <v>140</v>
      </c>
      <c r="I14" s="96"/>
      <c r="J14" s="97"/>
      <c r="K14" s="98">
        <v>4000</v>
      </c>
      <c r="M14" s="57">
        <v>43417</v>
      </c>
      <c r="N14" s="16" t="s">
        <v>23</v>
      </c>
      <c r="O14" s="16" t="s">
        <v>98</v>
      </c>
      <c r="P14" s="33"/>
      <c r="Q14" s="21">
        <v>5300</v>
      </c>
      <c r="R14" s="20"/>
      <c r="S14" s="18">
        <f t="shared" si="7"/>
        <v>5300</v>
      </c>
      <c r="T14" s="127"/>
      <c r="U14" s="34">
        <v>43228</v>
      </c>
      <c r="V14" s="33" t="s">
        <v>157</v>
      </c>
      <c r="W14" s="33"/>
      <c r="X14" s="35">
        <v>100</v>
      </c>
      <c r="Y14" s="35"/>
      <c r="AA14" s="45">
        <v>43232</v>
      </c>
      <c r="AB14" s="46" t="s">
        <v>70</v>
      </c>
      <c r="AC14" s="47" t="s">
        <v>171</v>
      </c>
      <c r="AD14" s="39">
        <f t="shared" si="3"/>
        <v>50</v>
      </c>
      <c r="AE14" s="48">
        <v>200</v>
      </c>
      <c r="AF14" s="48"/>
      <c r="AH14" s="49">
        <f t="shared" si="0"/>
        <v>150</v>
      </c>
      <c r="AI14">
        <v>100</v>
      </c>
      <c r="AJ14" s="95" t="s">
        <v>167</v>
      </c>
      <c r="AK14" s="54" t="s">
        <v>168</v>
      </c>
      <c r="AL14" s="54">
        <v>50</v>
      </c>
      <c r="AM14" s="54"/>
      <c r="AN14" s="54"/>
      <c r="AO14" s="54"/>
      <c r="AP14" s="54"/>
      <c r="AQ14" s="54"/>
      <c r="AR14" s="54"/>
      <c r="AS14" s="54"/>
      <c r="AT14" s="54"/>
      <c r="AU14" s="54"/>
      <c r="AV14">
        <f t="shared" si="1"/>
        <v>0</v>
      </c>
      <c r="AW14" s="54"/>
      <c r="AX14" s="54"/>
      <c r="AY14" s="54"/>
      <c r="AZ14" s="54"/>
      <c r="BA14" s="54">
        <f t="shared" si="2"/>
        <v>0</v>
      </c>
      <c r="BB14" s="54"/>
      <c r="BC14">
        <f t="shared" si="4"/>
        <v>0</v>
      </c>
    </row>
    <row r="15" spans="1:61" x14ac:dyDescent="0.25">
      <c r="A15" t="s">
        <v>151</v>
      </c>
      <c r="B15" t="s">
        <v>152</v>
      </c>
      <c r="C15">
        <v>1300</v>
      </c>
      <c r="E15">
        <f t="shared" si="5"/>
        <v>1300</v>
      </c>
      <c r="G15" s="94">
        <v>43224</v>
      </c>
      <c r="H15" s="54" t="s">
        <v>141</v>
      </c>
      <c r="I15" s="96"/>
      <c r="J15" s="97">
        <v>2000</v>
      </c>
      <c r="K15" s="98"/>
      <c r="M15" s="57">
        <v>43117</v>
      </c>
      <c r="N15" s="16" t="s">
        <v>23</v>
      </c>
      <c r="O15" s="16" t="s">
        <v>116</v>
      </c>
      <c r="P15" s="33"/>
      <c r="Q15" s="21">
        <v>6850</v>
      </c>
      <c r="R15" s="20"/>
      <c r="S15" s="18">
        <f t="shared" si="7"/>
        <v>6850</v>
      </c>
      <c r="T15" s="127"/>
      <c r="U15" s="34">
        <v>43234</v>
      </c>
      <c r="V15" s="33" t="s">
        <v>157</v>
      </c>
      <c r="W15" s="33"/>
      <c r="X15" s="35">
        <v>200</v>
      </c>
      <c r="Y15" s="35"/>
      <c r="AA15" s="45">
        <v>43233</v>
      </c>
      <c r="AB15" s="46" t="s">
        <v>71</v>
      </c>
      <c r="AC15" s="70" t="s">
        <v>172</v>
      </c>
      <c r="AD15" s="39">
        <f t="shared" si="3"/>
        <v>0</v>
      </c>
      <c r="AE15" s="48">
        <v>0</v>
      </c>
      <c r="AF15" s="48"/>
      <c r="AH15" s="49">
        <f t="shared" si="0"/>
        <v>0</v>
      </c>
      <c r="AI15">
        <v>0</v>
      </c>
      <c r="AJ15" s="54"/>
      <c r="AK15" s="54"/>
      <c r="AL15" s="54"/>
      <c r="AM15" s="54"/>
      <c r="AN15" s="54"/>
      <c r="AO15" s="54"/>
      <c r="AP15" s="54"/>
      <c r="AQ15" s="54"/>
      <c r="AR15" s="54"/>
      <c r="AS15" s="54"/>
      <c r="AT15" s="54"/>
      <c r="AU15" s="54"/>
      <c r="AV15">
        <f t="shared" si="1"/>
        <v>0</v>
      </c>
      <c r="AW15" s="54"/>
      <c r="AX15" s="54"/>
      <c r="AY15" s="54"/>
      <c r="AZ15" s="54"/>
      <c r="BA15" s="54">
        <f t="shared" si="2"/>
        <v>0</v>
      </c>
      <c r="BB15" s="54"/>
      <c r="BC15">
        <f t="shared" si="4"/>
        <v>0</v>
      </c>
    </row>
    <row r="16" spans="1:61" x14ac:dyDescent="0.25">
      <c r="A16" t="s">
        <v>324</v>
      </c>
      <c r="B16" t="s">
        <v>325</v>
      </c>
      <c r="C16">
        <v>2000</v>
      </c>
      <c r="E16">
        <f t="shared" si="5"/>
        <v>2000</v>
      </c>
      <c r="G16" s="94">
        <v>43236</v>
      </c>
      <c r="H16" s="54" t="s">
        <v>178</v>
      </c>
      <c r="I16" s="96">
        <v>2100</v>
      </c>
      <c r="J16" s="97"/>
      <c r="K16" s="54"/>
      <c r="M16" s="57">
        <v>43236</v>
      </c>
      <c r="N16" s="16" t="s">
        <v>23</v>
      </c>
      <c r="O16" s="16" t="s">
        <v>180</v>
      </c>
      <c r="P16" s="33"/>
      <c r="Q16" s="21">
        <v>2100</v>
      </c>
      <c r="R16" s="20"/>
      <c r="S16" s="18">
        <f t="shared" si="7"/>
        <v>2100</v>
      </c>
      <c r="T16" s="127"/>
      <c r="U16" s="34">
        <v>43236</v>
      </c>
      <c r="V16" s="33" t="s">
        <v>127</v>
      </c>
      <c r="W16" s="33"/>
      <c r="X16" s="35">
        <v>500</v>
      </c>
      <c r="Y16" s="35"/>
      <c r="AA16" s="45">
        <v>43234</v>
      </c>
      <c r="AB16" s="46" t="s">
        <v>72</v>
      </c>
      <c r="AC16" s="47" t="s">
        <v>156</v>
      </c>
      <c r="AD16" s="39">
        <f t="shared" si="3"/>
        <v>38</v>
      </c>
      <c r="AE16" s="48">
        <v>120</v>
      </c>
      <c r="AF16" s="48">
        <v>200</v>
      </c>
      <c r="AG16" t="s">
        <v>169</v>
      </c>
      <c r="AH16" s="66">
        <f t="shared" si="0"/>
        <v>282</v>
      </c>
      <c r="AI16">
        <v>50</v>
      </c>
      <c r="AJ16" s="54" t="s">
        <v>166</v>
      </c>
      <c r="AK16" s="54" t="s">
        <v>170</v>
      </c>
      <c r="AL16" s="54">
        <v>80</v>
      </c>
      <c r="AM16" s="54">
        <v>130</v>
      </c>
      <c r="AN16" s="54"/>
      <c r="AO16" s="54"/>
      <c r="AP16" s="54"/>
      <c r="AQ16" s="54"/>
      <c r="AR16" s="54"/>
      <c r="AS16" s="54"/>
      <c r="AT16" s="54"/>
      <c r="AU16" s="54"/>
      <c r="AV16">
        <f t="shared" si="1"/>
        <v>22</v>
      </c>
      <c r="AW16" s="54">
        <v>22</v>
      </c>
      <c r="AX16" s="54">
        <v>2</v>
      </c>
      <c r="AY16" s="54"/>
      <c r="AZ16" s="54">
        <v>2</v>
      </c>
      <c r="BA16" s="54">
        <f t="shared" si="2"/>
        <v>22</v>
      </c>
      <c r="BB16" s="54"/>
      <c r="BC16">
        <f t="shared" si="4"/>
        <v>0</v>
      </c>
    </row>
    <row r="17" spans="1:61" x14ac:dyDescent="0.25">
      <c r="A17" t="s">
        <v>352</v>
      </c>
      <c r="B17" t="s">
        <v>153</v>
      </c>
      <c r="C17">
        <v>10</v>
      </c>
      <c r="D17">
        <v>10</v>
      </c>
      <c r="E17">
        <f t="shared" si="5"/>
        <v>0</v>
      </c>
      <c r="G17" s="94">
        <v>43237</v>
      </c>
      <c r="H17" s="54" t="s">
        <v>179</v>
      </c>
      <c r="I17" s="96"/>
      <c r="J17" s="97">
        <v>150</v>
      </c>
      <c r="K17" s="54"/>
      <c r="M17" s="57">
        <v>43253</v>
      </c>
      <c r="N17" s="16" t="s">
        <v>23</v>
      </c>
      <c r="O17" s="16" t="s">
        <v>225</v>
      </c>
      <c r="P17" s="33"/>
      <c r="Q17" s="21">
        <v>2000</v>
      </c>
      <c r="R17" s="20"/>
      <c r="S17" s="18">
        <f t="shared" si="7"/>
        <v>2000</v>
      </c>
      <c r="T17" s="127"/>
      <c r="U17" s="34">
        <v>43249</v>
      </c>
      <c r="V17" s="33" t="s">
        <v>205</v>
      </c>
      <c r="W17" s="33"/>
      <c r="X17" s="35">
        <v>12188</v>
      </c>
      <c r="Y17" s="35">
        <v>12188</v>
      </c>
      <c r="AA17" s="45">
        <v>43235</v>
      </c>
      <c r="AB17" s="46" t="s">
        <v>68</v>
      </c>
      <c r="AC17" s="47" t="s">
        <v>173</v>
      </c>
      <c r="AD17" s="39">
        <f t="shared" si="3"/>
        <v>-85</v>
      </c>
      <c r="AE17" s="48">
        <v>80</v>
      </c>
      <c r="AF17" s="65"/>
      <c r="AH17" s="49">
        <f t="shared" si="0"/>
        <v>165</v>
      </c>
      <c r="AI17">
        <v>150</v>
      </c>
      <c r="AJ17" s="54" t="s">
        <v>163</v>
      </c>
      <c r="AK17" s="95"/>
      <c r="AL17" s="54"/>
      <c r="AM17" s="54"/>
      <c r="AN17" s="54"/>
      <c r="AO17" s="54"/>
      <c r="AP17" s="54"/>
      <c r="AQ17" s="54"/>
      <c r="AR17" s="54"/>
      <c r="AS17" s="103"/>
      <c r="AT17" s="54"/>
      <c r="AU17" s="54"/>
      <c r="AV17">
        <f t="shared" si="1"/>
        <v>15</v>
      </c>
      <c r="AW17" s="54"/>
      <c r="AX17" s="54"/>
      <c r="AY17" s="54"/>
      <c r="AZ17" s="54"/>
      <c r="BA17" s="54">
        <f>(AX17*8)+(AZ17*5)</f>
        <v>0</v>
      </c>
      <c r="BB17" s="54">
        <v>3</v>
      </c>
      <c r="BC17">
        <f t="shared" si="4"/>
        <v>15</v>
      </c>
    </row>
    <row r="18" spans="1:61" x14ac:dyDescent="0.25">
      <c r="A18" t="s">
        <v>357</v>
      </c>
      <c r="B18" t="s">
        <v>358</v>
      </c>
      <c r="C18">
        <v>50</v>
      </c>
      <c r="D18">
        <v>50</v>
      </c>
      <c r="E18">
        <f t="shared" si="5"/>
        <v>0</v>
      </c>
      <c r="G18" s="130" t="s">
        <v>210</v>
      </c>
      <c r="H18" s="54" t="s">
        <v>207</v>
      </c>
      <c r="I18" s="96"/>
      <c r="J18" s="97">
        <v>200</v>
      </c>
      <c r="K18" s="54"/>
      <c r="M18" s="57">
        <v>43269</v>
      </c>
      <c r="N18" s="16" t="s">
        <v>23</v>
      </c>
      <c r="O18" s="16" t="s">
        <v>273</v>
      </c>
      <c r="P18" s="33"/>
      <c r="Q18" s="21">
        <v>2300</v>
      </c>
      <c r="R18" s="20"/>
      <c r="S18" s="18">
        <f t="shared" si="7"/>
        <v>2300</v>
      </c>
      <c r="U18" s="34">
        <v>43265</v>
      </c>
      <c r="V18" s="33" t="s">
        <v>205</v>
      </c>
      <c r="W18" s="33"/>
      <c r="X18" s="35">
        <v>10612</v>
      </c>
      <c r="Y18" s="35">
        <v>10612</v>
      </c>
      <c r="AA18" s="45">
        <v>43236</v>
      </c>
      <c r="AB18" s="46" t="s">
        <v>73</v>
      </c>
      <c r="AC18" s="70" t="s">
        <v>155</v>
      </c>
      <c r="AD18" s="67">
        <f t="shared" si="3"/>
        <v>-2265</v>
      </c>
      <c r="AE18" s="48">
        <v>80</v>
      </c>
      <c r="AF18" s="48"/>
      <c r="AH18" s="49">
        <f t="shared" si="0"/>
        <v>2345</v>
      </c>
      <c r="AI18">
        <v>85</v>
      </c>
      <c r="AJ18" s="54" t="s">
        <v>115</v>
      </c>
      <c r="AK18" s="95" t="s">
        <v>175</v>
      </c>
      <c r="AL18" s="97">
        <v>2100</v>
      </c>
      <c r="AM18" s="54">
        <v>50</v>
      </c>
      <c r="AN18" s="54">
        <v>50</v>
      </c>
      <c r="AO18" s="54">
        <v>50</v>
      </c>
      <c r="AP18" s="54"/>
      <c r="AQ18" s="54"/>
      <c r="AR18" s="54"/>
      <c r="AS18" s="54"/>
      <c r="AT18" s="54"/>
      <c r="AU18" s="54"/>
      <c r="AV18">
        <f t="shared" si="1"/>
        <v>10</v>
      </c>
      <c r="AW18" s="54"/>
      <c r="AX18" s="54"/>
      <c r="AY18" s="54"/>
      <c r="AZ18" s="54"/>
      <c r="BA18" s="54">
        <f>(AX18*8)+(AZ18*5)</f>
        <v>0</v>
      </c>
      <c r="BB18" s="54">
        <v>2</v>
      </c>
      <c r="BC18">
        <f t="shared" si="4"/>
        <v>10</v>
      </c>
    </row>
    <row r="19" spans="1:61" x14ac:dyDescent="0.25">
      <c r="A19" t="s">
        <v>360</v>
      </c>
      <c r="B19" t="s">
        <v>358</v>
      </c>
      <c r="C19">
        <v>96</v>
      </c>
      <c r="E19">
        <f t="shared" si="5"/>
        <v>96</v>
      </c>
      <c r="G19" s="122">
        <v>43249</v>
      </c>
      <c r="H19" s="123" t="s">
        <v>205</v>
      </c>
      <c r="I19" s="124"/>
      <c r="J19" s="125"/>
      <c r="K19" s="126">
        <v>12188</v>
      </c>
      <c r="M19" s="57">
        <v>43274</v>
      </c>
      <c r="N19" s="16" t="s">
        <v>23</v>
      </c>
      <c r="O19" s="16" t="s">
        <v>288</v>
      </c>
      <c r="P19" s="33"/>
      <c r="Q19" s="21">
        <v>2000</v>
      </c>
      <c r="R19" s="20"/>
      <c r="S19" s="18">
        <f t="shared" si="7"/>
        <v>2000</v>
      </c>
      <c r="U19" s="34">
        <v>43275</v>
      </c>
      <c r="V19" s="33" t="s">
        <v>284</v>
      </c>
      <c r="W19" s="33" t="s">
        <v>285</v>
      </c>
      <c r="X19" s="35">
        <v>200</v>
      </c>
      <c r="Y19" s="35"/>
      <c r="AA19" s="45">
        <v>43237</v>
      </c>
      <c r="AB19" s="46" t="s">
        <v>44</v>
      </c>
      <c r="AC19" s="47" t="s">
        <v>154</v>
      </c>
      <c r="AD19" s="39">
        <f t="shared" si="3"/>
        <v>140</v>
      </c>
      <c r="AE19" s="48">
        <v>150</v>
      </c>
      <c r="AF19" s="48"/>
      <c r="AH19" s="49">
        <f>SUM(AI19,AK19,AL19,AM19,AN19,AO19,AQ19,AR19,AS19,AT19,AU19,AV19)</f>
        <v>10</v>
      </c>
      <c r="AI19">
        <v>0</v>
      </c>
      <c r="AJ19" s="54" t="s">
        <v>176</v>
      </c>
      <c r="AK19" s="95"/>
      <c r="AL19" s="54"/>
      <c r="AM19" s="54"/>
      <c r="AN19" s="54"/>
      <c r="AO19" s="54"/>
      <c r="AP19" s="54"/>
      <c r="AQ19" s="54"/>
      <c r="AR19" s="54"/>
      <c r="AS19" s="54"/>
      <c r="AT19" s="54"/>
      <c r="AU19" s="54"/>
      <c r="AV19">
        <f t="shared" si="1"/>
        <v>10</v>
      </c>
      <c r="AW19" s="103"/>
      <c r="AX19" s="54"/>
      <c r="AY19" s="54"/>
      <c r="AZ19" s="54"/>
      <c r="BA19" s="54">
        <f>(AX19*8)+(AZ19*5)</f>
        <v>0</v>
      </c>
      <c r="BB19" s="54">
        <v>2</v>
      </c>
      <c r="BC19">
        <f t="shared" si="4"/>
        <v>10</v>
      </c>
      <c r="BI19" s="36"/>
    </row>
    <row r="20" spans="1:61" x14ac:dyDescent="0.25">
      <c r="A20" s="71"/>
      <c r="E20">
        <f t="shared" si="5"/>
        <v>0</v>
      </c>
      <c r="G20" s="94">
        <v>43251</v>
      </c>
      <c r="H20" s="54" t="s">
        <v>217</v>
      </c>
      <c r="I20" s="96"/>
      <c r="J20" s="97">
        <v>70</v>
      </c>
      <c r="K20" s="98"/>
      <c r="M20" s="57">
        <v>43280</v>
      </c>
      <c r="N20" s="16" t="s">
        <v>23</v>
      </c>
      <c r="O20" s="16" t="s">
        <v>318</v>
      </c>
      <c r="P20" s="33"/>
      <c r="Q20" s="21">
        <v>4900</v>
      </c>
      <c r="R20" s="20"/>
      <c r="S20" s="18">
        <f t="shared" si="7"/>
        <v>4900</v>
      </c>
      <c r="U20" s="34">
        <v>43279</v>
      </c>
      <c r="V20" s="33" t="s">
        <v>205</v>
      </c>
      <c r="W20" s="33"/>
      <c r="X20" s="35">
        <v>10612</v>
      </c>
      <c r="Y20" s="33">
        <v>10612</v>
      </c>
      <c r="AA20" s="45">
        <v>43238</v>
      </c>
      <c r="AB20" s="46" t="s">
        <v>69</v>
      </c>
      <c r="AC20" s="47" t="s">
        <v>177</v>
      </c>
      <c r="AD20" s="39">
        <f t="shared" si="3"/>
        <v>-90</v>
      </c>
      <c r="AE20" s="48">
        <v>100</v>
      </c>
      <c r="AF20" s="48"/>
      <c r="AH20" s="49">
        <f t="shared" si="0"/>
        <v>190</v>
      </c>
      <c r="AI20">
        <v>150</v>
      </c>
      <c r="AJ20" s="54" t="s">
        <v>185</v>
      </c>
      <c r="AK20" s="95" t="s">
        <v>153</v>
      </c>
      <c r="AL20" s="54">
        <v>30</v>
      </c>
      <c r="AM20" s="54"/>
      <c r="AN20" s="54"/>
      <c r="AO20" s="54"/>
      <c r="AP20" s="54"/>
      <c r="AQ20" s="54"/>
      <c r="AR20" s="54"/>
      <c r="AS20" s="54"/>
      <c r="AT20" s="54"/>
      <c r="AU20" s="54"/>
      <c r="AV20">
        <f t="shared" si="1"/>
        <v>10</v>
      </c>
      <c r="AW20" s="54"/>
      <c r="AX20" s="54"/>
      <c r="AY20" s="103"/>
      <c r="AZ20" s="103"/>
      <c r="BA20" s="54">
        <f>(AX20*6)+(AY20*8)+(AZ20*5)</f>
        <v>0</v>
      </c>
      <c r="BB20" s="54">
        <v>2</v>
      </c>
      <c r="BC20">
        <f t="shared" si="4"/>
        <v>10</v>
      </c>
    </row>
    <row r="21" spans="1:61" x14ac:dyDescent="0.25">
      <c r="E21">
        <f t="shared" si="5"/>
        <v>0</v>
      </c>
      <c r="G21" s="94">
        <v>43251</v>
      </c>
      <c r="H21" s="54" t="s">
        <v>219</v>
      </c>
      <c r="I21" s="96"/>
      <c r="J21" s="97">
        <v>276</v>
      </c>
      <c r="K21" s="98"/>
      <c r="M21" s="57">
        <v>43299</v>
      </c>
      <c r="N21" s="16" t="s">
        <v>23</v>
      </c>
      <c r="O21" s="16" t="s">
        <v>379</v>
      </c>
      <c r="P21" s="33"/>
      <c r="Q21" s="21">
        <v>3500</v>
      </c>
      <c r="R21" s="20"/>
      <c r="S21" s="18">
        <f t="shared" si="7"/>
        <v>3500</v>
      </c>
      <c r="U21" s="34">
        <v>43282</v>
      </c>
      <c r="V21" s="33" t="s">
        <v>319</v>
      </c>
      <c r="W21" s="33" t="s">
        <v>320</v>
      </c>
      <c r="X21" s="35">
        <v>300</v>
      </c>
      <c r="Y21" s="35"/>
      <c r="AA21" s="45">
        <v>43239</v>
      </c>
      <c r="AB21" s="46" t="s">
        <v>70</v>
      </c>
      <c r="AC21" s="47" t="s">
        <v>181</v>
      </c>
      <c r="AD21" s="39">
        <f t="shared" si="3"/>
        <v>-550</v>
      </c>
      <c r="AE21" s="48"/>
      <c r="AF21" s="68"/>
      <c r="AH21" s="49">
        <f t="shared" si="0"/>
        <v>550</v>
      </c>
      <c r="AI21">
        <v>500</v>
      </c>
      <c r="AJ21" s="95" t="s">
        <v>181</v>
      </c>
      <c r="AK21" s="95" t="s">
        <v>182</v>
      </c>
      <c r="AL21" s="95">
        <v>50</v>
      </c>
      <c r="AM21" s="54"/>
      <c r="AN21" s="54"/>
      <c r="AO21" s="54"/>
      <c r="AP21" s="54"/>
      <c r="AQ21" s="54"/>
      <c r="AR21" s="54"/>
      <c r="AS21" s="54"/>
      <c r="AT21" s="54"/>
      <c r="AU21" s="54"/>
      <c r="AV21">
        <f t="shared" si="1"/>
        <v>0</v>
      </c>
      <c r="AW21" s="54"/>
      <c r="AX21" s="54"/>
      <c r="AY21" s="54"/>
      <c r="AZ21" s="103"/>
      <c r="BA21" s="54">
        <f t="shared" ref="BA21:BA84" si="8">(AX21*6)+(AY21*8)+(AZ21*5)</f>
        <v>0</v>
      </c>
      <c r="BB21" s="54"/>
      <c r="BC21">
        <f t="shared" si="4"/>
        <v>0</v>
      </c>
    </row>
    <row r="22" spans="1:61" x14ac:dyDescent="0.25">
      <c r="E22">
        <f t="shared" si="5"/>
        <v>0</v>
      </c>
      <c r="G22" s="94">
        <v>43252</v>
      </c>
      <c r="H22" s="54" t="s">
        <v>222</v>
      </c>
      <c r="I22" s="96"/>
      <c r="J22" s="97">
        <v>261</v>
      </c>
      <c r="K22" s="98"/>
      <c r="M22" s="16"/>
      <c r="N22" s="16" t="s">
        <v>24</v>
      </c>
      <c r="O22" s="16" t="s">
        <v>34</v>
      </c>
      <c r="P22" s="33"/>
      <c r="Q22" s="21">
        <v>1100</v>
      </c>
      <c r="R22" s="20"/>
      <c r="S22" s="18">
        <f t="shared" si="6"/>
        <v>1100</v>
      </c>
      <c r="T22" s="127">
        <f>SUM(S22:S32)</f>
        <v>5120</v>
      </c>
      <c r="U22" s="34">
        <v>43284</v>
      </c>
      <c r="V22" s="33" t="s">
        <v>319</v>
      </c>
      <c r="W22" s="33" t="s">
        <v>330</v>
      </c>
      <c r="X22" s="35">
        <v>150</v>
      </c>
      <c r="Y22" s="35"/>
      <c r="AA22" s="45">
        <v>43240</v>
      </c>
      <c r="AB22" s="46" t="s">
        <v>71</v>
      </c>
      <c r="AC22" s="47" t="s">
        <v>184</v>
      </c>
      <c r="AD22" s="39">
        <f t="shared" si="3"/>
        <v>-50</v>
      </c>
      <c r="AE22" s="65"/>
      <c r="AF22" s="65"/>
      <c r="AH22" s="49">
        <f t="shared" si="0"/>
        <v>50</v>
      </c>
      <c r="AI22">
        <v>0</v>
      </c>
      <c r="AJ22" s="54"/>
      <c r="AK22" s="54" t="s">
        <v>125</v>
      </c>
      <c r="AL22" s="54">
        <v>50</v>
      </c>
      <c r="AM22" s="54"/>
      <c r="AN22" s="54"/>
      <c r="AO22" s="54"/>
      <c r="AP22" s="54"/>
      <c r="AQ22" s="54"/>
      <c r="AR22" s="54"/>
      <c r="AS22" s="54"/>
      <c r="AT22" s="54"/>
      <c r="AU22" s="54"/>
      <c r="AV22">
        <f t="shared" si="1"/>
        <v>0</v>
      </c>
      <c r="AW22" s="54"/>
      <c r="AX22" s="54"/>
      <c r="AY22" s="54"/>
      <c r="AZ22" s="54"/>
      <c r="BA22" s="54">
        <f t="shared" si="8"/>
        <v>0</v>
      </c>
      <c r="BB22" s="54"/>
      <c r="BC22">
        <f t="shared" si="4"/>
        <v>0</v>
      </c>
    </row>
    <row r="23" spans="1:61" x14ac:dyDescent="0.25">
      <c r="E23">
        <f t="shared" si="5"/>
        <v>0</v>
      </c>
      <c r="G23" s="94">
        <v>43253</v>
      </c>
      <c r="H23" s="54" t="s">
        <v>223</v>
      </c>
      <c r="I23" s="96">
        <v>2000</v>
      </c>
      <c r="J23" s="97"/>
      <c r="K23" s="98"/>
      <c r="M23" s="16"/>
      <c r="N23" s="16" t="s">
        <v>24</v>
      </c>
      <c r="O23" s="16" t="s">
        <v>87</v>
      </c>
      <c r="P23" s="33"/>
      <c r="Q23" s="21">
        <v>600</v>
      </c>
      <c r="R23" s="20"/>
      <c r="S23" s="18">
        <f t="shared" si="6"/>
        <v>600</v>
      </c>
      <c r="T23" s="127"/>
      <c r="U23" s="34">
        <v>43293</v>
      </c>
      <c r="V23" s="33" t="s">
        <v>205</v>
      </c>
      <c r="W23" s="33"/>
      <c r="X23" s="35">
        <v>11052</v>
      </c>
      <c r="Y23" s="35">
        <v>11052</v>
      </c>
      <c r="Z23" s="71"/>
      <c r="AA23" s="45">
        <v>43241</v>
      </c>
      <c r="AB23" s="46" t="s">
        <v>72</v>
      </c>
      <c r="AC23" s="47" t="s">
        <v>183</v>
      </c>
      <c r="AD23" s="39">
        <f t="shared" si="3"/>
        <v>-115</v>
      </c>
      <c r="AE23" s="48">
        <v>170</v>
      </c>
      <c r="AF23" s="48"/>
      <c r="AH23" s="49">
        <f t="shared" si="0"/>
        <v>285</v>
      </c>
      <c r="AI23">
        <v>160</v>
      </c>
      <c r="AJ23" s="54" t="s">
        <v>186</v>
      </c>
      <c r="AK23" s="54" t="s">
        <v>189</v>
      </c>
      <c r="AL23" s="54">
        <v>30</v>
      </c>
      <c r="AM23" s="103">
        <v>20</v>
      </c>
      <c r="AN23" s="54">
        <v>15</v>
      </c>
      <c r="AO23" s="54"/>
      <c r="AP23" s="54"/>
      <c r="AQ23" s="54"/>
      <c r="AR23" s="54"/>
      <c r="AS23" s="54"/>
      <c r="AT23" s="54"/>
      <c r="AU23" s="54"/>
      <c r="AV23" s="36">
        <f t="shared" si="1"/>
        <v>60</v>
      </c>
      <c r="AW23" s="54">
        <v>50</v>
      </c>
      <c r="AX23" s="54"/>
      <c r="AY23" s="54"/>
      <c r="AZ23" s="54">
        <v>1</v>
      </c>
      <c r="BA23" s="54">
        <f t="shared" si="8"/>
        <v>5</v>
      </c>
      <c r="BB23" s="54">
        <v>2</v>
      </c>
      <c r="BC23">
        <f t="shared" si="4"/>
        <v>10</v>
      </c>
    </row>
    <row r="24" spans="1:61" x14ac:dyDescent="0.25">
      <c r="E24">
        <f t="shared" si="5"/>
        <v>0</v>
      </c>
      <c r="G24" s="94">
        <v>43253</v>
      </c>
      <c r="H24" s="54" t="s">
        <v>224</v>
      </c>
      <c r="I24" s="96">
        <v>1000</v>
      </c>
      <c r="J24" s="97"/>
      <c r="K24" s="98"/>
      <c r="M24" s="16"/>
      <c r="N24" s="16" t="s">
        <v>24</v>
      </c>
      <c r="O24" s="16" t="s">
        <v>86</v>
      </c>
      <c r="P24" s="33"/>
      <c r="Q24" s="21">
        <v>1000</v>
      </c>
      <c r="R24" s="20"/>
      <c r="S24" s="18">
        <f>Q24-R24</f>
        <v>1000</v>
      </c>
      <c r="T24" s="127"/>
      <c r="U24" s="34">
        <v>43293</v>
      </c>
      <c r="V24" s="33" t="s">
        <v>354</v>
      </c>
      <c r="W24" s="33"/>
      <c r="X24" s="35">
        <v>1317</v>
      </c>
      <c r="Y24" s="35">
        <v>1317</v>
      </c>
      <c r="AA24" s="45">
        <v>43242</v>
      </c>
      <c r="AB24" s="46" t="s">
        <v>68</v>
      </c>
      <c r="AC24" s="115" t="s">
        <v>188</v>
      </c>
      <c r="AD24" s="39">
        <f t="shared" si="3"/>
        <v>222</v>
      </c>
      <c r="AE24" s="48">
        <v>600</v>
      </c>
      <c r="AF24" s="48"/>
      <c r="AH24" s="49">
        <f t="shared" si="0"/>
        <v>378</v>
      </c>
      <c r="AI24">
        <v>128</v>
      </c>
      <c r="AJ24" s="54" t="s">
        <v>187</v>
      </c>
      <c r="AK24" s="54" t="s">
        <v>190</v>
      </c>
      <c r="AL24" s="54">
        <v>30</v>
      </c>
      <c r="AM24" s="90">
        <v>220</v>
      </c>
      <c r="AN24" s="54"/>
      <c r="AO24" s="54"/>
      <c r="AP24" s="54"/>
      <c r="AQ24" s="54"/>
      <c r="AR24" s="54"/>
      <c r="AS24" s="54"/>
      <c r="AT24" s="54"/>
      <c r="AU24" s="54"/>
      <c r="AV24">
        <f t="shared" si="1"/>
        <v>0</v>
      </c>
      <c r="AW24" s="54"/>
      <c r="AX24" s="103"/>
      <c r="AY24" s="54"/>
      <c r="AZ24" s="54">
        <v>3</v>
      </c>
      <c r="BA24" s="54">
        <f t="shared" si="8"/>
        <v>15</v>
      </c>
      <c r="BB24" s="54"/>
      <c r="BC24">
        <f t="shared" si="4"/>
        <v>0</v>
      </c>
    </row>
    <row r="25" spans="1:61" x14ac:dyDescent="0.25">
      <c r="E25">
        <f t="shared" si="5"/>
        <v>0</v>
      </c>
      <c r="G25" s="94">
        <v>43255</v>
      </c>
      <c r="H25" s="54" t="s">
        <v>207</v>
      </c>
      <c r="I25" s="96"/>
      <c r="J25" s="97">
        <v>200</v>
      </c>
      <c r="K25" s="98"/>
      <c r="M25" s="16"/>
      <c r="N25" s="16" t="s">
        <v>24</v>
      </c>
      <c r="O25" s="16" t="s">
        <v>33</v>
      </c>
      <c r="P25" s="33"/>
      <c r="Q25" s="21">
        <v>120</v>
      </c>
      <c r="R25" s="20"/>
      <c r="S25" s="18">
        <f t="shared" si="6"/>
        <v>120</v>
      </c>
      <c r="T25" s="127"/>
      <c r="U25" s="149">
        <v>43295</v>
      </c>
      <c r="V25" s="55" t="s">
        <v>364</v>
      </c>
      <c r="W25" s="55"/>
      <c r="X25" s="150">
        <v>500</v>
      </c>
      <c r="Y25" s="150"/>
      <c r="AA25" s="45">
        <v>43243</v>
      </c>
      <c r="AB25" s="46" t="s">
        <v>73</v>
      </c>
      <c r="AC25" s="47" t="s">
        <v>192</v>
      </c>
      <c r="AD25" s="39">
        <f t="shared" si="3"/>
        <v>-5</v>
      </c>
      <c r="AE25" s="48"/>
      <c r="AF25" s="48"/>
      <c r="AH25" s="49">
        <f t="shared" si="0"/>
        <v>5</v>
      </c>
      <c r="AI25">
        <v>0</v>
      </c>
      <c r="AJ25" s="54" t="s">
        <v>191</v>
      </c>
      <c r="AK25" s="54" t="s">
        <v>193</v>
      </c>
      <c r="AL25" s="54">
        <v>5</v>
      </c>
      <c r="AM25" s="54"/>
      <c r="AN25" s="54"/>
      <c r="AO25" s="90"/>
      <c r="AP25" s="54"/>
      <c r="AQ25" s="54"/>
      <c r="AR25" s="54"/>
      <c r="AS25" s="54"/>
      <c r="AT25" s="54"/>
      <c r="AU25" s="54"/>
      <c r="AV25">
        <f t="shared" si="1"/>
        <v>0</v>
      </c>
      <c r="AW25" s="54"/>
      <c r="AX25" s="54"/>
      <c r="AY25" s="54"/>
      <c r="AZ25" s="54">
        <v>5</v>
      </c>
      <c r="BA25" s="54">
        <f t="shared" si="8"/>
        <v>25</v>
      </c>
      <c r="BB25" s="54"/>
      <c r="BC25">
        <f t="shared" si="4"/>
        <v>0</v>
      </c>
    </row>
    <row r="26" spans="1:61" x14ac:dyDescent="0.25">
      <c r="E26">
        <f t="shared" si="5"/>
        <v>0</v>
      </c>
      <c r="G26" s="94">
        <v>43259</v>
      </c>
      <c r="H26" s="54" t="s">
        <v>242</v>
      </c>
      <c r="I26" s="96"/>
      <c r="J26" s="97">
        <v>1056</v>
      </c>
      <c r="K26" s="98"/>
      <c r="M26" s="16"/>
      <c r="N26" s="16" t="s">
        <v>24</v>
      </c>
      <c r="O26" s="16" t="s">
        <v>32</v>
      </c>
      <c r="P26" s="33"/>
      <c r="Q26" s="21">
        <v>500</v>
      </c>
      <c r="R26" s="20"/>
      <c r="S26" s="18">
        <f t="shared" si="6"/>
        <v>500</v>
      </c>
      <c r="T26" s="127"/>
      <c r="U26" s="34"/>
      <c r="V26" s="33"/>
      <c r="W26" s="33"/>
      <c r="X26" s="35"/>
      <c r="Y26" s="35"/>
      <c r="AA26" s="45">
        <v>43244</v>
      </c>
      <c r="AB26" s="46" t="s">
        <v>44</v>
      </c>
      <c r="AC26" s="47" t="s">
        <v>194</v>
      </c>
      <c r="AD26" s="39">
        <f t="shared" si="3"/>
        <v>-294</v>
      </c>
      <c r="AE26" s="48">
        <v>0</v>
      </c>
      <c r="AF26" s="121"/>
      <c r="AG26" s="10"/>
      <c r="AH26" s="49">
        <f t="shared" si="0"/>
        <v>294</v>
      </c>
      <c r="AI26">
        <v>62</v>
      </c>
      <c r="AJ26" s="54" t="s">
        <v>195</v>
      </c>
      <c r="AK26" s="54" t="s">
        <v>196</v>
      </c>
      <c r="AL26" s="54">
        <v>30</v>
      </c>
      <c r="AM26" s="54">
        <v>7</v>
      </c>
      <c r="AN26" s="54">
        <v>15</v>
      </c>
      <c r="AO26" s="54">
        <v>5</v>
      </c>
      <c r="AP26" s="54">
        <v>170</v>
      </c>
      <c r="AQ26" s="54"/>
      <c r="AR26" s="54"/>
      <c r="AS26" s="54"/>
      <c r="AT26" s="54"/>
      <c r="AU26" s="54"/>
      <c r="AV26">
        <f t="shared" si="1"/>
        <v>5</v>
      </c>
      <c r="AW26" s="54"/>
      <c r="AX26" s="54"/>
      <c r="AY26" s="54"/>
      <c r="AZ26" s="54"/>
      <c r="BA26" s="54">
        <f t="shared" si="8"/>
        <v>0</v>
      </c>
      <c r="BB26" s="54">
        <v>1</v>
      </c>
      <c r="BC26">
        <f t="shared" si="4"/>
        <v>5</v>
      </c>
    </row>
    <row r="27" spans="1:61" x14ac:dyDescent="0.25">
      <c r="E27">
        <f t="shared" si="5"/>
        <v>0</v>
      </c>
      <c r="G27" s="94">
        <v>43263</v>
      </c>
      <c r="H27" s="54" t="s">
        <v>252</v>
      </c>
      <c r="I27" s="96"/>
      <c r="J27" s="97">
        <v>420</v>
      </c>
      <c r="K27" s="98"/>
      <c r="M27" s="16"/>
      <c r="N27" s="16" t="s">
        <v>24</v>
      </c>
      <c r="O27" s="16" t="s">
        <v>31</v>
      </c>
      <c r="P27" s="33"/>
      <c r="Q27" s="21">
        <v>150</v>
      </c>
      <c r="R27" s="20"/>
      <c r="S27" s="18">
        <f t="shared" si="6"/>
        <v>150</v>
      </c>
      <c r="T27" s="127"/>
      <c r="U27" s="34"/>
      <c r="V27" s="33"/>
      <c r="W27" s="33"/>
      <c r="X27" s="35"/>
      <c r="Y27" s="35"/>
      <c r="AA27" s="45">
        <v>43245</v>
      </c>
      <c r="AB27" s="46" t="s">
        <v>69</v>
      </c>
      <c r="AC27" s="47" t="s">
        <v>201</v>
      </c>
      <c r="AD27" s="39">
        <f t="shared" si="3"/>
        <v>-233</v>
      </c>
      <c r="AE27" s="48">
        <v>0</v>
      </c>
      <c r="AF27" s="48"/>
      <c r="AH27" s="49">
        <f t="shared" si="0"/>
        <v>233</v>
      </c>
      <c r="AI27" s="36">
        <v>30</v>
      </c>
      <c r="AJ27" s="54" t="s">
        <v>200</v>
      </c>
      <c r="AK27" s="54" t="s">
        <v>202</v>
      </c>
      <c r="AL27" s="103">
        <v>30</v>
      </c>
      <c r="AM27" s="54">
        <v>150</v>
      </c>
      <c r="AN27" s="54">
        <v>18</v>
      </c>
      <c r="AO27" s="54"/>
      <c r="AP27" s="54"/>
      <c r="AQ27" s="54"/>
      <c r="AR27" s="54"/>
      <c r="AS27" s="54"/>
      <c r="AT27" s="54"/>
      <c r="AU27" s="54"/>
      <c r="AV27">
        <f t="shared" si="1"/>
        <v>5</v>
      </c>
      <c r="AW27" s="54"/>
      <c r="AX27" s="54">
        <v>1</v>
      </c>
      <c r="AY27" s="54"/>
      <c r="AZ27" s="54">
        <v>1</v>
      </c>
      <c r="BA27" s="54">
        <f t="shared" si="8"/>
        <v>11</v>
      </c>
      <c r="BB27" s="54">
        <v>1</v>
      </c>
      <c r="BC27">
        <f t="shared" si="4"/>
        <v>5</v>
      </c>
    </row>
    <row r="28" spans="1:61" x14ac:dyDescent="0.25">
      <c r="E28">
        <f t="shared" si="5"/>
        <v>0</v>
      </c>
      <c r="G28" s="122">
        <v>43265</v>
      </c>
      <c r="H28" s="123" t="s">
        <v>205</v>
      </c>
      <c r="I28" s="134"/>
      <c r="J28" s="125"/>
      <c r="K28" s="126">
        <v>10612</v>
      </c>
      <c r="L28" s="133"/>
      <c r="M28" s="16"/>
      <c r="N28" s="16" t="s">
        <v>24</v>
      </c>
      <c r="O28" s="16" t="s">
        <v>30</v>
      </c>
      <c r="P28" s="33"/>
      <c r="Q28" s="21">
        <v>100</v>
      </c>
      <c r="R28" s="20"/>
      <c r="S28" s="18">
        <f t="shared" si="6"/>
        <v>100</v>
      </c>
      <c r="T28" s="127"/>
      <c r="U28" s="34"/>
      <c r="V28" s="33"/>
      <c r="W28" s="33"/>
      <c r="X28" s="35"/>
      <c r="Y28" s="35"/>
      <c r="AA28" s="45">
        <v>43246</v>
      </c>
      <c r="AB28" s="46" t="s">
        <v>70</v>
      </c>
      <c r="AC28" s="47" t="s">
        <v>198</v>
      </c>
      <c r="AD28" s="39">
        <f t="shared" si="3"/>
        <v>-50</v>
      </c>
      <c r="AE28" s="48">
        <v>0</v>
      </c>
      <c r="AF28" s="48"/>
      <c r="AH28" s="49">
        <f t="shared" si="0"/>
        <v>50</v>
      </c>
      <c r="AI28">
        <v>20</v>
      </c>
      <c r="AJ28" s="54" t="s">
        <v>118</v>
      </c>
      <c r="AK28" s="54" t="s">
        <v>203</v>
      </c>
      <c r="AL28" s="54">
        <v>20</v>
      </c>
      <c r="AM28" s="54"/>
      <c r="AN28" s="54"/>
      <c r="AO28" s="54"/>
      <c r="AP28" s="54"/>
      <c r="AQ28" s="54"/>
      <c r="AR28" s="54"/>
      <c r="AS28" s="54"/>
      <c r="AT28" s="54"/>
      <c r="AU28" s="54"/>
      <c r="AV28">
        <f t="shared" si="1"/>
        <v>10</v>
      </c>
      <c r="AW28" s="54"/>
      <c r="AX28" s="54"/>
      <c r="AY28" s="54"/>
      <c r="AZ28" s="54"/>
      <c r="BA28" s="54">
        <f t="shared" si="8"/>
        <v>0</v>
      </c>
      <c r="BB28" s="54">
        <v>2</v>
      </c>
      <c r="BC28">
        <f t="shared" si="4"/>
        <v>10</v>
      </c>
    </row>
    <row r="29" spans="1:61" x14ac:dyDescent="0.25">
      <c r="E29">
        <f t="shared" si="5"/>
        <v>0</v>
      </c>
      <c r="G29" s="94">
        <v>43267</v>
      </c>
      <c r="H29" s="54" t="s">
        <v>261</v>
      </c>
      <c r="I29" s="96">
        <v>5500</v>
      </c>
      <c r="J29" s="97"/>
      <c r="K29" s="98"/>
      <c r="M29" s="16"/>
      <c r="N29" s="16" t="s">
        <v>24</v>
      </c>
      <c r="O29" s="16" t="s">
        <v>29</v>
      </c>
      <c r="P29" s="33"/>
      <c r="Q29" s="21">
        <v>850</v>
      </c>
      <c r="R29" s="20"/>
      <c r="S29" s="18">
        <f t="shared" si="6"/>
        <v>850</v>
      </c>
      <c r="T29" s="127"/>
      <c r="U29" s="34"/>
      <c r="V29" s="33"/>
      <c r="W29" s="33"/>
      <c r="X29" s="35"/>
      <c r="Y29" s="35"/>
      <c r="AA29" s="45">
        <v>43247</v>
      </c>
      <c r="AB29" s="46" t="s">
        <v>71</v>
      </c>
      <c r="AC29" s="47" t="s">
        <v>199</v>
      </c>
      <c r="AD29" s="67">
        <f t="shared" si="3"/>
        <v>-20</v>
      </c>
      <c r="AE29" s="48">
        <v>0</v>
      </c>
      <c r="AF29" s="80"/>
      <c r="AH29" s="49">
        <f t="shared" si="0"/>
        <v>20</v>
      </c>
      <c r="AI29">
        <v>0</v>
      </c>
      <c r="AJ29" s="54" t="s">
        <v>204</v>
      </c>
      <c r="AK29" s="54"/>
      <c r="AL29" s="54">
        <v>20</v>
      </c>
      <c r="AM29" s="54"/>
      <c r="AN29" s="54"/>
      <c r="AO29" s="54"/>
      <c r="AP29" s="54"/>
      <c r="AQ29" s="54"/>
      <c r="AR29" s="54"/>
      <c r="AS29" s="54"/>
      <c r="AT29" s="54"/>
      <c r="AU29" s="54"/>
      <c r="AV29">
        <f t="shared" si="1"/>
        <v>0</v>
      </c>
      <c r="AW29" s="103"/>
      <c r="AX29" s="54"/>
      <c r="AY29" s="54"/>
      <c r="AZ29" s="103"/>
      <c r="BA29" s="54">
        <f t="shared" si="8"/>
        <v>0</v>
      </c>
      <c r="BB29" s="103"/>
      <c r="BC29">
        <f t="shared" si="4"/>
        <v>0</v>
      </c>
    </row>
    <row r="30" spans="1:61" x14ac:dyDescent="0.25">
      <c r="E30">
        <f t="shared" si="5"/>
        <v>0</v>
      </c>
      <c r="G30" s="94">
        <v>43268</v>
      </c>
      <c r="H30" s="54" t="s">
        <v>270</v>
      </c>
      <c r="I30" s="96"/>
      <c r="J30" s="97">
        <v>61.5</v>
      </c>
      <c r="K30" s="98"/>
      <c r="M30" s="16"/>
      <c r="N30" s="16" t="s">
        <v>24</v>
      </c>
      <c r="O30" s="16" t="s">
        <v>28</v>
      </c>
      <c r="P30" s="33"/>
      <c r="Q30" s="21">
        <v>300</v>
      </c>
      <c r="R30" s="20"/>
      <c r="S30" s="18">
        <f t="shared" si="6"/>
        <v>300</v>
      </c>
      <c r="T30" s="127">
        <f>SUM(S33:S34)</f>
        <v>340</v>
      </c>
      <c r="U30" s="34"/>
      <c r="V30" s="33"/>
      <c r="W30" s="33"/>
      <c r="X30" s="35"/>
      <c r="Y30" s="35"/>
      <c r="AA30" s="45">
        <v>43248</v>
      </c>
      <c r="AB30" s="46" t="s">
        <v>72</v>
      </c>
      <c r="AC30" s="47" t="s">
        <v>208</v>
      </c>
      <c r="AD30" s="39">
        <f t="shared" si="3"/>
        <v>134</v>
      </c>
      <c r="AE30" s="48">
        <v>500</v>
      </c>
      <c r="AF30" s="48"/>
      <c r="AH30" s="49">
        <f t="shared" si="0"/>
        <v>366</v>
      </c>
      <c r="AI30">
        <v>156</v>
      </c>
      <c r="AJ30" s="54" t="s">
        <v>197</v>
      </c>
      <c r="AK30" s="54" t="s">
        <v>209</v>
      </c>
      <c r="AL30" s="54">
        <v>30</v>
      </c>
      <c r="AM30" s="54">
        <v>70</v>
      </c>
      <c r="AN30" s="54">
        <v>60</v>
      </c>
      <c r="AO30" s="54"/>
      <c r="AP30" s="54"/>
      <c r="AQ30" s="54"/>
      <c r="AR30" s="54"/>
      <c r="AS30" s="54"/>
      <c r="AT30" s="54"/>
      <c r="AU30" s="54"/>
      <c r="AV30">
        <f t="shared" si="1"/>
        <v>50</v>
      </c>
      <c r="AW30" s="90">
        <v>50</v>
      </c>
      <c r="AX30" s="54"/>
      <c r="AY30" s="54"/>
      <c r="AZ30" s="54">
        <v>2</v>
      </c>
      <c r="BA30" s="54">
        <f t="shared" si="8"/>
        <v>10</v>
      </c>
      <c r="BB30" s="54"/>
      <c r="BC30">
        <f t="shared" si="4"/>
        <v>0</v>
      </c>
    </row>
    <row r="31" spans="1:61" x14ac:dyDescent="0.25">
      <c r="E31">
        <f t="shared" si="5"/>
        <v>0</v>
      </c>
      <c r="G31" s="94">
        <v>43268</v>
      </c>
      <c r="H31" s="54" t="s">
        <v>271</v>
      </c>
      <c r="I31" s="96"/>
      <c r="J31" s="97">
        <v>102.98</v>
      </c>
      <c r="K31" s="98"/>
      <c r="M31" s="16"/>
      <c r="N31" s="16" t="s">
        <v>24</v>
      </c>
      <c r="O31" s="16" t="s">
        <v>88</v>
      </c>
      <c r="P31" s="33"/>
      <c r="Q31" s="21">
        <v>100</v>
      </c>
      <c r="R31" s="20"/>
      <c r="S31" s="18">
        <f t="shared" si="6"/>
        <v>100</v>
      </c>
      <c r="T31" s="127"/>
      <c r="U31" s="34"/>
      <c r="V31" s="33"/>
      <c r="W31" s="33"/>
      <c r="X31" s="35"/>
      <c r="Y31" s="35"/>
      <c r="AA31" s="45">
        <v>43249</v>
      </c>
      <c r="AB31" s="46" t="s">
        <v>68</v>
      </c>
      <c r="AC31" s="47" t="s">
        <v>213</v>
      </c>
      <c r="AD31" s="39">
        <f t="shared" si="3"/>
        <v>-292</v>
      </c>
      <c r="AE31" s="48"/>
      <c r="AF31" s="48">
        <v>20</v>
      </c>
      <c r="AH31" s="49">
        <f t="shared" si="0"/>
        <v>312</v>
      </c>
      <c r="AI31">
        <v>130</v>
      </c>
      <c r="AJ31" s="103" t="s">
        <v>211</v>
      </c>
      <c r="AK31" s="54" t="s">
        <v>212</v>
      </c>
      <c r="AL31" s="54">
        <v>75</v>
      </c>
      <c r="AM31" s="54">
        <v>107</v>
      </c>
      <c r="AN31" s="54"/>
      <c r="AO31" s="54"/>
      <c r="AP31" s="54"/>
      <c r="AQ31" s="54"/>
      <c r="AR31" s="54"/>
      <c r="AS31" s="54"/>
      <c r="AT31" s="54"/>
      <c r="AU31" s="54"/>
      <c r="AV31">
        <f t="shared" si="1"/>
        <v>0</v>
      </c>
      <c r="AW31" s="54"/>
      <c r="AX31" s="54"/>
      <c r="AY31" s="54"/>
      <c r="AZ31" s="54">
        <v>2</v>
      </c>
      <c r="BA31" s="54">
        <f t="shared" si="8"/>
        <v>10</v>
      </c>
      <c r="BB31" s="97"/>
      <c r="BC31">
        <f t="shared" si="4"/>
        <v>0</v>
      </c>
    </row>
    <row r="32" spans="1:61" x14ac:dyDescent="0.25">
      <c r="E32">
        <f t="shared" si="5"/>
        <v>0</v>
      </c>
      <c r="G32" s="94">
        <v>43269</v>
      </c>
      <c r="H32" s="54" t="s">
        <v>220</v>
      </c>
      <c r="I32" s="96">
        <v>1300</v>
      </c>
      <c r="J32" s="97"/>
      <c r="K32" s="98"/>
      <c r="M32" s="16"/>
      <c r="N32" s="16" t="s">
        <v>24</v>
      </c>
      <c r="O32" s="16" t="s">
        <v>65</v>
      </c>
      <c r="P32" s="33"/>
      <c r="Q32" s="21">
        <v>300</v>
      </c>
      <c r="R32" s="20"/>
      <c r="S32" s="18">
        <f t="shared" si="6"/>
        <v>300</v>
      </c>
      <c r="T32" s="127"/>
      <c r="U32" s="34"/>
      <c r="V32" s="33"/>
      <c r="W32" s="33"/>
      <c r="X32" s="35"/>
      <c r="Y32" s="35"/>
      <c r="AA32" s="45">
        <v>43250</v>
      </c>
      <c r="AB32" s="46" t="s">
        <v>73</v>
      </c>
      <c r="AC32" s="47" t="s">
        <v>214</v>
      </c>
      <c r="AD32" s="39">
        <f t="shared" si="3"/>
        <v>-30</v>
      </c>
      <c r="AE32" s="48"/>
      <c r="AF32" s="48"/>
      <c r="AH32" s="49">
        <f t="shared" si="0"/>
        <v>30</v>
      </c>
      <c r="AI32" s="69">
        <v>0</v>
      </c>
      <c r="AJ32" s="54" t="s">
        <v>191</v>
      </c>
      <c r="AK32" s="54"/>
      <c r="AL32" s="54">
        <v>30</v>
      </c>
      <c r="AM32" s="54"/>
      <c r="AN32" s="54"/>
      <c r="AO32" s="54"/>
      <c r="AP32" s="54"/>
      <c r="AQ32" s="54"/>
      <c r="AR32" s="54"/>
      <c r="AS32" s="54"/>
      <c r="AT32" s="54"/>
      <c r="AU32" s="54"/>
      <c r="AV32">
        <f t="shared" si="1"/>
        <v>0</v>
      </c>
      <c r="AW32" s="54"/>
      <c r="AX32" s="54"/>
      <c r="AY32" s="54"/>
      <c r="AZ32" s="54">
        <v>2</v>
      </c>
      <c r="BA32" s="54">
        <f t="shared" si="8"/>
        <v>10</v>
      </c>
      <c r="BB32" s="54"/>
      <c r="BC32">
        <f t="shared" si="4"/>
        <v>0</v>
      </c>
    </row>
    <row r="33" spans="5:57" x14ac:dyDescent="0.25">
      <c r="E33">
        <f t="shared" si="5"/>
        <v>0</v>
      </c>
      <c r="G33" s="94">
        <v>43274</v>
      </c>
      <c r="H33" s="54" t="s">
        <v>287</v>
      </c>
      <c r="I33" s="96">
        <v>2500</v>
      </c>
      <c r="J33" s="97"/>
      <c r="K33" s="98"/>
      <c r="M33" s="57">
        <v>42802</v>
      </c>
      <c r="N33" s="16" t="s">
        <v>62</v>
      </c>
      <c r="O33" s="16" t="s">
        <v>63</v>
      </c>
      <c r="P33" s="33"/>
      <c r="Q33" s="21">
        <v>140</v>
      </c>
      <c r="R33" s="20"/>
      <c r="S33" s="18">
        <f>Q33-R33</f>
        <v>140</v>
      </c>
      <c r="T33" s="127"/>
      <c r="U33" s="34"/>
      <c r="V33" s="33"/>
      <c r="W33" s="33"/>
      <c r="X33" s="35"/>
      <c r="Y33" s="35"/>
      <c r="AA33" s="45">
        <v>43251</v>
      </c>
      <c r="AB33" s="46" t="s">
        <v>44</v>
      </c>
      <c r="AC33" s="47" t="s">
        <v>215</v>
      </c>
      <c r="AD33" s="39">
        <f t="shared" si="3"/>
        <v>215</v>
      </c>
      <c r="AE33" s="48">
        <v>200</v>
      </c>
      <c r="AF33" s="48">
        <v>100</v>
      </c>
      <c r="AG33" t="s">
        <v>220</v>
      </c>
      <c r="AH33" s="49">
        <f t="shared" si="0"/>
        <v>85</v>
      </c>
      <c r="AI33">
        <v>30</v>
      </c>
      <c r="AJ33" s="54" t="s">
        <v>216</v>
      </c>
      <c r="AK33" s="54" t="s">
        <v>218</v>
      </c>
      <c r="AL33" s="103">
        <v>30</v>
      </c>
      <c r="AM33" s="54">
        <v>5</v>
      </c>
      <c r="AN33" s="54">
        <v>20</v>
      </c>
      <c r="AO33" s="54"/>
      <c r="AP33" s="54"/>
      <c r="AQ33" s="54"/>
      <c r="AR33" s="54"/>
      <c r="AS33" s="54"/>
      <c r="AT33" s="54"/>
      <c r="AU33" s="54"/>
      <c r="AV33">
        <f t="shared" si="1"/>
        <v>0</v>
      </c>
      <c r="AW33" s="54"/>
      <c r="AX33" s="54"/>
      <c r="AY33" s="54"/>
      <c r="AZ33" s="54">
        <v>2</v>
      </c>
      <c r="BA33" s="54">
        <f t="shared" si="8"/>
        <v>10</v>
      </c>
      <c r="BB33" s="54"/>
      <c r="BC33">
        <f t="shared" si="4"/>
        <v>0</v>
      </c>
    </row>
    <row r="34" spans="5:57" x14ac:dyDescent="0.25">
      <c r="E34">
        <f t="shared" si="5"/>
        <v>0</v>
      </c>
      <c r="G34" s="94">
        <v>43275</v>
      </c>
      <c r="H34" s="54" t="s">
        <v>286</v>
      </c>
      <c r="I34" s="96"/>
      <c r="J34" s="97">
        <v>189.2</v>
      </c>
      <c r="K34" s="98"/>
      <c r="M34" s="57">
        <v>42802</v>
      </c>
      <c r="N34" s="16" t="s">
        <v>62</v>
      </c>
      <c r="O34" s="16" t="s">
        <v>64</v>
      </c>
      <c r="P34" s="33"/>
      <c r="Q34" s="21">
        <v>200</v>
      </c>
      <c r="R34" s="20"/>
      <c r="S34" s="18">
        <f>Q34-R34</f>
        <v>200</v>
      </c>
      <c r="T34" s="127"/>
      <c r="U34" s="34"/>
      <c r="V34" s="33"/>
      <c r="W34" s="33"/>
      <c r="X34" s="35"/>
      <c r="Y34" s="35"/>
      <c r="AA34" s="45">
        <v>43252</v>
      </c>
      <c r="AB34" s="46" t="s">
        <v>69</v>
      </c>
      <c r="AC34" s="47" t="s">
        <v>221</v>
      </c>
      <c r="AD34" s="39">
        <f t="shared" si="3"/>
        <v>-76</v>
      </c>
      <c r="AE34" s="48"/>
      <c r="AF34" s="48"/>
      <c r="AH34" s="49">
        <f t="shared" si="0"/>
        <v>76</v>
      </c>
      <c r="AI34">
        <v>0</v>
      </c>
      <c r="AJ34" s="54" t="s">
        <v>228</v>
      </c>
      <c r="AK34" s="54" t="s">
        <v>229</v>
      </c>
      <c r="AL34" s="54">
        <v>30</v>
      </c>
      <c r="AM34" s="54">
        <v>26</v>
      </c>
      <c r="AN34" s="54"/>
      <c r="AO34" s="54"/>
      <c r="AP34" s="54"/>
      <c r="AQ34" s="54"/>
      <c r="AR34" s="54"/>
      <c r="AS34" s="54"/>
      <c r="AT34" s="54"/>
      <c r="AU34" s="54"/>
      <c r="AV34">
        <f t="shared" si="1"/>
        <v>20</v>
      </c>
      <c r="AW34" s="54">
        <v>20</v>
      </c>
      <c r="AX34" s="54"/>
      <c r="AY34" s="54"/>
      <c r="AZ34" s="54">
        <v>7</v>
      </c>
      <c r="BA34" s="54">
        <f t="shared" si="8"/>
        <v>35</v>
      </c>
      <c r="BB34" s="54"/>
      <c r="BC34">
        <f t="shared" si="4"/>
        <v>0</v>
      </c>
    </row>
    <row r="35" spans="5:57" x14ac:dyDescent="0.25">
      <c r="E35">
        <f t="shared" si="5"/>
        <v>0</v>
      </c>
      <c r="G35" s="122">
        <v>43279</v>
      </c>
      <c r="H35" s="123" t="s">
        <v>205</v>
      </c>
      <c r="I35" s="134"/>
      <c r="J35" s="125"/>
      <c r="K35" s="126">
        <v>10612</v>
      </c>
      <c r="M35" s="57">
        <v>43266</v>
      </c>
      <c r="N35" s="16" t="s">
        <v>62</v>
      </c>
      <c r="O35" s="16" t="s">
        <v>36</v>
      </c>
      <c r="P35" s="33"/>
      <c r="Q35" s="21">
        <v>5000</v>
      </c>
      <c r="R35" s="20"/>
      <c r="S35" s="18">
        <f>Q35-R35</f>
        <v>5000</v>
      </c>
      <c r="T35" s="127">
        <f>SUM(S38:S44)</f>
        <v>3010</v>
      </c>
      <c r="U35" s="34"/>
      <c r="V35" s="33"/>
      <c r="W35" s="33"/>
      <c r="X35" s="35"/>
      <c r="Y35" s="35"/>
      <c r="AA35" s="45">
        <v>43253</v>
      </c>
      <c r="AB35" s="46" t="s">
        <v>70</v>
      </c>
      <c r="AC35" s="47" t="s">
        <v>226</v>
      </c>
      <c r="AD35" s="39">
        <f t="shared" si="3"/>
        <v>-2020</v>
      </c>
      <c r="AE35" s="48"/>
      <c r="AF35" s="48"/>
      <c r="AH35" s="49">
        <f t="shared" si="0"/>
        <v>2020</v>
      </c>
      <c r="AI35">
        <v>0</v>
      </c>
      <c r="AJ35" s="54" t="s">
        <v>227</v>
      </c>
      <c r="AK35" s="54" t="s">
        <v>125</v>
      </c>
      <c r="AL35" s="97">
        <v>2000</v>
      </c>
      <c r="AM35" s="54">
        <v>20</v>
      </c>
      <c r="AN35" s="54"/>
      <c r="AO35" s="54"/>
      <c r="AP35" s="54"/>
      <c r="AQ35" s="54"/>
      <c r="AR35" s="54"/>
      <c r="AS35" s="54"/>
      <c r="AT35" s="54"/>
      <c r="AU35" s="54"/>
      <c r="AV35">
        <f t="shared" si="1"/>
        <v>0</v>
      </c>
      <c r="AW35" s="54"/>
      <c r="AX35" s="54"/>
      <c r="AY35" s="54"/>
      <c r="AZ35" s="54"/>
      <c r="BA35" s="54">
        <f t="shared" si="8"/>
        <v>0</v>
      </c>
      <c r="BB35" s="54"/>
      <c r="BC35">
        <f t="shared" si="4"/>
        <v>0</v>
      </c>
    </row>
    <row r="36" spans="5:57" x14ac:dyDescent="0.25">
      <c r="E36">
        <f t="shared" si="5"/>
        <v>0</v>
      </c>
      <c r="G36" s="94">
        <v>43280</v>
      </c>
      <c r="H36" s="54" t="s">
        <v>315</v>
      </c>
      <c r="I36" s="96"/>
      <c r="J36" s="97">
        <v>413</v>
      </c>
      <c r="K36" s="98"/>
      <c r="M36" s="16"/>
      <c r="N36" s="16" t="s">
        <v>66</v>
      </c>
      <c r="O36" s="16" t="s">
        <v>67</v>
      </c>
      <c r="P36" s="33"/>
      <c r="Q36" s="21">
        <v>1800</v>
      </c>
      <c r="R36" s="20">
        <v>1150</v>
      </c>
      <c r="S36" s="18">
        <f>Q36-R36</f>
        <v>650</v>
      </c>
      <c r="T36" s="127"/>
      <c r="U36" s="34"/>
      <c r="V36" s="33"/>
      <c r="W36" s="33"/>
      <c r="X36" s="35"/>
      <c r="Y36" s="35"/>
      <c r="AA36" s="45">
        <v>43254</v>
      </c>
      <c r="AB36" s="46" t="s">
        <v>71</v>
      </c>
      <c r="AC36" s="47" t="s">
        <v>227</v>
      </c>
      <c r="AD36" s="39">
        <f t="shared" si="3"/>
        <v>0</v>
      </c>
      <c r="AE36" s="48"/>
      <c r="AF36" s="48"/>
      <c r="AH36" s="49">
        <f t="shared" si="0"/>
        <v>0</v>
      </c>
      <c r="AI36">
        <v>0</v>
      </c>
      <c r="AJ36" s="54"/>
      <c r="AK36" s="54"/>
      <c r="AL36" s="54"/>
      <c r="AM36" s="54"/>
      <c r="AN36" s="54"/>
      <c r="AO36" s="54"/>
      <c r="AP36" s="54"/>
      <c r="AQ36" s="54"/>
      <c r="AR36" s="54"/>
      <c r="AS36" s="54"/>
      <c r="AT36" s="54"/>
      <c r="AU36" s="54"/>
      <c r="AV36">
        <f t="shared" si="1"/>
        <v>0</v>
      </c>
      <c r="AW36" s="54"/>
      <c r="AX36" s="54"/>
      <c r="AY36" s="54"/>
      <c r="AZ36" s="54"/>
      <c r="BA36" s="54">
        <f t="shared" si="8"/>
        <v>0</v>
      </c>
      <c r="BB36" s="54"/>
      <c r="BC36">
        <f t="shared" si="4"/>
        <v>0</v>
      </c>
    </row>
    <row r="37" spans="5:57" x14ac:dyDescent="0.25">
      <c r="E37">
        <f t="shared" si="5"/>
        <v>0</v>
      </c>
      <c r="G37" s="94">
        <v>43281</v>
      </c>
      <c r="H37" s="54" t="s">
        <v>316</v>
      </c>
      <c r="I37" s="96">
        <v>5200</v>
      </c>
      <c r="J37" s="97"/>
      <c r="K37" s="98"/>
      <c r="M37" s="57">
        <v>43010</v>
      </c>
      <c r="N37" s="16" t="s">
        <v>94</v>
      </c>
      <c r="O37" s="16" t="s">
        <v>95</v>
      </c>
      <c r="P37" s="33"/>
      <c r="Q37" s="21">
        <v>100</v>
      </c>
      <c r="R37" s="20"/>
      <c r="S37" s="18">
        <f t="shared" ref="S37:S70" si="9">Q37-R37</f>
        <v>100</v>
      </c>
      <c r="U37" s="34"/>
      <c r="V37" s="33"/>
      <c r="W37" s="33"/>
      <c r="X37" s="35"/>
      <c r="Y37" s="35"/>
      <c r="AA37" s="45">
        <v>43255</v>
      </c>
      <c r="AB37" s="46" t="s">
        <v>72</v>
      </c>
      <c r="AC37" s="47" t="s">
        <v>235</v>
      </c>
      <c r="AD37" s="39">
        <f t="shared" si="3"/>
        <v>-140</v>
      </c>
      <c r="AE37" s="48"/>
      <c r="AF37" s="48"/>
      <c r="AH37" s="49">
        <f t="shared" si="0"/>
        <v>140</v>
      </c>
      <c r="AI37">
        <v>50</v>
      </c>
      <c r="AJ37" s="54" t="s">
        <v>187</v>
      </c>
      <c r="AK37" s="54" t="s">
        <v>153</v>
      </c>
      <c r="AL37" s="54">
        <v>30</v>
      </c>
      <c r="AM37" s="54"/>
      <c r="AN37" s="54"/>
      <c r="AO37" s="54"/>
      <c r="AP37" s="54"/>
      <c r="AQ37" s="54"/>
      <c r="AR37" s="54"/>
      <c r="AS37" s="54"/>
      <c r="AT37" s="54"/>
      <c r="AU37" s="54"/>
      <c r="AV37">
        <f t="shared" si="1"/>
        <v>60</v>
      </c>
      <c r="AW37" s="54">
        <v>60</v>
      </c>
      <c r="AX37" s="54"/>
      <c r="AY37" s="54"/>
      <c r="AZ37" s="54">
        <v>2</v>
      </c>
      <c r="BA37" s="54">
        <f t="shared" si="8"/>
        <v>10</v>
      </c>
      <c r="BB37" s="54"/>
      <c r="BC37">
        <f t="shared" si="4"/>
        <v>0</v>
      </c>
    </row>
    <row r="38" spans="5:57" x14ac:dyDescent="0.25">
      <c r="E38">
        <f t="shared" si="5"/>
        <v>0</v>
      </c>
      <c r="G38" s="94">
        <v>43281</v>
      </c>
      <c r="H38" s="54" t="s">
        <v>353</v>
      </c>
      <c r="I38" s="96">
        <v>400</v>
      </c>
      <c r="J38" s="97"/>
      <c r="K38" s="98"/>
      <c r="M38" s="16" t="s">
        <v>97</v>
      </c>
      <c r="N38" s="16" t="s">
        <v>26</v>
      </c>
      <c r="O38" s="16" t="s">
        <v>96</v>
      </c>
      <c r="P38" s="33" t="s">
        <v>363</v>
      </c>
      <c r="Q38" s="21">
        <v>1040</v>
      </c>
      <c r="R38" s="20">
        <v>500</v>
      </c>
      <c r="S38" s="18">
        <f t="shared" si="9"/>
        <v>540</v>
      </c>
      <c r="U38" s="34"/>
      <c r="V38" s="33"/>
      <c r="W38" s="33"/>
      <c r="X38" s="35"/>
      <c r="Y38" s="35"/>
      <c r="AA38" s="45">
        <v>43256</v>
      </c>
      <c r="AB38" s="46" t="s">
        <v>68</v>
      </c>
      <c r="AC38" s="47" t="s">
        <v>238</v>
      </c>
      <c r="AD38" s="39">
        <f t="shared" si="3"/>
        <v>-100</v>
      </c>
      <c r="AE38" s="48"/>
      <c r="AF38" s="48"/>
      <c r="AH38" s="49">
        <f t="shared" si="0"/>
        <v>100</v>
      </c>
      <c r="AI38">
        <v>50</v>
      </c>
      <c r="AJ38" s="54" t="s">
        <v>187</v>
      </c>
      <c r="AK38" s="54" t="s">
        <v>237</v>
      </c>
      <c r="AL38" s="54">
        <v>30</v>
      </c>
      <c r="AM38" s="54">
        <v>20</v>
      </c>
      <c r="AN38" s="97"/>
      <c r="AO38" s="54"/>
      <c r="AP38" s="54"/>
      <c r="AQ38" s="54"/>
      <c r="AR38" s="54"/>
      <c r="AS38" s="54"/>
      <c r="AT38" s="54"/>
      <c r="AU38" s="54"/>
      <c r="AV38">
        <f t="shared" si="1"/>
        <v>0</v>
      </c>
      <c r="AW38" s="54"/>
      <c r="AX38" s="54">
        <v>1</v>
      </c>
      <c r="AY38" s="54"/>
      <c r="AZ38" s="54">
        <v>1</v>
      </c>
      <c r="BA38" s="54">
        <f t="shared" si="8"/>
        <v>11</v>
      </c>
      <c r="BB38" s="54"/>
      <c r="BC38">
        <f t="shared" si="4"/>
        <v>0</v>
      </c>
    </row>
    <row r="39" spans="5:57" x14ac:dyDescent="0.25">
      <c r="E39">
        <f t="shared" si="5"/>
        <v>0</v>
      </c>
      <c r="G39" s="94">
        <v>43288</v>
      </c>
      <c r="H39" s="54" t="s">
        <v>346</v>
      </c>
      <c r="I39" s="96">
        <v>600</v>
      </c>
      <c r="J39" s="97"/>
      <c r="K39" s="98"/>
      <c r="M39" s="16"/>
      <c r="N39" s="16" t="s">
        <v>26</v>
      </c>
      <c r="O39" s="16" t="s">
        <v>99</v>
      </c>
      <c r="P39" s="33"/>
      <c r="Q39" s="21">
        <v>2900</v>
      </c>
      <c r="R39" s="20">
        <v>1550</v>
      </c>
      <c r="S39" s="18">
        <f t="shared" si="9"/>
        <v>1350</v>
      </c>
      <c r="U39" s="34"/>
      <c r="V39" s="33"/>
      <c r="W39" s="33"/>
      <c r="X39" s="35"/>
      <c r="Y39" s="35"/>
      <c r="AA39" s="45">
        <v>43257</v>
      </c>
      <c r="AB39" s="46" t="s">
        <v>73</v>
      </c>
      <c r="AC39" s="47" t="s">
        <v>239</v>
      </c>
      <c r="AD39" s="39">
        <f t="shared" si="3"/>
        <v>-60</v>
      </c>
      <c r="AE39" s="48"/>
      <c r="AF39" s="48">
        <v>20</v>
      </c>
      <c r="AH39" s="49">
        <f t="shared" si="0"/>
        <v>80</v>
      </c>
      <c r="AI39">
        <v>50</v>
      </c>
      <c r="AJ39" s="54" t="s">
        <v>187</v>
      </c>
      <c r="AK39" s="54" t="s">
        <v>153</v>
      </c>
      <c r="AL39" s="54">
        <v>30</v>
      </c>
      <c r="AM39" s="54"/>
      <c r="AN39" s="54"/>
      <c r="AO39" s="54"/>
      <c r="AP39" s="54"/>
      <c r="AQ39" s="54"/>
      <c r="AR39" s="54"/>
      <c r="AS39" s="54"/>
      <c r="AT39" s="54"/>
      <c r="AU39" s="54"/>
      <c r="AV39">
        <f t="shared" si="1"/>
        <v>0</v>
      </c>
      <c r="AW39" s="54"/>
      <c r="AX39" s="54"/>
      <c r="AY39" s="54"/>
      <c r="AZ39" s="54">
        <v>2</v>
      </c>
      <c r="BA39" s="54">
        <f t="shared" si="8"/>
        <v>10</v>
      </c>
      <c r="BB39" s="54"/>
      <c r="BC39">
        <f t="shared" si="4"/>
        <v>0</v>
      </c>
    </row>
    <row r="40" spans="5:57" x14ac:dyDescent="0.25">
      <c r="E40">
        <f t="shared" si="5"/>
        <v>0</v>
      </c>
      <c r="G40" s="99">
        <v>43288</v>
      </c>
      <c r="H40" s="54" t="s">
        <v>341</v>
      </c>
      <c r="I40" s="96"/>
      <c r="J40" s="97">
        <v>497</v>
      </c>
      <c r="K40" s="98"/>
      <c r="M40" s="16"/>
      <c r="N40" s="16" t="s">
        <v>26</v>
      </c>
      <c r="O40" s="16" t="s">
        <v>103</v>
      </c>
      <c r="P40" s="33"/>
      <c r="Q40" s="21">
        <v>240</v>
      </c>
      <c r="R40" s="20"/>
      <c r="S40" s="18">
        <f t="shared" si="9"/>
        <v>240</v>
      </c>
      <c r="U40" s="34"/>
      <c r="V40" s="33"/>
      <c r="W40" s="33"/>
      <c r="X40" s="35"/>
      <c r="Y40" s="35"/>
      <c r="AA40" s="45">
        <v>43258</v>
      </c>
      <c r="AB40" s="46" t="s">
        <v>44</v>
      </c>
      <c r="AC40" s="47" t="s">
        <v>240</v>
      </c>
      <c r="AD40" s="39">
        <f t="shared" si="3"/>
        <v>-50</v>
      </c>
      <c r="AE40" s="48"/>
      <c r="AF40" s="48">
        <v>30</v>
      </c>
      <c r="AH40" s="49">
        <f t="shared" si="0"/>
        <v>80</v>
      </c>
      <c r="AI40">
        <v>50</v>
      </c>
      <c r="AJ40" s="54" t="s">
        <v>187</v>
      </c>
      <c r="AK40" s="54" t="s">
        <v>153</v>
      </c>
      <c r="AL40" s="54">
        <v>30</v>
      </c>
      <c r="AM40" s="54"/>
      <c r="AN40" s="54"/>
      <c r="AO40" s="54"/>
      <c r="AP40" s="54"/>
      <c r="AQ40" s="54"/>
      <c r="AR40" s="54"/>
      <c r="AS40" s="54"/>
      <c r="AT40" s="54"/>
      <c r="AU40" s="54"/>
      <c r="AV40">
        <f t="shared" si="1"/>
        <v>0</v>
      </c>
      <c r="AW40" s="54"/>
      <c r="AX40" s="54"/>
      <c r="AY40" s="54"/>
      <c r="AZ40" s="54">
        <v>2</v>
      </c>
      <c r="BA40" s="54">
        <f t="shared" si="8"/>
        <v>10</v>
      </c>
      <c r="BB40" s="54"/>
      <c r="BC40">
        <f t="shared" si="4"/>
        <v>0</v>
      </c>
    </row>
    <row r="41" spans="5:57" x14ac:dyDescent="0.25">
      <c r="E41">
        <f t="shared" si="5"/>
        <v>0</v>
      </c>
      <c r="G41" s="94">
        <v>43289</v>
      </c>
      <c r="H41" s="54" t="s">
        <v>348</v>
      </c>
      <c r="I41" s="96"/>
      <c r="J41" s="97">
        <v>244</v>
      </c>
      <c r="K41" s="98"/>
      <c r="M41" s="16" t="s">
        <v>120</v>
      </c>
      <c r="N41" s="16" t="s">
        <v>26</v>
      </c>
      <c r="O41" s="16" t="s">
        <v>121</v>
      </c>
      <c r="P41" s="33" t="s">
        <v>232</v>
      </c>
      <c r="Q41" s="21">
        <v>1500</v>
      </c>
      <c r="R41" s="20">
        <v>1300</v>
      </c>
      <c r="S41" s="18">
        <f>Q41-R41</f>
        <v>200</v>
      </c>
      <c r="U41" s="34"/>
      <c r="V41" s="33"/>
      <c r="W41" s="33"/>
      <c r="X41" s="35"/>
      <c r="Y41" s="35"/>
      <c r="AA41" s="45">
        <v>43259</v>
      </c>
      <c r="AB41" s="46" t="s">
        <v>69</v>
      </c>
      <c r="AC41" s="47" t="s">
        <v>245</v>
      </c>
      <c r="AD41" s="39">
        <f t="shared" si="3"/>
        <v>-52</v>
      </c>
      <c r="AE41" s="48"/>
      <c r="AF41" s="105"/>
      <c r="AH41" s="49">
        <f t="shared" si="0"/>
        <v>52</v>
      </c>
      <c r="AI41">
        <v>0</v>
      </c>
      <c r="AJ41" s="54" t="s">
        <v>246</v>
      </c>
      <c r="AK41" s="54" t="s">
        <v>241</v>
      </c>
      <c r="AL41" s="54">
        <v>30</v>
      </c>
      <c r="AM41" s="54">
        <v>22</v>
      </c>
      <c r="AN41" s="54"/>
      <c r="AO41" s="54"/>
      <c r="AP41" s="54"/>
      <c r="AQ41" s="54"/>
      <c r="AR41" s="54"/>
      <c r="AS41" s="54"/>
      <c r="AT41" s="54"/>
      <c r="AU41" s="54"/>
      <c r="AV41">
        <f t="shared" si="1"/>
        <v>0</v>
      </c>
      <c r="AW41" s="54"/>
      <c r="AX41" s="54">
        <v>1</v>
      </c>
      <c r="AY41" s="54"/>
      <c r="AZ41" s="54">
        <v>3</v>
      </c>
      <c r="BA41" s="54">
        <f t="shared" si="8"/>
        <v>21</v>
      </c>
      <c r="BB41" s="54"/>
      <c r="BC41">
        <f t="shared" si="4"/>
        <v>0</v>
      </c>
    </row>
    <row r="42" spans="5:57" x14ac:dyDescent="0.25">
      <c r="E42">
        <f t="shared" si="5"/>
        <v>0</v>
      </c>
      <c r="G42" s="94">
        <v>43292</v>
      </c>
      <c r="H42" s="54" t="s">
        <v>153</v>
      </c>
      <c r="I42" s="96"/>
      <c r="J42" s="97">
        <v>30</v>
      </c>
      <c r="K42" s="98"/>
      <c r="M42" s="16"/>
      <c r="N42" s="16" t="s">
        <v>26</v>
      </c>
      <c r="O42" s="16" t="s">
        <v>124</v>
      </c>
      <c r="P42" s="33"/>
      <c r="Q42" s="21">
        <v>100</v>
      </c>
      <c r="R42" s="20"/>
      <c r="S42" s="18">
        <f t="shared" si="9"/>
        <v>100</v>
      </c>
      <c r="T42" s="10">
        <f>SUM(S45:S46)</f>
        <v>230</v>
      </c>
      <c r="U42" s="34"/>
      <c r="V42" s="33"/>
      <c r="W42" s="33"/>
      <c r="X42" s="35"/>
      <c r="Y42" s="35"/>
      <c r="AA42" s="45">
        <v>43260</v>
      </c>
      <c r="AB42" s="46" t="s">
        <v>70</v>
      </c>
      <c r="AC42" s="47" t="s">
        <v>244</v>
      </c>
      <c r="AD42" s="39">
        <f t="shared" si="3"/>
        <v>-45</v>
      </c>
      <c r="AE42" s="48"/>
      <c r="AF42" s="48"/>
      <c r="AH42" s="49">
        <f t="shared" si="0"/>
        <v>45</v>
      </c>
      <c r="AI42">
        <v>0</v>
      </c>
      <c r="AJ42" s="54"/>
      <c r="AK42" s="54" t="s">
        <v>243</v>
      </c>
      <c r="AL42" s="54">
        <v>20</v>
      </c>
      <c r="AM42" s="54"/>
      <c r="AN42" s="54"/>
      <c r="AO42" s="54"/>
      <c r="AP42" s="54"/>
      <c r="AQ42" s="54"/>
      <c r="AR42" s="54"/>
      <c r="AS42" s="54"/>
      <c r="AT42" s="54"/>
      <c r="AU42" s="54"/>
      <c r="AV42">
        <f t="shared" si="1"/>
        <v>25</v>
      </c>
      <c r="AW42" s="54"/>
      <c r="AX42" s="54"/>
      <c r="AY42" s="54"/>
      <c r="AZ42" s="54"/>
      <c r="BA42" s="54">
        <f t="shared" si="8"/>
        <v>0</v>
      </c>
      <c r="BB42" s="54">
        <v>5</v>
      </c>
      <c r="BC42">
        <f t="shared" si="4"/>
        <v>25</v>
      </c>
    </row>
    <row r="43" spans="5:57" x14ac:dyDescent="0.25">
      <c r="E43">
        <f t="shared" si="5"/>
        <v>0</v>
      </c>
      <c r="G43" s="122">
        <v>43293</v>
      </c>
      <c r="H43" s="123" t="s">
        <v>205</v>
      </c>
      <c r="I43" s="134"/>
      <c r="J43" s="125"/>
      <c r="K43" s="126">
        <v>11052</v>
      </c>
      <c r="M43" s="16"/>
      <c r="N43" s="16" t="s">
        <v>26</v>
      </c>
      <c r="O43" s="16" t="s">
        <v>236</v>
      </c>
      <c r="P43" s="33"/>
      <c r="Q43" s="21">
        <v>500</v>
      </c>
      <c r="R43" s="20"/>
      <c r="S43" s="18">
        <f t="shared" si="9"/>
        <v>500</v>
      </c>
      <c r="U43" s="34"/>
      <c r="V43" s="33"/>
      <c r="W43" s="33"/>
      <c r="X43" s="35"/>
      <c r="Y43" s="35"/>
      <c r="AA43" s="45">
        <v>43261</v>
      </c>
      <c r="AB43" s="46" t="s">
        <v>71</v>
      </c>
      <c r="AC43" s="47" t="s">
        <v>247</v>
      </c>
      <c r="AD43" s="39">
        <f t="shared" si="3"/>
        <v>0</v>
      </c>
      <c r="AE43" s="48"/>
      <c r="AF43" s="48"/>
      <c r="AH43" s="49">
        <f t="shared" si="0"/>
        <v>0</v>
      </c>
      <c r="AI43">
        <v>0</v>
      </c>
      <c r="AJ43" s="54"/>
      <c r="AK43" s="54"/>
      <c r="AL43" s="54"/>
      <c r="AM43" s="54"/>
      <c r="AN43" s="54"/>
      <c r="AO43" s="54"/>
      <c r="AP43" s="54"/>
      <c r="AQ43" s="54"/>
      <c r="AR43" s="54"/>
      <c r="AS43" s="54"/>
      <c r="AT43" s="54"/>
      <c r="AU43" s="54"/>
      <c r="AV43">
        <f t="shared" si="1"/>
        <v>0</v>
      </c>
      <c r="AW43" s="97"/>
      <c r="AX43" s="54"/>
      <c r="AY43" s="54"/>
      <c r="AZ43" s="54"/>
      <c r="BA43" s="54">
        <f t="shared" si="8"/>
        <v>0</v>
      </c>
      <c r="BB43" s="54"/>
      <c r="BC43">
        <f t="shared" si="4"/>
        <v>0</v>
      </c>
    </row>
    <row r="44" spans="5:57" x14ac:dyDescent="0.25">
      <c r="E44">
        <f t="shared" si="5"/>
        <v>0</v>
      </c>
      <c r="G44" s="143">
        <v>43293</v>
      </c>
      <c r="H44" s="144" t="s">
        <v>359</v>
      </c>
      <c r="I44" s="145"/>
      <c r="J44" s="146"/>
      <c r="K44" s="147">
        <v>1317</v>
      </c>
      <c r="M44" s="16"/>
      <c r="N44" s="16" t="s">
        <v>233</v>
      </c>
      <c r="O44" s="16" t="s">
        <v>234</v>
      </c>
      <c r="P44" s="33"/>
      <c r="Q44" s="21">
        <v>80</v>
      </c>
      <c r="R44" s="20"/>
      <c r="S44" s="18">
        <f t="shared" si="9"/>
        <v>80</v>
      </c>
      <c r="U44" s="34"/>
      <c r="V44" s="33"/>
      <c r="W44" s="33"/>
      <c r="X44" s="35"/>
      <c r="Y44" s="118"/>
      <c r="AA44" s="45">
        <v>43262</v>
      </c>
      <c r="AB44" s="46" t="s">
        <v>72</v>
      </c>
      <c r="AC44" s="70" t="s">
        <v>248</v>
      </c>
      <c r="AD44" s="39">
        <f t="shared" si="3"/>
        <v>133</v>
      </c>
      <c r="AE44" s="48"/>
      <c r="AF44" s="135">
        <v>268</v>
      </c>
      <c r="AG44" t="s">
        <v>274</v>
      </c>
      <c r="AH44" s="49">
        <f t="shared" si="0"/>
        <v>135</v>
      </c>
      <c r="AI44">
        <v>55</v>
      </c>
      <c r="AJ44" s="95" t="s">
        <v>249</v>
      </c>
      <c r="AK44" s="54" t="s">
        <v>153</v>
      </c>
      <c r="AL44" s="54">
        <v>30</v>
      </c>
      <c r="AM44" s="54"/>
      <c r="AN44" s="54"/>
      <c r="AO44" s="54"/>
      <c r="AP44" s="54"/>
      <c r="AQ44" s="54"/>
      <c r="AR44" s="54"/>
      <c r="AS44" s="54"/>
      <c r="AT44" s="54"/>
      <c r="AU44" s="54"/>
      <c r="AV44">
        <f t="shared" si="1"/>
        <v>50</v>
      </c>
      <c r="AW44" s="97">
        <v>50</v>
      </c>
      <c r="AX44" s="97"/>
      <c r="AY44" s="54"/>
      <c r="AZ44" s="54"/>
      <c r="BA44" s="54">
        <f t="shared" si="8"/>
        <v>0</v>
      </c>
      <c r="BB44" s="54"/>
      <c r="BC44">
        <f t="shared" si="4"/>
        <v>0</v>
      </c>
    </row>
    <row r="45" spans="5:57" x14ac:dyDescent="0.25">
      <c r="E45">
        <f t="shared" si="5"/>
        <v>0</v>
      </c>
      <c r="G45" s="94">
        <v>43294</v>
      </c>
      <c r="H45" s="54" t="s">
        <v>361</v>
      </c>
      <c r="I45" s="96"/>
      <c r="J45" s="97">
        <v>310</v>
      </c>
      <c r="K45" s="98"/>
      <c r="M45" s="16"/>
      <c r="N45" s="16" t="s">
        <v>122</v>
      </c>
      <c r="O45" s="16" t="s">
        <v>123</v>
      </c>
      <c r="P45" s="33"/>
      <c r="Q45" s="21">
        <v>130</v>
      </c>
      <c r="R45" s="20">
        <v>100</v>
      </c>
      <c r="S45" s="18">
        <f>Q45-R45</f>
        <v>30</v>
      </c>
      <c r="U45" s="34"/>
      <c r="V45" s="33"/>
      <c r="W45" s="33"/>
      <c r="X45" s="118"/>
      <c r="Y45" s="35"/>
      <c r="AA45" s="45">
        <v>43263</v>
      </c>
      <c r="AB45" s="46" t="s">
        <v>68</v>
      </c>
      <c r="AC45" s="47" t="s">
        <v>251</v>
      </c>
      <c r="AD45" s="39">
        <f t="shared" si="3"/>
        <v>-80</v>
      </c>
      <c r="AE45" s="48"/>
      <c r="AF45" s="48"/>
      <c r="AH45" s="49">
        <f t="shared" si="0"/>
        <v>80</v>
      </c>
      <c r="AI45">
        <v>50</v>
      </c>
      <c r="AJ45" s="95" t="s">
        <v>187</v>
      </c>
      <c r="AK45" s="54" t="s">
        <v>250</v>
      </c>
      <c r="AL45" s="90">
        <v>30</v>
      </c>
      <c r="AM45" s="54"/>
      <c r="AN45" s="54"/>
      <c r="AO45" s="54"/>
      <c r="AP45" s="54"/>
      <c r="AQ45" s="54"/>
      <c r="AR45" s="54"/>
      <c r="AS45" s="54"/>
      <c r="AT45" s="54"/>
      <c r="AU45" s="54"/>
      <c r="AV45">
        <f t="shared" si="1"/>
        <v>0</v>
      </c>
      <c r="AW45" s="54"/>
      <c r="AX45" s="54"/>
      <c r="AY45" s="54"/>
      <c r="AZ45" s="54">
        <v>3</v>
      </c>
      <c r="BA45" s="54">
        <f t="shared" si="8"/>
        <v>15</v>
      </c>
      <c r="BB45" s="54"/>
      <c r="BC45">
        <f t="shared" si="4"/>
        <v>0</v>
      </c>
      <c r="BE45" s="36"/>
    </row>
    <row r="46" spans="5:57" x14ac:dyDescent="0.25">
      <c r="E46">
        <f t="shared" si="5"/>
        <v>0</v>
      </c>
      <c r="G46" s="94">
        <v>43295</v>
      </c>
      <c r="H46" s="54" t="s">
        <v>207</v>
      </c>
      <c r="I46" s="96"/>
      <c r="J46" s="97">
        <v>200</v>
      </c>
      <c r="K46" s="98"/>
      <c r="M46" s="57">
        <v>43180</v>
      </c>
      <c r="N46" s="16" t="s">
        <v>253</v>
      </c>
      <c r="O46" s="16" t="s">
        <v>254</v>
      </c>
      <c r="P46" s="33"/>
      <c r="Q46" s="21">
        <v>200</v>
      </c>
      <c r="R46" s="20"/>
      <c r="S46" s="18">
        <f t="shared" si="9"/>
        <v>200</v>
      </c>
      <c r="U46" s="34"/>
      <c r="V46" s="33"/>
      <c r="W46" s="33"/>
      <c r="X46" s="35"/>
      <c r="Y46" s="35"/>
      <c r="AA46" s="45">
        <v>43264</v>
      </c>
      <c r="AB46" s="46" t="s">
        <v>73</v>
      </c>
      <c r="AC46" s="47" t="s">
        <v>255</v>
      </c>
      <c r="AD46" s="39">
        <f t="shared" si="3"/>
        <v>-100</v>
      </c>
      <c r="AE46" s="48"/>
      <c r="AF46" s="48"/>
      <c r="AH46" s="49">
        <f t="shared" si="0"/>
        <v>100</v>
      </c>
      <c r="AI46">
        <v>100</v>
      </c>
      <c r="AJ46" s="95" t="s">
        <v>256</v>
      </c>
      <c r="AK46" s="95"/>
      <c r="AL46" s="54"/>
      <c r="AM46" s="54"/>
      <c r="AN46" s="54"/>
      <c r="AO46" s="54"/>
      <c r="AP46" s="54"/>
      <c r="AQ46" s="54"/>
      <c r="AR46" s="54"/>
      <c r="AS46" s="54"/>
      <c r="AT46" s="54"/>
      <c r="AU46" s="54"/>
      <c r="AV46">
        <f t="shared" si="1"/>
        <v>0</v>
      </c>
      <c r="AW46" s="54"/>
      <c r="AX46" s="54"/>
      <c r="AY46" s="54"/>
      <c r="AZ46" s="54">
        <v>2</v>
      </c>
      <c r="BA46" s="54">
        <f t="shared" si="8"/>
        <v>10</v>
      </c>
      <c r="BB46" s="54"/>
      <c r="BC46">
        <f t="shared" si="4"/>
        <v>0</v>
      </c>
    </row>
    <row r="47" spans="5:57" x14ac:dyDescent="0.25">
      <c r="E47">
        <f t="shared" si="5"/>
        <v>0</v>
      </c>
      <c r="G47" s="94">
        <v>43295</v>
      </c>
      <c r="H47" s="54" t="s">
        <v>362</v>
      </c>
      <c r="I47" s="96">
        <v>1000</v>
      </c>
      <c r="J47" s="97"/>
      <c r="K47" s="98"/>
      <c r="M47" s="57">
        <v>43266</v>
      </c>
      <c r="N47" s="16" t="s">
        <v>265</v>
      </c>
      <c r="O47" s="16" t="s">
        <v>266</v>
      </c>
      <c r="P47" s="33"/>
      <c r="Q47" s="21">
        <v>55</v>
      </c>
      <c r="R47" s="20">
        <v>55</v>
      </c>
      <c r="S47" s="18">
        <f t="shared" si="9"/>
        <v>0</v>
      </c>
      <c r="U47" s="34"/>
      <c r="V47" s="33"/>
      <c r="W47" s="33"/>
      <c r="X47" s="35"/>
      <c r="Y47" s="35"/>
      <c r="AA47" s="45">
        <v>43265</v>
      </c>
      <c r="AB47" s="46" t="s">
        <v>44</v>
      </c>
      <c r="AC47" s="47" t="s">
        <v>258</v>
      </c>
      <c r="AD47" s="39">
        <f t="shared" si="3"/>
        <v>-130</v>
      </c>
      <c r="AE47" s="48"/>
      <c r="AF47" s="48"/>
      <c r="AH47" s="49">
        <f t="shared" si="0"/>
        <v>130</v>
      </c>
      <c r="AI47">
        <v>50</v>
      </c>
      <c r="AJ47" s="95"/>
      <c r="AK47" s="95" t="s">
        <v>257</v>
      </c>
      <c r="AL47" s="54">
        <v>30</v>
      </c>
      <c r="AM47" s="54">
        <v>50</v>
      </c>
      <c r="AN47" s="54"/>
      <c r="AO47" s="54"/>
      <c r="AP47" s="54"/>
      <c r="AQ47" s="54"/>
      <c r="AR47" s="54"/>
      <c r="AS47" s="54"/>
      <c r="AT47" s="54"/>
      <c r="AU47" s="54"/>
      <c r="AV47">
        <f t="shared" si="1"/>
        <v>0</v>
      </c>
      <c r="AW47" s="54"/>
      <c r="AX47" s="54"/>
      <c r="AY47" s="54"/>
      <c r="AZ47" s="54">
        <v>2</v>
      </c>
      <c r="BA47" s="54">
        <f t="shared" si="8"/>
        <v>10</v>
      </c>
      <c r="BB47" s="54"/>
      <c r="BC47">
        <f t="shared" si="4"/>
        <v>0</v>
      </c>
    </row>
    <row r="48" spans="5:57" x14ac:dyDescent="0.25">
      <c r="E48">
        <f t="shared" si="5"/>
        <v>0</v>
      </c>
      <c r="G48" s="94">
        <v>43299</v>
      </c>
      <c r="H48" s="54" t="s">
        <v>377</v>
      </c>
      <c r="I48" s="96">
        <v>3000</v>
      </c>
      <c r="J48" s="97"/>
      <c r="K48" s="54"/>
      <c r="M48" s="57">
        <v>43266</v>
      </c>
      <c r="N48" s="16" t="s">
        <v>267</v>
      </c>
      <c r="O48" s="16" t="s">
        <v>268</v>
      </c>
      <c r="P48" s="33"/>
      <c r="Q48" s="21">
        <v>60</v>
      </c>
      <c r="R48" s="20">
        <v>60</v>
      </c>
      <c r="S48" s="18">
        <f t="shared" si="9"/>
        <v>0</v>
      </c>
      <c r="U48" s="34"/>
      <c r="V48" s="33"/>
      <c r="W48" s="33"/>
      <c r="X48" s="35"/>
      <c r="Y48" s="35"/>
      <c r="AA48" s="45">
        <v>43266</v>
      </c>
      <c r="AB48" s="46" t="s">
        <v>69</v>
      </c>
      <c r="AC48" s="47" t="s">
        <v>260</v>
      </c>
      <c r="AD48" s="39">
        <f t="shared" si="3"/>
        <v>-95</v>
      </c>
      <c r="AE48" s="48"/>
      <c r="AF48" s="48">
        <v>60</v>
      </c>
      <c r="AG48" t="s">
        <v>267</v>
      </c>
      <c r="AH48" s="49">
        <f t="shared" si="0"/>
        <v>155</v>
      </c>
      <c r="AJ48" s="54"/>
      <c r="AK48" s="95" t="s">
        <v>259</v>
      </c>
      <c r="AL48" s="54">
        <v>155</v>
      </c>
      <c r="AM48" s="54"/>
      <c r="AN48" s="54"/>
      <c r="AO48" s="54"/>
      <c r="AP48" s="54"/>
      <c r="AQ48" s="54"/>
      <c r="AR48" s="54"/>
      <c r="AS48" s="54"/>
      <c r="AT48" s="54"/>
      <c r="AU48" s="54"/>
      <c r="AV48">
        <f t="shared" si="1"/>
        <v>0</v>
      </c>
      <c r="AW48" s="54"/>
      <c r="AX48" s="54">
        <v>1</v>
      </c>
      <c r="AY48" s="54"/>
      <c r="AZ48" s="54">
        <v>3</v>
      </c>
      <c r="BA48" s="54">
        <f t="shared" si="8"/>
        <v>21</v>
      </c>
      <c r="BB48" s="54"/>
      <c r="BC48">
        <f t="shared" si="4"/>
        <v>0</v>
      </c>
    </row>
    <row r="49" spans="5:56" x14ac:dyDescent="0.25">
      <c r="E49">
        <f t="shared" si="5"/>
        <v>0</v>
      </c>
      <c r="G49" s="94"/>
      <c r="H49" s="54"/>
      <c r="I49" s="96"/>
      <c r="J49" s="97"/>
      <c r="K49" s="98"/>
      <c r="M49" s="16"/>
      <c r="N49" s="16"/>
      <c r="O49" s="16"/>
      <c r="P49" s="33"/>
      <c r="Q49" s="21"/>
      <c r="R49" s="20"/>
      <c r="S49" s="18">
        <f t="shared" si="9"/>
        <v>0</v>
      </c>
      <c r="U49" s="34"/>
      <c r="V49" s="33"/>
      <c r="W49" s="33"/>
      <c r="X49" s="35"/>
      <c r="Y49" s="35"/>
      <c r="AA49" s="45">
        <v>43267</v>
      </c>
      <c r="AB49" s="46" t="s">
        <v>70</v>
      </c>
      <c r="AC49" s="47" t="s">
        <v>264</v>
      </c>
      <c r="AD49" s="39">
        <f t="shared" si="3"/>
        <v>-3860</v>
      </c>
      <c r="AE49" s="48"/>
      <c r="AF49" s="48"/>
      <c r="AH49" s="49">
        <f t="shared" si="0"/>
        <v>3860</v>
      </c>
      <c r="AI49">
        <v>120</v>
      </c>
      <c r="AJ49" s="54" t="s">
        <v>262</v>
      </c>
      <c r="AK49" s="95" t="s">
        <v>263</v>
      </c>
      <c r="AL49" s="97">
        <v>3000</v>
      </c>
      <c r="AM49" s="54">
        <v>600</v>
      </c>
      <c r="AN49" s="54">
        <v>20</v>
      </c>
      <c r="AO49" s="54">
        <v>100</v>
      </c>
      <c r="AP49" s="54"/>
      <c r="AQ49" s="54"/>
      <c r="AR49" s="54"/>
      <c r="AS49" s="54"/>
      <c r="AT49" s="54"/>
      <c r="AU49" s="54"/>
      <c r="AV49">
        <f t="shared" si="1"/>
        <v>20</v>
      </c>
      <c r="AW49" s="54">
        <v>20</v>
      </c>
      <c r="AX49" s="54"/>
      <c r="AY49" s="54"/>
      <c r="AZ49" s="54">
        <v>3</v>
      </c>
      <c r="BA49" s="54">
        <f t="shared" si="8"/>
        <v>15</v>
      </c>
      <c r="BB49" s="54"/>
      <c r="BC49">
        <f t="shared" si="4"/>
        <v>0</v>
      </c>
    </row>
    <row r="50" spans="5:56" x14ac:dyDescent="0.25">
      <c r="E50">
        <f t="shared" si="5"/>
        <v>0</v>
      </c>
      <c r="G50" s="94"/>
      <c r="H50" s="54"/>
      <c r="I50" s="96"/>
      <c r="J50" s="97"/>
      <c r="K50" s="98"/>
      <c r="M50" s="16"/>
      <c r="N50" s="16"/>
      <c r="O50" s="16"/>
      <c r="P50" s="33"/>
      <c r="Q50" s="21"/>
      <c r="R50" s="20"/>
      <c r="S50" s="18">
        <f t="shared" si="9"/>
        <v>0</v>
      </c>
      <c r="U50" s="34"/>
      <c r="V50" s="33"/>
      <c r="W50" s="33"/>
      <c r="X50" s="35"/>
      <c r="Y50" s="35"/>
      <c r="AA50" s="45">
        <v>43268</v>
      </c>
      <c r="AB50" s="46" t="s">
        <v>71</v>
      </c>
      <c r="AC50" s="47" t="s">
        <v>279</v>
      </c>
      <c r="AD50" s="39">
        <f t="shared" si="3"/>
        <v>0</v>
      </c>
      <c r="AE50" s="48"/>
      <c r="AF50" s="48"/>
      <c r="AH50" s="49">
        <f t="shared" si="0"/>
        <v>0</v>
      </c>
      <c r="AJ50" s="54"/>
      <c r="AK50" s="54"/>
      <c r="AL50" s="54"/>
      <c r="AM50" s="54"/>
      <c r="AN50" s="54"/>
      <c r="AO50" s="54"/>
      <c r="AP50" s="54"/>
      <c r="AQ50" s="54"/>
      <c r="AR50" s="54"/>
      <c r="AS50" s="54"/>
      <c r="AT50" s="54"/>
      <c r="AU50" s="54"/>
      <c r="AV50">
        <f t="shared" si="1"/>
        <v>0</v>
      </c>
      <c r="AW50" s="54"/>
      <c r="AX50" s="54"/>
      <c r="AY50" s="54"/>
      <c r="AZ50" s="54"/>
      <c r="BA50" s="54">
        <f t="shared" si="8"/>
        <v>0</v>
      </c>
      <c r="BB50" s="54"/>
      <c r="BC50">
        <f t="shared" si="4"/>
        <v>0</v>
      </c>
    </row>
    <row r="51" spans="5:56" x14ac:dyDescent="0.25">
      <c r="E51">
        <f t="shared" si="5"/>
        <v>0</v>
      </c>
      <c r="G51" s="94"/>
      <c r="H51" s="54"/>
      <c r="I51" s="96"/>
      <c r="J51" s="97"/>
      <c r="K51" s="98"/>
      <c r="M51" s="16"/>
      <c r="N51" s="16"/>
      <c r="O51" s="16"/>
      <c r="P51" s="33"/>
      <c r="Q51" s="21"/>
      <c r="R51" s="20"/>
      <c r="S51" s="18">
        <f t="shared" si="9"/>
        <v>0</v>
      </c>
      <c r="U51" s="34"/>
      <c r="V51" s="33"/>
      <c r="W51" s="33"/>
      <c r="X51" s="35"/>
      <c r="Y51" s="35"/>
      <c r="AA51" s="45">
        <v>43269</v>
      </c>
      <c r="AB51" s="46" t="s">
        <v>72</v>
      </c>
      <c r="AC51" s="47" t="s">
        <v>276</v>
      </c>
      <c r="AD51" s="39">
        <f t="shared" si="3"/>
        <v>-2470</v>
      </c>
      <c r="AE51" s="48"/>
      <c r="AF51" s="48">
        <v>55</v>
      </c>
      <c r="AG51" t="s">
        <v>265</v>
      </c>
      <c r="AH51" s="49">
        <f t="shared" si="0"/>
        <v>2525</v>
      </c>
      <c r="AI51">
        <v>70</v>
      </c>
      <c r="AJ51" s="54" t="s">
        <v>269</v>
      </c>
      <c r="AK51" s="54" t="s">
        <v>272</v>
      </c>
      <c r="AL51" s="54">
        <v>145</v>
      </c>
      <c r="AM51" s="97">
        <v>2300</v>
      </c>
      <c r="AN51" s="54"/>
      <c r="AO51" s="54"/>
      <c r="AP51" s="54"/>
      <c r="AQ51" s="54"/>
      <c r="AR51" s="54"/>
      <c r="AS51" s="54"/>
      <c r="AT51" s="54"/>
      <c r="AU51" s="54"/>
      <c r="AV51">
        <f t="shared" si="1"/>
        <v>10</v>
      </c>
      <c r="AW51" s="54"/>
      <c r="AX51" s="54"/>
      <c r="AY51" s="54"/>
      <c r="AZ51" s="54"/>
      <c r="BA51" s="54">
        <f t="shared" si="8"/>
        <v>0</v>
      </c>
      <c r="BB51" s="54">
        <v>2</v>
      </c>
      <c r="BC51">
        <f t="shared" si="4"/>
        <v>10</v>
      </c>
    </row>
    <row r="52" spans="5:56" x14ac:dyDescent="0.25">
      <c r="E52">
        <f t="shared" si="5"/>
        <v>0</v>
      </c>
      <c r="G52" s="94"/>
      <c r="H52" s="54"/>
      <c r="I52" s="96"/>
      <c r="J52" s="97"/>
      <c r="K52" s="98"/>
      <c r="M52" s="16"/>
      <c r="N52" s="16"/>
      <c r="O52" s="16"/>
      <c r="P52" s="33"/>
      <c r="Q52" s="21"/>
      <c r="R52" s="20"/>
      <c r="S52" s="18">
        <f t="shared" si="9"/>
        <v>0</v>
      </c>
      <c r="U52" s="34"/>
      <c r="V52" s="33"/>
      <c r="W52" s="33"/>
      <c r="X52" s="35"/>
      <c r="Y52" s="35"/>
      <c r="AA52" s="45">
        <v>43270</v>
      </c>
      <c r="AB52" s="46" t="s">
        <v>68</v>
      </c>
      <c r="AC52" s="47" t="s">
        <v>277</v>
      </c>
      <c r="AD52" s="39">
        <f t="shared" si="3"/>
        <v>-175</v>
      </c>
      <c r="AE52" s="48"/>
      <c r="AF52" s="48"/>
      <c r="AH52" s="49">
        <f t="shared" si="0"/>
        <v>175</v>
      </c>
      <c r="AI52">
        <v>50</v>
      </c>
      <c r="AJ52" s="54" t="s">
        <v>187</v>
      </c>
      <c r="AK52" s="54" t="s">
        <v>275</v>
      </c>
      <c r="AL52" s="54">
        <v>30</v>
      </c>
      <c r="AM52" s="54">
        <v>45</v>
      </c>
      <c r="AN52" s="54"/>
      <c r="AO52" s="54"/>
      <c r="AP52" s="54"/>
      <c r="AQ52" s="54"/>
      <c r="AR52" s="54"/>
      <c r="AS52" s="54"/>
      <c r="AT52" s="54"/>
      <c r="AU52" s="54"/>
      <c r="AV52">
        <f t="shared" si="1"/>
        <v>50</v>
      </c>
      <c r="AW52" s="54">
        <v>50</v>
      </c>
      <c r="AX52" s="54">
        <v>1</v>
      </c>
      <c r="AY52" s="54"/>
      <c r="AZ52" s="54">
        <v>1</v>
      </c>
      <c r="BA52" s="54">
        <f t="shared" si="8"/>
        <v>11</v>
      </c>
      <c r="BB52" s="54"/>
      <c r="BC52">
        <f t="shared" si="4"/>
        <v>0</v>
      </c>
    </row>
    <row r="53" spans="5:56" x14ac:dyDescent="0.25">
      <c r="E53">
        <f t="shared" si="5"/>
        <v>0</v>
      </c>
      <c r="G53" s="94"/>
      <c r="H53" s="54"/>
      <c r="I53" s="96"/>
      <c r="J53" s="97"/>
      <c r="K53" s="98"/>
      <c r="M53" s="16"/>
      <c r="N53" s="16"/>
      <c r="O53" s="16"/>
      <c r="P53" s="33"/>
      <c r="Q53" s="21"/>
      <c r="R53" s="20"/>
      <c r="S53" s="18">
        <f t="shared" si="9"/>
        <v>0</v>
      </c>
      <c r="U53" s="34"/>
      <c r="V53" s="33"/>
      <c r="W53" s="33"/>
      <c r="X53" s="35"/>
      <c r="Y53" s="35"/>
      <c r="AA53" s="45">
        <v>43271</v>
      </c>
      <c r="AB53" s="46" t="s">
        <v>73</v>
      </c>
      <c r="AC53" s="47" t="s">
        <v>278</v>
      </c>
      <c r="AD53" s="39">
        <f t="shared" si="3"/>
        <v>-56</v>
      </c>
      <c r="AE53" s="48"/>
      <c r="AF53" s="48"/>
      <c r="AH53" s="49">
        <f t="shared" si="0"/>
        <v>56</v>
      </c>
      <c r="AI53">
        <v>56</v>
      </c>
      <c r="AJ53" s="54" t="s">
        <v>187</v>
      </c>
      <c r="AK53" s="54"/>
      <c r="AL53" s="54"/>
      <c r="AM53" s="54"/>
      <c r="AN53" s="97"/>
      <c r="AO53" s="54"/>
      <c r="AP53" s="54"/>
      <c r="AQ53" s="54"/>
      <c r="AR53" s="54"/>
      <c r="AS53" s="54"/>
      <c r="AT53" s="54"/>
      <c r="AU53" s="54"/>
      <c r="AV53">
        <f t="shared" si="1"/>
        <v>0</v>
      </c>
      <c r="AW53" s="54"/>
      <c r="AX53" s="54"/>
      <c r="AY53" s="54"/>
      <c r="AZ53" s="54">
        <v>2</v>
      </c>
      <c r="BA53" s="54">
        <f t="shared" si="8"/>
        <v>10</v>
      </c>
      <c r="BB53" s="54"/>
      <c r="BC53">
        <f t="shared" si="4"/>
        <v>0</v>
      </c>
    </row>
    <row r="54" spans="5:56" x14ac:dyDescent="0.25">
      <c r="E54">
        <f t="shared" si="5"/>
        <v>0</v>
      </c>
      <c r="G54" s="94"/>
      <c r="H54" s="54"/>
      <c r="I54" s="96"/>
      <c r="J54" s="97"/>
      <c r="K54" s="98"/>
      <c r="M54" s="16"/>
      <c r="N54" s="16"/>
      <c r="O54" s="16"/>
      <c r="P54" s="33"/>
      <c r="Q54" s="21"/>
      <c r="R54" s="20"/>
      <c r="S54" s="18">
        <f t="shared" si="9"/>
        <v>0</v>
      </c>
      <c r="U54" s="34"/>
      <c r="V54" s="33"/>
      <c r="W54" s="33"/>
      <c r="X54" s="35"/>
      <c r="Y54" s="35"/>
      <c r="AA54" s="45">
        <v>43272</v>
      </c>
      <c r="AB54" s="46" t="s">
        <v>44</v>
      </c>
      <c r="AC54" s="47" t="s">
        <v>280</v>
      </c>
      <c r="AD54" s="39">
        <f t="shared" si="3"/>
        <v>-76</v>
      </c>
      <c r="AE54" s="48"/>
      <c r="AF54" s="81"/>
      <c r="AH54" s="49">
        <f t="shared" si="0"/>
        <v>76</v>
      </c>
      <c r="AI54">
        <v>76</v>
      </c>
      <c r="AJ54" s="54" t="s">
        <v>281</v>
      </c>
      <c r="AK54" s="54"/>
      <c r="AL54" s="54"/>
      <c r="AM54" s="54"/>
      <c r="AN54" s="54"/>
      <c r="AO54" s="54"/>
      <c r="AP54" s="54"/>
      <c r="AQ54" s="54"/>
      <c r="AR54" s="54"/>
      <c r="AS54" s="54"/>
      <c r="AT54" s="54"/>
      <c r="AU54" s="54"/>
      <c r="AV54">
        <f t="shared" si="1"/>
        <v>0</v>
      </c>
      <c r="AW54" s="54"/>
      <c r="AX54" s="54"/>
      <c r="AY54" s="54"/>
      <c r="AZ54" s="54">
        <v>2</v>
      </c>
      <c r="BA54" s="54">
        <f t="shared" si="8"/>
        <v>10</v>
      </c>
      <c r="BB54" s="54"/>
      <c r="BC54">
        <f t="shared" si="4"/>
        <v>0</v>
      </c>
    </row>
    <row r="55" spans="5:56" x14ac:dyDescent="0.25">
      <c r="E55">
        <f t="shared" si="5"/>
        <v>0</v>
      </c>
      <c r="K55" s="12"/>
      <c r="M55" s="16"/>
      <c r="N55" s="16"/>
      <c r="O55" s="16"/>
      <c r="P55" s="33"/>
      <c r="Q55" s="21"/>
      <c r="R55" s="20"/>
      <c r="S55" s="18">
        <f t="shared" si="9"/>
        <v>0</v>
      </c>
      <c r="U55" s="34"/>
      <c r="V55" s="33"/>
      <c r="W55" s="33"/>
      <c r="X55" s="35"/>
      <c r="Y55" s="35"/>
      <c r="AA55" s="45">
        <v>43273</v>
      </c>
      <c r="AB55" s="46" t="s">
        <v>69</v>
      </c>
      <c r="AC55" s="47" t="s">
        <v>293</v>
      </c>
      <c r="AD55" s="39">
        <f t="shared" si="3"/>
        <v>-193</v>
      </c>
      <c r="AE55" s="48"/>
      <c r="AF55" s="48"/>
      <c r="AH55" s="49">
        <f t="shared" si="0"/>
        <v>193</v>
      </c>
      <c r="AI55">
        <v>150</v>
      </c>
      <c r="AJ55" s="54" t="s">
        <v>282</v>
      </c>
      <c r="AK55" s="54" t="s">
        <v>229</v>
      </c>
      <c r="AL55" s="54">
        <v>30</v>
      </c>
      <c r="AM55" s="54">
        <v>13</v>
      </c>
      <c r="AN55" s="54"/>
      <c r="AO55" s="54"/>
      <c r="AP55" s="54"/>
      <c r="AQ55" s="54"/>
      <c r="AR55" s="54"/>
      <c r="AS55" s="54"/>
      <c r="AT55" s="54"/>
      <c r="AU55" s="54"/>
      <c r="AV55">
        <f t="shared" si="1"/>
        <v>0</v>
      </c>
      <c r="AW55" s="54"/>
      <c r="AX55" s="54"/>
      <c r="AY55" s="54"/>
      <c r="AZ55" s="54">
        <v>3</v>
      </c>
      <c r="BA55" s="54">
        <f t="shared" si="8"/>
        <v>15</v>
      </c>
      <c r="BB55" s="54"/>
      <c r="BC55">
        <f t="shared" si="4"/>
        <v>0</v>
      </c>
    </row>
    <row r="56" spans="5:56" x14ac:dyDescent="0.25">
      <c r="E56">
        <f t="shared" si="5"/>
        <v>0</v>
      </c>
      <c r="K56" s="12"/>
      <c r="M56" s="16"/>
      <c r="N56" s="16"/>
      <c r="O56" s="16"/>
      <c r="P56" s="33"/>
      <c r="Q56" s="21"/>
      <c r="R56" s="20"/>
      <c r="S56" s="18">
        <f t="shared" si="9"/>
        <v>0</v>
      </c>
      <c r="U56" s="34"/>
      <c r="V56" s="33"/>
      <c r="W56" s="33"/>
      <c r="X56" s="35"/>
      <c r="Y56" s="35"/>
      <c r="AA56" s="45">
        <v>43274</v>
      </c>
      <c r="AB56" s="46" t="s">
        <v>70</v>
      </c>
      <c r="AC56" s="47" t="s">
        <v>292</v>
      </c>
      <c r="AD56" s="39">
        <f t="shared" si="3"/>
        <v>-2135</v>
      </c>
      <c r="AE56" s="48"/>
      <c r="AF56" s="48"/>
      <c r="AH56" s="49">
        <f t="shared" si="0"/>
        <v>2135</v>
      </c>
      <c r="AI56">
        <v>60</v>
      </c>
      <c r="AJ56" s="54" t="s">
        <v>283</v>
      </c>
      <c r="AK56" s="54" t="s">
        <v>289</v>
      </c>
      <c r="AL56" s="95">
        <v>28</v>
      </c>
      <c r="AM56" s="54">
        <v>7</v>
      </c>
      <c r="AN56" s="54">
        <v>20</v>
      </c>
      <c r="AO56" s="97">
        <v>2000</v>
      </c>
      <c r="AP56" s="54"/>
      <c r="AQ56" s="54"/>
      <c r="AR56" s="54"/>
      <c r="AS56" s="54"/>
      <c r="AT56" s="54"/>
      <c r="AU56" s="54"/>
      <c r="AV56">
        <f t="shared" si="1"/>
        <v>20</v>
      </c>
      <c r="AW56" s="54">
        <v>20</v>
      </c>
      <c r="AX56" s="54"/>
      <c r="AY56" s="54"/>
      <c r="AZ56" s="54">
        <v>2</v>
      </c>
      <c r="BA56" s="54">
        <f t="shared" si="8"/>
        <v>10</v>
      </c>
      <c r="BB56" s="54"/>
      <c r="BC56">
        <f t="shared" si="4"/>
        <v>0</v>
      </c>
    </row>
    <row r="57" spans="5:56" x14ac:dyDescent="0.25">
      <c r="E57">
        <f t="shared" si="5"/>
        <v>0</v>
      </c>
      <c r="K57" s="12"/>
      <c r="M57" s="16"/>
      <c r="N57" s="16"/>
      <c r="O57" s="16"/>
      <c r="P57" s="33"/>
      <c r="Q57" s="21"/>
      <c r="R57" s="20"/>
      <c r="S57" s="18">
        <f t="shared" si="9"/>
        <v>0</v>
      </c>
      <c r="U57" s="34"/>
      <c r="V57" s="33"/>
      <c r="W57" s="33"/>
      <c r="X57" s="35"/>
      <c r="Y57" s="35"/>
      <c r="AA57" s="45">
        <v>43275</v>
      </c>
      <c r="AB57" s="46" t="s">
        <v>71</v>
      </c>
      <c r="AC57" s="47" t="s">
        <v>291</v>
      </c>
      <c r="AD57" s="39">
        <f t="shared" si="3"/>
        <v>0</v>
      </c>
      <c r="AE57" s="48"/>
      <c r="AF57" s="48"/>
      <c r="AH57" s="49">
        <f t="shared" si="0"/>
        <v>0</v>
      </c>
      <c r="AI57" s="82"/>
      <c r="AJ57" s="54"/>
      <c r="AK57" s="54"/>
      <c r="AL57" s="97"/>
      <c r="AM57" s="54"/>
      <c r="AN57" s="54"/>
      <c r="AO57" s="54"/>
      <c r="AP57" s="54"/>
      <c r="AQ57" s="54"/>
      <c r="AR57" s="54"/>
      <c r="AS57" s="54"/>
      <c r="AT57" s="54"/>
      <c r="AU57" s="54"/>
      <c r="AV57">
        <f t="shared" si="1"/>
        <v>0</v>
      </c>
      <c r="AW57" s="54"/>
      <c r="AX57" s="54"/>
      <c r="AY57" s="54"/>
      <c r="AZ57" s="54"/>
      <c r="BA57" s="54">
        <f t="shared" si="8"/>
        <v>0</v>
      </c>
      <c r="BB57" s="54"/>
      <c r="BC57">
        <f t="shared" si="4"/>
        <v>0</v>
      </c>
    </row>
    <row r="58" spans="5:56" x14ac:dyDescent="0.25">
      <c r="E58">
        <f t="shared" si="5"/>
        <v>0</v>
      </c>
      <c r="K58" s="12"/>
      <c r="M58" s="16"/>
      <c r="N58" s="16"/>
      <c r="O58" s="16"/>
      <c r="P58" s="33"/>
      <c r="Q58" s="21"/>
      <c r="R58" s="20"/>
      <c r="S58" s="18">
        <f t="shared" si="9"/>
        <v>0</v>
      </c>
      <c r="U58" s="34"/>
      <c r="V58" s="33"/>
      <c r="W58" s="33"/>
      <c r="X58" s="35"/>
      <c r="Y58" s="35"/>
      <c r="AA58" s="45">
        <v>43276</v>
      </c>
      <c r="AB58" s="46" t="s">
        <v>72</v>
      </c>
      <c r="AC58" s="47" t="s">
        <v>294</v>
      </c>
      <c r="AD58" s="39">
        <f t="shared" si="3"/>
        <v>-100</v>
      </c>
      <c r="AE58" s="48"/>
      <c r="AF58" s="48"/>
      <c r="AH58" s="49">
        <f t="shared" si="0"/>
        <v>100</v>
      </c>
      <c r="AI58">
        <v>50</v>
      </c>
      <c r="AJ58" s="54" t="s">
        <v>187</v>
      </c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>
        <f t="shared" si="1"/>
        <v>50</v>
      </c>
      <c r="AW58" s="54">
        <v>50</v>
      </c>
      <c r="AX58" s="54"/>
      <c r="AY58" s="54"/>
      <c r="AZ58" s="54">
        <v>2</v>
      </c>
      <c r="BA58" s="54">
        <f t="shared" si="8"/>
        <v>10</v>
      </c>
      <c r="BB58" s="54"/>
      <c r="BC58">
        <f t="shared" si="4"/>
        <v>0</v>
      </c>
    </row>
    <row r="59" spans="5:56" x14ac:dyDescent="0.25">
      <c r="E59">
        <f t="shared" si="5"/>
        <v>0</v>
      </c>
      <c r="K59" s="12"/>
      <c r="M59" s="16"/>
      <c r="N59" s="16"/>
      <c r="O59" s="16"/>
      <c r="P59" s="33"/>
      <c r="Q59" s="21"/>
      <c r="R59" s="20"/>
      <c r="S59" s="18">
        <f t="shared" si="9"/>
        <v>0</v>
      </c>
      <c r="U59" s="34"/>
      <c r="V59" s="33"/>
      <c r="W59" s="33"/>
      <c r="X59" s="33"/>
      <c r="Y59" s="33"/>
      <c r="AA59" s="45">
        <v>43277</v>
      </c>
      <c r="AB59" s="46" t="s">
        <v>68</v>
      </c>
      <c r="AC59" s="47" t="s">
        <v>290</v>
      </c>
      <c r="AD59" s="39">
        <f t="shared" si="3"/>
        <v>-144</v>
      </c>
      <c r="AE59" s="48"/>
      <c r="AF59" s="48"/>
      <c r="AH59" s="49">
        <f t="shared" si="0"/>
        <v>144</v>
      </c>
      <c r="AI59">
        <v>50</v>
      </c>
      <c r="AJ59" s="54" t="s">
        <v>187</v>
      </c>
      <c r="AK59" s="54" t="s">
        <v>295</v>
      </c>
      <c r="AL59" s="54">
        <v>4</v>
      </c>
      <c r="AM59" s="54">
        <v>90</v>
      </c>
      <c r="AN59" s="54"/>
      <c r="AO59" s="54"/>
      <c r="AP59" s="54"/>
      <c r="AQ59" s="54"/>
      <c r="AR59" s="54"/>
      <c r="AS59" s="54"/>
      <c r="AT59" s="54"/>
      <c r="AU59" s="54"/>
      <c r="AV59">
        <f t="shared" si="1"/>
        <v>0</v>
      </c>
      <c r="AW59" s="54"/>
      <c r="AX59" s="54"/>
      <c r="AY59" s="54"/>
      <c r="AZ59" s="54">
        <v>3</v>
      </c>
      <c r="BA59" s="54">
        <f t="shared" si="8"/>
        <v>15</v>
      </c>
      <c r="BB59" s="54"/>
      <c r="BC59">
        <f t="shared" si="4"/>
        <v>0</v>
      </c>
    </row>
    <row r="60" spans="5:56" x14ac:dyDescent="0.25">
      <c r="E60">
        <f t="shared" si="5"/>
        <v>0</v>
      </c>
      <c r="K60" s="12"/>
      <c r="M60" s="16"/>
      <c r="N60" s="16"/>
      <c r="O60" s="16"/>
      <c r="P60" s="33"/>
      <c r="Q60" s="21"/>
      <c r="R60" s="20"/>
      <c r="S60" s="18">
        <f t="shared" si="9"/>
        <v>0</v>
      </c>
      <c r="U60" s="34"/>
      <c r="V60" s="33"/>
      <c r="W60" s="33"/>
      <c r="X60" s="35"/>
      <c r="Y60" s="35"/>
      <c r="AA60" s="45">
        <v>43278</v>
      </c>
      <c r="AB60" s="46" t="s">
        <v>73</v>
      </c>
      <c r="AC60" s="47" t="s">
        <v>296</v>
      </c>
      <c r="AD60" s="39">
        <f t="shared" si="3"/>
        <v>-68</v>
      </c>
      <c r="AE60" s="48"/>
      <c r="AF60" s="48"/>
      <c r="AH60" s="49">
        <f t="shared" si="0"/>
        <v>68</v>
      </c>
      <c r="AI60">
        <v>60</v>
      </c>
      <c r="AJ60" s="54" t="s">
        <v>187</v>
      </c>
      <c r="AK60" s="54" t="s">
        <v>298</v>
      </c>
      <c r="AL60" s="54">
        <v>2</v>
      </c>
      <c r="AM60" s="54">
        <v>6</v>
      </c>
      <c r="AN60" s="54"/>
      <c r="AO60" s="54"/>
      <c r="AP60" s="54"/>
      <c r="AQ60" s="54"/>
      <c r="AR60" s="54"/>
      <c r="AS60" s="54"/>
      <c r="AT60" s="54"/>
      <c r="AU60" s="54"/>
      <c r="AV60">
        <f t="shared" si="1"/>
        <v>0</v>
      </c>
      <c r="AW60" s="54"/>
      <c r="AX60" s="54"/>
      <c r="AY60" s="54"/>
      <c r="AZ60" s="54">
        <v>2</v>
      </c>
      <c r="BA60" s="54">
        <f t="shared" si="8"/>
        <v>10</v>
      </c>
      <c r="BB60" s="54"/>
      <c r="BC60">
        <f t="shared" si="4"/>
        <v>0</v>
      </c>
    </row>
    <row r="61" spans="5:56" x14ac:dyDescent="0.25">
      <c r="E61">
        <f t="shared" si="5"/>
        <v>0</v>
      </c>
      <c r="K61" s="12"/>
      <c r="M61" s="16"/>
      <c r="N61" s="16"/>
      <c r="O61" s="16"/>
      <c r="P61" s="33"/>
      <c r="Q61" s="21"/>
      <c r="R61" s="20"/>
      <c r="S61" s="18">
        <f t="shared" si="9"/>
        <v>0</v>
      </c>
      <c r="U61" s="34"/>
      <c r="V61" s="33"/>
      <c r="W61" s="33"/>
      <c r="X61" s="35"/>
      <c r="Y61" s="35"/>
      <c r="AA61" s="45">
        <v>43279</v>
      </c>
      <c r="AB61" s="46" t="s">
        <v>44</v>
      </c>
      <c r="AC61" s="47" t="s">
        <v>296</v>
      </c>
      <c r="AD61" s="39">
        <f t="shared" si="3"/>
        <v>-55</v>
      </c>
      <c r="AE61" s="48"/>
      <c r="AF61" s="48"/>
      <c r="AH61" s="49">
        <f t="shared" si="0"/>
        <v>55</v>
      </c>
      <c r="AI61">
        <v>55</v>
      </c>
      <c r="AJ61" s="54" t="s">
        <v>187</v>
      </c>
      <c r="AK61" s="54"/>
      <c r="AL61" s="54"/>
      <c r="AM61" s="54"/>
      <c r="AN61" s="54"/>
      <c r="AO61" s="54"/>
      <c r="AP61" s="54"/>
      <c r="AQ61" s="54"/>
      <c r="AR61" s="54"/>
      <c r="AS61" s="54"/>
      <c r="AT61" s="54"/>
      <c r="AU61" s="54"/>
      <c r="AV61">
        <f t="shared" si="1"/>
        <v>0</v>
      </c>
      <c r="AW61" s="54"/>
      <c r="AX61" s="54"/>
      <c r="AY61" s="54"/>
      <c r="AZ61" s="54">
        <v>2</v>
      </c>
      <c r="BA61" s="54">
        <f t="shared" si="8"/>
        <v>10</v>
      </c>
      <c r="BB61" s="54"/>
      <c r="BC61">
        <f t="shared" si="4"/>
        <v>0</v>
      </c>
    </row>
    <row r="62" spans="5:56" x14ac:dyDescent="0.25">
      <c r="E62">
        <f t="shared" si="5"/>
        <v>0</v>
      </c>
      <c r="K62" s="12"/>
      <c r="M62" s="16"/>
      <c r="N62" s="16"/>
      <c r="O62" s="16"/>
      <c r="P62" s="33"/>
      <c r="Q62" s="21"/>
      <c r="R62" s="20"/>
      <c r="S62" s="18">
        <f t="shared" si="9"/>
        <v>0</v>
      </c>
      <c r="U62" s="34"/>
      <c r="V62" s="33"/>
      <c r="W62" s="33"/>
      <c r="X62" s="35"/>
      <c r="Y62" s="35"/>
      <c r="AA62" s="45">
        <v>43280</v>
      </c>
      <c r="AB62" s="46" t="s">
        <v>69</v>
      </c>
      <c r="AC62" s="47" t="s">
        <v>322</v>
      </c>
      <c r="AD62" s="39">
        <f t="shared" si="3"/>
        <v>-15</v>
      </c>
      <c r="AE62" s="48"/>
      <c r="AF62" s="48"/>
      <c r="AH62" s="49">
        <f t="shared" si="0"/>
        <v>15</v>
      </c>
      <c r="AI62" t="s">
        <v>83</v>
      </c>
      <c r="AJ62" s="54" t="s">
        <v>164</v>
      </c>
      <c r="AK62" s="54"/>
      <c r="AL62" s="54">
        <v>15</v>
      </c>
      <c r="AM62" s="90"/>
      <c r="AN62" s="54"/>
      <c r="AO62" s="54"/>
      <c r="AP62" s="54"/>
      <c r="AQ62" s="54"/>
      <c r="AR62" s="54"/>
      <c r="AS62" s="54"/>
      <c r="AT62" s="54"/>
      <c r="AU62" s="54"/>
      <c r="AV62">
        <f t="shared" si="1"/>
        <v>0</v>
      </c>
      <c r="AW62" s="54"/>
      <c r="AX62" s="54"/>
      <c r="AY62" s="54"/>
      <c r="AZ62" s="54">
        <v>3</v>
      </c>
      <c r="BA62" s="54">
        <f t="shared" si="8"/>
        <v>15</v>
      </c>
      <c r="BB62" s="54"/>
      <c r="BC62">
        <f t="shared" si="4"/>
        <v>0</v>
      </c>
    </row>
    <row r="63" spans="5:56" x14ac:dyDescent="0.25">
      <c r="E63">
        <f t="shared" si="5"/>
        <v>0</v>
      </c>
      <c r="K63" s="12"/>
      <c r="M63" s="16"/>
      <c r="N63" s="16"/>
      <c r="O63" s="16"/>
      <c r="P63" s="33"/>
      <c r="Q63" s="21"/>
      <c r="R63" s="20"/>
      <c r="S63" s="18">
        <f t="shared" si="9"/>
        <v>0</v>
      </c>
      <c r="U63" s="34"/>
      <c r="V63" s="33"/>
      <c r="W63" s="33"/>
      <c r="X63" s="35"/>
      <c r="Y63" s="35"/>
      <c r="AA63" s="45">
        <v>43281</v>
      </c>
      <c r="AB63" s="46" t="s">
        <v>70</v>
      </c>
      <c r="AC63" s="47" t="s">
        <v>321</v>
      </c>
      <c r="AD63" s="39">
        <f t="shared" si="3"/>
        <v>-5455</v>
      </c>
      <c r="AE63" s="48">
        <v>200</v>
      </c>
      <c r="AF63" s="48">
        <v>100</v>
      </c>
      <c r="AG63" t="s">
        <v>323</v>
      </c>
      <c r="AH63" s="49">
        <f>SUM(AI63,AL63,AM63,AN63,AO63,AP63,AQ63,AR63,AS63,AT63,AU63,AV63)</f>
        <v>5755</v>
      </c>
      <c r="AI63">
        <v>185</v>
      </c>
      <c r="AJ63" s="54" t="s">
        <v>317</v>
      </c>
      <c r="AK63" s="54"/>
      <c r="AL63" s="97">
        <v>4900</v>
      </c>
      <c r="AM63" s="54">
        <v>220</v>
      </c>
      <c r="AN63" s="54">
        <v>150</v>
      </c>
      <c r="AO63" s="54">
        <v>40</v>
      </c>
      <c r="AP63" s="54">
        <v>150</v>
      </c>
      <c r="AQ63" s="54">
        <v>50</v>
      </c>
      <c r="AR63" s="54">
        <v>30</v>
      </c>
      <c r="AS63" s="54"/>
      <c r="AT63" s="54"/>
      <c r="AU63" s="54"/>
      <c r="AV63">
        <f>SUM(AW63,BD63,BC63)</f>
        <v>30</v>
      </c>
      <c r="AW63" s="54">
        <v>20</v>
      </c>
      <c r="AX63" s="54"/>
      <c r="AY63" s="54"/>
      <c r="AZ63" s="54">
        <v>1</v>
      </c>
      <c r="BA63" s="54">
        <f>(AX63*6)+(AY63*8)+(AZ63*5)</f>
        <v>5</v>
      </c>
      <c r="BB63" s="54"/>
      <c r="BC63">
        <f t="shared" si="4"/>
        <v>0</v>
      </c>
      <c r="BD63">
        <v>10</v>
      </c>
    </row>
    <row r="64" spans="5:56" x14ac:dyDescent="0.25">
      <c r="E64">
        <f t="shared" si="5"/>
        <v>0</v>
      </c>
      <c r="K64" s="12"/>
      <c r="M64" s="16"/>
      <c r="N64" s="16"/>
      <c r="O64" s="16"/>
      <c r="P64" s="33"/>
      <c r="Q64" s="21"/>
      <c r="R64" s="20"/>
      <c r="S64" s="18">
        <f t="shared" si="9"/>
        <v>0</v>
      </c>
      <c r="U64" s="34"/>
      <c r="V64" s="33"/>
      <c r="W64" s="33"/>
      <c r="X64" s="35"/>
      <c r="Y64" s="35"/>
      <c r="AA64" s="45">
        <v>43282</v>
      </c>
      <c r="AB64" s="46" t="s">
        <v>71</v>
      </c>
      <c r="AC64" s="47" t="s">
        <v>328</v>
      </c>
      <c r="AD64" s="39">
        <f t="shared" si="3"/>
        <v>0</v>
      </c>
      <c r="AE64" s="48"/>
      <c r="AF64" s="48"/>
      <c r="AH64" s="49">
        <f t="shared" si="0"/>
        <v>0</v>
      </c>
      <c r="AJ64" s="54"/>
      <c r="AK64" s="54"/>
      <c r="AL64" s="54"/>
      <c r="AM64" s="54"/>
      <c r="AN64" s="54"/>
      <c r="AO64" s="54"/>
      <c r="AP64" s="54"/>
      <c r="AQ64" s="54"/>
      <c r="AR64" s="54"/>
      <c r="AS64" s="54"/>
      <c r="AT64" s="54"/>
      <c r="AU64" s="54"/>
      <c r="AV64">
        <f t="shared" si="1"/>
        <v>0</v>
      </c>
      <c r="AW64" s="54"/>
      <c r="AX64" s="54"/>
      <c r="AY64" s="54"/>
      <c r="AZ64" s="54"/>
      <c r="BA64" s="54">
        <f t="shared" si="8"/>
        <v>0</v>
      </c>
      <c r="BB64" s="54"/>
      <c r="BC64">
        <f t="shared" si="4"/>
        <v>0</v>
      </c>
    </row>
    <row r="65" spans="5:56" x14ac:dyDescent="0.25">
      <c r="E65">
        <f t="shared" si="5"/>
        <v>0</v>
      </c>
      <c r="K65" s="12"/>
      <c r="M65" s="16"/>
      <c r="N65" s="16"/>
      <c r="O65" s="16"/>
      <c r="P65" s="33"/>
      <c r="Q65" s="21"/>
      <c r="R65" s="20"/>
      <c r="S65" s="18">
        <f t="shared" si="9"/>
        <v>0</v>
      </c>
      <c r="U65" s="34"/>
      <c r="V65" s="33"/>
      <c r="W65" s="33"/>
      <c r="X65" s="35"/>
      <c r="Y65" s="35"/>
      <c r="AA65" s="45">
        <v>43283</v>
      </c>
      <c r="AB65" s="46" t="s">
        <v>72</v>
      </c>
      <c r="AC65" s="47" t="s">
        <v>329</v>
      </c>
      <c r="AD65" s="39">
        <f t="shared" si="3"/>
        <v>-204</v>
      </c>
      <c r="AE65" s="48"/>
      <c r="AF65" s="48"/>
      <c r="AH65" s="49">
        <f t="shared" si="0"/>
        <v>204</v>
      </c>
      <c r="AI65">
        <v>200</v>
      </c>
      <c r="AJ65" s="54" t="s">
        <v>326</v>
      </c>
      <c r="AK65" s="54" t="s">
        <v>327</v>
      </c>
      <c r="AL65" s="54">
        <v>4</v>
      </c>
      <c r="AM65" s="54"/>
      <c r="AN65" s="54"/>
      <c r="AO65" s="54"/>
      <c r="AP65" s="54"/>
      <c r="AQ65" s="54"/>
      <c r="AR65" s="54"/>
      <c r="AS65" s="54"/>
      <c r="AT65" s="54"/>
      <c r="AU65" s="54"/>
      <c r="AV65">
        <f t="shared" si="1"/>
        <v>0</v>
      </c>
      <c r="AW65" s="54"/>
      <c r="AX65" s="54"/>
      <c r="AY65" s="54"/>
      <c r="AZ65" s="54">
        <v>2</v>
      </c>
      <c r="BA65" s="54">
        <f t="shared" si="8"/>
        <v>10</v>
      </c>
      <c r="BB65" s="54"/>
      <c r="BC65">
        <f t="shared" si="4"/>
        <v>0</v>
      </c>
    </row>
    <row r="66" spans="5:56" x14ac:dyDescent="0.25">
      <c r="E66">
        <f t="shared" si="5"/>
        <v>0</v>
      </c>
      <c r="K66" s="12"/>
      <c r="M66" s="16"/>
      <c r="N66" s="16"/>
      <c r="O66" s="16"/>
      <c r="P66" s="33"/>
      <c r="Q66" s="21"/>
      <c r="R66" s="20"/>
      <c r="S66" s="18">
        <f t="shared" si="9"/>
        <v>0</v>
      </c>
      <c r="U66" s="34"/>
      <c r="V66" s="33"/>
      <c r="W66" s="33"/>
      <c r="X66" s="35"/>
      <c r="Y66" s="35"/>
      <c r="AA66" s="45">
        <v>43284</v>
      </c>
      <c r="AB66" s="46" t="s">
        <v>68</v>
      </c>
      <c r="AC66" s="47" t="s">
        <v>332</v>
      </c>
      <c r="AD66" s="39">
        <f t="shared" si="3"/>
        <v>-98</v>
      </c>
      <c r="AE66" s="48"/>
      <c r="AF66" s="48"/>
      <c r="AH66" s="49">
        <f t="shared" si="0"/>
        <v>98</v>
      </c>
      <c r="AI66">
        <v>68</v>
      </c>
      <c r="AJ66" s="54" t="s">
        <v>281</v>
      </c>
      <c r="AK66" s="54" t="s">
        <v>153</v>
      </c>
      <c r="AL66" s="54">
        <v>30</v>
      </c>
      <c r="AM66" s="54"/>
      <c r="AN66" s="54"/>
      <c r="AO66" s="54"/>
      <c r="AP66" s="54"/>
      <c r="AQ66" s="54"/>
      <c r="AR66" s="54"/>
      <c r="AS66" s="54"/>
      <c r="AT66" s="54"/>
      <c r="AU66" s="54"/>
      <c r="AV66">
        <f t="shared" si="1"/>
        <v>0</v>
      </c>
      <c r="AW66" s="54"/>
      <c r="AX66" s="54"/>
      <c r="AY66" s="54"/>
      <c r="AZ66" s="54">
        <v>2</v>
      </c>
      <c r="BA66" s="54">
        <f t="shared" si="8"/>
        <v>10</v>
      </c>
      <c r="BB66" s="54"/>
      <c r="BC66">
        <f t="shared" si="4"/>
        <v>0</v>
      </c>
    </row>
    <row r="67" spans="5:56" x14ac:dyDescent="0.25">
      <c r="E67">
        <f t="shared" si="5"/>
        <v>0</v>
      </c>
      <c r="K67" s="12"/>
      <c r="M67" s="16"/>
      <c r="N67" s="16"/>
      <c r="O67" s="16"/>
      <c r="P67" s="33"/>
      <c r="Q67" s="21"/>
      <c r="R67" s="20"/>
      <c r="S67" s="18">
        <f t="shared" si="9"/>
        <v>0</v>
      </c>
      <c r="U67" s="34"/>
      <c r="V67" s="33"/>
      <c r="W67" s="33"/>
      <c r="X67" s="35"/>
      <c r="Y67" s="35"/>
      <c r="AA67" s="45">
        <v>43285</v>
      </c>
      <c r="AB67" s="46" t="s">
        <v>73</v>
      </c>
      <c r="AC67" s="47" t="s">
        <v>333</v>
      </c>
      <c r="AD67" s="39">
        <f t="shared" si="3"/>
        <v>-196</v>
      </c>
      <c r="AE67" s="48"/>
      <c r="AF67" s="48"/>
      <c r="AH67" s="49">
        <f t="shared" ref="AH67:AH114" si="10">SUM(AI67,AL67,AM67,AN67,AO67,AP67,AQ67,AR67,AS67,AT67,AU67,AV67)</f>
        <v>196</v>
      </c>
      <c r="AI67">
        <v>56</v>
      </c>
      <c r="AJ67" s="54" t="s">
        <v>187</v>
      </c>
      <c r="AK67" s="54" t="s">
        <v>331</v>
      </c>
      <c r="AL67" s="54">
        <v>30</v>
      </c>
      <c r="AM67" s="54">
        <v>60</v>
      </c>
      <c r="AN67" s="54"/>
      <c r="AO67" s="54"/>
      <c r="AP67" s="54"/>
      <c r="AQ67" s="54"/>
      <c r="AR67" s="54"/>
      <c r="AS67" s="54"/>
      <c r="AT67" s="54"/>
      <c r="AU67" s="54"/>
      <c r="AV67">
        <f t="shared" ref="AV67:AV120" si="11">SUM(AW67,BD67,BC67)</f>
        <v>50</v>
      </c>
      <c r="AW67" s="151">
        <v>50</v>
      </c>
      <c r="AX67" s="54"/>
      <c r="AY67" s="54"/>
      <c r="AZ67" s="54">
        <v>2</v>
      </c>
      <c r="BA67" s="54">
        <f t="shared" si="8"/>
        <v>10</v>
      </c>
      <c r="BB67" s="54"/>
      <c r="BC67">
        <f t="shared" si="4"/>
        <v>0</v>
      </c>
    </row>
    <row r="68" spans="5:56" x14ac:dyDescent="0.25">
      <c r="E68">
        <f t="shared" si="5"/>
        <v>0</v>
      </c>
      <c r="K68" s="12"/>
      <c r="M68" s="16"/>
      <c r="N68" s="16"/>
      <c r="O68" s="16"/>
      <c r="P68" s="33"/>
      <c r="Q68" s="21"/>
      <c r="R68" s="20"/>
      <c r="S68" s="18">
        <f t="shared" si="9"/>
        <v>0</v>
      </c>
      <c r="U68" s="34"/>
      <c r="V68" s="33"/>
      <c r="W68" s="33"/>
      <c r="X68" s="35"/>
      <c r="Y68" s="35"/>
      <c r="AA68" s="45">
        <v>43286</v>
      </c>
      <c r="AB68" s="46" t="s">
        <v>44</v>
      </c>
      <c r="AC68" s="47" t="s">
        <v>334</v>
      </c>
      <c r="AD68" s="39">
        <f t="shared" ref="AD68:AD114" si="12">(SUM(AE68,AF68))-AH68</f>
        <v>-130</v>
      </c>
      <c r="AE68" s="48"/>
      <c r="AF68" s="48"/>
      <c r="AH68" s="49">
        <f t="shared" si="10"/>
        <v>130</v>
      </c>
      <c r="AI68">
        <v>100</v>
      </c>
      <c r="AJ68" s="54" t="s">
        <v>343</v>
      </c>
      <c r="AK68" s="54" t="s">
        <v>344</v>
      </c>
      <c r="AL68" s="54">
        <v>30</v>
      </c>
      <c r="AM68" s="54"/>
      <c r="AN68" s="54"/>
      <c r="AO68" s="54"/>
      <c r="AP68" s="54"/>
      <c r="AQ68" s="54"/>
      <c r="AR68" s="54"/>
      <c r="AS68" s="54"/>
      <c r="AT68" s="54"/>
      <c r="AU68" s="54"/>
      <c r="AV68">
        <f t="shared" si="11"/>
        <v>0</v>
      </c>
      <c r="AW68" s="54"/>
      <c r="AX68" s="54"/>
      <c r="AY68" s="54"/>
      <c r="AZ68" s="54">
        <v>2</v>
      </c>
      <c r="BA68" s="54">
        <f t="shared" si="8"/>
        <v>10</v>
      </c>
      <c r="BB68" s="54"/>
      <c r="BC68">
        <f t="shared" ref="BC68:BC120" si="13">BB68*5</f>
        <v>0</v>
      </c>
    </row>
    <row r="69" spans="5:56" x14ac:dyDescent="0.25">
      <c r="E69">
        <f t="shared" si="5"/>
        <v>0</v>
      </c>
      <c r="K69" s="12"/>
      <c r="M69" s="16"/>
      <c r="N69" s="16"/>
      <c r="O69" s="16"/>
      <c r="P69" s="33"/>
      <c r="Q69" s="21"/>
      <c r="R69" s="20"/>
      <c r="S69" s="18">
        <f t="shared" si="9"/>
        <v>0</v>
      </c>
      <c r="U69" s="33"/>
      <c r="V69" s="33"/>
      <c r="W69" s="33"/>
      <c r="X69" s="35"/>
      <c r="Y69" s="35"/>
      <c r="AA69" s="45">
        <v>43287</v>
      </c>
      <c r="AB69" s="46" t="s">
        <v>69</v>
      </c>
      <c r="AC69" s="47" t="s">
        <v>335</v>
      </c>
      <c r="AD69" s="39">
        <f t="shared" si="12"/>
        <v>-450</v>
      </c>
      <c r="AE69" s="48"/>
      <c r="AF69" s="48"/>
      <c r="AH69" s="49">
        <f t="shared" si="10"/>
        <v>450</v>
      </c>
      <c r="AI69">
        <v>390</v>
      </c>
      <c r="AJ69" s="54" t="s">
        <v>342</v>
      </c>
      <c r="AK69" s="54" t="s">
        <v>345</v>
      </c>
      <c r="AL69" s="54">
        <v>30</v>
      </c>
      <c r="AM69" s="54">
        <v>30</v>
      </c>
      <c r="AN69" s="54"/>
      <c r="AO69" s="54"/>
      <c r="AP69" s="54"/>
      <c r="AQ69" s="54"/>
      <c r="AR69" s="54"/>
      <c r="AS69" s="54"/>
      <c r="AT69" s="54"/>
      <c r="AU69" s="54"/>
      <c r="AV69">
        <f t="shared" si="11"/>
        <v>0</v>
      </c>
      <c r="AW69" s="54"/>
      <c r="AX69" s="54"/>
      <c r="AY69" s="54"/>
      <c r="AZ69" s="54">
        <v>1</v>
      </c>
      <c r="BA69" s="54">
        <f t="shared" si="8"/>
        <v>5</v>
      </c>
      <c r="BB69" s="54"/>
      <c r="BC69">
        <f t="shared" si="13"/>
        <v>0</v>
      </c>
    </row>
    <row r="70" spans="5:56" x14ac:dyDescent="0.25">
      <c r="E70">
        <f t="shared" si="5"/>
        <v>0</v>
      </c>
      <c r="K70" s="12"/>
      <c r="M70" s="16"/>
      <c r="N70" s="16"/>
      <c r="O70" s="16"/>
      <c r="P70" s="33"/>
      <c r="Q70" s="21"/>
      <c r="R70" s="20"/>
      <c r="S70" s="18">
        <f t="shared" si="9"/>
        <v>0</v>
      </c>
      <c r="U70" s="33"/>
      <c r="V70" s="33"/>
      <c r="W70" s="33"/>
      <c r="X70" s="35"/>
      <c r="Y70" s="35"/>
      <c r="AA70" s="45">
        <v>43288</v>
      </c>
      <c r="AB70" s="46" t="s">
        <v>70</v>
      </c>
      <c r="AC70" s="47" t="s">
        <v>336</v>
      </c>
      <c r="AD70" s="39">
        <f t="shared" si="12"/>
        <v>-300</v>
      </c>
      <c r="AE70" s="48"/>
      <c r="AF70" s="48"/>
      <c r="AH70" s="49">
        <f t="shared" si="10"/>
        <v>300</v>
      </c>
      <c r="AI70" t="s">
        <v>83</v>
      </c>
      <c r="AJ70" s="54" t="s">
        <v>341</v>
      </c>
      <c r="AK70" s="54" t="s">
        <v>340</v>
      </c>
      <c r="AL70" s="142">
        <v>140</v>
      </c>
      <c r="AM70" s="142">
        <v>140</v>
      </c>
      <c r="AN70" s="54">
        <v>20</v>
      </c>
      <c r="AO70" s="54"/>
      <c r="AP70" s="54"/>
      <c r="AQ70" s="54"/>
      <c r="AR70" s="54"/>
      <c r="AS70" s="54"/>
      <c r="AT70" s="54"/>
      <c r="AU70" s="54"/>
      <c r="AV70">
        <f t="shared" si="11"/>
        <v>0</v>
      </c>
      <c r="AW70" s="54"/>
      <c r="AX70" s="54"/>
      <c r="AY70" s="54"/>
      <c r="AZ70" s="54">
        <v>2</v>
      </c>
      <c r="BA70" s="54">
        <f t="shared" si="8"/>
        <v>10</v>
      </c>
      <c r="BB70" s="54"/>
      <c r="BC70">
        <f t="shared" si="13"/>
        <v>0</v>
      </c>
    </row>
    <row r="71" spans="5:56" x14ac:dyDescent="0.25">
      <c r="E71">
        <f t="shared" si="5"/>
        <v>0</v>
      </c>
      <c r="K71" s="12"/>
      <c r="M71" s="16"/>
      <c r="N71" s="16"/>
      <c r="O71" s="16"/>
      <c r="P71" s="33"/>
      <c r="Q71" s="21"/>
      <c r="R71" s="20"/>
      <c r="S71" s="18">
        <f t="shared" ref="S71:S125" si="14">Q71-R71</f>
        <v>0</v>
      </c>
      <c r="U71" s="33"/>
      <c r="V71" s="33"/>
      <c r="W71" s="33"/>
      <c r="X71" s="35"/>
      <c r="Y71" s="35"/>
      <c r="AA71" s="45">
        <v>43289</v>
      </c>
      <c r="AB71" s="46" t="s">
        <v>71</v>
      </c>
      <c r="AC71" s="47" t="s">
        <v>337</v>
      </c>
      <c r="AD71" s="39">
        <f t="shared" si="12"/>
        <v>60</v>
      </c>
      <c r="AE71" s="48"/>
      <c r="AF71" s="48">
        <v>100</v>
      </c>
      <c r="AG71" t="s">
        <v>349</v>
      </c>
      <c r="AH71" s="49">
        <f t="shared" si="10"/>
        <v>40</v>
      </c>
      <c r="AJ71" s="54"/>
      <c r="AK71" s="54" t="s">
        <v>347</v>
      </c>
      <c r="AL71" s="54">
        <v>40</v>
      </c>
      <c r="AM71" s="54"/>
      <c r="AN71" s="54"/>
      <c r="AO71" s="54"/>
      <c r="AP71" s="54"/>
      <c r="AQ71" s="54"/>
      <c r="AR71" s="54"/>
      <c r="AS71" s="54"/>
      <c r="AT71" s="54"/>
      <c r="AU71" s="54"/>
      <c r="AV71">
        <f t="shared" si="11"/>
        <v>0</v>
      </c>
      <c r="AW71" s="54"/>
      <c r="AX71" s="54"/>
      <c r="AY71" s="54"/>
      <c r="AZ71" s="54">
        <v>2</v>
      </c>
      <c r="BA71" s="54">
        <f t="shared" si="8"/>
        <v>10</v>
      </c>
      <c r="BB71" s="54"/>
      <c r="BC71">
        <f t="shared" si="13"/>
        <v>0</v>
      </c>
    </row>
    <row r="72" spans="5:56" x14ac:dyDescent="0.25">
      <c r="E72">
        <f t="shared" si="5"/>
        <v>0</v>
      </c>
      <c r="K72" s="12"/>
      <c r="M72" s="16"/>
      <c r="N72" s="16"/>
      <c r="O72" s="16"/>
      <c r="P72" s="33"/>
      <c r="Q72" s="21"/>
      <c r="R72" s="20"/>
      <c r="S72" s="18">
        <f t="shared" si="14"/>
        <v>0</v>
      </c>
      <c r="U72" s="33"/>
      <c r="V72" s="33"/>
      <c r="W72" s="33"/>
      <c r="X72" s="35"/>
      <c r="Y72" s="35"/>
      <c r="AA72" s="45">
        <v>43290</v>
      </c>
      <c r="AB72" s="46" t="s">
        <v>72</v>
      </c>
      <c r="AC72" s="47" t="s">
        <v>338</v>
      </c>
      <c r="AD72" s="39">
        <f t="shared" si="12"/>
        <v>-114</v>
      </c>
      <c r="AE72" s="48"/>
      <c r="AF72" s="48"/>
      <c r="AH72" s="49">
        <f t="shared" si="10"/>
        <v>114</v>
      </c>
      <c r="AI72">
        <v>64</v>
      </c>
      <c r="AJ72" s="54" t="s">
        <v>339</v>
      </c>
      <c r="AK72" s="54"/>
      <c r="AL72" s="54"/>
      <c r="AM72" s="54"/>
      <c r="AN72" s="54"/>
      <c r="AO72" s="54"/>
      <c r="AP72" s="54"/>
      <c r="AQ72" s="54"/>
      <c r="AR72" s="54"/>
      <c r="AS72" s="54"/>
      <c r="AT72" s="54"/>
      <c r="AU72" s="54"/>
      <c r="AV72">
        <f t="shared" si="11"/>
        <v>50</v>
      </c>
      <c r="AW72" s="54">
        <v>50</v>
      </c>
      <c r="AX72" s="54"/>
      <c r="AY72" s="54"/>
      <c r="AZ72" s="54">
        <v>2</v>
      </c>
      <c r="BA72" s="54">
        <f t="shared" si="8"/>
        <v>10</v>
      </c>
      <c r="BB72" s="54"/>
      <c r="BC72">
        <f t="shared" si="13"/>
        <v>0</v>
      </c>
    </row>
    <row r="73" spans="5:56" x14ac:dyDescent="0.25">
      <c r="E73">
        <f t="shared" si="5"/>
        <v>0</v>
      </c>
      <c r="K73" s="12"/>
      <c r="M73" s="16"/>
      <c r="N73" s="16"/>
      <c r="O73" s="16"/>
      <c r="P73" s="33"/>
      <c r="Q73" s="21"/>
      <c r="R73" s="20"/>
      <c r="S73" s="18">
        <f t="shared" si="14"/>
        <v>0</v>
      </c>
      <c r="U73" s="33"/>
      <c r="V73" s="33"/>
      <c r="W73" s="33"/>
      <c r="X73" s="35"/>
      <c r="Y73" s="35"/>
      <c r="AA73" s="45">
        <v>43291</v>
      </c>
      <c r="AB73" s="46" t="s">
        <v>68</v>
      </c>
      <c r="AC73" s="47" t="s">
        <v>351</v>
      </c>
      <c r="AD73" s="39">
        <f t="shared" si="12"/>
        <v>-130</v>
      </c>
      <c r="AE73" s="48"/>
      <c r="AF73" s="48">
        <v>100</v>
      </c>
      <c r="AG73" t="s">
        <v>117</v>
      </c>
      <c r="AH73" s="49">
        <f t="shared" si="10"/>
        <v>230</v>
      </c>
      <c r="AI73">
        <v>200</v>
      </c>
      <c r="AJ73" s="54" t="s">
        <v>350</v>
      </c>
      <c r="AK73" s="54" t="s">
        <v>153</v>
      </c>
      <c r="AL73" s="54">
        <v>30</v>
      </c>
      <c r="AM73" s="54"/>
      <c r="AN73" s="54"/>
      <c r="AO73" s="54"/>
      <c r="AP73" s="54"/>
      <c r="AQ73" s="54"/>
      <c r="AR73" s="54"/>
      <c r="AS73" s="54"/>
      <c r="AT73" s="54"/>
      <c r="AU73" s="54"/>
      <c r="AV73">
        <f t="shared" si="11"/>
        <v>0</v>
      </c>
      <c r="AW73" s="54"/>
      <c r="AX73" s="54"/>
      <c r="AY73" s="54"/>
      <c r="AZ73" s="54">
        <v>2</v>
      </c>
      <c r="BA73" s="54">
        <f t="shared" si="8"/>
        <v>10</v>
      </c>
      <c r="BB73" s="54"/>
      <c r="BC73">
        <f t="shared" si="13"/>
        <v>0</v>
      </c>
    </row>
    <row r="74" spans="5:56" x14ac:dyDescent="0.25">
      <c r="E74">
        <f t="shared" si="5"/>
        <v>0</v>
      </c>
      <c r="K74" s="12"/>
      <c r="M74" s="16"/>
      <c r="N74" s="16"/>
      <c r="O74" s="16"/>
      <c r="P74" s="33"/>
      <c r="Q74" s="21"/>
      <c r="R74" s="20"/>
      <c r="S74" s="18">
        <f t="shared" si="14"/>
        <v>0</v>
      </c>
      <c r="U74" s="33"/>
      <c r="V74" s="33"/>
      <c r="W74" s="33"/>
      <c r="X74" s="35"/>
      <c r="Y74" s="35"/>
      <c r="AA74" s="45">
        <v>43292</v>
      </c>
      <c r="AB74" s="46" t="s">
        <v>73</v>
      </c>
      <c r="AC74" s="47" t="s">
        <v>356</v>
      </c>
      <c r="AD74" s="39">
        <f t="shared" si="12"/>
        <v>-125</v>
      </c>
      <c r="AE74" s="48"/>
      <c r="AF74" s="48"/>
      <c r="AH74" s="49">
        <f t="shared" si="10"/>
        <v>125</v>
      </c>
      <c r="AI74">
        <v>125</v>
      </c>
      <c r="AJ74" s="54" t="s">
        <v>355</v>
      </c>
      <c r="AK74" s="54"/>
      <c r="AL74" s="54"/>
      <c r="AM74" s="54"/>
      <c r="AN74" s="54"/>
      <c r="AO74" s="54"/>
      <c r="AP74" s="54"/>
      <c r="AQ74" s="54"/>
      <c r="AR74" s="54"/>
      <c r="AS74" s="54"/>
      <c r="AT74" s="54"/>
      <c r="AU74" s="54"/>
      <c r="AV74">
        <f t="shared" si="11"/>
        <v>0</v>
      </c>
      <c r="AW74" s="54"/>
      <c r="AX74" s="54"/>
      <c r="AY74" s="54"/>
      <c r="AZ74" s="54">
        <v>2</v>
      </c>
      <c r="BA74" s="54">
        <f t="shared" si="8"/>
        <v>10</v>
      </c>
      <c r="BB74" s="54"/>
      <c r="BC74">
        <f t="shared" si="13"/>
        <v>0</v>
      </c>
    </row>
    <row r="75" spans="5:56" x14ac:dyDescent="0.25">
      <c r="E75">
        <f t="shared" ref="E75:E138" si="15">C75-D75</f>
        <v>0</v>
      </c>
      <c r="K75" s="12"/>
      <c r="M75" s="16"/>
      <c r="N75" s="16"/>
      <c r="O75" s="16"/>
      <c r="P75" s="33"/>
      <c r="Q75" s="21"/>
      <c r="R75" s="20"/>
      <c r="S75" s="18">
        <f t="shared" si="14"/>
        <v>0</v>
      </c>
      <c r="U75" s="33"/>
      <c r="V75" s="33"/>
      <c r="W75" s="33"/>
      <c r="X75" s="35"/>
      <c r="Y75" s="35"/>
      <c r="AA75" s="45">
        <v>43293</v>
      </c>
      <c r="AB75" s="46" t="s">
        <v>44</v>
      </c>
      <c r="AC75" s="47" t="s">
        <v>366</v>
      </c>
      <c r="AD75" s="39">
        <f t="shared" si="12"/>
        <v>-30</v>
      </c>
      <c r="AE75" s="48"/>
      <c r="AF75" s="148"/>
      <c r="AH75" s="49">
        <f t="shared" si="10"/>
        <v>30</v>
      </c>
      <c r="AI75" t="s">
        <v>365</v>
      </c>
      <c r="AJ75" s="54"/>
      <c r="AK75" s="54" t="s">
        <v>153</v>
      </c>
      <c r="AL75" s="54">
        <v>30</v>
      </c>
      <c r="AM75" s="54"/>
      <c r="AN75" s="54"/>
      <c r="AO75" s="54"/>
      <c r="AP75" s="54"/>
      <c r="AQ75" s="54"/>
      <c r="AR75" s="54"/>
      <c r="AS75" s="54"/>
      <c r="AT75" s="54"/>
      <c r="AU75" s="54"/>
      <c r="AV75">
        <f t="shared" si="11"/>
        <v>0</v>
      </c>
      <c r="AW75" s="54"/>
      <c r="AX75" s="54"/>
      <c r="AY75" s="54"/>
      <c r="AZ75" s="54">
        <v>2</v>
      </c>
      <c r="BA75" s="54">
        <f t="shared" si="8"/>
        <v>10</v>
      </c>
      <c r="BB75" s="54"/>
      <c r="BC75">
        <f t="shared" si="13"/>
        <v>0</v>
      </c>
    </row>
    <row r="76" spans="5:56" x14ac:dyDescent="0.25">
      <c r="E76">
        <f t="shared" si="15"/>
        <v>0</v>
      </c>
      <c r="K76" s="12"/>
      <c r="M76" s="16"/>
      <c r="N76" s="16"/>
      <c r="O76" s="16"/>
      <c r="P76" s="33"/>
      <c r="Q76" s="21"/>
      <c r="R76" s="20"/>
      <c r="S76" s="18">
        <f t="shared" si="14"/>
        <v>0</v>
      </c>
      <c r="U76" s="33"/>
      <c r="V76" s="33"/>
      <c r="W76" s="33"/>
      <c r="X76" s="35"/>
      <c r="Y76" s="35"/>
      <c r="AA76" s="45">
        <v>43294</v>
      </c>
      <c r="AB76" s="46" t="s">
        <v>69</v>
      </c>
      <c r="AC76" s="47" t="s">
        <v>367</v>
      </c>
      <c r="AD76" s="39">
        <f t="shared" si="12"/>
        <v>-236</v>
      </c>
      <c r="AE76" s="48"/>
      <c r="AF76" s="48"/>
      <c r="AH76" s="49">
        <f t="shared" si="10"/>
        <v>236</v>
      </c>
      <c r="AI76" t="s">
        <v>83</v>
      </c>
      <c r="AJ76" s="54"/>
      <c r="AK76" s="54" t="s">
        <v>372</v>
      </c>
      <c r="AL76" s="54">
        <v>150</v>
      </c>
      <c r="AM76" s="54">
        <v>36</v>
      </c>
      <c r="AN76" s="54"/>
      <c r="AO76" s="54"/>
      <c r="AP76" s="54"/>
      <c r="AQ76" s="54"/>
      <c r="AR76" s="54"/>
      <c r="AS76" s="54"/>
      <c r="AT76" s="54"/>
      <c r="AU76" s="54"/>
      <c r="AV76">
        <f t="shared" si="11"/>
        <v>50</v>
      </c>
      <c r="AW76" s="54">
        <v>50</v>
      </c>
      <c r="AX76" s="54"/>
      <c r="AY76" s="54"/>
      <c r="AZ76" s="54">
        <v>3</v>
      </c>
      <c r="BA76" s="54">
        <f t="shared" si="8"/>
        <v>15</v>
      </c>
      <c r="BB76" s="54"/>
      <c r="BC76">
        <f t="shared" si="13"/>
        <v>0</v>
      </c>
    </row>
    <row r="77" spans="5:56" x14ac:dyDescent="0.25">
      <c r="E77">
        <f t="shared" si="15"/>
        <v>0</v>
      </c>
      <c r="K77" s="12"/>
      <c r="M77" s="16"/>
      <c r="N77" s="16"/>
      <c r="O77" s="16"/>
      <c r="P77" s="33"/>
      <c r="Q77" s="21"/>
      <c r="R77" s="20"/>
      <c r="S77" s="18">
        <f t="shared" si="14"/>
        <v>0</v>
      </c>
      <c r="U77" s="33"/>
      <c r="V77" s="33"/>
      <c r="W77" s="33"/>
      <c r="X77" s="35"/>
      <c r="Y77" s="35"/>
      <c r="AA77" s="45">
        <v>43295</v>
      </c>
      <c r="AB77" s="46" t="s">
        <v>70</v>
      </c>
      <c r="AC77" s="47" t="s">
        <v>370</v>
      </c>
      <c r="AD77" s="39">
        <f t="shared" si="12"/>
        <v>-195</v>
      </c>
      <c r="AE77" s="48"/>
      <c r="AF77" s="48">
        <v>26</v>
      </c>
      <c r="AH77" s="49">
        <f t="shared" si="10"/>
        <v>221</v>
      </c>
      <c r="AI77">
        <v>100</v>
      </c>
      <c r="AJ77" s="54" t="s">
        <v>368</v>
      </c>
      <c r="AK77" s="54" t="s">
        <v>369</v>
      </c>
      <c r="AL77" s="54">
        <v>22</v>
      </c>
      <c r="AM77" s="54">
        <v>86</v>
      </c>
      <c r="AN77" s="54"/>
      <c r="AO77" s="54"/>
      <c r="AP77" s="54"/>
      <c r="AQ77" s="54"/>
      <c r="AR77" s="54"/>
      <c r="AS77" s="54"/>
      <c r="AT77" s="54"/>
      <c r="AU77" s="54"/>
      <c r="AV77">
        <f t="shared" si="11"/>
        <v>13</v>
      </c>
      <c r="AW77" s="54"/>
      <c r="AX77" s="54"/>
      <c r="AY77" s="54"/>
      <c r="AZ77" s="54">
        <v>4</v>
      </c>
      <c r="BA77" s="54">
        <f t="shared" si="8"/>
        <v>20</v>
      </c>
      <c r="BB77" s="54"/>
      <c r="BC77">
        <f t="shared" si="13"/>
        <v>0</v>
      </c>
      <c r="BD77">
        <v>13</v>
      </c>
    </row>
    <row r="78" spans="5:56" x14ac:dyDescent="0.25">
      <c r="E78">
        <f t="shared" si="15"/>
        <v>0</v>
      </c>
      <c r="K78" s="12"/>
      <c r="M78" s="16"/>
      <c r="N78" s="16"/>
      <c r="O78" s="16"/>
      <c r="P78" s="33"/>
      <c r="Q78" s="21"/>
      <c r="R78" s="20"/>
      <c r="S78" s="18">
        <f t="shared" si="14"/>
        <v>0</v>
      </c>
      <c r="U78" s="33"/>
      <c r="V78" s="33"/>
      <c r="W78" s="33"/>
      <c r="X78" s="35"/>
      <c r="Y78" s="35"/>
      <c r="AA78" s="45">
        <v>43296</v>
      </c>
      <c r="AB78" s="46" t="s">
        <v>71</v>
      </c>
      <c r="AC78" s="47" t="s">
        <v>371</v>
      </c>
      <c r="AD78" s="39">
        <f t="shared" si="12"/>
        <v>0</v>
      </c>
      <c r="AE78" s="48"/>
      <c r="AF78" s="48"/>
      <c r="AH78" s="49">
        <f t="shared" si="10"/>
        <v>0</v>
      </c>
      <c r="AI78">
        <v>0</v>
      </c>
      <c r="AJ78" s="54"/>
      <c r="AK78" s="54"/>
      <c r="AL78" s="54"/>
      <c r="AM78" s="54"/>
      <c r="AN78" s="54"/>
      <c r="AO78" s="54"/>
      <c r="AP78" s="54"/>
      <c r="AQ78" s="54"/>
      <c r="AR78" s="54"/>
      <c r="AS78" s="54"/>
      <c r="AT78" s="54"/>
      <c r="AU78" s="54"/>
      <c r="AV78">
        <f t="shared" si="11"/>
        <v>0</v>
      </c>
      <c r="AW78" s="54"/>
      <c r="AX78" s="54"/>
      <c r="AY78" s="54"/>
      <c r="AZ78" s="54">
        <v>1</v>
      </c>
      <c r="BA78" s="54">
        <f t="shared" si="8"/>
        <v>5</v>
      </c>
      <c r="BB78" s="54"/>
      <c r="BC78">
        <f t="shared" si="13"/>
        <v>0</v>
      </c>
    </row>
    <row r="79" spans="5:56" x14ac:dyDescent="0.25">
      <c r="E79">
        <f t="shared" si="15"/>
        <v>0</v>
      </c>
      <c r="K79" s="12"/>
      <c r="M79" s="16"/>
      <c r="N79" s="16"/>
      <c r="O79" s="16"/>
      <c r="P79" s="33"/>
      <c r="Q79" s="21"/>
      <c r="R79" s="20"/>
      <c r="S79" s="18">
        <f t="shared" si="14"/>
        <v>0</v>
      </c>
      <c r="U79" s="33"/>
      <c r="V79" s="33"/>
      <c r="W79" s="33"/>
      <c r="X79" s="35"/>
      <c r="Y79" s="35"/>
      <c r="AA79" s="45">
        <v>43297</v>
      </c>
      <c r="AB79" s="46" t="s">
        <v>72</v>
      </c>
      <c r="AC79" s="47" t="s">
        <v>376</v>
      </c>
      <c r="AD79" s="39">
        <f t="shared" si="12"/>
        <v>-106</v>
      </c>
      <c r="AE79" s="48">
        <v>12</v>
      </c>
      <c r="AF79" s="48">
        <v>32</v>
      </c>
      <c r="AG79" t="s">
        <v>373</v>
      </c>
      <c r="AH79" s="49">
        <f t="shared" si="10"/>
        <v>150</v>
      </c>
      <c r="AI79">
        <v>100</v>
      </c>
      <c r="AJ79" s="54" t="s">
        <v>374</v>
      </c>
      <c r="AK79" s="54" t="s">
        <v>375</v>
      </c>
      <c r="AL79" s="54">
        <v>50</v>
      </c>
      <c r="AM79" s="54"/>
      <c r="AN79" s="54"/>
      <c r="AO79" s="54"/>
      <c r="AP79" s="54"/>
      <c r="AQ79" s="54"/>
      <c r="AR79" s="54"/>
      <c r="AS79" s="54"/>
      <c r="AT79" s="54"/>
      <c r="AU79" s="54"/>
      <c r="AV79">
        <f t="shared" si="11"/>
        <v>0</v>
      </c>
      <c r="AW79" s="54"/>
      <c r="AX79" s="54"/>
      <c r="AY79" s="54"/>
      <c r="AZ79" s="54">
        <v>2</v>
      </c>
      <c r="BA79" s="54">
        <f t="shared" si="8"/>
        <v>10</v>
      </c>
      <c r="BB79" s="54"/>
      <c r="BC79">
        <f t="shared" si="13"/>
        <v>0</v>
      </c>
    </row>
    <row r="80" spans="5:56" x14ac:dyDescent="0.25">
      <c r="E80">
        <f t="shared" si="15"/>
        <v>0</v>
      </c>
      <c r="K80" s="12"/>
      <c r="M80" s="16"/>
      <c r="N80" s="16"/>
      <c r="O80" s="16"/>
      <c r="P80" s="33"/>
      <c r="Q80" s="21"/>
      <c r="R80" s="20"/>
      <c r="S80" s="18">
        <f t="shared" si="14"/>
        <v>0</v>
      </c>
      <c r="U80" s="33"/>
      <c r="V80" s="33"/>
      <c r="W80" s="33"/>
      <c r="X80" s="35"/>
      <c r="Y80" s="35"/>
      <c r="AA80" s="45">
        <v>43298</v>
      </c>
      <c r="AB80" s="46" t="s">
        <v>68</v>
      </c>
      <c r="AC80" s="47" t="s">
        <v>382</v>
      </c>
      <c r="AD80" s="39">
        <f t="shared" si="12"/>
        <v>-55</v>
      </c>
      <c r="AE80" s="48"/>
      <c r="AF80" s="48"/>
      <c r="AH80" s="49">
        <f t="shared" si="10"/>
        <v>55</v>
      </c>
      <c r="AI80">
        <v>55</v>
      </c>
      <c r="AJ80" s="54" t="s">
        <v>187</v>
      </c>
      <c r="AK80" s="54"/>
      <c r="AL80" s="54"/>
      <c r="AM80" s="54"/>
      <c r="AN80" s="54"/>
      <c r="AO80" s="54"/>
      <c r="AP80" s="54"/>
      <c r="AQ80" s="54"/>
      <c r="AR80" s="54"/>
      <c r="AS80" s="54"/>
      <c r="AT80" s="54"/>
      <c r="AU80" s="54"/>
      <c r="AV80">
        <f t="shared" si="11"/>
        <v>0</v>
      </c>
      <c r="AW80" s="54"/>
      <c r="AX80" s="54"/>
      <c r="AY80" s="54"/>
      <c r="AZ80" s="54">
        <v>2</v>
      </c>
      <c r="BA80" s="54">
        <f t="shared" si="8"/>
        <v>10</v>
      </c>
      <c r="BB80" s="54"/>
      <c r="BC80">
        <f t="shared" si="13"/>
        <v>0</v>
      </c>
    </row>
    <row r="81" spans="5:61" x14ac:dyDescent="0.25">
      <c r="E81">
        <f t="shared" si="15"/>
        <v>0</v>
      </c>
      <c r="K81" s="12"/>
      <c r="M81" s="16"/>
      <c r="N81" s="16"/>
      <c r="O81" s="16"/>
      <c r="P81" s="33"/>
      <c r="Q81" s="21"/>
      <c r="R81" s="20"/>
      <c r="S81" s="18">
        <f t="shared" si="14"/>
        <v>0</v>
      </c>
      <c r="U81" s="33"/>
      <c r="V81" s="33"/>
      <c r="W81" s="33"/>
      <c r="X81" s="35"/>
      <c r="Y81" s="35"/>
      <c r="AA81" s="45">
        <v>43299</v>
      </c>
      <c r="AB81" s="46" t="s">
        <v>73</v>
      </c>
      <c r="AC81" s="47" t="s">
        <v>383</v>
      </c>
      <c r="AD81" s="39">
        <f t="shared" si="12"/>
        <v>-3630</v>
      </c>
      <c r="AE81" s="48"/>
      <c r="AF81" s="48"/>
      <c r="AH81" s="49">
        <f t="shared" si="10"/>
        <v>3630</v>
      </c>
      <c r="AI81">
        <v>100</v>
      </c>
      <c r="AJ81" s="54" t="s">
        <v>378</v>
      </c>
      <c r="AK81" s="54"/>
      <c r="AL81" s="54">
        <v>30</v>
      </c>
      <c r="AM81" s="97">
        <v>3500</v>
      </c>
      <c r="AN81" s="54"/>
      <c r="AO81" s="54"/>
      <c r="AP81" s="54"/>
      <c r="AQ81" s="54"/>
      <c r="AR81" s="54"/>
      <c r="AS81" s="54"/>
      <c r="AT81" s="54"/>
      <c r="AU81" s="54"/>
      <c r="AV81">
        <f t="shared" si="11"/>
        <v>0</v>
      </c>
      <c r="AW81" s="54"/>
      <c r="AX81" s="54"/>
      <c r="AY81" s="54"/>
      <c r="AZ81" s="54">
        <v>2</v>
      </c>
      <c r="BA81" s="54">
        <f t="shared" si="8"/>
        <v>10</v>
      </c>
      <c r="BB81" s="54"/>
      <c r="BC81">
        <f t="shared" si="13"/>
        <v>0</v>
      </c>
    </row>
    <row r="82" spans="5:61" x14ac:dyDescent="0.25">
      <c r="E82">
        <f t="shared" si="15"/>
        <v>0</v>
      </c>
      <c r="K82" s="12"/>
      <c r="M82" s="16"/>
      <c r="N82" s="16"/>
      <c r="O82" s="16"/>
      <c r="P82" s="33"/>
      <c r="Q82" s="21"/>
      <c r="R82" s="20"/>
      <c r="S82" s="18">
        <f t="shared" si="14"/>
        <v>0</v>
      </c>
      <c r="U82" s="33"/>
      <c r="V82" s="33"/>
      <c r="W82" s="33"/>
      <c r="X82" s="35"/>
      <c r="Y82" s="35"/>
      <c r="AA82" s="45">
        <v>43300</v>
      </c>
      <c r="AB82" s="46" t="s">
        <v>44</v>
      </c>
      <c r="AC82" s="47" t="s">
        <v>381</v>
      </c>
      <c r="AD82" s="39">
        <f t="shared" si="12"/>
        <v>-86</v>
      </c>
      <c r="AE82" s="48"/>
      <c r="AF82" s="48"/>
      <c r="AH82" s="49">
        <f t="shared" si="10"/>
        <v>86</v>
      </c>
      <c r="AI82">
        <v>56</v>
      </c>
      <c r="AJ82" s="54" t="s">
        <v>187</v>
      </c>
      <c r="AK82" s="54" t="s">
        <v>380</v>
      </c>
      <c r="AL82" s="54">
        <v>10</v>
      </c>
      <c r="AM82" s="54"/>
      <c r="AN82" s="54"/>
      <c r="AO82" s="54"/>
      <c r="AP82" s="54"/>
      <c r="AQ82" s="54"/>
      <c r="AR82" s="54"/>
      <c r="AS82" s="54"/>
      <c r="AT82" s="54"/>
      <c r="AU82" s="54"/>
      <c r="AV82">
        <f t="shared" si="11"/>
        <v>20</v>
      </c>
      <c r="AW82" s="54">
        <v>20</v>
      </c>
      <c r="AX82" s="54"/>
      <c r="AY82" s="54"/>
      <c r="AZ82" s="54">
        <v>2</v>
      </c>
      <c r="BA82" s="54">
        <f t="shared" si="8"/>
        <v>10</v>
      </c>
      <c r="BB82" s="54"/>
      <c r="BC82">
        <f t="shared" si="13"/>
        <v>0</v>
      </c>
    </row>
    <row r="83" spans="5:61" x14ac:dyDescent="0.25">
      <c r="E83">
        <f t="shared" si="15"/>
        <v>0</v>
      </c>
      <c r="K83" s="12"/>
      <c r="M83" s="16"/>
      <c r="N83" s="16"/>
      <c r="O83" s="16"/>
      <c r="P83" s="33"/>
      <c r="Q83" s="21"/>
      <c r="R83" s="20"/>
      <c r="S83" s="18">
        <f t="shared" si="14"/>
        <v>0</v>
      </c>
      <c r="U83" s="33"/>
      <c r="V83" s="33"/>
      <c r="W83" s="33"/>
      <c r="X83" s="35"/>
      <c r="Y83" s="35"/>
      <c r="AA83" s="45">
        <v>43301</v>
      </c>
      <c r="AB83" s="46" t="s">
        <v>69</v>
      </c>
      <c r="AC83" s="47"/>
      <c r="AD83" s="39">
        <f t="shared" si="12"/>
        <v>0</v>
      </c>
      <c r="AE83" s="48"/>
      <c r="AF83" s="48"/>
      <c r="AH83" s="49">
        <f t="shared" si="10"/>
        <v>0</v>
      </c>
      <c r="AJ83" s="54"/>
      <c r="AK83" s="54"/>
      <c r="AL83" s="54"/>
      <c r="AM83" s="54"/>
      <c r="AN83" s="54"/>
      <c r="AO83" s="54"/>
      <c r="AP83" s="54"/>
      <c r="AQ83" s="54"/>
      <c r="AR83" s="54"/>
      <c r="AS83" s="54"/>
      <c r="AT83" s="54"/>
      <c r="AU83" s="54"/>
      <c r="AV83">
        <f t="shared" si="11"/>
        <v>0</v>
      </c>
      <c r="AW83" s="54"/>
      <c r="AX83" s="54"/>
      <c r="AY83" s="54"/>
      <c r="AZ83" s="54"/>
      <c r="BA83" s="54">
        <f t="shared" si="8"/>
        <v>0</v>
      </c>
      <c r="BB83" s="54"/>
      <c r="BC83">
        <f t="shared" si="13"/>
        <v>0</v>
      </c>
    </row>
    <row r="84" spans="5:61" x14ac:dyDescent="0.25">
      <c r="E84">
        <f t="shared" si="15"/>
        <v>0</v>
      </c>
      <c r="K84" s="12"/>
      <c r="M84" s="16"/>
      <c r="N84" s="16"/>
      <c r="O84" s="16"/>
      <c r="P84" s="33"/>
      <c r="Q84" s="21"/>
      <c r="R84" s="20"/>
      <c r="S84" s="18">
        <f t="shared" si="14"/>
        <v>0</v>
      </c>
      <c r="U84" s="33"/>
      <c r="V84" s="33"/>
      <c r="W84" s="33"/>
      <c r="X84" s="35"/>
      <c r="Y84" s="35"/>
      <c r="AA84" s="45">
        <v>43302</v>
      </c>
      <c r="AB84" s="46" t="s">
        <v>70</v>
      </c>
      <c r="AC84" s="47"/>
      <c r="AD84" s="39">
        <f t="shared" si="12"/>
        <v>0</v>
      </c>
      <c r="AE84" s="48"/>
      <c r="AF84" s="48"/>
      <c r="AH84" s="49">
        <f t="shared" si="10"/>
        <v>0</v>
      </c>
      <c r="AJ84" s="54"/>
      <c r="AK84" s="54"/>
      <c r="AL84" s="54"/>
      <c r="AM84" s="54"/>
      <c r="AN84" s="54"/>
      <c r="AO84" s="54"/>
      <c r="AP84" s="54"/>
      <c r="AQ84" s="54"/>
      <c r="AR84" s="54"/>
      <c r="AS84" s="54"/>
      <c r="AT84" s="54"/>
      <c r="AU84" s="54"/>
      <c r="AV84">
        <f t="shared" si="11"/>
        <v>0</v>
      </c>
      <c r="AW84" s="54"/>
      <c r="AX84" s="54"/>
      <c r="AY84" s="54"/>
      <c r="AZ84" s="54"/>
      <c r="BA84" s="54">
        <f t="shared" si="8"/>
        <v>0</v>
      </c>
      <c r="BB84" s="54"/>
      <c r="BC84">
        <f t="shared" si="13"/>
        <v>0</v>
      </c>
    </row>
    <row r="85" spans="5:61" x14ac:dyDescent="0.25">
      <c r="E85">
        <f t="shared" si="15"/>
        <v>0</v>
      </c>
      <c r="K85" s="12"/>
      <c r="M85" s="16"/>
      <c r="N85" s="16"/>
      <c r="O85" s="16"/>
      <c r="P85" s="33"/>
      <c r="Q85" s="21"/>
      <c r="R85" s="20"/>
      <c r="S85" s="18">
        <f t="shared" si="14"/>
        <v>0</v>
      </c>
      <c r="U85" s="33"/>
      <c r="V85" s="33"/>
      <c r="W85" s="33"/>
      <c r="X85" s="35"/>
      <c r="Y85" s="35"/>
      <c r="AA85" s="45">
        <v>43303</v>
      </c>
      <c r="AB85" s="46" t="s">
        <v>71</v>
      </c>
      <c r="AC85" s="47"/>
      <c r="AD85" s="39">
        <f t="shared" si="12"/>
        <v>0</v>
      </c>
      <c r="AE85" s="48"/>
      <c r="AF85" s="48"/>
      <c r="AH85" s="49">
        <f t="shared" si="10"/>
        <v>0</v>
      </c>
      <c r="AJ85" s="54"/>
      <c r="AK85" s="54"/>
      <c r="AL85" s="54"/>
      <c r="AM85" s="54"/>
      <c r="AN85" s="54"/>
      <c r="AO85" s="54"/>
      <c r="AP85" s="54"/>
      <c r="AQ85" s="54"/>
      <c r="AR85" s="54"/>
      <c r="AS85" s="54"/>
      <c r="AT85" s="54"/>
      <c r="AU85" s="54"/>
      <c r="AV85">
        <f t="shared" si="11"/>
        <v>0</v>
      </c>
      <c r="AW85" s="54"/>
      <c r="AX85" s="54"/>
      <c r="AY85" s="54"/>
      <c r="AZ85" s="54"/>
      <c r="BA85" s="54">
        <f t="shared" ref="BA85:BA120" si="16">(AX85*6)+(AY85*8)+(AZ85*5)</f>
        <v>0</v>
      </c>
      <c r="BB85" s="54"/>
      <c r="BC85">
        <f t="shared" si="13"/>
        <v>0</v>
      </c>
    </row>
    <row r="86" spans="5:61" x14ac:dyDescent="0.25">
      <c r="E86">
        <f t="shared" si="15"/>
        <v>0</v>
      </c>
      <c r="K86" s="12"/>
      <c r="M86" s="16"/>
      <c r="N86" s="16"/>
      <c r="O86" s="16"/>
      <c r="P86" s="33"/>
      <c r="Q86" s="21"/>
      <c r="R86" s="20"/>
      <c r="S86" s="18">
        <f t="shared" si="14"/>
        <v>0</v>
      </c>
      <c r="U86" s="33"/>
      <c r="V86" s="33"/>
      <c r="W86" s="33"/>
      <c r="X86" s="35"/>
      <c r="Y86" s="35"/>
      <c r="AA86" s="45">
        <v>43304</v>
      </c>
      <c r="AB86" s="46" t="s">
        <v>72</v>
      </c>
      <c r="AC86" s="47"/>
      <c r="AD86" s="39">
        <f t="shared" si="12"/>
        <v>0</v>
      </c>
      <c r="AE86" s="48"/>
      <c r="AF86" s="48"/>
      <c r="AH86" s="49">
        <f t="shared" si="10"/>
        <v>0</v>
      </c>
      <c r="AJ86" s="54"/>
      <c r="AK86" s="54"/>
      <c r="AL86" s="54"/>
      <c r="AM86" s="54"/>
      <c r="AN86" s="54"/>
      <c r="AO86" s="54"/>
      <c r="AP86" s="54"/>
      <c r="AQ86" s="54"/>
      <c r="AR86" s="54"/>
      <c r="AS86" s="54"/>
      <c r="AT86" s="54"/>
      <c r="AU86" s="54"/>
      <c r="AV86">
        <f t="shared" si="11"/>
        <v>0</v>
      </c>
      <c r="AW86" s="54"/>
      <c r="AX86" s="54"/>
      <c r="AY86" s="54"/>
      <c r="AZ86" s="54"/>
      <c r="BA86" s="54">
        <f t="shared" si="16"/>
        <v>0</v>
      </c>
      <c r="BB86" s="54"/>
      <c r="BC86">
        <f t="shared" si="13"/>
        <v>0</v>
      </c>
    </row>
    <row r="87" spans="5:61" x14ac:dyDescent="0.25">
      <c r="E87">
        <f t="shared" si="15"/>
        <v>0</v>
      </c>
      <c r="K87" s="12"/>
      <c r="M87" s="16"/>
      <c r="N87" s="16"/>
      <c r="O87" s="16"/>
      <c r="P87" s="33"/>
      <c r="Q87" s="21"/>
      <c r="R87" s="20"/>
      <c r="S87" s="18">
        <f t="shared" si="14"/>
        <v>0</v>
      </c>
      <c r="U87" s="33"/>
      <c r="V87" s="33"/>
      <c r="W87" s="33"/>
      <c r="X87" s="35"/>
      <c r="Y87" s="35"/>
      <c r="AA87" s="45">
        <v>43305</v>
      </c>
      <c r="AB87" s="46" t="s">
        <v>68</v>
      </c>
      <c r="AC87" s="47"/>
      <c r="AD87" s="39">
        <f t="shared" si="12"/>
        <v>0</v>
      </c>
      <c r="AE87" s="101"/>
      <c r="AF87" s="101"/>
      <c r="AG87" s="54"/>
      <c r="AH87" s="49">
        <f t="shared" si="10"/>
        <v>0</v>
      </c>
      <c r="AI87" s="54"/>
      <c r="AJ87" s="54"/>
      <c r="AK87" s="54"/>
      <c r="AL87" s="54"/>
      <c r="AM87" s="54"/>
      <c r="AN87" s="54"/>
      <c r="AO87" s="54"/>
      <c r="AP87" s="54"/>
      <c r="AQ87" s="54"/>
      <c r="AR87" s="54"/>
      <c r="AS87" s="54"/>
      <c r="AT87" s="54"/>
      <c r="AU87" s="54"/>
      <c r="AV87">
        <f t="shared" si="11"/>
        <v>0</v>
      </c>
      <c r="AW87" s="54"/>
      <c r="AX87" s="54"/>
      <c r="AY87" s="54"/>
      <c r="AZ87" s="54"/>
      <c r="BA87" s="54">
        <f t="shared" si="16"/>
        <v>0</v>
      </c>
      <c r="BB87" s="54"/>
      <c r="BC87">
        <f t="shared" si="13"/>
        <v>0</v>
      </c>
      <c r="BD87" s="54"/>
      <c r="BE87" s="54"/>
      <c r="BF87" s="54"/>
      <c r="BG87" s="54"/>
      <c r="BH87" s="54"/>
      <c r="BI87" s="54"/>
    </row>
    <row r="88" spans="5:61" x14ac:dyDescent="0.25">
      <c r="E88">
        <f t="shared" si="15"/>
        <v>0</v>
      </c>
      <c r="K88" s="12"/>
      <c r="M88" s="16"/>
      <c r="N88" s="16"/>
      <c r="O88" s="16"/>
      <c r="P88" s="33"/>
      <c r="Q88" s="21"/>
      <c r="R88" s="20"/>
      <c r="S88" s="18">
        <f t="shared" si="14"/>
        <v>0</v>
      </c>
      <c r="U88" s="33"/>
      <c r="V88" s="33"/>
      <c r="W88" s="33"/>
      <c r="X88" s="35"/>
      <c r="Y88" s="35"/>
      <c r="AA88" s="45">
        <v>43306</v>
      </c>
      <c r="AB88" s="46" t="s">
        <v>73</v>
      </c>
      <c r="AC88" s="47"/>
      <c r="AD88" s="39">
        <f t="shared" si="12"/>
        <v>0</v>
      </c>
      <c r="AE88" s="101"/>
      <c r="AF88" s="101"/>
      <c r="AG88" s="54"/>
      <c r="AH88" s="49">
        <f t="shared" si="10"/>
        <v>0</v>
      </c>
      <c r="AI88" s="54"/>
      <c r="AJ88" s="54"/>
      <c r="AK88" s="54"/>
      <c r="AL88" s="54"/>
      <c r="AM88" s="54"/>
      <c r="AN88" s="54"/>
      <c r="AO88" s="96"/>
      <c r="AP88" s="54"/>
      <c r="AQ88" s="54"/>
      <c r="AR88" s="54"/>
      <c r="AS88" s="54"/>
      <c r="AT88" s="54"/>
      <c r="AU88" s="54"/>
      <c r="AV88">
        <f t="shared" si="11"/>
        <v>0</v>
      </c>
      <c r="AW88" s="54"/>
      <c r="AX88" s="54"/>
      <c r="AY88" s="54"/>
      <c r="AZ88" s="54"/>
      <c r="BA88" s="54">
        <f t="shared" si="16"/>
        <v>0</v>
      </c>
      <c r="BB88" s="54"/>
      <c r="BC88">
        <f t="shared" si="13"/>
        <v>0</v>
      </c>
      <c r="BD88" s="54"/>
      <c r="BE88" s="54"/>
      <c r="BF88" s="54"/>
      <c r="BG88" s="54"/>
      <c r="BH88" s="54"/>
      <c r="BI88" s="54"/>
    </row>
    <row r="89" spans="5:61" x14ac:dyDescent="0.25">
      <c r="E89">
        <f t="shared" si="15"/>
        <v>0</v>
      </c>
      <c r="K89" s="12"/>
      <c r="M89" s="16"/>
      <c r="N89" s="16"/>
      <c r="O89" s="16"/>
      <c r="P89" s="33"/>
      <c r="Q89" s="21"/>
      <c r="R89" s="20"/>
      <c r="S89" s="18">
        <f t="shared" si="14"/>
        <v>0</v>
      </c>
      <c r="U89" s="33"/>
      <c r="V89" s="33"/>
      <c r="W89" s="33"/>
      <c r="X89" s="35"/>
      <c r="Y89" s="35"/>
      <c r="AA89" s="45">
        <v>43307</v>
      </c>
      <c r="AB89" s="46" t="s">
        <v>44</v>
      </c>
      <c r="AC89" s="47"/>
      <c r="AD89" s="39">
        <f t="shared" si="12"/>
        <v>0</v>
      </c>
      <c r="AE89" s="101"/>
      <c r="AF89" s="101"/>
      <c r="AG89" s="54"/>
      <c r="AH89" s="49">
        <f t="shared" si="10"/>
        <v>0</v>
      </c>
      <c r="AI89" s="54"/>
      <c r="AJ89" s="54"/>
      <c r="AK89" s="54"/>
      <c r="AL89" s="54"/>
      <c r="AM89" s="54"/>
      <c r="AN89" s="54"/>
      <c r="AO89" s="54"/>
      <c r="AP89" s="54"/>
      <c r="AQ89" s="54"/>
      <c r="AR89" s="54"/>
      <c r="AS89" s="54"/>
      <c r="AT89" s="54"/>
      <c r="AU89" s="54"/>
      <c r="AV89">
        <f t="shared" si="11"/>
        <v>0</v>
      </c>
      <c r="AW89" s="54"/>
      <c r="AX89" s="54"/>
      <c r="AY89" s="54"/>
      <c r="AZ89" s="54"/>
      <c r="BA89" s="54">
        <f t="shared" si="16"/>
        <v>0</v>
      </c>
      <c r="BB89" s="54"/>
      <c r="BC89">
        <f t="shared" si="13"/>
        <v>0</v>
      </c>
      <c r="BD89" s="54"/>
      <c r="BE89" s="54"/>
      <c r="BF89" s="54"/>
      <c r="BG89" s="54"/>
      <c r="BH89" s="54"/>
      <c r="BI89" s="54"/>
    </row>
    <row r="90" spans="5:61" x14ac:dyDescent="0.25">
      <c r="E90">
        <f t="shared" si="15"/>
        <v>0</v>
      </c>
      <c r="K90" s="12"/>
      <c r="M90" s="16"/>
      <c r="N90" s="16"/>
      <c r="O90" s="16"/>
      <c r="P90" s="33"/>
      <c r="Q90" s="21"/>
      <c r="R90" s="20"/>
      <c r="S90" s="18">
        <f t="shared" si="14"/>
        <v>0</v>
      </c>
      <c r="U90" s="33"/>
      <c r="V90" s="33"/>
      <c r="W90" s="33"/>
      <c r="X90" s="35"/>
      <c r="Y90" s="35"/>
      <c r="AA90" s="45">
        <v>43308</v>
      </c>
      <c r="AB90" s="46" t="s">
        <v>69</v>
      </c>
      <c r="AC90" s="47"/>
      <c r="AD90" s="39">
        <f t="shared" si="12"/>
        <v>0</v>
      </c>
      <c r="AE90" s="101"/>
      <c r="AF90" s="101"/>
      <c r="AG90" s="54"/>
      <c r="AH90" s="49">
        <f t="shared" si="10"/>
        <v>0</v>
      </c>
      <c r="AI90" s="54"/>
      <c r="AJ90" s="54"/>
      <c r="AK90" s="54"/>
      <c r="AL90" s="54"/>
      <c r="AM90" s="54"/>
      <c r="AN90" s="54"/>
      <c r="AO90" s="54"/>
      <c r="AP90" s="54"/>
      <c r="AQ90" s="54"/>
      <c r="AR90" s="54"/>
      <c r="AS90" s="54"/>
      <c r="AT90" s="54"/>
      <c r="AU90" s="54"/>
      <c r="AV90">
        <f t="shared" si="11"/>
        <v>0</v>
      </c>
      <c r="AW90" s="54"/>
      <c r="AX90" s="54"/>
      <c r="AY90" s="54"/>
      <c r="AZ90" s="54"/>
      <c r="BA90" s="54">
        <f t="shared" si="16"/>
        <v>0</v>
      </c>
      <c r="BB90" s="54"/>
      <c r="BC90">
        <f t="shared" si="13"/>
        <v>0</v>
      </c>
      <c r="BD90" s="54"/>
      <c r="BE90" s="54"/>
      <c r="BF90" s="54"/>
      <c r="BG90" s="54"/>
      <c r="BH90" s="54"/>
      <c r="BI90" s="54"/>
    </row>
    <row r="91" spans="5:61" x14ac:dyDescent="0.25">
      <c r="E91">
        <f t="shared" si="15"/>
        <v>0</v>
      </c>
      <c r="K91" s="12"/>
      <c r="M91" s="16"/>
      <c r="N91" s="16"/>
      <c r="O91" s="16"/>
      <c r="P91" s="33"/>
      <c r="Q91" s="21"/>
      <c r="R91" s="20"/>
      <c r="S91" s="18">
        <f t="shared" si="14"/>
        <v>0</v>
      </c>
      <c r="U91" s="33"/>
      <c r="V91" s="33"/>
      <c r="W91" s="33"/>
      <c r="X91" s="35"/>
      <c r="Y91" s="35"/>
      <c r="AA91" s="45">
        <v>43309</v>
      </c>
      <c r="AB91" s="46" t="s">
        <v>70</v>
      </c>
      <c r="AC91" s="47"/>
      <c r="AD91" s="39">
        <f t="shared" si="12"/>
        <v>0</v>
      </c>
      <c r="AE91" s="101"/>
      <c r="AF91" s="101"/>
      <c r="AG91" s="54"/>
      <c r="AH91" s="49">
        <f t="shared" si="10"/>
        <v>0</v>
      </c>
      <c r="AI91" s="54"/>
      <c r="AJ91" s="54"/>
      <c r="AK91" s="54"/>
      <c r="AL91" s="54"/>
      <c r="AM91" s="54"/>
      <c r="AN91" s="54"/>
      <c r="AO91" s="54"/>
      <c r="AP91" s="54"/>
      <c r="AQ91" s="54"/>
      <c r="AR91" s="54"/>
      <c r="AS91" s="54"/>
      <c r="AT91" s="54"/>
      <c r="AU91" s="54"/>
      <c r="AV91">
        <f t="shared" si="11"/>
        <v>0</v>
      </c>
      <c r="AW91" s="54"/>
      <c r="AX91" s="54"/>
      <c r="AY91" s="54"/>
      <c r="AZ91" s="54"/>
      <c r="BA91" s="54">
        <f t="shared" si="16"/>
        <v>0</v>
      </c>
      <c r="BB91" s="54"/>
      <c r="BC91">
        <f t="shared" si="13"/>
        <v>0</v>
      </c>
      <c r="BD91" s="54"/>
      <c r="BE91" s="54"/>
      <c r="BF91" s="54"/>
      <c r="BG91" s="54"/>
      <c r="BH91" s="54"/>
      <c r="BI91" s="54"/>
    </row>
    <row r="92" spans="5:61" x14ac:dyDescent="0.25">
      <c r="E92">
        <f t="shared" si="15"/>
        <v>0</v>
      </c>
      <c r="K92" s="12"/>
      <c r="M92" s="16"/>
      <c r="N92" s="16"/>
      <c r="O92" s="16"/>
      <c r="P92" s="33"/>
      <c r="Q92" s="21"/>
      <c r="R92" s="20"/>
      <c r="S92" s="18">
        <f t="shared" si="14"/>
        <v>0</v>
      </c>
      <c r="U92" s="33"/>
      <c r="V92" s="33"/>
      <c r="W92" s="33"/>
      <c r="X92" s="35"/>
      <c r="Y92" s="35"/>
      <c r="AA92" s="45">
        <v>43310</v>
      </c>
      <c r="AB92" s="46" t="s">
        <v>71</v>
      </c>
      <c r="AC92" s="47"/>
      <c r="AD92" s="39">
        <f t="shared" si="12"/>
        <v>0</v>
      </c>
      <c r="AE92" s="101"/>
      <c r="AF92" s="101"/>
      <c r="AG92" s="54"/>
      <c r="AH92" s="49">
        <f t="shared" si="10"/>
        <v>0</v>
      </c>
      <c r="AI92" s="54"/>
      <c r="AJ92" s="54"/>
      <c r="AK92" s="54"/>
      <c r="AL92" s="54"/>
      <c r="AM92" s="54"/>
      <c r="AN92" s="54"/>
      <c r="AO92" s="54"/>
      <c r="AP92" s="54"/>
      <c r="AQ92" s="54"/>
      <c r="AR92" s="54"/>
      <c r="AS92" s="54"/>
      <c r="AT92" s="54"/>
      <c r="AU92" s="54"/>
      <c r="AV92">
        <f t="shared" si="11"/>
        <v>0</v>
      </c>
      <c r="AW92" s="54"/>
      <c r="AX92" s="54"/>
      <c r="AY92" s="54"/>
      <c r="AZ92" s="54"/>
      <c r="BA92" s="54">
        <f t="shared" si="16"/>
        <v>0</v>
      </c>
      <c r="BB92" s="54"/>
      <c r="BC92">
        <f t="shared" si="13"/>
        <v>0</v>
      </c>
      <c r="BD92" s="54"/>
      <c r="BE92" s="54"/>
      <c r="BF92" s="54"/>
      <c r="BG92" s="54"/>
      <c r="BH92" s="54"/>
      <c r="BI92" s="54"/>
    </row>
    <row r="93" spans="5:61" x14ac:dyDescent="0.25">
      <c r="E93">
        <f t="shared" si="15"/>
        <v>0</v>
      </c>
      <c r="K93" s="12"/>
      <c r="M93" s="16"/>
      <c r="N93" s="16"/>
      <c r="O93" s="16"/>
      <c r="P93" s="33"/>
      <c r="Q93" s="21"/>
      <c r="R93" s="20"/>
      <c r="S93" s="18">
        <f t="shared" si="14"/>
        <v>0</v>
      </c>
      <c r="U93" s="33"/>
      <c r="V93" s="33"/>
      <c r="W93" s="33"/>
      <c r="X93" s="35"/>
      <c r="Y93" s="35"/>
      <c r="AA93" s="45">
        <v>43311</v>
      </c>
      <c r="AB93" s="46" t="s">
        <v>72</v>
      </c>
      <c r="AC93" s="47"/>
      <c r="AD93" s="39">
        <f t="shared" si="12"/>
        <v>0</v>
      </c>
      <c r="AE93" s="101"/>
      <c r="AF93" s="101"/>
      <c r="AG93" s="54"/>
      <c r="AH93" s="49">
        <f t="shared" si="10"/>
        <v>0</v>
      </c>
      <c r="AI93" s="54"/>
      <c r="AJ93" s="54"/>
      <c r="AK93" s="54"/>
      <c r="AL93" s="90"/>
      <c r="AM93" s="54"/>
      <c r="AN93" s="54"/>
      <c r="AO93" s="54"/>
      <c r="AP93" s="54"/>
      <c r="AQ93" s="54"/>
      <c r="AR93" s="54"/>
      <c r="AS93" s="54"/>
      <c r="AT93" s="54"/>
      <c r="AU93" s="54"/>
      <c r="AV93">
        <f t="shared" si="11"/>
        <v>0</v>
      </c>
      <c r="AW93" s="54"/>
      <c r="AX93" s="54"/>
      <c r="AY93" s="54"/>
      <c r="AZ93" s="54"/>
      <c r="BA93" s="54">
        <f t="shared" si="16"/>
        <v>0</v>
      </c>
      <c r="BB93" s="54"/>
      <c r="BC93">
        <f t="shared" si="13"/>
        <v>0</v>
      </c>
      <c r="BD93" s="54"/>
      <c r="BE93" s="54"/>
      <c r="BF93" s="54"/>
      <c r="BG93" s="54"/>
      <c r="BH93" s="54"/>
      <c r="BI93" s="54"/>
    </row>
    <row r="94" spans="5:61" x14ac:dyDescent="0.25">
      <c r="E94">
        <f t="shared" si="15"/>
        <v>0</v>
      </c>
      <c r="K94" s="12"/>
      <c r="M94" s="16"/>
      <c r="N94" s="16"/>
      <c r="O94" s="16"/>
      <c r="P94" s="33"/>
      <c r="Q94" s="21"/>
      <c r="R94" s="20"/>
      <c r="S94" s="18">
        <f t="shared" si="14"/>
        <v>0</v>
      </c>
      <c r="U94" s="33"/>
      <c r="V94" s="33"/>
      <c r="W94" s="33"/>
      <c r="X94" s="35"/>
      <c r="Y94" s="35"/>
      <c r="AA94" s="45">
        <v>43312</v>
      </c>
      <c r="AB94" s="46" t="s">
        <v>68</v>
      </c>
      <c r="AC94" s="47"/>
      <c r="AD94" s="39">
        <f t="shared" si="12"/>
        <v>0</v>
      </c>
      <c r="AE94" s="101"/>
      <c r="AF94" s="101"/>
      <c r="AG94" s="54"/>
      <c r="AH94" s="49">
        <f t="shared" si="10"/>
        <v>0</v>
      </c>
      <c r="AI94" s="54"/>
      <c r="AJ94" s="54"/>
      <c r="AK94" s="116"/>
      <c r="AL94" s="116"/>
      <c r="AM94" s="54"/>
      <c r="AN94" s="54"/>
      <c r="AO94" s="54"/>
      <c r="AP94" s="54"/>
      <c r="AQ94" s="54"/>
      <c r="AR94" s="54"/>
      <c r="AS94" s="54"/>
      <c r="AT94" s="54"/>
      <c r="AU94" s="54"/>
      <c r="AV94">
        <f t="shared" si="11"/>
        <v>0</v>
      </c>
      <c r="AW94" s="54"/>
      <c r="AX94" s="54"/>
      <c r="AY94" s="54"/>
      <c r="AZ94" s="54"/>
      <c r="BA94" s="54">
        <f t="shared" si="16"/>
        <v>0</v>
      </c>
      <c r="BB94" s="54"/>
      <c r="BC94">
        <f t="shared" si="13"/>
        <v>0</v>
      </c>
      <c r="BD94" s="54"/>
      <c r="BE94" s="54"/>
      <c r="BF94" s="54"/>
      <c r="BG94" s="54"/>
      <c r="BH94" s="54"/>
      <c r="BI94" s="54"/>
    </row>
    <row r="95" spans="5:61" x14ac:dyDescent="0.25">
      <c r="E95">
        <f t="shared" si="15"/>
        <v>0</v>
      </c>
      <c r="K95" s="12"/>
      <c r="M95" s="16"/>
      <c r="N95" s="16"/>
      <c r="O95" s="16"/>
      <c r="P95" s="33"/>
      <c r="Q95" s="21"/>
      <c r="R95" s="20"/>
      <c r="S95" s="18">
        <f t="shared" si="14"/>
        <v>0</v>
      </c>
      <c r="U95" s="33"/>
      <c r="V95" s="33"/>
      <c r="W95" s="33"/>
      <c r="X95" s="35"/>
      <c r="Y95" s="35"/>
      <c r="AA95" s="45">
        <v>43313</v>
      </c>
      <c r="AB95" s="46" t="s">
        <v>73</v>
      </c>
      <c r="AC95" s="47"/>
      <c r="AD95" s="39">
        <f t="shared" si="12"/>
        <v>0</v>
      </c>
      <c r="AE95" s="101"/>
      <c r="AF95" s="101"/>
      <c r="AG95" s="54"/>
      <c r="AH95" s="49">
        <f t="shared" si="10"/>
        <v>0</v>
      </c>
      <c r="AI95" s="54"/>
      <c r="AJ95" s="54"/>
      <c r="AK95" s="54"/>
      <c r="AL95" s="54"/>
      <c r="AM95" s="54"/>
      <c r="AN95" s="54"/>
      <c r="AO95" s="54"/>
      <c r="AP95" s="54"/>
      <c r="AQ95" s="54"/>
      <c r="AR95" s="54"/>
      <c r="AS95" s="54"/>
      <c r="AT95" s="54"/>
      <c r="AU95" s="54"/>
      <c r="AV95">
        <f t="shared" si="11"/>
        <v>0</v>
      </c>
      <c r="AW95" s="54"/>
      <c r="AX95" s="54"/>
      <c r="AY95" s="54"/>
      <c r="AZ95" s="54"/>
      <c r="BA95" s="54">
        <f t="shared" si="16"/>
        <v>0</v>
      </c>
      <c r="BB95" s="54"/>
      <c r="BC95">
        <f t="shared" si="13"/>
        <v>0</v>
      </c>
      <c r="BD95" s="54"/>
      <c r="BE95" s="54"/>
      <c r="BF95" s="54"/>
      <c r="BG95" s="54"/>
      <c r="BH95" s="54"/>
      <c r="BI95" s="54"/>
    </row>
    <row r="96" spans="5:61" x14ac:dyDescent="0.25">
      <c r="E96">
        <f t="shared" si="15"/>
        <v>0</v>
      </c>
      <c r="K96" s="12"/>
      <c r="M96" s="16"/>
      <c r="N96" s="16"/>
      <c r="O96" s="16"/>
      <c r="P96" s="33"/>
      <c r="Q96" s="21"/>
      <c r="R96" s="20"/>
      <c r="S96" s="18">
        <f t="shared" si="14"/>
        <v>0</v>
      </c>
      <c r="U96" s="33"/>
      <c r="V96" s="33"/>
      <c r="W96" s="33"/>
      <c r="X96" s="35"/>
      <c r="Y96" s="35"/>
      <c r="AA96" s="45">
        <v>43314</v>
      </c>
      <c r="AB96" s="46" t="s">
        <v>44</v>
      </c>
      <c r="AC96" s="47"/>
      <c r="AD96" s="39">
        <f t="shared" si="12"/>
        <v>0</v>
      </c>
      <c r="AE96" s="101"/>
      <c r="AF96" s="101"/>
      <c r="AG96" s="54"/>
      <c r="AH96" s="49">
        <f t="shared" si="10"/>
        <v>0</v>
      </c>
      <c r="AI96" s="54"/>
      <c r="AJ96" s="54"/>
      <c r="AK96" s="54"/>
      <c r="AL96" s="54"/>
      <c r="AM96" s="54"/>
      <c r="AN96" s="54"/>
      <c r="AO96" s="54"/>
      <c r="AP96" s="54"/>
      <c r="AQ96" s="54"/>
      <c r="AR96" s="54"/>
      <c r="AS96" s="54"/>
      <c r="AT96" s="54"/>
      <c r="AU96" s="54"/>
      <c r="AV96">
        <f t="shared" si="11"/>
        <v>0</v>
      </c>
      <c r="AW96" s="54"/>
      <c r="AX96" s="54"/>
      <c r="AY96" s="54"/>
      <c r="AZ96" s="54"/>
      <c r="BA96" s="54">
        <f t="shared" si="16"/>
        <v>0</v>
      </c>
      <c r="BB96" s="54"/>
      <c r="BC96">
        <f t="shared" si="13"/>
        <v>0</v>
      </c>
      <c r="BD96" s="54"/>
      <c r="BE96" s="54"/>
      <c r="BF96" s="54"/>
      <c r="BG96" s="54"/>
      <c r="BH96" s="54"/>
      <c r="BI96" s="54"/>
    </row>
    <row r="97" spans="5:61" x14ac:dyDescent="0.25">
      <c r="E97">
        <f t="shared" si="15"/>
        <v>0</v>
      </c>
      <c r="K97" s="12"/>
      <c r="M97" s="16"/>
      <c r="N97" s="16"/>
      <c r="O97" s="16"/>
      <c r="P97" s="33"/>
      <c r="Q97" s="21"/>
      <c r="R97" s="20"/>
      <c r="S97" s="18">
        <f t="shared" si="14"/>
        <v>0</v>
      </c>
      <c r="U97" s="33"/>
      <c r="V97" s="33"/>
      <c r="W97" s="33"/>
      <c r="X97" s="35"/>
      <c r="Y97" s="35"/>
      <c r="AA97" s="45">
        <v>43315</v>
      </c>
      <c r="AB97" s="46" t="s">
        <v>69</v>
      </c>
      <c r="AC97" s="47"/>
      <c r="AD97" s="39">
        <f t="shared" si="12"/>
        <v>0</v>
      </c>
      <c r="AE97" s="101"/>
      <c r="AF97" s="101"/>
      <c r="AG97" s="54"/>
      <c r="AH97" s="49">
        <f t="shared" si="10"/>
        <v>0</v>
      </c>
      <c r="AI97" s="54"/>
      <c r="AJ97" s="54"/>
      <c r="AK97" s="54"/>
      <c r="AL97" s="117"/>
      <c r="AM97" s="54"/>
      <c r="AN97" s="54"/>
      <c r="AO97" s="54"/>
      <c r="AP97" s="54"/>
      <c r="AQ97" s="54"/>
      <c r="AR97" s="54"/>
      <c r="AS97" s="54"/>
      <c r="AT97" s="54"/>
      <c r="AU97" s="54"/>
      <c r="AV97">
        <f t="shared" si="11"/>
        <v>0</v>
      </c>
      <c r="AW97" s="54"/>
      <c r="AX97" s="54"/>
      <c r="AY97" s="54"/>
      <c r="AZ97" s="54"/>
      <c r="BA97" s="54">
        <f t="shared" si="16"/>
        <v>0</v>
      </c>
      <c r="BB97" s="54"/>
      <c r="BC97">
        <f t="shared" si="13"/>
        <v>0</v>
      </c>
      <c r="BD97" s="54"/>
      <c r="BE97" s="54"/>
      <c r="BF97" s="54"/>
      <c r="BG97" s="54"/>
      <c r="BH97" s="54"/>
      <c r="BI97" s="54"/>
    </row>
    <row r="98" spans="5:61" x14ac:dyDescent="0.25">
      <c r="E98">
        <f t="shared" si="15"/>
        <v>0</v>
      </c>
      <c r="K98" s="12"/>
      <c r="M98" s="16"/>
      <c r="N98" s="16"/>
      <c r="O98" s="16"/>
      <c r="P98" s="33"/>
      <c r="Q98" s="21"/>
      <c r="R98" s="20"/>
      <c r="S98" s="18">
        <f t="shared" si="14"/>
        <v>0</v>
      </c>
      <c r="U98" s="33"/>
      <c r="V98" s="33"/>
      <c r="W98" s="33"/>
      <c r="X98" s="35"/>
      <c r="Y98" s="35"/>
      <c r="AA98" s="45">
        <v>43316</v>
      </c>
      <c r="AB98" s="46" t="s">
        <v>70</v>
      </c>
      <c r="AC98" s="47"/>
      <c r="AD98" s="39">
        <f t="shared" si="12"/>
        <v>0</v>
      </c>
      <c r="AE98" s="101"/>
      <c r="AF98" s="101"/>
      <c r="AG98" s="54"/>
      <c r="AH98" s="49">
        <f t="shared" si="10"/>
        <v>0</v>
      </c>
      <c r="AI98" s="54"/>
      <c r="AJ98" s="54"/>
      <c r="AK98" s="54"/>
      <c r="AL98" s="54"/>
      <c r="AM98" s="54"/>
      <c r="AN98" s="54"/>
      <c r="AO98" s="54"/>
      <c r="AP98" s="54"/>
      <c r="AQ98" s="54"/>
      <c r="AR98" s="54"/>
      <c r="AS98" s="54"/>
      <c r="AT98" s="54"/>
      <c r="AU98" s="54"/>
      <c r="AV98">
        <f t="shared" si="11"/>
        <v>0</v>
      </c>
      <c r="AW98" s="54"/>
      <c r="AX98" s="54"/>
      <c r="AY98" s="54"/>
      <c r="AZ98" s="54"/>
      <c r="BA98" s="54">
        <f t="shared" si="16"/>
        <v>0</v>
      </c>
      <c r="BB98" s="54"/>
      <c r="BC98">
        <f t="shared" si="13"/>
        <v>0</v>
      </c>
      <c r="BD98" s="54"/>
      <c r="BE98" s="54"/>
      <c r="BF98" s="54"/>
      <c r="BG98" s="54"/>
      <c r="BH98" s="54"/>
      <c r="BI98" s="54"/>
    </row>
    <row r="99" spans="5:61" x14ac:dyDescent="0.25">
      <c r="E99">
        <f t="shared" si="15"/>
        <v>0</v>
      </c>
      <c r="K99" s="12"/>
      <c r="M99" s="16"/>
      <c r="N99" s="16"/>
      <c r="O99" s="16"/>
      <c r="P99" s="33"/>
      <c r="Q99" s="21"/>
      <c r="R99" s="20"/>
      <c r="S99" s="18">
        <f t="shared" si="14"/>
        <v>0</v>
      </c>
      <c r="U99" s="33"/>
      <c r="V99" s="33"/>
      <c r="W99" s="33"/>
      <c r="X99" s="35"/>
      <c r="Y99" s="35"/>
      <c r="AA99" s="45">
        <v>43317</v>
      </c>
      <c r="AB99" s="46" t="s">
        <v>71</v>
      </c>
      <c r="AC99" s="47"/>
      <c r="AD99" s="39">
        <f t="shared" si="12"/>
        <v>0</v>
      </c>
      <c r="AE99" s="101"/>
      <c r="AF99" s="101"/>
      <c r="AG99" s="54"/>
      <c r="AH99" s="49">
        <f t="shared" si="10"/>
        <v>0</v>
      </c>
      <c r="AI99" s="54"/>
      <c r="AJ99" s="54"/>
      <c r="AK99" s="54"/>
      <c r="AL99" s="54"/>
      <c r="AM99" s="54"/>
      <c r="AN99" s="54"/>
      <c r="AO99" s="54"/>
      <c r="AP99" s="54"/>
      <c r="AQ99" s="54"/>
      <c r="AR99" s="54"/>
      <c r="AS99" s="54"/>
      <c r="AT99" s="54"/>
      <c r="AU99" s="54"/>
      <c r="AV99">
        <f t="shared" si="11"/>
        <v>0</v>
      </c>
      <c r="AW99" s="54"/>
      <c r="AX99" s="54"/>
      <c r="AY99" s="54"/>
      <c r="AZ99" s="54"/>
      <c r="BA99" s="54">
        <f t="shared" si="16"/>
        <v>0</v>
      </c>
      <c r="BB99" s="54"/>
      <c r="BC99">
        <f t="shared" si="13"/>
        <v>0</v>
      </c>
      <c r="BD99" s="54"/>
      <c r="BE99" s="54"/>
      <c r="BF99" s="54"/>
      <c r="BG99" s="54"/>
      <c r="BH99" s="54"/>
      <c r="BI99" s="54"/>
    </row>
    <row r="100" spans="5:61" x14ac:dyDescent="0.25">
      <c r="E100">
        <f t="shared" si="15"/>
        <v>0</v>
      </c>
      <c r="K100" s="12"/>
      <c r="M100" s="16"/>
      <c r="N100" s="16"/>
      <c r="O100" s="16"/>
      <c r="P100" s="33"/>
      <c r="Q100" s="21"/>
      <c r="R100" s="20"/>
      <c r="S100" s="18">
        <f t="shared" si="14"/>
        <v>0</v>
      </c>
      <c r="U100" s="33"/>
      <c r="V100" s="33"/>
      <c r="W100" s="33"/>
      <c r="X100" s="35"/>
      <c r="Y100" s="35"/>
      <c r="AA100" s="45">
        <v>43318</v>
      </c>
      <c r="AB100" s="46" t="s">
        <v>72</v>
      </c>
      <c r="AC100" s="47"/>
      <c r="AD100" s="39">
        <f t="shared" si="12"/>
        <v>0</v>
      </c>
      <c r="AE100" s="101"/>
      <c r="AF100" s="101"/>
      <c r="AG100" s="54"/>
      <c r="AH100" s="49">
        <f t="shared" si="10"/>
        <v>0</v>
      </c>
      <c r="AI100" s="54"/>
      <c r="AJ100" s="54"/>
      <c r="AK100" s="54"/>
      <c r="AL100" s="54"/>
      <c r="AM100" s="54"/>
      <c r="AN100" s="54"/>
      <c r="AO100" s="54"/>
      <c r="AP100" s="54"/>
      <c r="AQ100" s="54"/>
      <c r="AR100" s="54"/>
      <c r="AS100" s="54"/>
      <c r="AT100" s="54"/>
      <c r="AU100" s="54"/>
      <c r="AV100">
        <f t="shared" si="11"/>
        <v>0</v>
      </c>
      <c r="AW100" s="54"/>
      <c r="AX100" s="54"/>
      <c r="AY100" s="54"/>
      <c r="AZ100" s="54"/>
      <c r="BA100" s="54">
        <f t="shared" si="16"/>
        <v>0</v>
      </c>
      <c r="BB100" s="54"/>
      <c r="BC100">
        <f t="shared" si="13"/>
        <v>0</v>
      </c>
      <c r="BD100" s="54"/>
      <c r="BE100" s="54"/>
      <c r="BF100" s="54"/>
      <c r="BG100" s="54"/>
      <c r="BH100" s="54"/>
      <c r="BI100" s="54"/>
    </row>
    <row r="101" spans="5:61" x14ac:dyDescent="0.25">
      <c r="E101">
        <f t="shared" si="15"/>
        <v>0</v>
      </c>
      <c r="K101" s="12"/>
      <c r="M101" s="16"/>
      <c r="N101" s="16"/>
      <c r="O101" s="16"/>
      <c r="P101" s="33"/>
      <c r="Q101" s="21"/>
      <c r="R101" s="20"/>
      <c r="S101" s="18">
        <f t="shared" si="14"/>
        <v>0</v>
      </c>
      <c r="U101" s="33"/>
      <c r="V101" s="33"/>
      <c r="W101" s="33"/>
      <c r="X101" s="35"/>
      <c r="Y101" s="35"/>
      <c r="AA101" s="45">
        <v>43319</v>
      </c>
      <c r="AB101" s="46" t="s">
        <v>68</v>
      </c>
      <c r="AC101" s="47"/>
      <c r="AD101" s="39">
        <f t="shared" si="12"/>
        <v>0</v>
      </c>
      <c r="AE101" s="101"/>
      <c r="AF101" s="101"/>
      <c r="AG101" s="54"/>
      <c r="AH101" s="49">
        <f t="shared" si="10"/>
        <v>0</v>
      </c>
      <c r="AI101" s="54"/>
      <c r="AJ101" s="54"/>
      <c r="AK101" s="54"/>
      <c r="AL101" s="54"/>
      <c r="AM101" s="54"/>
      <c r="AN101" s="54"/>
      <c r="AO101" s="54"/>
      <c r="AP101" s="54"/>
      <c r="AQ101" s="54"/>
      <c r="AR101" s="54"/>
      <c r="AS101" s="54"/>
      <c r="AT101" s="54"/>
      <c r="AU101" s="54"/>
      <c r="AV101">
        <f t="shared" si="11"/>
        <v>0</v>
      </c>
      <c r="AW101" s="54"/>
      <c r="AX101" s="54"/>
      <c r="AY101" s="54"/>
      <c r="AZ101" s="54"/>
      <c r="BA101" s="54">
        <f t="shared" si="16"/>
        <v>0</v>
      </c>
      <c r="BB101" s="54"/>
      <c r="BC101">
        <f t="shared" si="13"/>
        <v>0</v>
      </c>
      <c r="BD101" s="54"/>
      <c r="BE101" s="54"/>
      <c r="BF101" s="54"/>
      <c r="BG101" s="54"/>
      <c r="BH101" s="54"/>
      <c r="BI101" s="54"/>
    </row>
    <row r="102" spans="5:61" x14ac:dyDescent="0.25">
      <c r="E102">
        <f t="shared" si="15"/>
        <v>0</v>
      </c>
      <c r="K102" s="12"/>
      <c r="M102" s="16"/>
      <c r="N102" s="16"/>
      <c r="O102" s="16"/>
      <c r="P102" s="33"/>
      <c r="Q102" s="21"/>
      <c r="R102" s="20"/>
      <c r="S102" s="18">
        <f t="shared" si="14"/>
        <v>0</v>
      </c>
      <c r="U102" s="33"/>
      <c r="V102" s="33"/>
      <c r="W102" s="33"/>
      <c r="X102" s="35"/>
      <c r="Y102" s="35"/>
      <c r="AA102" s="45">
        <v>43320</v>
      </c>
      <c r="AB102" s="46" t="s">
        <v>73</v>
      </c>
      <c r="AC102" s="47"/>
      <c r="AD102" s="39">
        <f t="shared" si="12"/>
        <v>0</v>
      </c>
      <c r="AE102" s="101"/>
      <c r="AF102" s="101"/>
      <c r="AG102" s="54"/>
      <c r="AH102" s="49">
        <f t="shared" si="10"/>
        <v>0</v>
      </c>
      <c r="AI102" s="54"/>
      <c r="AJ102" s="54"/>
      <c r="AK102" s="54"/>
      <c r="AL102" s="54"/>
      <c r="AM102" s="54"/>
      <c r="AN102" s="54"/>
      <c r="AO102" s="54"/>
      <c r="AP102" s="54"/>
      <c r="AQ102" s="54"/>
      <c r="AR102" s="54"/>
      <c r="AS102" s="54"/>
      <c r="AT102" s="54"/>
      <c r="AU102" s="54"/>
      <c r="AV102">
        <f t="shared" si="11"/>
        <v>0</v>
      </c>
      <c r="AW102" s="54"/>
      <c r="AX102" s="54"/>
      <c r="AY102" s="54"/>
      <c r="AZ102" s="54"/>
      <c r="BA102" s="54">
        <f t="shared" si="16"/>
        <v>0</v>
      </c>
      <c r="BB102" s="54"/>
      <c r="BC102">
        <f t="shared" si="13"/>
        <v>0</v>
      </c>
      <c r="BD102" s="54"/>
      <c r="BE102" s="54"/>
      <c r="BF102" s="54"/>
      <c r="BG102" s="54"/>
      <c r="BH102" s="54"/>
      <c r="BI102" s="54"/>
    </row>
    <row r="103" spans="5:61" x14ac:dyDescent="0.25">
      <c r="E103">
        <f t="shared" si="15"/>
        <v>0</v>
      </c>
      <c r="K103" s="12"/>
      <c r="M103" s="16"/>
      <c r="N103" s="16"/>
      <c r="O103" s="16"/>
      <c r="P103" s="33"/>
      <c r="Q103" s="21"/>
      <c r="R103" s="20"/>
      <c r="S103" s="18">
        <f t="shared" si="14"/>
        <v>0</v>
      </c>
      <c r="U103" s="33"/>
      <c r="V103" s="33"/>
      <c r="W103" s="33"/>
      <c r="X103" s="35"/>
      <c r="Y103" s="35"/>
      <c r="AA103" s="45">
        <v>43321</v>
      </c>
      <c r="AB103" s="46" t="s">
        <v>44</v>
      </c>
      <c r="AC103" s="47"/>
      <c r="AD103" s="39">
        <f t="shared" si="12"/>
        <v>0</v>
      </c>
      <c r="AE103" s="101"/>
      <c r="AF103" s="101"/>
      <c r="AG103" s="54"/>
      <c r="AH103" s="49">
        <f t="shared" si="10"/>
        <v>0</v>
      </c>
      <c r="AI103" s="54"/>
      <c r="AJ103" s="54"/>
      <c r="AK103" s="54"/>
      <c r="AL103" s="54"/>
      <c r="AM103" s="54"/>
      <c r="AN103" s="54"/>
      <c r="AO103" s="54"/>
      <c r="AP103" s="54"/>
      <c r="AQ103" s="54"/>
      <c r="AR103" s="54"/>
      <c r="AS103" s="54"/>
      <c r="AT103" s="54"/>
      <c r="AU103" s="54"/>
      <c r="AV103">
        <f t="shared" si="11"/>
        <v>0</v>
      </c>
      <c r="AW103" s="54"/>
      <c r="AX103" s="54"/>
      <c r="AY103" s="54"/>
      <c r="AZ103" s="54"/>
      <c r="BA103" s="54">
        <f t="shared" si="16"/>
        <v>0</v>
      </c>
      <c r="BB103" s="54"/>
      <c r="BC103">
        <f t="shared" si="13"/>
        <v>0</v>
      </c>
      <c r="BD103" s="54"/>
      <c r="BE103" s="54"/>
      <c r="BF103" s="54"/>
      <c r="BG103" s="54"/>
      <c r="BH103" s="54"/>
      <c r="BI103" s="54"/>
    </row>
    <row r="104" spans="5:61" x14ac:dyDescent="0.25">
      <c r="E104">
        <f t="shared" si="15"/>
        <v>0</v>
      </c>
      <c r="K104" s="12"/>
      <c r="M104" s="16"/>
      <c r="N104" s="16"/>
      <c r="O104" s="16"/>
      <c r="P104" s="33"/>
      <c r="Q104" s="21"/>
      <c r="R104" s="20"/>
      <c r="S104" s="18">
        <f t="shared" si="14"/>
        <v>0</v>
      </c>
      <c r="U104" s="33"/>
      <c r="V104" s="33"/>
      <c r="W104" s="33"/>
      <c r="X104" s="35"/>
      <c r="Y104" s="35"/>
      <c r="AA104" s="45">
        <v>43322</v>
      </c>
      <c r="AB104" s="46" t="s">
        <v>69</v>
      </c>
      <c r="AC104" s="47"/>
      <c r="AD104" s="39">
        <f t="shared" si="12"/>
        <v>0</v>
      </c>
      <c r="AE104" s="101"/>
      <c r="AF104" s="101"/>
      <c r="AG104" s="54"/>
      <c r="AH104" s="49">
        <f t="shared" si="10"/>
        <v>0</v>
      </c>
      <c r="AI104" s="54"/>
      <c r="AJ104" s="54"/>
      <c r="AK104" s="54"/>
      <c r="AL104" s="54"/>
      <c r="AM104" s="54"/>
      <c r="AN104" s="54"/>
      <c r="AO104" s="54"/>
      <c r="AP104" s="54"/>
      <c r="AQ104" s="54"/>
      <c r="AR104" s="54"/>
      <c r="AS104" s="54"/>
      <c r="AT104" s="54"/>
      <c r="AU104" s="54"/>
      <c r="AV104">
        <f t="shared" si="11"/>
        <v>0</v>
      </c>
      <c r="AW104" s="54"/>
      <c r="AX104" s="54"/>
      <c r="AY104" s="54"/>
      <c r="AZ104" s="54"/>
      <c r="BA104" s="54">
        <f t="shared" si="16"/>
        <v>0</v>
      </c>
      <c r="BB104" s="54"/>
      <c r="BC104">
        <f t="shared" si="13"/>
        <v>0</v>
      </c>
      <c r="BD104" s="54"/>
      <c r="BE104" s="54"/>
      <c r="BF104" s="54"/>
      <c r="BG104" s="54"/>
      <c r="BH104" s="54"/>
      <c r="BI104" s="54"/>
    </row>
    <row r="105" spans="5:61" x14ac:dyDescent="0.25">
      <c r="E105">
        <f t="shared" si="15"/>
        <v>0</v>
      </c>
      <c r="K105" s="12"/>
      <c r="M105" s="16"/>
      <c r="N105" s="16"/>
      <c r="O105" s="16"/>
      <c r="P105" s="33"/>
      <c r="Q105" s="21"/>
      <c r="R105" s="20"/>
      <c r="S105" s="18">
        <f t="shared" si="14"/>
        <v>0</v>
      </c>
      <c r="U105" s="33"/>
      <c r="V105" s="33"/>
      <c r="W105" s="33"/>
      <c r="X105" s="35"/>
      <c r="Y105" s="35"/>
      <c r="AA105" s="45">
        <v>43323</v>
      </c>
      <c r="AB105" s="46" t="s">
        <v>70</v>
      </c>
      <c r="AC105" s="47"/>
      <c r="AD105" s="39">
        <f t="shared" si="12"/>
        <v>0</v>
      </c>
      <c r="AE105" s="101"/>
      <c r="AF105" s="101"/>
      <c r="AG105" s="54"/>
      <c r="AH105" s="49">
        <f t="shared" si="10"/>
        <v>0</v>
      </c>
      <c r="AI105" s="54"/>
      <c r="AJ105" s="54"/>
      <c r="AK105" s="54"/>
      <c r="AL105" s="54"/>
      <c r="AM105" s="54"/>
      <c r="AN105" s="54"/>
      <c r="AO105" s="54"/>
      <c r="AP105" s="54"/>
      <c r="AQ105" s="54"/>
      <c r="AR105" s="54"/>
      <c r="AS105" s="54"/>
      <c r="AT105" s="54"/>
      <c r="AU105" s="54"/>
      <c r="AV105">
        <f t="shared" si="11"/>
        <v>0</v>
      </c>
      <c r="AW105" s="54"/>
      <c r="AX105" s="54"/>
      <c r="AY105" s="54"/>
      <c r="AZ105" s="54"/>
      <c r="BA105" s="54">
        <f t="shared" si="16"/>
        <v>0</v>
      </c>
      <c r="BB105" s="54"/>
      <c r="BC105">
        <f t="shared" si="13"/>
        <v>0</v>
      </c>
      <c r="BD105" s="54"/>
      <c r="BE105" s="54"/>
      <c r="BF105" s="54"/>
      <c r="BG105" s="54"/>
      <c r="BH105" s="54"/>
      <c r="BI105" s="54"/>
    </row>
    <row r="106" spans="5:61" x14ac:dyDescent="0.25">
      <c r="E106">
        <f t="shared" si="15"/>
        <v>0</v>
      </c>
      <c r="K106" s="12"/>
      <c r="M106" s="16"/>
      <c r="N106" s="16"/>
      <c r="O106" s="16"/>
      <c r="P106" s="33"/>
      <c r="Q106" s="21"/>
      <c r="R106" s="20"/>
      <c r="S106" s="18">
        <f t="shared" si="14"/>
        <v>0</v>
      </c>
      <c r="U106" s="33"/>
      <c r="V106" s="33"/>
      <c r="W106" s="33"/>
      <c r="X106" s="35"/>
      <c r="Y106" s="35"/>
      <c r="AA106" s="45">
        <v>43324</v>
      </c>
      <c r="AB106" s="46" t="s">
        <v>71</v>
      </c>
      <c r="AC106" s="47"/>
      <c r="AD106" s="39">
        <f t="shared" si="12"/>
        <v>0</v>
      </c>
      <c r="AE106" s="101"/>
      <c r="AF106" s="101"/>
      <c r="AG106" s="54"/>
      <c r="AH106" s="49">
        <f t="shared" si="10"/>
        <v>0</v>
      </c>
      <c r="AI106" s="54"/>
      <c r="AJ106" s="54"/>
      <c r="AK106" s="54"/>
      <c r="AL106" s="54"/>
      <c r="AM106" s="54"/>
      <c r="AN106" s="54"/>
      <c r="AO106" s="54"/>
      <c r="AP106" s="54"/>
      <c r="AQ106" s="54"/>
      <c r="AR106" s="54"/>
      <c r="AS106" s="54"/>
      <c r="AT106" s="54"/>
      <c r="AU106" s="54"/>
      <c r="AV106">
        <f t="shared" si="11"/>
        <v>0</v>
      </c>
      <c r="AW106" s="54"/>
      <c r="AX106" s="54"/>
      <c r="AY106" s="54"/>
      <c r="AZ106" s="54"/>
      <c r="BA106" s="54">
        <f t="shared" si="16"/>
        <v>0</v>
      </c>
      <c r="BB106" s="54"/>
      <c r="BC106">
        <f t="shared" si="13"/>
        <v>0</v>
      </c>
      <c r="BD106" s="54"/>
      <c r="BE106" s="54"/>
      <c r="BF106" s="54"/>
      <c r="BG106" s="54"/>
      <c r="BH106" s="54"/>
      <c r="BI106" s="54"/>
    </row>
    <row r="107" spans="5:61" x14ac:dyDescent="0.25">
      <c r="E107">
        <f t="shared" si="15"/>
        <v>0</v>
      </c>
      <c r="K107" s="12"/>
      <c r="M107" s="16"/>
      <c r="N107" s="16"/>
      <c r="O107" s="16"/>
      <c r="P107" s="33"/>
      <c r="Q107" s="21"/>
      <c r="R107" s="20"/>
      <c r="S107" s="18">
        <f t="shared" si="14"/>
        <v>0</v>
      </c>
      <c r="U107" s="33"/>
      <c r="V107" s="33"/>
      <c r="W107" s="33"/>
      <c r="X107" s="35"/>
      <c r="Y107" s="35"/>
      <c r="AA107" s="45">
        <v>43325</v>
      </c>
      <c r="AB107" s="46" t="s">
        <v>72</v>
      </c>
      <c r="AC107" s="47"/>
      <c r="AD107" s="39">
        <f t="shared" si="12"/>
        <v>0</v>
      </c>
      <c r="AE107" s="101"/>
      <c r="AF107" s="101"/>
      <c r="AG107" s="54"/>
      <c r="AH107" s="49">
        <f t="shared" si="10"/>
        <v>0</v>
      </c>
      <c r="AI107" s="54"/>
      <c r="AJ107" s="54"/>
      <c r="AK107" s="54"/>
      <c r="AL107" s="54"/>
      <c r="AM107" s="54"/>
      <c r="AN107" s="54"/>
      <c r="AO107" s="54"/>
      <c r="AP107" s="54"/>
      <c r="AQ107" s="54"/>
      <c r="AR107" s="54"/>
      <c r="AS107" s="54"/>
      <c r="AT107" s="54"/>
      <c r="AU107" s="54"/>
      <c r="AV107">
        <f t="shared" si="11"/>
        <v>0</v>
      </c>
      <c r="AW107" s="54"/>
      <c r="AX107" s="54"/>
      <c r="AY107" s="54"/>
      <c r="AZ107" s="54"/>
      <c r="BA107" s="54">
        <f t="shared" si="16"/>
        <v>0</v>
      </c>
      <c r="BB107" s="54"/>
      <c r="BC107">
        <f t="shared" si="13"/>
        <v>0</v>
      </c>
      <c r="BD107" s="54"/>
      <c r="BE107" s="54"/>
      <c r="BF107" s="54"/>
      <c r="BG107" s="54"/>
      <c r="BH107" s="54"/>
      <c r="BI107" s="54"/>
    </row>
    <row r="108" spans="5:61" x14ac:dyDescent="0.25">
      <c r="E108">
        <f t="shared" si="15"/>
        <v>0</v>
      </c>
      <c r="K108" s="12"/>
      <c r="M108" s="16"/>
      <c r="N108" s="16"/>
      <c r="O108" s="16"/>
      <c r="P108" s="33"/>
      <c r="Q108" s="21"/>
      <c r="R108" s="20"/>
      <c r="S108" s="18">
        <f t="shared" si="14"/>
        <v>0</v>
      </c>
      <c r="U108" s="33"/>
      <c r="V108" s="33"/>
      <c r="W108" s="33"/>
      <c r="X108" s="35"/>
      <c r="Y108" s="35"/>
      <c r="AA108" s="45">
        <v>43326</v>
      </c>
      <c r="AB108" s="46" t="s">
        <v>68</v>
      </c>
      <c r="AC108" s="47"/>
      <c r="AD108" s="39">
        <f t="shared" si="12"/>
        <v>0</v>
      </c>
      <c r="AE108" s="101"/>
      <c r="AF108" s="101"/>
      <c r="AG108" s="54"/>
      <c r="AH108" s="49">
        <f t="shared" si="10"/>
        <v>0</v>
      </c>
      <c r="AI108" s="54"/>
      <c r="AJ108" s="54"/>
      <c r="AK108" s="54"/>
      <c r="AL108" s="54"/>
      <c r="AM108" s="54"/>
      <c r="AN108" s="54"/>
      <c r="AO108" s="54"/>
      <c r="AP108" s="54"/>
      <c r="AQ108" s="54"/>
      <c r="AR108" s="54"/>
      <c r="AS108" s="54"/>
      <c r="AT108" s="54"/>
      <c r="AU108" s="54"/>
      <c r="AV108">
        <f t="shared" si="11"/>
        <v>0</v>
      </c>
      <c r="AW108" s="54"/>
      <c r="AX108" s="54"/>
      <c r="AY108" s="54"/>
      <c r="AZ108" s="54"/>
      <c r="BA108" s="54">
        <f t="shared" si="16"/>
        <v>0</v>
      </c>
      <c r="BB108" s="54"/>
      <c r="BC108">
        <f t="shared" si="13"/>
        <v>0</v>
      </c>
      <c r="BD108" s="54"/>
      <c r="BE108" s="54"/>
      <c r="BF108" s="54"/>
      <c r="BG108" s="54"/>
      <c r="BH108" s="54"/>
      <c r="BI108" s="54"/>
    </row>
    <row r="109" spans="5:61" x14ac:dyDescent="0.25">
      <c r="E109">
        <f t="shared" si="15"/>
        <v>0</v>
      </c>
      <c r="K109" s="12"/>
      <c r="M109" s="16"/>
      <c r="N109" s="16"/>
      <c r="O109" s="16"/>
      <c r="P109" s="33"/>
      <c r="Q109" s="21"/>
      <c r="R109" s="20"/>
      <c r="S109" s="18">
        <f t="shared" si="14"/>
        <v>0</v>
      </c>
      <c r="U109" s="33"/>
      <c r="V109" s="33"/>
      <c r="W109" s="33"/>
      <c r="X109" s="35"/>
      <c r="Y109" s="35"/>
      <c r="AA109" s="45">
        <v>43327</v>
      </c>
      <c r="AB109" s="46" t="s">
        <v>73</v>
      </c>
      <c r="AC109" s="47"/>
      <c r="AD109" s="39">
        <f t="shared" si="12"/>
        <v>0</v>
      </c>
      <c r="AE109" s="101"/>
      <c r="AF109" s="101"/>
      <c r="AG109" s="54"/>
      <c r="AH109" s="49">
        <f t="shared" si="10"/>
        <v>0</v>
      </c>
      <c r="AI109" s="54"/>
      <c r="AJ109" s="54"/>
      <c r="AK109" s="54"/>
      <c r="AL109" s="54"/>
      <c r="AM109" s="54"/>
      <c r="AN109" s="54"/>
      <c r="AO109" s="54"/>
      <c r="AP109" s="54"/>
      <c r="AQ109" s="54"/>
      <c r="AR109" s="54"/>
      <c r="AS109" s="54"/>
      <c r="AT109" s="54"/>
      <c r="AU109" s="54"/>
      <c r="AV109">
        <f t="shared" si="11"/>
        <v>0</v>
      </c>
      <c r="AW109" s="54"/>
      <c r="AX109" s="54"/>
      <c r="AY109" s="54"/>
      <c r="AZ109" s="54"/>
      <c r="BA109" s="54">
        <f t="shared" si="16"/>
        <v>0</v>
      </c>
      <c r="BB109" s="54"/>
      <c r="BC109">
        <f t="shared" si="13"/>
        <v>0</v>
      </c>
      <c r="BD109" s="54"/>
      <c r="BE109" s="54"/>
      <c r="BF109" s="54"/>
      <c r="BG109" s="54"/>
      <c r="BH109" s="54"/>
      <c r="BI109" s="54"/>
    </row>
    <row r="110" spans="5:61" x14ac:dyDescent="0.25">
      <c r="E110">
        <f t="shared" si="15"/>
        <v>0</v>
      </c>
      <c r="K110" s="12"/>
      <c r="M110" s="16"/>
      <c r="N110" s="16"/>
      <c r="O110" s="16"/>
      <c r="P110" s="33"/>
      <c r="Q110" s="21"/>
      <c r="R110" s="20"/>
      <c r="S110" s="18">
        <f t="shared" si="14"/>
        <v>0</v>
      </c>
      <c r="U110" s="33"/>
      <c r="V110" s="33"/>
      <c r="W110" s="33"/>
      <c r="X110" s="35"/>
      <c r="Y110" s="35"/>
      <c r="AA110" s="45">
        <v>43328</v>
      </c>
      <c r="AB110" s="46" t="s">
        <v>44</v>
      </c>
      <c r="AC110" s="47"/>
      <c r="AD110" s="39">
        <f t="shared" si="12"/>
        <v>0</v>
      </c>
      <c r="AE110" s="101"/>
      <c r="AF110" s="101"/>
      <c r="AG110" s="54"/>
      <c r="AH110" s="49">
        <f t="shared" si="10"/>
        <v>0</v>
      </c>
      <c r="AI110" s="54"/>
      <c r="AJ110" s="54"/>
      <c r="AK110" s="54"/>
      <c r="AL110" s="54"/>
      <c r="AM110" s="54"/>
      <c r="AN110" s="54"/>
      <c r="AO110" s="54"/>
      <c r="AP110" s="54"/>
      <c r="AQ110" s="54"/>
      <c r="AR110" s="54"/>
      <c r="AS110" s="54"/>
      <c r="AT110" s="54"/>
      <c r="AU110" s="54"/>
      <c r="AV110">
        <f t="shared" si="11"/>
        <v>0</v>
      </c>
      <c r="AW110" s="54"/>
      <c r="AX110" s="54"/>
      <c r="AY110" s="54"/>
      <c r="AZ110" s="54"/>
      <c r="BA110" s="54">
        <f t="shared" si="16"/>
        <v>0</v>
      </c>
      <c r="BB110" s="54"/>
      <c r="BC110">
        <f t="shared" si="13"/>
        <v>0</v>
      </c>
      <c r="BD110" s="54"/>
      <c r="BE110" s="54"/>
      <c r="BF110" s="54"/>
      <c r="BG110" s="54"/>
      <c r="BH110" s="54"/>
      <c r="BI110" s="54"/>
    </row>
    <row r="111" spans="5:61" x14ac:dyDescent="0.25">
      <c r="E111">
        <f t="shared" si="15"/>
        <v>0</v>
      </c>
      <c r="K111" s="12"/>
      <c r="M111" s="16"/>
      <c r="N111" s="16"/>
      <c r="O111" s="16"/>
      <c r="P111" s="33"/>
      <c r="Q111" s="21"/>
      <c r="R111" s="20"/>
      <c r="S111" s="18">
        <f t="shared" si="14"/>
        <v>0</v>
      </c>
      <c r="U111" s="33"/>
      <c r="V111" s="33"/>
      <c r="W111" s="33"/>
      <c r="X111" s="35"/>
      <c r="Y111" s="35"/>
      <c r="AA111" s="45">
        <v>43329</v>
      </c>
      <c r="AB111" s="46" t="s">
        <v>69</v>
      </c>
      <c r="AC111" s="47"/>
      <c r="AD111" s="39">
        <f t="shared" si="12"/>
        <v>0</v>
      </c>
      <c r="AE111" s="101"/>
      <c r="AF111" s="101"/>
      <c r="AG111" s="54"/>
      <c r="AH111" s="49">
        <f t="shared" si="10"/>
        <v>0</v>
      </c>
      <c r="AI111" s="54"/>
      <c r="AJ111" s="54"/>
      <c r="AK111" s="54"/>
      <c r="AL111" s="54"/>
      <c r="AM111" s="54"/>
      <c r="AN111" s="54"/>
      <c r="AO111" s="54"/>
      <c r="AP111" s="54"/>
      <c r="AQ111" s="54"/>
      <c r="AR111" s="54"/>
      <c r="AS111" s="54"/>
      <c r="AT111" s="54"/>
      <c r="AU111" s="54"/>
      <c r="AV111">
        <f t="shared" si="11"/>
        <v>0</v>
      </c>
      <c r="AW111" s="54"/>
      <c r="AX111" s="54"/>
      <c r="AY111" s="54"/>
      <c r="AZ111" s="54"/>
      <c r="BA111" s="54">
        <f t="shared" si="16"/>
        <v>0</v>
      </c>
      <c r="BB111" s="54"/>
      <c r="BC111">
        <f t="shared" si="13"/>
        <v>0</v>
      </c>
      <c r="BD111" s="54"/>
      <c r="BE111" s="54"/>
      <c r="BF111" s="54"/>
      <c r="BG111" s="54"/>
      <c r="BH111" s="54"/>
      <c r="BI111" s="54"/>
    </row>
    <row r="112" spans="5:61" x14ac:dyDescent="0.25">
      <c r="E112">
        <f t="shared" si="15"/>
        <v>0</v>
      </c>
      <c r="K112" s="12"/>
      <c r="M112" s="16"/>
      <c r="N112" s="16"/>
      <c r="O112" s="16"/>
      <c r="P112" s="33"/>
      <c r="Q112" s="21"/>
      <c r="R112" s="20"/>
      <c r="S112" s="18">
        <f t="shared" si="14"/>
        <v>0</v>
      </c>
      <c r="U112" s="33"/>
      <c r="V112" s="33"/>
      <c r="W112" s="33"/>
      <c r="X112" s="35"/>
      <c r="Y112" s="35"/>
      <c r="AA112" s="45">
        <v>43330</v>
      </c>
      <c r="AB112" s="46" t="s">
        <v>70</v>
      </c>
      <c r="AC112" s="47"/>
      <c r="AD112" s="39">
        <f t="shared" si="12"/>
        <v>0</v>
      </c>
      <c r="AE112" s="101"/>
      <c r="AF112" s="101"/>
      <c r="AG112" s="54"/>
      <c r="AH112" s="49">
        <f t="shared" si="10"/>
        <v>0</v>
      </c>
      <c r="AI112" s="54"/>
      <c r="AJ112" s="54"/>
      <c r="AK112" s="54"/>
      <c r="AL112" s="54"/>
      <c r="AM112" s="54"/>
      <c r="AN112" s="54"/>
      <c r="AO112" s="54"/>
      <c r="AP112" s="54"/>
      <c r="AQ112" s="54"/>
      <c r="AR112" s="54"/>
      <c r="AS112" s="54"/>
      <c r="AT112" s="54"/>
      <c r="AU112" s="54"/>
      <c r="AV112">
        <f t="shared" si="11"/>
        <v>0</v>
      </c>
      <c r="AW112" s="54"/>
      <c r="AX112" s="54"/>
      <c r="AY112" s="54"/>
      <c r="AZ112" s="54"/>
      <c r="BA112" s="54">
        <f t="shared" si="16"/>
        <v>0</v>
      </c>
      <c r="BB112" s="54"/>
      <c r="BC112">
        <f t="shared" si="13"/>
        <v>0</v>
      </c>
      <c r="BD112" s="54"/>
      <c r="BE112" s="54"/>
      <c r="BF112" s="54"/>
      <c r="BG112" s="54"/>
      <c r="BH112" s="54"/>
      <c r="BI112" s="54"/>
    </row>
    <row r="113" spans="5:61" x14ac:dyDescent="0.25">
      <c r="E113">
        <f t="shared" si="15"/>
        <v>0</v>
      </c>
      <c r="K113" s="12"/>
      <c r="M113" s="16"/>
      <c r="N113" s="16"/>
      <c r="O113" s="16"/>
      <c r="P113" s="33"/>
      <c r="Q113" s="21"/>
      <c r="R113" s="20"/>
      <c r="S113" s="18">
        <f t="shared" si="14"/>
        <v>0</v>
      </c>
      <c r="U113" s="33"/>
      <c r="V113" s="33"/>
      <c r="W113" s="33"/>
      <c r="X113" s="35"/>
      <c r="Y113" s="35"/>
      <c r="AA113" s="45">
        <v>43331</v>
      </c>
      <c r="AB113" s="46" t="s">
        <v>131</v>
      </c>
      <c r="AC113" s="47"/>
      <c r="AD113" s="39">
        <f t="shared" si="12"/>
        <v>0</v>
      </c>
      <c r="AE113" s="101"/>
      <c r="AF113" s="101"/>
      <c r="AG113" s="54"/>
      <c r="AH113" s="49">
        <f t="shared" si="10"/>
        <v>0</v>
      </c>
      <c r="AI113" s="54"/>
      <c r="AJ113" s="54"/>
      <c r="AK113" s="54"/>
      <c r="AL113" s="54"/>
      <c r="AM113" s="54"/>
      <c r="AN113" s="54"/>
      <c r="AO113" s="54"/>
      <c r="AP113" s="54"/>
      <c r="AQ113" s="54"/>
      <c r="AR113" s="54"/>
      <c r="AS113" s="54"/>
      <c r="AT113" s="54"/>
      <c r="AU113" s="54"/>
      <c r="AV113">
        <f t="shared" si="11"/>
        <v>0</v>
      </c>
      <c r="AW113" s="54"/>
      <c r="AX113" s="54"/>
      <c r="AY113" s="54"/>
      <c r="AZ113" s="54"/>
      <c r="BA113" s="54">
        <f t="shared" si="16"/>
        <v>0</v>
      </c>
      <c r="BB113" s="54"/>
      <c r="BC113">
        <f t="shared" si="13"/>
        <v>0</v>
      </c>
      <c r="BD113" s="54"/>
      <c r="BE113" s="54"/>
      <c r="BF113" s="54"/>
      <c r="BG113" s="54"/>
      <c r="BH113" s="54"/>
      <c r="BI113" s="54"/>
    </row>
    <row r="114" spans="5:61" x14ac:dyDescent="0.25">
      <c r="E114">
        <f t="shared" si="15"/>
        <v>0</v>
      </c>
      <c r="K114" s="12"/>
      <c r="M114" s="16"/>
      <c r="N114" s="16"/>
      <c r="O114" s="16"/>
      <c r="P114" s="33"/>
      <c r="Q114" s="21"/>
      <c r="R114" s="20"/>
      <c r="S114" s="18">
        <f t="shared" si="14"/>
        <v>0</v>
      </c>
      <c r="U114" s="33"/>
      <c r="V114" s="33"/>
      <c r="W114" s="33"/>
      <c r="X114" s="35"/>
      <c r="Y114" s="35"/>
      <c r="AA114" s="45">
        <v>43332</v>
      </c>
      <c r="AB114" s="46" t="s">
        <v>132</v>
      </c>
      <c r="AC114" s="47"/>
      <c r="AD114" s="39">
        <f t="shared" si="12"/>
        <v>0</v>
      </c>
      <c r="AE114" s="101"/>
      <c r="AF114" s="101"/>
      <c r="AG114" s="54"/>
      <c r="AH114" s="49">
        <f t="shared" si="10"/>
        <v>0</v>
      </c>
      <c r="AI114" s="54"/>
      <c r="AJ114" s="54"/>
      <c r="AK114" s="54"/>
      <c r="AL114" s="54"/>
      <c r="AM114" s="54"/>
      <c r="AN114" s="54"/>
      <c r="AO114" s="54"/>
      <c r="AP114" s="54"/>
      <c r="AQ114" s="54"/>
      <c r="AR114" s="54"/>
      <c r="AS114" s="54"/>
      <c r="AT114" s="54"/>
      <c r="AU114" s="54"/>
      <c r="AV114">
        <f t="shared" si="11"/>
        <v>0</v>
      </c>
      <c r="AW114" s="54"/>
      <c r="AX114" s="54"/>
      <c r="AY114" s="54"/>
      <c r="AZ114" s="54"/>
      <c r="BA114" s="54">
        <f t="shared" si="16"/>
        <v>0</v>
      </c>
      <c r="BB114" s="54"/>
      <c r="BC114">
        <f t="shared" si="13"/>
        <v>0</v>
      </c>
      <c r="BD114" s="54"/>
      <c r="BE114" s="54"/>
      <c r="BF114" s="54"/>
      <c r="BG114" s="54"/>
      <c r="BH114" s="54"/>
      <c r="BI114" s="54"/>
    </row>
    <row r="115" spans="5:61" x14ac:dyDescent="0.25">
      <c r="E115">
        <f t="shared" si="15"/>
        <v>0</v>
      </c>
      <c r="K115" s="12"/>
      <c r="M115" s="16"/>
      <c r="N115" s="16"/>
      <c r="O115" s="16"/>
      <c r="P115" s="33"/>
      <c r="Q115" s="21"/>
      <c r="R115" s="20"/>
      <c r="S115" s="18">
        <f t="shared" si="14"/>
        <v>0</v>
      </c>
      <c r="U115" s="33"/>
      <c r="V115" s="33"/>
      <c r="W115" s="33"/>
      <c r="X115" s="35"/>
      <c r="Y115" s="35"/>
      <c r="AA115" s="45">
        <v>43333</v>
      </c>
      <c r="AB115" s="46" t="s">
        <v>133</v>
      </c>
      <c r="AC115" s="47"/>
      <c r="AD115" s="102"/>
      <c r="AE115" s="101"/>
      <c r="AF115" s="101"/>
      <c r="AG115" s="54"/>
      <c r="AH115" s="101"/>
      <c r="AI115" s="54"/>
      <c r="AJ115" s="54"/>
      <c r="AK115" s="54"/>
      <c r="AL115" s="54"/>
      <c r="AM115" s="54"/>
      <c r="AN115" s="54"/>
      <c r="AO115" s="54"/>
      <c r="AP115" s="54"/>
      <c r="AQ115" s="54"/>
      <c r="AR115" s="54"/>
      <c r="AS115" s="54"/>
      <c r="AT115" s="54"/>
      <c r="AU115" s="54"/>
      <c r="AV115">
        <f t="shared" si="11"/>
        <v>0</v>
      </c>
      <c r="AW115" s="54"/>
      <c r="AX115" s="54"/>
      <c r="AY115" s="54"/>
      <c r="AZ115" s="54"/>
      <c r="BA115" s="54">
        <f t="shared" si="16"/>
        <v>0</v>
      </c>
      <c r="BB115" s="54"/>
      <c r="BC115">
        <f t="shared" si="13"/>
        <v>0</v>
      </c>
      <c r="BD115" s="54"/>
      <c r="BE115" s="54"/>
      <c r="BF115" s="54"/>
      <c r="BG115" s="54"/>
      <c r="BH115" s="54"/>
      <c r="BI115" s="54"/>
    </row>
    <row r="116" spans="5:61" x14ac:dyDescent="0.25">
      <c r="E116">
        <f t="shared" si="15"/>
        <v>0</v>
      </c>
      <c r="K116" s="12"/>
      <c r="M116" s="16"/>
      <c r="N116" s="16"/>
      <c r="O116" s="16"/>
      <c r="P116" s="33"/>
      <c r="Q116" s="21"/>
      <c r="R116" s="20"/>
      <c r="S116" s="18">
        <f t="shared" si="14"/>
        <v>0</v>
      </c>
      <c r="U116" s="33"/>
      <c r="V116" s="33"/>
      <c r="W116" s="33"/>
      <c r="X116" s="35"/>
      <c r="Y116" s="35"/>
      <c r="AA116" s="45">
        <v>43334</v>
      </c>
      <c r="AB116" s="46" t="s">
        <v>134</v>
      </c>
      <c r="AC116" s="47"/>
      <c r="AD116" s="102"/>
      <c r="AE116" s="101"/>
      <c r="AF116" s="101"/>
      <c r="AG116" s="54"/>
      <c r="AH116" s="101"/>
      <c r="AI116" s="54"/>
      <c r="AJ116" s="54"/>
      <c r="AK116" s="54"/>
      <c r="AL116" s="54"/>
      <c r="AM116" s="54"/>
      <c r="AN116" s="54"/>
      <c r="AO116" s="54"/>
      <c r="AP116" s="54"/>
      <c r="AQ116" s="54"/>
      <c r="AR116" s="54"/>
      <c r="AS116" s="54"/>
      <c r="AT116" s="54"/>
      <c r="AU116" s="54"/>
      <c r="AV116">
        <f t="shared" si="11"/>
        <v>0</v>
      </c>
      <c r="AW116" s="54"/>
      <c r="AX116" s="54"/>
      <c r="AY116" s="54"/>
      <c r="AZ116" s="54"/>
      <c r="BA116" s="54">
        <f t="shared" si="16"/>
        <v>0</v>
      </c>
      <c r="BB116" s="54"/>
      <c r="BC116">
        <f t="shared" si="13"/>
        <v>0</v>
      </c>
      <c r="BD116" s="54"/>
      <c r="BE116" s="54"/>
      <c r="BF116" s="54"/>
      <c r="BG116" s="54"/>
      <c r="BH116" s="54"/>
      <c r="BI116" s="54"/>
    </row>
    <row r="117" spans="5:61" x14ac:dyDescent="0.25">
      <c r="E117">
        <f t="shared" si="15"/>
        <v>0</v>
      </c>
      <c r="K117" s="12"/>
      <c r="M117" s="16"/>
      <c r="N117" s="16"/>
      <c r="O117" s="16"/>
      <c r="P117" s="33"/>
      <c r="Q117" s="21"/>
      <c r="R117" s="20"/>
      <c r="S117" s="18">
        <f t="shared" si="14"/>
        <v>0</v>
      </c>
      <c r="U117" s="33"/>
      <c r="V117" s="33"/>
      <c r="W117" s="33"/>
      <c r="X117" s="35"/>
      <c r="Y117" s="35"/>
      <c r="AA117" s="45">
        <v>43335</v>
      </c>
      <c r="AB117" s="46" t="s">
        <v>135</v>
      </c>
      <c r="AC117" s="47"/>
      <c r="AD117" s="102"/>
      <c r="AE117" s="101"/>
      <c r="AF117" s="101"/>
      <c r="AG117" s="54"/>
      <c r="AH117" s="101"/>
      <c r="AI117" s="54"/>
      <c r="AJ117" s="54"/>
      <c r="AK117" s="54"/>
      <c r="AL117" s="54"/>
      <c r="AM117" s="54"/>
      <c r="AN117" s="54"/>
      <c r="AO117" s="54"/>
      <c r="AP117" s="54"/>
      <c r="AQ117" s="54"/>
      <c r="AR117" s="54"/>
      <c r="AS117" s="54"/>
      <c r="AT117" s="54"/>
      <c r="AU117" s="54"/>
      <c r="AV117">
        <f t="shared" si="11"/>
        <v>0</v>
      </c>
      <c r="AW117" s="54"/>
      <c r="AX117" s="54"/>
      <c r="AY117" s="54"/>
      <c r="AZ117" s="54"/>
      <c r="BA117" s="54">
        <f t="shared" si="16"/>
        <v>0</v>
      </c>
      <c r="BB117" s="54"/>
      <c r="BC117">
        <f t="shared" si="13"/>
        <v>0</v>
      </c>
      <c r="BD117" s="54"/>
      <c r="BE117" s="54"/>
      <c r="BF117" s="54"/>
      <c r="BG117" s="54"/>
      <c r="BH117" s="54"/>
      <c r="BI117" s="54"/>
    </row>
    <row r="118" spans="5:61" x14ac:dyDescent="0.25">
      <c r="E118">
        <f t="shared" si="15"/>
        <v>0</v>
      </c>
      <c r="K118" s="12"/>
      <c r="M118" s="16"/>
      <c r="N118" s="16"/>
      <c r="O118" s="16"/>
      <c r="P118" s="33"/>
      <c r="Q118" s="21"/>
      <c r="R118" s="20"/>
      <c r="S118" s="18">
        <f t="shared" si="14"/>
        <v>0</v>
      </c>
      <c r="U118" s="33"/>
      <c r="V118" s="33"/>
      <c r="W118" s="33"/>
      <c r="X118" s="35"/>
      <c r="Y118" s="35"/>
      <c r="AA118" s="45">
        <v>43336</v>
      </c>
      <c r="AB118" s="46" t="s">
        <v>136</v>
      </c>
      <c r="AC118" s="47"/>
      <c r="AD118" s="102"/>
      <c r="AE118" s="101"/>
      <c r="AF118" s="101"/>
      <c r="AG118" s="54"/>
      <c r="AH118" s="101"/>
      <c r="AI118" s="54"/>
      <c r="AJ118" s="54"/>
      <c r="AK118" s="54"/>
      <c r="AL118" s="54"/>
      <c r="AM118" s="54"/>
      <c r="AN118" s="54"/>
      <c r="AO118" s="54"/>
      <c r="AP118" s="54"/>
      <c r="AQ118" s="54"/>
      <c r="AR118" s="54"/>
      <c r="AS118" s="54"/>
      <c r="AT118" s="54"/>
      <c r="AU118" s="54"/>
      <c r="AV118">
        <f t="shared" si="11"/>
        <v>0</v>
      </c>
      <c r="AW118" s="54"/>
      <c r="AX118" s="54"/>
      <c r="AY118" s="54"/>
      <c r="AZ118" s="54"/>
      <c r="BA118" s="54">
        <f t="shared" si="16"/>
        <v>0</v>
      </c>
      <c r="BB118" s="54"/>
      <c r="BC118">
        <f t="shared" si="13"/>
        <v>0</v>
      </c>
      <c r="BD118" s="54"/>
      <c r="BE118" s="54"/>
      <c r="BF118" s="54"/>
      <c r="BG118" s="54"/>
      <c r="BH118" s="54"/>
      <c r="BI118" s="54"/>
    </row>
    <row r="119" spans="5:61" x14ac:dyDescent="0.25">
      <c r="E119">
        <f t="shared" si="15"/>
        <v>0</v>
      </c>
      <c r="K119" s="12"/>
      <c r="M119" s="16"/>
      <c r="N119" s="16"/>
      <c r="O119" s="16"/>
      <c r="P119" s="33"/>
      <c r="Q119" s="21"/>
      <c r="R119" s="20"/>
      <c r="S119" s="18">
        <f t="shared" si="14"/>
        <v>0</v>
      </c>
      <c r="U119" s="33"/>
      <c r="V119" s="33"/>
      <c r="W119" s="33"/>
      <c r="X119" s="35"/>
      <c r="Y119" s="35"/>
      <c r="AA119" s="45">
        <v>43337</v>
      </c>
      <c r="AB119" s="46" t="s">
        <v>137</v>
      </c>
      <c r="AC119" s="47"/>
      <c r="AD119" s="102"/>
      <c r="AE119" s="101"/>
      <c r="AF119" s="101"/>
      <c r="AG119" s="54"/>
      <c r="AH119" s="101"/>
      <c r="AI119" s="54"/>
      <c r="AJ119" s="54"/>
      <c r="AK119" s="54"/>
      <c r="AL119" s="54"/>
      <c r="AM119" s="54"/>
      <c r="AN119" s="54"/>
      <c r="AO119" s="54"/>
      <c r="AP119" s="54"/>
      <c r="AQ119" s="54"/>
      <c r="AR119" s="54"/>
      <c r="AS119" s="54"/>
      <c r="AT119" s="54"/>
      <c r="AU119" s="54"/>
      <c r="AV119">
        <f t="shared" si="11"/>
        <v>0</v>
      </c>
      <c r="AW119" s="54"/>
      <c r="AX119" s="54"/>
      <c r="AY119" s="54"/>
      <c r="AZ119" s="54"/>
      <c r="BA119" s="54">
        <f t="shared" si="16"/>
        <v>0</v>
      </c>
      <c r="BB119" s="54"/>
      <c r="BC119">
        <f t="shared" si="13"/>
        <v>0</v>
      </c>
      <c r="BD119" s="54"/>
      <c r="BE119" s="54"/>
      <c r="BF119" s="54"/>
      <c r="BG119" s="54"/>
      <c r="BH119" s="54"/>
      <c r="BI119" s="54"/>
    </row>
    <row r="120" spans="5:61" x14ac:dyDescent="0.25">
      <c r="E120">
        <f t="shared" si="15"/>
        <v>0</v>
      </c>
      <c r="K120" s="12"/>
      <c r="M120" s="16"/>
      <c r="N120" s="16"/>
      <c r="O120" s="16"/>
      <c r="P120" s="33"/>
      <c r="Q120" s="21"/>
      <c r="R120" s="20"/>
      <c r="S120" s="18">
        <f t="shared" si="14"/>
        <v>0</v>
      </c>
      <c r="U120" s="33"/>
      <c r="V120" s="33"/>
      <c r="W120" s="33"/>
      <c r="X120" s="35"/>
      <c r="Y120" s="35"/>
      <c r="AA120" s="45">
        <v>43338</v>
      </c>
      <c r="AB120" s="46" t="s">
        <v>131</v>
      </c>
      <c r="AC120" s="47"/>
      <c r="AD120" s="102"/>
      <c r="AE120" s="101"/>
      <c r="AF120" s="101"/>
      <c r="AG120" s="54"/>
      <c r="AH120" s="101"/>
      <c r="AI120" s="54"/>
      <c r="AJ120" s="54"/>
      <c r="AK120" s="54"/>
      <c r="AL120" s="54"/>
      <c r="AM120" s="54"/>
      <c r="AN120" s="54"/>
      <c r="AO120" s="54"/>
      <c r="AP120" s="54"/>
      <c r="AQ120" s="54"/>
      <c r="AR120" s="54"/>
      <c r="AS120" s="54"/>
      <c r="AT120" s="54"/>
      <c r="AU120" s="54"/>
      <c r="AV120">
        <f t="shared" si="11"/>
        <v>0</v>
      </c>
      <c r="AW120" s="54"/>
      <c r="AX120" s="54"/>
      <c r="AY120" s="54"/>
      <c r="AZ120" s="54"/>
      <c r="BA120" s="54">
        <f t="shared" si="16"/>
        <v>0</v>
      </c>
      <c r="BB120" s="54"/>
      <c r="BC120">
        <f t="shared" si="13"/>
        <v>0</v>
      </c>
      <c r="BD120" s="54"/>
      <c r="BE120" s="54"/>
      <c r="BF120" s="54"/>
      <c r="BG120" s="54"/>
      <c r="BH120" s="54"/>
      <c r="BI120" s="54"/>
    </row>
    <row r="121" spans="5:61" x14ac:dyDescent="0.25">
      <c r="E121">
        <f t="shared" si="15"/>
        <v>0</v>
      </c>
      <c r="K121" s="12"/>
      <c r="M121" s="16"/>
      <c r="N121" s="16"/>
      <c r="O121" s="16"/>
      <c r="P121" s="33"/>
      <c r="Q121" s="21"/>
      <c r="R121" s="20"/>
      <c r="S121" s="18">
        <f t="shared" si="14"/>
        <v>0</v>
      </c>
      <c r="U121" s="33"/>
      <c r="V121" s="33"/>
      <c r="W121" s="33"/>
      <c r="X121" s="35"/>
      <c r="Y121" s="35"/>
      <c r="AA121" s="45">
        <v>43339</v>
      </c>
      <c r="AB121" s="46" t="s">
        <v>132</v>
      </c>
      <c r="AC121" s="47"/>
      <c r="AD121" s="102"/>
      <c r="AE121" s="101"/>
      <c r="AF121" s="101"/>
      <c r="AG121" s="54"/>
      <c r="AH121" s="101"/>
      <c r="AI121" s="54"/>
      <c r="AJ121" s="54"/>
      <c r="AK121" s="54"/>
      <c r="AL121" s="54"/>
      <c r="AM121" s="54"/>
      <c r="AN121" s="54"/>
      <c r="AO121" s="54"/>
      <c r="AP121" s="54"/>
      <c r="AQ121" s="54"/>
      <c r="AR121" s="54"/>
      <c r="AS121" s="54"/>
      <c r="AT121" s="54"/>
      <c r="AU121" s="54"/>
      <c r="AV121" s="54"/>
      <c r="AW121" s="54"/>
      <c r="AX121" s="54"/>
      <c r="AY121" s="54"/>
      <c r="AZ121" s="54"/>
      <c r="BA121" s="54"/>
      <c r="BB121" s="54"/>
      <c r="BC121" s="54"/>
      <c r="BD121" s="54"/>
      <c r="BE121" s="54"/>
      <c r="BF121" s="54"/>
      <c r="BG121" s="54"/>
      <c r="BH121" s="54"/>
      <c r="BI121" s="54"/>
    </row>
    <row r="122" spans="5:61" x14ac:dyDescent="0.25">
      <c r="E122">
        <f t="shared" si="15"/>
        <v>0</v>
      </c>
      <c r="K122" s="12"/>
      <c r="M122" s="16"/>
      <c r="N122" s="16"/>
      <c r="O122" s="16"/>
      <c r="P122" s="33"/>
      <c r="Q122" s="21"/>
      <c r="R122" s="20"/>
      <c r="S122" s="18">
        <f t="shared" si="14"/>
        <v>0</v>
      </c>
      <c r="U122" s="33"/>
      <c r="V122" s="33"/>
      <c r="W122" s="33"/>
      <c r="X122" s="35"/>
      <c r="Y122" s="35"/>
      <c r="AA122" s="45">
        <v>43340</v>
      </c>
      <c r="AB122" s="101"/>
      <c r="AC122" s="47"/>
      <c r="AD122" s="102"/>
      <c r="AE122" s="101"/>
      <c r="AF122" s="101"/>
      <c r="AG122" s="54"/>
      <c r="AH122" s="101"/>
      <c r="AI122" s="54"/>
      <c r="AJ122" s="54"/>
      <c r="AK122" s="54"/>
      <c r="AL122" s="54"/>
      <c r="AM122" s="54"/>
      <c r="AN122" s="54"/>
      <c r="AO122" s="54"/>
      <c r="AP122" s="54"/>
      <c r="AQ122" s="54"/>
      <c r="AR122" s="54"/>
      <c r="AS122" s="54"/>
      <c r="AT122" s="54"/>
      <c r="AU122" s="54"/>
      <c r="AV122" s="54"/>
      <c r="AW122" s="54"/>
      <c r="AX122" s="54"/>
      <c r="AY122" s="54"/>
      <c r="AZ122" s="54"/>
      <c r="BA122" s="54"/>
      <c r="BB122" s="54"/>
      <c r="BC122" s="54"/>
      <c r="BD122" s="54"/>
      <c r="BE122" s="54"/>
      <c r="BF122" s="54"/>
      <c r="BG122" s="54"/>
      <c r="BH122" s="54"/>
      <c r="BI122" s="54"/>
    </row>
    <row r="123" spans="5:61" x14ac:dyDescent="0.25">
      <c r="E123">
        <f t="shared" si="15"/>
        <v>0</v>
      </c>
      <c r="K123" s="12"/>
      <c r="M123" s="16"/>
      <c r="N123" s="16"/>
      <c r="O123" s="16"/>
      <c r="P123" s="33"/>
      <c r="Q123" s="21"/>
      <c r="R123" s="20"/>
      <c r="S123" s="18">
        <f t="shared" si="14"/>
        <v>0</v>
      </c>
      <c r="U123" s="33"/>
      <c r="V123" s="33"/>
      <c r="W123" s="33"/>
      <c r="X123" s="35"/>
      <c r="Y123" s="35"/>
      <c r="AA123" s="45">
        <v>43341</v>
      </c>
      <c r="AB123" s="101"/>
      <c r="AC123" s="47"/>
      <c r="AD123" s="102"/>
      <c r="AE123" s="101"/>
      <c r="AF123" s="101"/>
      <c r="AG123" s="54"/>
      <c r="AH123" s="101"/>
      <c r="AI123" s="54"/>
      <c r="AJ123" s="54"/>
      <c r="AK123" s="54"/>
      <c r="AL123" s="54"/>
      <c r="AM123" s="54"/>
      <c r="AN123" s="54"/>
      <c r="AO123" s="54"/>
      <c r="AP123" s="54"/>
      <c r="AQ123" s="54"/>
      <c r="AR123" s="54"/>
      <c r="AS123" s="54"/>
      <c r="AT123" s="54"/>
      <c r="AU123" s="54"/>
      <c r="AV123" s="54"/>
      <c r="AW123" s="54"/>
      <c r="AX123" s="54"/>
      <c r="AY123" s="54"/>
      <c r="AZ123" s="54"/>
      <c r="BA123" s="54"/>
      <c r="BB123" s="54"/>
      <c r="BC123" s="54"/>
      <c r="BD123" s="54"/>
      <c r="BE123" s="54"/>
      <c r="BF123" s="54"/>
      <c r="BG123" s="54"/>
      <c r="BH123" s="54"/>
      <c r="BI123" s="54"/>
    </row>
    <row r="124" spans="5:61" x14ac:dyDescent="0.25">
      <c r="E124">
        <f t="shared" si="15"/>
        <v>0</v>
      </c>
      <c r="K124" s="12"/>
      <c r="M124" s="16"/>
      <c r="N124" s="16"/>
      <c r="O124" s="16"/>
      <c r="P124" s="33"/>
      <c r="Q124" s="21"/>
      <c r="R124" s="20"/>
      <c r="S124" s="18">
        <f t="shared" si="14"/>
        <v>0</v>
      </c>
      <c r="U124" s="33"/>
      <c r="V124" s="33"/>
      <c r="W124" s="33"/>
      <c r="X124" s="35"/>
      <c r="Y124" s="35"/>
      <c r="AA124" s="100"/>
      <c r="AB124" s="101"/>
      <c r="AC124" s="47"/>
      <c r="AD124" s="102"/>
      <c r="AE124" s="101"/>
      <c r="AF124" s="101"/>
      <c r="AG124" s="54"/>
      <c r="AH124" s="101"/>
      <c r="AI124" s="54"/>
      <c r="AJ124" s="54"/>
      <c r="AK124" s="54"/>
      <c r="AL124" s="54"/>
      <c r="AM124" s="54"/>
      <c r="AN124" s="54"/>
      <c r="AO124" s="54"/>
      <c r="AP124" s="54"/>
      <c r="AQ124" s="54"/>
      <c r="AR124" s="54"/>
      <c r="AS124" s="54"/>
      <c r="AT124" s="54"/>
      <c r="AU124" s="54"/>
      <c r="AV124" s="54"/>
      <c r="AW124" s="54"/>
      <c r="AX124" s="54"/>
      <c r="AY124" s="54"/>
      <c r="AZ124" s="54"/>
      <c r="BA124" s="54"/>
      <c r="BB124" s="54"/>
      <c r="BC124" s="54"/>
      <c r="BD124" s="54"/>
      <c r="BE124" s="54"/>
      <c r="BF124" s="54"/>
      <c r="BG124" s="54"/>
      <c r="BH124" s="54"/>
      <c r="BI124" s="54"/>
    </row>
    <row r="125" spans="5:61" x14ac:dyDescent="0.25">
      <c r="E125">
        <f t="shared" si="15"/>
        <v>0</v>
      </c>
      <c r="K125" s="12"/>
      <c r="M125" s="16"/>
      <c r="N125" s="16"/>
      <c r="O125" s="16"/>
      <c r="P125" s="33"/>
      <c r="Q125" s="21"/>
      <c r="R125" s="20"/>
      <c r="S125" s="18">
        <f t="shared" si="14"/>
        <v>0</v>
      </c>
      <c r="U125" s="33"/>
      <c r="V125" s="33"/>
      <c r="W125" s="33"/>
      <c r="X125" s="35"/>
      <c r="Y125" s="35"/>
      <c r="AA125" s="100"/>
      <c r="AB125" s="101"/>
      <c r="AC125" s="54"/>
      <c r="AD125" s="102"/>
      <c r="AE125" s="101"/>
      <c r="AF125" s="101"/>
      <c r="AG125" s="54"/>
      <c r="AH125" s="101"/>
      <c r="AI125" s="54"/>
      <c r="AJ125" s="54"/>
      <c r="AK125" s="54"/>
      <c r="AL125" s="54"/>
      <c r="AM125" s="54"/>
      <c r="AN125" s="54"/>
      <c r="AO125" s="54"/>
      <c r="AP125" s="54"/>
      <c r="AQ125" s="54"/>
      <c r="AR125" s="54"/>
      <c r="AS125" s="54"/>
      <c r="AT125" s="54"/>
      <c r="AU125" s="54"/>
      <c r="AV125" s="54"/>
      <c r="AW125" s="54"/>
      <c r="AX125" s="54"/>
      <c r="AY125" s="54"/>
      <c r="AZ125" s="54"/>
      <c r="BA125" s="54"/>
      <c r="BB125" s="54"/>
      <c r="BC125" s="54"/>
      <c r="BD125" s="54"/>
      <c r="BE125" s="54"/>
      <c r="BF125" s="54"/>
      <c r="BG125" s="54"/>
      <c r="BH125" s="54"/>
      <c r="BI125" s="54"/>
    </row>
    <row r="126" spans="5:61" x14ac:dyDescent="0.25">
      <c r="E126">
        <f t="shared" si="15"/>
        <v>0</v>
      </c>
      <c r="K126" s="12"/>
      <c r="M126" s="16"/>
      <c r="N126" s="16"/>
      <c r="O126" s="16"/>
      <c r="P126" s="33"/>
      <c r="Q126" s="21"/>
      <c r="R126" s="20"/>
      <c r="S126" s="18">
        <f t="shared" ref="S126:S140" si="17">Q126-R126</f>
        <v>0</v>
      </c>
      <c r="U126" s="33"/>
      <c r="V126" s="33"/>
      <c r="W126" s="33"/>
      <c r="X126" s="35"/>
      <c r="Y126" s="35"/>
      <c r="AA126" s="100"/>
      <c r="AB126" s="101"/>
      <c r="AC126" s="54"/>
      <c r="AD126" s="102"/>
      <c r="AE126" s="101"/>
      <c r="AF126" s="101"/>
      <c r="AG126" s="54"/>
      <c r="AH126" s="101"/>
      <c r="AI126" s="54"/>
      <c r="AJ126" s="54"/>
      <c r="AK126" s="54"/>
      <c r="AL126" s="54"/>
      <c r="AM126" s="54"/>
      <c r="AN126" s="54"/>
      <c r="AO126" s="54"/>
      <c r="AP126" s="54"/>
      <c r="AQ126" s="54"/>
      <c r="AR126" s="54"/>
      <c r="AS126" s="54"/>
      <c r="AT126" s="54"/>
      <c r="AU126" s="54"/>
      <c r="AV126" s="54"/>
      <c r="AW126" s="54"/>
      <c r="AX126" s="54"/>
      <c r="AY126" s="54"/>
      <c r="AZ126" s="54"/>
      <c r="BA126" s="54"/>
      <c r="BB126" s="54"/>
      <c r="BC126" s="54"/>
      <c r="BD126" s="54"/>
      <c r="BE126" s="54"/>
      <c r="BF126" s="54"/>
      <c r="BG126" s="54"/>
      <c r="BH126" s="54"/>
      <c r="BI126" s="54"/>
    </row>
    <row r="127" spans="5:61" x14ac:dyDescent="0.25">
      <c r="E127">
        <f t="shared" si="15"/>
        <v>0</v>
      </c>
      <c r="K127" s="12"/>
      <c r="M127" s="16"/>
      <c r="N127" s="16"/>
      <c r="O127" s="16"/>
      <c r="P127" s="33"/>
      <c r="Q127" s="21"/>
      <c r="R127" s="20"/>
      <c r="S127" s="18">
        <f t="shared" si="17"/>
        <v>0</v>
      </c>
      <c r="U127" s="33"/>
      <c r="V127" s="33"/>
      <c r="W127" s="33"/>
      <c r="X127" s="35"/>
      <c r="Y127" s="35"/>
      <c r="AA127" s="100"/>
      <c r="AB127" s="101"/>
      <c r="AC127" s="54"/>
      <c r="AD127" s="102"/>
      <c r="AE127" s="101"/>
      <c r="AF127" s="101"/>
      <c r="AG127" s="54"/>
      <c r="AH127" s="101"/>
      <c r="AI127" s="54"/>
      <c r="AJ127" s="54"/>
      <c r="AK127" s="54"/>
      <c r="AL127" s="54"/>
      <c r="AM127" s="54"/>
      <c r="AN127" s="54"/>
      <c r="AO127" s="54"/>
      <c r="AP127" s="54"/>
      <c r="AQ127" s="54"/>
      <c r="AR127" s="54"/>
      <c r="AS127" s="54"/>
      <c r="AT127" s="54"/>
      <c r="AU127" s="54"/>
      <c r="AV127" s="54"/>
      <c r="AW127" s="54"/>
      <c r="AX127" s="54"/>
      <c r="AY127" s="54"/>
      <c r="AZ127" s="54"/>
      <c r="BA127" s="54"/>
      <c r="BB127" s="54"/>
      <c r="BC127" s="54"/>
      <c r="BD127" s="54"/>
      <c r="BE127" s="54"/>
      <c r="BF127" s="54"/>
      <c r="BG127" s="54"/>
      <c r="BH127" s="54"/>
      <c r="BI127" s="54"/>
    </row>
    <row r="128" spans="5:61" x14ac:dyDescent="0.25">
      <c r="E128">
        <f t="shared" si="15"/>
        <v>0</v>
      </c>
      <c r="K128" s="12"/>
      <c r="M128" s="16"/>
      <c r="N128" s="16"/>
      <c r="O128" s="16"/>
      <c r="P128" s="33"/>
      <c r="Q128" s="21"/>
      <c r="R128" s="20"/>
      <c r="S128" s="18">
        <f t="shared" si="17"/>
        <v>0</v>
      </c>
      <c r="U128" s="33"/>
      <c r="V128" s="33"/>
      <c r="W128" s="33"/>
      <c r="X128" s="35"/>
      <c r="Y128" s="35"/>
      <c r="AA128" s="100"/>
      <c r="AB128" s="101"/>
      <c r="AC128" s="54"/>
      <c r="AD128" s="102"/>
      <c r="AE128" s="101"/>
      <c r="AF128" s="101"/>
      <c r="AG128" s="54"/>
      <c r="AH128" s="101"/>
      <c r="AI128" s="54"/>
      <c r="AJ128" s="54"/>
      <c r="AK128" s="54"/>
      <c r="AL128" s="54"/>
      <c r="AM128" s="54"/>
      <c r="AN128" s="54"/>
      <c r="AO128" s="54"/>
      <c r="AP128" s="54"/>
      <c r="AQ128" s="54"/>
      <c r="AR128" s="54"/>
      <c r="AS128" s="54"/>
      <c r="AT128" s="54"/>
      <c r="AU128" s="54"/>
      <c r="AV128" s="54"/>
      <c r="AW128" s="54"/>
      <c r="AX128" s="54"/>
      <c r="AY128" s="54"/>
      <c r="AZ128" s="54"/>
      <c r="BA128" s="54"/>
      <c r="BB128" s="54"/>
      <c r="BC128" s="54"/>
      <c r="BD128" s="54"/>
      <c r="BE128" s="54"/>
      <c r="BF128" s="54"/>
      <c r="BG128" s="54"/>
      <c r="BH128" s="54"/>
      <c r="BI128" s="54"/>
    </row>
    <row r="129" spans="5:61" x14ac:dyDescent="0.25">
      <c r="E129">
        <f t="shared" si="15"/>
        <v>0</v>
      </c>
      <c r="K129" s="12"/>
      <c r="M129" s="16"/>
      <c r="N129" s="16"/>
      <c r="O129" s="16"/>
      <c r="P129" s="33"/>
      <c r="Q129" s="21"/>
      <c r="R129" s="20"/>
      <c r="S129" s="18">
        <f t="shared" si="17"/>
        <v>0</v>
      </c>
      <c r="U129" s="33"/>
      <c r="V129" s="33"/>
      <c r="W129" s="33"/>
      <c r="X129" s="35"/>
      <c r="Y129" s="35"/>
      <c r="AA129" s="100"/>
      <c r="AB129" s="101"/>
      <c r="AC129" s="54"/>
      <c r="AD129" s="102"/>
      <c r="AE129" s="101"/>
      <c r="AF129" s="101"/>
      <c r="AG129" s="54"/>
      <c r="AH129" s="101"/>
      <c r="AI129" s="54"/>
      <c r="AJ129" s="54"/>
      <c r="AK129" s="54"/>
      <c r="AL129" s="54"/>
      <c r="AM129" s="54"/>
      <c r="AN129" s="54"/>
      <c r="AO129" s="54"/>
      <c r="AP129" s="54"/>
      <c r="AQ129" s="54"/>
      <c r="AR129" s="54"/>
      <c r="AS129" s="54"/>
      <c r="AT129" s="54"/>
      <c r="AU129" s="54"/>
      <c r="AV129" s="54"/>
      <c r="AW129" s="54"/>
      <c r="AX129" s="54"/>
      <c r="AY129" s="54"/>
      <c r="AZ129" s="54"/>
      <c r="BA129" s="54"/>
      <c r="BB129" s="54"/>
      <c r="BC129" s="54"/>
      <c r="BD129" s="54"/>
      <c r="BE129" s="54"/>
      <c r="BF129" s="54"/>
      <c r="BG129" s="54"/>
      <c r="BH129" s="54"/>
      <c r="BI129" s="54"/>
    </row>
    <row r="130" spans="5:61" x14ac:dyDescent="0.25">
      <c r="E130">
        <f t="shared" si="15"/>
        <v>0</v>
      </c>
      <c r="K130" s="12"/>
      <c r="M130" s="16"/>
      <c r="N130" s="16"/>
      <c r="O130" s="16"/>
      <c r="P130" s="33"/>
      <c r="Q130" s="21"/>
      <c r="R130" s="20"/>
      <c r="S130" s="18">
        <f t="shared" si="17"/>
        <v>0</v>
      </c>
      <c r="U130" s="33"/>
      <c r="V130" s="33"/>
      <c r="W130" s="33"/>
      <c r="X130" s="35"/>
      <c r="Y130" s="35"/>
      <c r="AA130" s="100"/>
      <c r="AB130" s="101"/>
      <c r="AC130" s="54"/>
      <c r="AD130" s="102"/>
      <c r="AE130" s="101"/>
      <c r="AF130" s="101"/>
      <c r="AG130" s="54"/>
      <c r="AH130" s="101"/>
      <c r="AI130" s="54"/>
      <c r="AJ130" s="54"/>
      <c r="AK130" s="54"/>
      <c r="AL130" s="54"/>
      <c r="AM130" s="54"/>
      <c r="AN130" s="54"/>
      <c r="AO130" s="54"/>
      <c r="AP130" s="54"/>
      <c r="AQ130" s="54"/>
      <c r="AR130" s="54"/>
      <c r="AS130" s="54"/>
      <c r="AT130" s="54"/>
      <c r="AU130" s="54"/>
      <c r="AV130" s="54"/>
      <c r="AW130" s="54"/>
      <c r="AX130" s="54"/>
      <c r="AY130" s="54"/>
      <c r="AZ130" s="54"/>
      <c r="BA130" s="54"/>
      <c r="BB130" s="54"/>
      <c r="BC130" s="54"/>
      <c r="BD130" s="54"/>
      <c r="BE130" s="54"/>
      <c r="BF130" s="54"/>
      <c r="BG130" s="54"/>
      <c r="BH130" s="54"/>
      <c r="BI130" s="54"/>
    </row>
    <row r="131" spans="5:61" x14ac:dyDescent="0.25">
      <c r="E131">
        <f t="shared" si="15"/>
        <v>0</v>
      </c>
      <c r="K131" s="12"/>
      <c r="M131" s="16"/>
      <c r="N131" s="16"/>
      <c r="O131" s="16"/>
      <c r="P131" s="33"/>
      <c r="Q131" s="21"/>
      <c r="R131" s="20"/>
      <c r="S131" s="18">
        <f t="shared" si="17"/>
        <v>0</v>
      </c>
      <c r="U131" s="33"/>
      <c r="V131" s="33"/>
      <c r="W131" s="33"/>
      <c r="X131" s="35"/>
      <c r="Y131" s="35"/>
      <c r="AA131" s="100"/>
      <c r="AB131" s="101"/>
      <c r="AC131" s="54"/>
      <c r="AD131" s="102"/>
      <c r="AE131" s="101"/>
      <c r="AF131" s="101"/>
      <c r="AG131" s="54"/>
      <c r="AH131" s="101"/>
      <c r="AI131" s="54"/>
      <c r="AJ131" s="54"/>
      <c r="AK131" s="54"/>
      <c r="AL131" s="54"/>
      <c r="AM131" s="54"/>
      <c r="AN131" s="54"/>
      <c r="AO131" s="54"/>
      <c r="AP131" s="54"/>
      <c r="AQ131" s="54"/>
      <c r="AR131" s="54"/>
      <c r="AS131" s="54"/>
      <c r="AT131" s="54"/>
      <c r="AU131" s="54"/>
      <c r="AV131" s="54"/>
      <c r="AW131" s="54"/>
      <c r="AX131" s="54"/>
      <c r="AY131" s="54"/>
      <c r="AZ131" s="54"/>
      <c r="BA131" s="54"/>
      <c r="BB131" s="54"/>
      <c r="BC131" s="54"/>
      <c r="BD131" s="54"/>
      <c r="BE131" s="54"/>
      <c r="BF131" s="54"/>
      <c r="BG131" s="54"/>
      <c r="BH131" s="54"/>
      <c r="BI131" s="54"/>
    </row>
    <row r="132" spans="5:61" x14ac:dyDescent="0.25">
      <c r="E132">
        <f t="shared" si="15"/>
        <v>0</v>
      </c>
      <c r="K132" s="12"/>
      <c r="M132" s="16"/>
      <c r="N132" s="16"/>
      <c r="O132" s="16"/>
      <c r="P132" s="33"/>
      <c r="Q132" s="21"/>
      <c r="R132" s="20"/>
      <c r="S132" s="18">
        <f t="shared" si="17"/>
        <v>0</v>
      </c>
      <c r="U132" s="33"/>
      <c r="V132" s="33"/>
      <c r="W132" s="33"/>
      <c r="X132" s="35"/>
      <c r="Y132" s="35"/>
      <c r="AA132" s="100"/>
      <c r="AB132" s="101"/>
      <c r="AC132" s="54"/>
      <c r="AD132" s="102"/>
      <c r="AE132" s="101"/>
      <c r="AF132" s="101"/>
      <c r="AG132" s="54"/>
      <c r="AH132" s="101"/>
      <c r="AI132" s="54"/>
      <c r="AJ132" s="54"/>
      <c r="AK132" s="54"/>
      <c r="AL132" s="54"/>
      <c r="AM132" s="54"/>
      <c r="AN132" s="54"/>
      <c r="AO132" s="54"/>
      <c r="AP132" s="54"/>
      <c r="AQ132" s="54"/>
      <c r="AR132" s="54"/>
      <c r="AS132" s="54"/>
      <c r="AT132" s="54"/>
      <c r="AU132" s="54"/>
      <c r="AV132" s="54"/>
      <c r="AW132" s="54"/>
      <c r="AX132" s="54"/>
      <c r="AY132" s="54"/>
      <c r="AZ132" s="54"/>
      <c r="BA132" s="54"/>
      <c r="BB132" s="54"/>
      <c r="BC132" s="54"/>
      <c r="BD132" s="54"/>
      <c r="BE132" s="54"/>
      <c r="BF132" s="54"/>
      <c r="BG132" s="54"/>
      <c r="BH132" s="54"/>
      <c r="BI132" s="54"/>
    </row>
    <row r="133" spans="5:61" x14ac:dyDescent="0.25">
      <c r="E133">
        <f t="shared" si="15"/>
        <v>0</v>
      </c>
      <c r="K133" s="12"/>
      <c r="M133" s="16"/>
      <c r="N133" s="16"/>
      <c r="O133" s="16"/>
      <c r="P133" s="33"/>
      <c r="Q133" s="21"/>
      <c r="R133" s="20"/>
      <c r="S133" s="18">
        <f t="shared" si="17"/>
        <v>0</v>
      </c>
      <c r="U133" s="33"/>
      <c r="V133" s="33"/>
      <c r="W133" s="33"/>
      <c r="X133" s="35"/>
      <c r="Y133" s="35"/>
      <c r="AA133" s="100"/>
      <c r="AB133" s="101"/>
      <c r="AC133" s="54"/>
      <c r="AD133" s="102"/>
      <c r="AE133" s="101"/>
      <c r="AF133" s="101"/>
      <c r="AG133" s="54"/>
      <c r="AH133" s="101"/>
      <c r="AI133" s="54"/>
      <c r="AJ133" s="54"/>
      <c r="AK133" s="54"/>
      <c r="AL133" s="54"/>
      <c r="AM133" s="54"/>
      <c r="AN133" s="54"/>
      <c r="AO133" s="54"/>
      <c r="AP133" s="54"/>
      <c r="AQ133" s="54"/>
      <c r="AR133" s="54"/>
      <c r="AS133" s="54"/>
      <c r="AT133" s="54"/>
      <c r="AU133" s="54"/>
      <c r="AV133" s="54"/>
      <c r="AW133" s="54"/>
      <c r="AX133" s="54"/>
      <c r="AY133" s="54"/>
      <c r="AZ133" s="54"/>
      <c r="BA133" s="54"/>
      <c r="BB133" s="54"/>
      <c r="BC133" s="54"/>
      <c r="BD133" s="54"/>
      <c r="BE133" s="54"/>
      <c r="BF133" s="54"/>
      <c r="BG133" s="54"/>
      <c r="BH133" s="54"/>
      <c r="BI133" s="54"/>
    </row>
    <row r="134" spans="5:61" x14ac:dyDescent="0.25">
      <c r="E134">
        <f t="shared" si="15"/>
        <v>0</v>
      </c>
      <c r="K134" s="12"/>
      <c r="M134" s="16"/>
      <c r="N134" s="16"/>
      <c r="O134" s="16"/>
      <c r="P134" s="33"/>
      <c r="Q134" s="21"/>
      <c r="R134" s="20"/>
      <c r="S134" s="18">
        <f t="shared" si="17"/>
        <v>0</v>
      </c>
      <c r="U134" s="33"/>
      <c r="V134" s="33"/>
      <c r="W134" s="33"/>
      <c r="X134" s="35"/>
      <c r="Y134" s="35"/>
      <c r="AA134" s="100"/>
      <c r="AB134" s="101"/>
      <c r="AC134" s="54"/>
      <c r="AD134" s="102"/>
      <c r="AE134" s="101"/>
      <c r="AF134" s="101"/>
      <c r="AG134" s="54"/>
      <c r="AH134" s="101"/>
      <c r="AI134" s="54"/>
      <c r="AJ134" s="54"/>
      <c r="AK134" s="54"/>
      <c r="AL134" s="54"/>
      <c r="AM134" s="54"/>
      <c r="AN134" s="54"/>
      <c r="AO134" s="54"/>
      <c r="AP134" s="54"/>
      <c r="AQ134" s="54"/>
      <c r="AR134" s="54"/>
      <c r="AS134" s="54"/>
      <c r="AT134" s="54"/>
      <c r="AU134" s="54"/>
      <c r="AV134" s="54"/>
      <c r="AW134" s="54"/>
      <c r="AX134" s="54"/>
      <c r="AY134" s="54"/>
      <c r="AZ134" s="54"/>
      <c r="BA134" s="54"/>
      <c r="BB134" s="54"/>
      <c r="BC134" s="54"/>
      <c r="BD134" s="54"/>
      <c r="BE134" s="54"/>
      <c r="BF134" s="54"/>
      <c r="BG134" s="54"/>
      <c r="BH134" s="54"/>
      <c r="BI134" s="54"/>
    </row>
    <row r="135" spans="5:61" x14ac:dyDescent="0.25">
      <c r="E135">
        <f t="shared" si="15"/>
        <v>0</v>
      </c>
      <c r="K135" s="12"/>
      <c r="M135" s="16"/>
      <c r="N135" s="16"/>
      <c r="O135" s="16"/>
      <c r="P135" s="33"/>
      <c r="Q135" s="21"/>
      <c r="R135" s="20"/>
      <c r="S135" s="18">
        <f t="shared" si="17"/>
        <v>0</v>
      </c>
      <c r="U135" s="33"/>
      <c r="V135" s="33"/>
      <c r="W135" s="33"/>
      <c r="X135" s="35"/>
      <c r="Y135" s="35"/>
      <c r="AA135" s="100"/>
      <c r="AB135" s="101"/>
      <c r="AC135" s="54"/>
      <c r="AD135" s="102"/>
      <c r="AE135" s="101"/>
      <c r="AF135" s="101"/>
      <c r="AG135" s="54"/>
      <c r="AH135" s="101"/>
      <c r="AI135" s="54"/>
      <c r="AJ135" s="54"/>
      <c r="AK135" s="54"/>
      <c r="AL135" s="54"/>
      <c r="AM135" s="54"/>
      <c r="AN135" s="54"/>
      <c r="AO135" s="54"/>
      <c r="AP135" s="54"/>
      <c r="AQ135" s="54"/>
      <c r="AR135" s="54"/>
      <c r="AS135" s="54"/>
      <c r="AT135" s="54"/>
      <c r="AU135" s="54"/>
      <c r="AV135" s="54"/>
      <c r="AW135" s="54"/>
      <c r="AX135" s="54"/>
      <c r="AY135" s="54"/>
      <c r="AZ135" s="54"/>
      <c r="BA135" s="54"/>
      <c r="BB135" s="54"/>
      <c r="BC135" s="54"/>
      <c r="BD135" s="54"/>
      <c r="BE135" s="54"/>
      <c r="BF135" s="54"/>
      <c r="BG135" s="54"/>
      <c r="BH135" s="54"/>
      <c r="BI135" s="54"/>
    </row>
    <row r="136" spans="5:61" x14ac:dyDescent="0.25">
      <c r="E136">
        <f t="shared" si="15"/>
        <v>0</v>
      </c>
      <c r="K136" s="12"/>
      <c r="M136" s="86"/>
      <c r="N136" s="86"/>
      <c r="O136" s="86"/>
      <c r="P136" s="33"/>
      <c r="Q136" s="87"/>
      <c r="R136" s="85"/>
      <c r="S136" s="88">
        <f t="shared" si="17"/>
        <v>0</v>
      </c>
      <c r="U136" s="33"/>
      <c r="V136" s="33"/>
      <c r="W136" s="33"/>
      <c r="X136" s="35"/>
      <c r="Y136" s="35"/>
      <c r="AA136" s="100"/>
      <c r="AB136" s="101"/>
      <c r="AC136" s="54"/>
      <c r="AD136" s="102"/>
      <c r="AE136" s="101"/>
      <c r="AF136" s="101"/>
      <c r="AG136" s="54"/>
      <c r="AH136" s="101"/>
      <c r="AI136" s="54"/>
      <c r="AJ136" s="54"/>
      <c r="AK136" s="54"/>
      <c r="AL136" s="54"/>
      <c r="AM136" s="54"/>
      <c r="AN136" s="54"/>
      <c r="AO136" s="54"/>
      <c r="AP136" s="54"/>
      <c r="AQ136" s="54"/>
      <c r="AR136" s="54"/>
      <c r="AS136" s="54"/>
      <c r="AT136" s="54"/>
      <c r="AU136" s="54"/>
      <c r="AV136" s="54"/>
      <c r="AW136" s="54"/>
      <c r="AX136" s="54"/>
      <c r="AY136" s="54"/>
      <c r="AZ136" s="54"/>
      <c r="BA136" s="54"/>
      <c r="BB136" s="54"/>
      <c r="BC136" s="54"/>
      <c r="BD136" s="54"/>
      <c r="BE136" s="54"/>
      <c r="BF136" s="54"/>
      <c r="BG136" s="54"/>
      <c r="BH136" s="54"/>
      <c r="BI136" s="54"/>
    </row>
    <row r="137" spans="5:61" x14ac:dyDescent="0.25">
      <c r="E137">
        <f t="shared" si="15"/>
        <v>0</v>
      </c>
      <c r="K137" s="12"/>
      <c r="M137" s="86"/>
      <c r="N137" s="86"/>
      <c r="O137" s="86"/>
      <c r="P137" s="33"/>
      <c r="Q137" s="87"/>
      <c r="R137" s="85"/>
      <c r="S137" s="88">
        <f t="shared" si="17"/>
        <v>0</v>
      </c>
      <c r="U137" s="33"/>
      <c r="V137" s="33"/>
      <c r="W137" s="33"/>
      <c r="X137" s="35"/>
      <c r="Y137" s="35"/>
      <c r="AA137" s="100"/>
      <c r="AB137" s="101"/>
      <c r="AC137" s="54"/>
      <c r="AD137" s="102"/>
      <c r="AE137" s="101"/>
      <c r="AF137" s="101"/>
      <c r="AG137" s="54"/>
      <c r="AH137" s="101"/>
      <c r="AI137" s="54"/>
      <c r="AJ137" s="54"/>
      <c r="AK137" s="54"/>
      <c r="AL137" s="54"/>
      <c r="AM137" s="54"/>
      <c r="AN137" s="54"/>
      <c r="AO137" s="54"/>
      <c r="AP137" s="54"/>
      <c r="AQ137" s="54"/>
      <c r="AR137" s="54"/>
      <c r="AS137" s="54"/>
      <c r="AT137" s="54"/>
      <c r="AU137" s="54"/>
      <c r="AV137" s="54"/>
      <c r="AW137" s="54"/>
      <c r="AX137" s="54"/>
      <c r="AY137" s="54"/>
      <c r="AZ137" s="54"/>
      <c r="BA137" s="54"/>
      <c r="BB137" s="54"/>
      <c r="BC137" s="54"/>
      <c r="BD137" s="54"/>
      <c r="BE137" s="54"/>
      <c r="BF137" s="54"/>
      <c r="BG137" s="54"/>
      <c r="BH137" s="54"/>
      <c r="BI137" s="54"/>
    </row>
    <row r="138" spans="5:61" x14ac:dyDescent="0.25">
      <c r="E138">
        <f t="shared" si="15"/>
        <v>0</v>
      </c>
      <c r="K138" s="12"/>
      <c r="M138" s="86"/>
      <c r="N138" s="86"/>
      <c r="O138" s="86"/>
      <c r="P138" s="33"/>
      <c r="Q138" s="87"/>
      <c r="R138" s="85"/>
      <c r="S138" s="88">
        <f t="shared" si="17"/>
        <v>0</v>
      </c>
      <c r="U138" s="33"/>
      <c r="V138" s="33"/>
      <c r="W138" s="33"/>
      <c r="X138" s="35"/>
      <c r="Y138" s="35"/>
      <c r="AA138" s="100"/>
      <c r="AB138" s="101"/>
      <c r="AC138" s="54"/>
      <c r="AD138" s="102"/>
      <c r="AE138" s="101"/>
      <c r="AF138" s="101"/>
      <c r="AG138" s="54"/>
      <c r="AH138" s="101"/>
      <c r="AI138" s="54"/>
      <c r="AJ138" s="54"/>
      <c r="AK138" s="54"/>
      <c r="AL138" s="54"/>
      <c r="AM138" s="54"/>
      <c r="AN138" s="54"/>
      <c r="AO138" s="54"/>
      <c r="AP138" s="54"/>
      <c r="AQ138" s="54"/>
      <c r="AR138" s="54"/>
      <c r="AS138" s="54"/>
      <c r="AT138" s="54"/>
      <c r="AU138" s="54"/>
      <c r="AV138" s="54"/>
      <c r="AW138" s="54"/>
      <c r="AX138" s="54"/>
      <c r="AY138" s="54"/>
      <c r="AZ138" s="54"/>
      <c r="BA138" s="54"/>
      <c r="BB138" s="54"/>
      <c r="BC138" s="54"/>
      <c r="BD138" s="54"/>
      <c r="BE138" s="54"/>
      <c r="BF138" s="54"/>
      <c r="BG138" s="54"/>
      <c r="BH138" s="54"/>
      <c r="BI138" s="54"/>
    </row>
    <row r="139" spans="5:61" x14ac:dyDescent="0.25">
      <c r="E139">
        <f t="shared" ref="E139:E155" si="18">C139-D139</f>
        <v>0</v>
      </c>
      <c r="K139" s="12"/>
      <c r="M139" s="86"/>
      <c r="N139" s="86"/>
      <c r="O139" s="86"/>
      <c r="P139" s="33"/>
      <c r="Q139" s="87"/>
      <c r="R139" s="85"/>
      <c r="S139" s="88">
        <f t="shared" si="17"/>
        <v>0</v>
      </c>
      <c r="U139" s="33"/>
      <c r="V139" s="33"/>
      <c r="W139" s="33"/>
      <c r="X139" s="35"/>
      <c r="Y139" s="35"/>
      <c r="AA139" s="100"/>
      <c r="AB139" s="101"/>
      <c r="AC139" s="54"/>
      <c r="AD139" s="102"/>
      <c r="AE139" s="101"/>
      <c r="AF139" s="101"/>
      <c r="AG139" s="54"/>
      <c r="AH139" s="101"/>
      <c r="AI139" s="54"/>
      <c r="AJ139" s="54"/>
      <c r="AK139" s="54"/>
      <c r="AL139" s="54"/>
      <c r="AM139" s="54"/>
      <c r="AN139" s="54"/>
      <c r="AO139" s="54"/>
      <c r="AP139" s="54"/>
      <c r="AQ139" s="54"/>
      <c r="AR139" s="54"/>
      <c r="AS139" s="54"/>
      <c r="AT139" s="54"/>
      <c r="AU139" s="54"/>
      <c r="AV139" s="54"/>
      <c r="AW139" s="54"/>
      <c r="AX139" s="54"/>
      <c r="AY139" s="54"/>
      <c r="AZ139" s="54"/>
      <c r="BA139" s="54"/>
      <c r="BB139" s="54"/>
      <c r="BC139" s="54"/>
      <c r="BD139" s="54"/>
      <c r="BE139" s="54"/>
      <c r="BF139" s="54"/>
      <c r="BG139" s="54"/>
      <c r="BH139" s="54"/>
      <c r="BI139" s="54"/>
    </row>
    <row r="140" spans="5:61" x14ac:dyDescent="0.25">
      <c r="E140">
        <f t="shared" si="18"/>
        <v>0</v>
      </c>
      <c r="K140" s="12"/>
      <c r="M140" s="86"/>
      <c r="N140" s="86"/>
      <c r="O140" s="86"/>
      <c r="P140" s="33"/>
      <c r="Q140" s="87"/>
      <c r="R140" s="85"/>
      <c r="S140" s="88">
        <f t="shared" si="17"/>
        <v>0</v>
      </c>
      <c r="U140" s="33"/>
      <c r="V140" s="33"/>
      <c r="W140" s="33"/>
      <c r="X140" s="35"/>
      <c r="Y140" s="35"/>
      <c r="AA140" s="100"/>
      <c r="AB140" s="101"/>
      <c r="AC140" s="54"/>
      <c r="AD140" s="102"/>
      <c r="AE140" s="101"/>
      <c r="AF140" s="101"/>
      <c r="AG140" s="54"/>
      <c r="AH140" s="101"/>
      <c r="AI140" s="54"/>
      <c r="AJ140" s="54"/>
      <c r="AK140" s="54"/>
      <c r="AL140" s="54"/>
      <c r="AM140" s="54"/>
      <c r="AN140" s="54"/>
      <c r="AO140" s="54"/>
      <c r="AP140" s="54"/>
      <c r="AQ140" s="54"/>
      <c r="AR140" s="54"/>
      <c r="AS140" s="54"/>
      <c r="AT140" s="54"/>
      <c r="AU140" s="54"/>
      <c r="AV140" s="54"/>
      <c r="AW140" s="54"/>
      <c r="AX140" s="54"/>
      <c r="AY140" s="54"/>
      <c r="AZ140" s="54"/>
      <c r="BA140" s="54"/>
      <c r="BB140" s="54"/>
      <c r="BC140" s="54"/>
      <c r="BD140" s="54"/>
      <c r="BE140" s="54"/>
      <c r="BF140" s="54"/>
      <c r="BG140" s="54"/>
      <c r="BH140" s="54"/>
      <c r="BI140" s="54"/>
    </row>
    <row r="141" spans="5:61" x14ac:dyDescent="0.25">
      <c r="E141">
        <f t="shared" si="18"/>
        <v>0</v>
      </c>
      <c r="K141" s="12"/>
      <c r="M141" s="90"/>
      <c r="N141" s="90"/>
      <c r="O141" s="90"/>
      <c r="P141" s="132"/>
      <c r="Q141" s="90"/>
      <c r="R141" s="90"/>
      <c r="S141" s="90"/>
      <c r="U141" s="33"/>
      <c r="V141" s="33"/>
      <c r="W141" s="33"/>
      <c r="X141" s="35"/>
      <c r="Y141" s="35"/>
      <c r="AA141" s="100"/>
      <c r="AB141" s="101"/>
      <c r="AC141" s="54"/>
      <c r="AD141" s="102"/>
      <c r="AE141" s="101"/>
      <c r="AF141" s="101"/>
      <c r="AG141" s="54"/>
      <c r="AH141" s="101"/>
      <c r="AI141" s="54"/>
      <c r="AJ141" s="54"/>
      <c r="AK141" s="54"/>
      <c r="AL141" s="54"/>
      <c r="AM141" s="54"/>
      <c r="AN141" s="54"/>
      <c r="AO141" s="54"/>
      <c r="AP141" s="54"/>
      <c r="AQ141" s="54"/>
      <c r="AR141" s="54"/>
      <c r="AS141" s="54"/>
      <c r="AT141" s="54"/>
      <c r="AU141" s="54"/>
      <c r="AV141" s="54"/>
      <c r="AW141" s="54"/>
      <c r="AX141" s="54"/>
      <c r="AY141" s="54"/>
      <c r="AZ141" s="54"/>
      <c r="BA141" s="54"/>
      <c r="BB141" s="54"/>
      <c r="BC141" s="54"/>
      <c r="BD141" s="54"/>
      <c r="BE141" s="54"/>
      <c r="BF141" s="54"/>
      <c r="BG141" s="54"/>
      <c r="BH141" s="54"/>
      <c r="BI141" s="54"/>
    </row>
    <row r="142" spans="5:61" x14ac:dyDescent="0.25">
      <c r="E142">
        <f t="shared" si="18"/>
        <v>0</v>
      </c>
      <c r="K142" s="12"/>
      <c r="M142" s="90"/>
      <c r="N142" s="90"/>
      <c r="O142" s="90"/>
      <c r="P142" s="90"/>
      <c r="Q142" s="90"/>
      <c r="R142" s="90"/>
      <c r="S142" s="90"/>
      <c r="U142" s="33"/>
      <c r="V142" s="33"/>
      <c r="W142" s="33"/>
      <c r="X142" s="35"/>
      <c r="Y142" s="35"/>
      <c r="AA142" s="100"/>
      <c r="AB142" s="101"/>
      <c r="AC142" s="54"/>
      <c r="AD142" s="102"/>
      <c r="AE142" s="101"/>
      <c r="AF142" s="101"/>
      <c r="AG142" s="54"/>
      <c r="AH142" s="101"/>
      <c r="AI142" s="54"/>
      <c r="AJ142" s="54"/>
      <c r="AK142" s="54"/>
      <c r="AL142" s="54"/>
      <c r="AM142" s="54"/>
      <c r="AN142" s="54"/>
      <c r="AO142" s="54"/>
      <c r="AP142" s="54"/>
      <c r="AQ142" s="54"/>
      <c r="AR142" s="54"/>
      <c r="AS142" s="54"/>
      <c r="AT142" s="54"/>
      <c r="AU142" s="54"/>
      <c r="AV142" s="54"/>
      <c r="AW142" s="54"/>
      <c r="AX142" s="54"/>
      <c r="AY142" s="54"/>
      <c r="AZ142" s="54"/>
      <c r="BA142" s="54"/>
      <c r="BB142" s="54"/>
      <c r="BC142" s="54"/>
      <c r="BD142" s="54"/>
      <c r="BE142" s="54"/>
      <c r="BF142" s="54"/>
      <c r="BG142" s="54"/>
      <c r="BH142" s="54"/>
      <c r="BI142" s="54"/>
    </row>
    <row r="143" spans="5:61" x14ac:dyDescent="0.25">
      <c r="E143">
        <f t="shared" si="18"/>
        <v>0</v>
      </c>
      <c r="K143" s="12"/>
      <c r="M143" s="90"/>
      <c r="N143" s="90"/>
      <c r="O143" s="90"/>
      <c r="P143" s="90"/>
      <c r="Q143" s="90"/>
      <c r="R143" s="90"/>
      <c r="S143" s="90"/>
      <c r="U143" s="33"/>
      <c r="V143" s="33"/>
      <c r="W143" s="33"/>
      <c r="X143" s="35"/>
      <c r="Y143" s="35"/>
      <c r="AA143" s="100"/>
      <c r="AB143" s="101"/>
      <c r="AC143" s="54"/>
      <c r="AD143" s="102"/>
      <c r="AE143" s="101"/>
      <c r="AF143" s="101"/>
      <c r="AG143" s="54"/>
      <c r="AH143" s="101"/>
      <c r="AI143" s="54"/>
      <c r="AJ143" s="54"/>
      <c r="AK143" s="54"/>
      <c r="AL143" s="54"/>
      <c r="AM143" s="54"/>
      <c r="AN143" s="54"/>
      <c r="AO143" s="54"/>
      <c r="AP143" s="54"/>
      <c r="AQ143" s="54"/>
      <c r="AR143" s="54"/>
      <c r="AS143" s="54"/>
      <c r="AT143" s="54"/>
      <c r="AU143" s="54"/>
      <c r="AV143" s="54"/>
      <c r="AW143" s="54"/>
      <c r="AX143" s="54"/>
      <c r="AY143" s="54"/>
      <c r="AZ143" s="54"/>
      <c r="BA143" s="54"/>
      <c r="BB143" s="54"/>
      <c r="BC143" s="54"/>
      <c r="BD143" s="54"/>
      <c r="BE143" s="54"/>
      <c r="BF143" s="54"/>
      <c r="BG143" s="54"/>
      <c r="BH143" s="54"/>
      <c r="BI143" s="54"/>
    </row>
    <row r="144" spans="5:61" x14ac:dyDescent="0.25">
      <c r="E144">
        <f t="shared" si="18"/>
        <v>0</v>
      </c>
      <c r="K144" s="12"/>
      <c r="M144" s="90"/>
      <c r="N144" s="90"/>
      <c r="O144" s="90"/>
      <c r="P144" s="90"/>
      <c r="Q144" s="90"/>
      <c r="R144" s="90"/>
      <c r="S144" s="90"/>
      <c r="U144" s="33"/>
      <c r="V144" s="33"/>
      <c r="W144" s="33"/>
      <c r="X144" s="35"/>
      <c r="Y144" s="35"/>
      <c r="AA144" s="100"/>
      <c r="AB144" s="101"/>
      <c r="AC144" s="54"/>
      <c r="AD144" s="102"/>
      <c r="AE144" s="101"/>
      <c r="AF144" s="101"/>
      <c r="AG144" s="54"/>
      <c r="AH144" s="101"/>
      <c r="AI144" s="54"/>
      <c r="AJ144" s="54"/>
      <c r="AK144" s="54"/>
      <c r="AL144" s="54"/>
      <c r="AM144" s="54"/>
      <c r="AN144" s="54"/>
      <c r="AO144" s="54"/>
      <c r="AP144" s="54"/>
      <c r="AQ144" s="54"/>
      <c r="AR144" s="54"/>
      <c r="AS144" s="54"/>
      <c r="AT144" s="54"/>
      <c r="AU144" s="54"/>
      <c r="AV144" s="54"/>
      <c r="AW144" s="54"/>
      <c r="AX144" s="54"/>
      <c r="AY144" s="54"/>
      <c r="AZ144" s="54"/>
      <c r="BA144" s="54"/>
      <c r="BB144" s="54"/>
      <c r="BC144" s="54"/>
      <c r="BD144" s="54"/>
      <c r="BE144" s="54"/>
      <c r="BF144" s="54"/>
      <c r="BG144" s="54"/>
      <c r="BH144" s="54"/>
      <c r="BI144" s="54"/>
    </row>
    <row r="145" spans="1:61" x14ac:dyDescent="0.25">
      <c r="E145">
        <f t="shared" si="18"/>
        <v>0</v>
      </c>
      <c r="K145" s="12"/>
      <c r="M145" s="90"/>
      <c r="N145" s="90"/>
      <c r="O145" s="90"/>
      <c r="P145" s="90"/>
      <c r="Q145" s="90"/>
      <c r="R145" s="90"/>
      <c r="S145" s="90"/>
      <c r="U145" s="33"/>
      <c r="V145" s="33"/>
      <c r="W145" s="33"/>
      <c r="X145" s="35"/>
      <c r="Y145" s="35"/>
      <c r="AA145" s="100"/>
      <c r="AB145" s="101"/>
      <c r="AC145" s="54"/>
      <c r="AD145" s="102"/>
      <c r="AE145" s="101"/>
      <c r="AF145" s="101"/>
      <c r="AG145" s="54"/>
      <c r="AH145" s="101"/>
      <c r="AI145" s="54"/>
      <c r="AJ145" s="54"/>
      <c r="AK145" s="54"/>
      <c r="AL145" s="54"/>
      <c r="AM145" s="54"/>
      <c r="AN145" s="54"/>
      <c r="AO145" s="54"/>
      <c r="AP145" s="54"/>
      <c r="AQ145" s="54"/>
      <c r="AR145" s="54"/>
      <c r="AS145" s="54"/>
      <c r="AT145" s="54"/>
      <c r="AU145" s="54"/>
      <c r="AV145" s="54"/>
      <c r="AW145" s="54"/>
      <c r="AX145" s="54"/>
      <c r="AY145" s="54"/>
      <c r="AZ145" s="54"/>
      <c r="BA145" s="54"/>
      <c r="BB145" s="54"/>
      <c r="BC145" s="54"/>
      <c r="BD145" s="54"/>
      <c r="BE145" s="54"/>
      <c r="BF145" s="54"/>
      <c r="BG145" s="54"/>
      <c r="BH145" s="54"/>
      <c r="BI145" s="54"/>
    </row>
    <row r="146" spans="1:61" x14ac:dyDescent="0.25">
      <c r="E146">
        <f t="shared" si="18"/>
        <v>0</v>
      </c>
      <c r="K146" s="12"/>
      <c r="M146" s="90"/>
      <c r="N146" s="90"/>
      <c r="O146" s="90"/>
      <c r="P146" s="90"/>
      <c r="Q146" s="90"/>
      <c r="R146" s="90"/>
      <c r="S146" s="90"/>
      <c r="U146" s="33"/>
      <c r="V146" s="33"/>
      <c r="W146" s="33"/>
      <c r="X146" s="35"/>
      <c r="Y146" s="35"/>
      <c r="AA146" s="100"/>
      <c r="AB146" s="101"/>
      <c r="AC146" s="54"/>
      <c r="AD146" s="102"/>
      <c r="AE146" s="101"/>
      <c r="AF146" s="101"/>
      <c r="AG146" s="54"/>
      <c r="AH146" s="101"/>
      <c r="AI146" s="54"/>
      <c r="AJ146" s="54"/>
      <c r="AK146" s="54"/>
      <c r="AL146" s="54"/>
      <c r="AM146" s="54"/>
      <c r="AN146" s="54"/>
      <c r="AO146" s="54"/>
      <c r="AP146" s="54"/>
      <c r="AQ146" s="54"/>
      <c r="AR146" s="54"/>
      <c r="AS146" s="54"/>
      <c r="AT146" s="54"/>
      <c r="AU146" s="54"/>
      <c r="AV146" s="54"/>
      <c r="AW146" s="54"/>
      <c r="AX146" s="54"/>
      <c r="AY146" s="54"/>
      <c r="AZ146" s="54"/>
      <c r="BA146" s="54"/>
      <c r="BB146" s="54"/>
      <c r="BC146" s="54"/>
      <c r="BD146" s="54"/>
      <c r="BE146" s="54"/>
      <c r="BF146" s="54"/>
      <c r="BG146" s="54"/>
      <c r="BH146" s="54"/>
      <c r="BI146" s="54"/>
    </row>
    <row r="147" spans="1:61" x14ac:dyDescent="0.25">
      <c r="E147">
        <f t="shared" si="18"/>
        <v>0</v>
      </c>
      <c r="K147" s="12"/>
      <c r="M147" s="90"/>
      <c r="N147" s="90"/>
      <c r="O147" s="90"/>
      <c r="P147" s="90"/>
      <c r="Q147" s="90"/>
      <c r="R147" s="90"/>
      <c r="S147" s="90"/>
      <c r="U147" s="33"/>
      <c r="V147" s="33"/>
      <c r="W147" s="33"/>
      <c r="X147" s="35"/>
      <c r="Y147" s="35"/>
      <c r="AA147" s="100"/>
      <c r="AB147" s="101"/>
      <c r="AC147" s="54"/>
      <c r="AD147" s="102"/>
      <c r="AE147" s="101"/>
      <c r="AF147" s="101"/>
      <c r="AG147" s="54"/>
      <c r="AH147" s="101"/>
      <c r="AI147" s="54"/>
      <c r="AJ147" s="54"/>
      <c r="AK147" s="54"/>
      <c r="AL147" s="54"/>
      <c r="AM147" s="54"/>
      <c r="AN147" s="54"/>
      <c r="AO147" s="54"/>
      <c r="AP147" s="54"/>
      <c r="AQ147" s="54"/>
      <c r="AR147" s="54"/>
      <c r="AS147" s="54"/>
      <c r="AT147" s="54"/>
      <c r="AU147" s="54"/>
      <c r="AV147" s="54"/>
      <c r="AW147" s="54"/>
      <c r="AX147" s="54"/>
      <c r="AY147" s="54"/>
      <c r="AZ147" s="54"/>
      <c r="BA147" s="54"/>
      <c r="BB147" s="54"/>
      <c r="BC147" s="54"/>
      <c r="BD147" s="54"/>
      <c r="BE147" s="54"/>
      <c r="BF147" s="54"/>
      <c r="BG147" s="54"/>
      <c r="BH147" s="54"/>
      <c r="BI147" s="54"/>
    </row>
    <row r="148" spans="1:61" x14ac:dyDescent="0.25">
      <c r="E148">
        <f t="shared" si="18"/>
        <v>0</v>
      </c>
      <c r="K148" s="12"/>
      <c r="M148" s="90"/>
      <c r="N148" s="90"/>
      <c r="O148" s="90"/>
      <c r="P148" s="90"/>
      <c r="Q148" s="90"/>
      <c r="R148" s="90"/>
      <c r="S148" s="90"/>
      <c r="U148" s="33"/>
      <c r="V148" s="33"/>
      <c r="W148" s="33"/>
      <c r="X148" s="35"/>
      <c r="Y148" s="35"/>
      <c r="AA148" s="100"/>
      <c r="AB148" s="54"/>
      <c r="AC148" s="54"/>
      <c r="AD148" s="102"/>
      <c r="AE148" s="101"/>
      <c r="AF148" s="101"/>
      <c r="AG148" s="54"/>
      <c r="AH148" s="101"/>
      <c r="AI148" s="54"/>
      <c r="AJ148" s="54"/>
      <c r="AK148" s="54"/>
      <c r="AL148" s="54"/>
      <c r="AM148" s="54"/>
      <c r="AN148" s="54"/>
      <c r="AO148" s="54"/>
      <c r="AP148" s="54"/>
      <c r="AQ148" s="54"/>
      <c r="AR148" s="54"/>
      <c r="AS148" s="54"/>
      <c r="AT148" s="54"/>
      <c r="AU148" s="54"/>
      <c r="AV148" s="54"/>
      <c r="AW148" s="54"/>
      <c r="AX148" s="54"/>
      <c r="AY148" s="54"/>
      <c r="AZ148" s="54"/>
      <c r="BA148" s="54"/>
      <c r="BB148" s="54"/>
      <c r="BC148" s="54"/>
      <c r="BD148" s="54"/>
      <c r="BE148" s="54"/>
      <c r="BF148" s="54"/>
      <c r="BG148" s="54"/>
      <c r="BH148" s="54"/>
      <c r="BI148" s="54"/>
    </row>
    <row r="149" spans="1:61" x14ac:dyDescent="0.25">
      <c r="A149" s="86"/>
      <c r="B149" s="86"/>
      <c r="C149" s="86"/>
      <c r="D149" s="86"/>
      <c r="E149">
        <f t="shared" si="18"/>
        <v>0</v>
      </c>
      <c r="K149" s="12"/>
      <c r="M149" s="90"/>
      <c r="N149" s="90"/>
      <c r="O149" s="90"/>
      <c r="P149" s="90"/>
      <c r="Q149" s="90"/>
      <c r="R149" s="90"/>
      <c r="S149" s="90"/>
      <c r="U149" s="33"/>
      <c r="V149" s="33"/>
      <c r="W149" s="33"/>
      <c r="X149" s="35"/>
      <c r="Y149" s="35"/>
      <c r="AA149" s="100"/>
      <c r="AB149" s="54"/>
      <c r="AC149" s="54"/>
      <c r="AD149" s="102"/>
      <c r="AE149" s="101"/>
      <c r="AF149" s="101"/>
      <c r="AG149" s="54"/>
      <c r="AH149" s="101"/>
      <c r="AI149" s="54"/>
      <c r="AJ149" s="54"/>
      <c r="AK149" s="54"/>
      <c r="AL149" s="54"/>
      <c r="AM149" s="54"/>
      <c r="AN149" s="54"/>
      <c r="AO149" s="54"/>
      <c r="AP149" s="54"/>
      <c r="AQ149" s="54"/>
      <c r="AR149" s="54"/>
      <c r="AS149" s="54"/>
      <c r="AT149" s="54"/>
      <c r="AU149" s="54"/>
      <c r="AV149" s="54"/>
      <c r="AW149" s="54"/>
      <c r="AX149" s="54"/>
      <c r="AY149" s="54"/>
      <c r="AZ149" s="54"/>
      <c r="BA149" s="54"/>
      <c r="BB149" s="54"/>
      <c r="BC149" s="54"/>
      <c r="BD149" s="54"/>
      <c r="BE149" s="54"/>
      <c r="BF149" s="54"/>
      <c r="BG149" s="54"/>
      <c r="BH149" s="54"/>
      <c r="BI149" s="54"/>
    </row>
    <row r="150" spans="1:61" s="86" customFormat="1" x14ac:dyDescent="0.25">
      <c r="E150">
        <f t="shared" si="18"/>
        <v>0</v>
      </c>
      <c r="G150"/>
      <c r="H150"/>
      <c r="I150" s="11"/>
      <c r="J150" s="10"/>
      <c r="K150" s="12"/>
      <c r="M150" s="90"/>
      <c r="N150" s="90"/>
      <c r="O150" s="90"/>
      <c r="P150" s="90"/>
      <c r="Q150" s="90"/>
      <c r="R150" s="90"/>
      <c r="S150" s="90"/>
      <c r="T150"/>
      <c r="X150" s="89"/>
      <c r="Y150" s="89"/>
      <c r="AA150" s="100"/>
      <c r="AB150" s="54"/>
      <c r="AC150" s="101"/>
      <c r="AD150" s="102"/>
      <c r="AE150" s="101"/>
      <c r="AF150" s="101"/>
      <c r="AG150" s="54"/>
      <c r="AH150" s="101"/>
      <c r="AI150" s="54"/>
      <c r="AJ150" s="54"/>
      <c r="AK150" s="54"/>
      <c r="AL150" s="54"/>
      <c r="AM150" s="54"/>
      <c r="AN150" s="54"/>
      <c r="AO150" s="54"/>
      <c r="AP150" s="54"/>
      <c r="AQ150" s="54"/>
      <c r="AR150" s="54"/>
      <c r="AS150" s="54"/>
      <c r="AT150" s="54"/>
      <c r="AU150" s="54"/>
      <c r="AV150" s="54"/>
      <c r="AW150" s="54"/>
      <c r="AX150" s="54"/>
      <c r="AY150" s="54"/>
      <c r="AZ150" s="54"/>
      <c r="BA150" s="54"/>
      <c r="BB150" s="54"/>
      <c r="BC150" s="54"/>
      <c r="BD150" s="54"/>
      <c r="BE150" s="54"/>
      <c r="BF150" s="54"/>
      <c r="BG150" s="54"/>
      <c r="BH150" s="54"/>
      <c r="BI150" s="54"/>
    </row>
    <row r="151" spans="1:61" s="86" customFormat="1" x14ac:dyDescent="0.25">
      <c r="E151">
        <f t="shared" si="18"/>
        <v>0</v>
      </c>
      <c r="G151"/>
      <c r="H151"/>
      <c r="I151" s="11"/>
      <c r="J151" s="10"/>
      <c r="K151" s="12"/>
      <c r="M151" s="90"/>
      <c r="N151" s="90"/>
      <c r="O151" s="90"/>
      <c r="P151" s="90"/>
      <c r="Q151" s="90"/>
      <c r="R151" s="90"/>
      <c r="S151" s="90"/>
      <c r="T151"/>
      <c r="X151" s="89"/>
      <c r="Y151" s="89"/>
      <c r="AA151" s="100"/>
      <c r="AB151" s="54"/>
      <c r="AC151" s="101"/>
      <c r="AD151" s="102"/>
      <c r="AE151" s="101"/>
      <c r="AF151" s="101"/>
      <c r="AG151" s="54"/>
      <c r="AH151" s="101"/>
      <c r="AI151" s="54"/>
      <c r="AJ151" s="54"/>
      <c r="AK151" s="54"/>
      <c r="AL151" s="54"/>
      <c r="AM151" s="54"/>
      <c r="AN151" s="54"/>
      <c r="AO151" s="54"/>
      <c r="AP151" s="54"/>
      <c r="AQ151" s="54"/>
      <c r="AR151" s="54"/>
      <c r="AS151" s="54"/>
      <c r="AT151" s="54"/>
      <c r="AU151" s="54"/>
      <c r="AV151" s="54"/>
      <c r="AW151" s="54"/>
      <c r="AX151" s="54"/>
      <c r="AY151" s="54"/>
      <c r="AZ151" s="54"/>
      <c r="BA151" s="54"/>
      <c r="BB151" s="54"/>
      <c r="BC151" s="54"/>
      <c r="BD151" s="54"/>
      <c r="BE151" s="54"/>
      <c r="BF151" s="54"/>
      <c r="BG151" s="54"/>
      <c r="BH151" s="54"/>
      <c r="BI151" s="54"/>
    </row>
    <row r="152" spans="1:61" s="86" customFormat="1" x14ac:dyDescent="0.25">
      <c r="E152">
        <f t="shared" si="18"/>
        <v>0</v>
      </c>
      <c r="G152"/>
      <c r="H152"/>
      <c r="I152" s="11"/>
      <c r="J152" s="10"/>
      <c r="K152" s="12"/>
      <c r="M152" s="90"/>
      <c r="N152" s="90"/>
      <c r="O152" s="90"/>
      <c r="P152" s="90"/>
      <c r="Q152" s="90"/>
      <c r="R152" s="90"/>
      <c r="S152" s="90"/>
      <c r="X152" s="89"/>
      <c r="Y152" s="89"/>
      <c r="AA152" s="100"/>
      <c r="AB152" s="54"/>
      <c r="AC152" s="101"/>
      <c r="AD152" s="102"/>
      <c r="AE152" s="101"/>
      <c r="AF152" s="101"/>
      <c r="AG152" s="54"/>
      <c r="AH152" s="101"/>
      <c r="AI152" s="54"/>
      <c r="AJ152" s="54"/>
      <c r="AK152" s="54"/>
      <c r="AL152" s="54"/>
      <c r="AM152" s="54"/>
      <c r="AN152" s="54"/>
      <c r="AO152" s="54"/>
      <c r="AP152" s="54"/>
      <c r="AQ152" s="54"/>
      <c r="AR152" s="54"/>
      <c r="AS152" s="54"/>
      <c r="AT152" s="54"/>
      <c r="AU152" s="54"/>
      <c r="AV152" s="54"/>
      <c r="AW152" s="54"/>
      <c r="AX152" s="54"/>
      <c r="AY152" s="54"/>
      <c r="AZ152" s="54"/>
      <c r="BA152" s="54"/>
      <c r="BB152" s="54"/>
      <c r="BC152" s="54"/>
      <c r="BD152" s="54"/>
      <c r="BE152" s="54"/>
      <c r="BF152" s="54"/>
      <c r="BG152" s="54"/>
      <c r="BH152" s="54"/>
      <c r="BI152" s="54"/>
    </row>
    <row r="153" spans="1:61" s="86" customFormat="1" x14ac:dyDescent="0.25">
      <c r="E153">
        <f t="shared" si="18"/>
        <v>0</v>
      </c>
      <c r="G153"/>
      <c r="H153"/>
      <c r="I153" s="11"/>
      <c r="J153" s="10"/>
      <c r="K153" s="12"/>
      <c r="M153" s="90"/>
      <c r="N153" s="90"/>
      <c r="O153" s="90"/>
      <c r="P153" s="90"/>
      <c r="Q153" s="90"/>
      <c r="R153" s="90"/>
      <c r="S153" s="90"/>
      <c r="X153" s="89"/>
      <c r="Y153" s="89"/>
      <c r="AA153" s="100"/>
      <c r="AB153" s="92"/>
      <c r="AC153" s="101"/>
      <c r="AD153" s="102"/>
      <c r="AE153" s="101"/>
      <c r="AF153" s="101"/>
      <c r="AG153" s="54"/>
      <c r="AH153" s="101"/>
      <c r="AI153" s="54"/>
      <c r="AJ153" s="54"/>
      <c r="AK153" s="54"/>
      <c r="AL153" s="54"/>
      <c r="AM153" s="54"/>
      <c r="AN153" s="54"/>
      <c r="AO153" s="54"/>
      <c r="AP153" s="54"/>
      <c r="AQ153" s="54"/>
      <c r="AR153" s="54"/>
      <c r="AS153" s="54"/>
      <c r="AT153" s="54"/>
      <c r="AU153" s="54"/>
      <c r="AV153" s="54"/>
      <c r="AW153" s="54"/>
      <c r="AX153" s="54"/>
      <c r="AY153" s="54"/>
      <c r="AZ153" s="54"/>
      <c r="BA153" s="54"/>
      <c r="BB153" s="54"/>
      <c r="BC153" s="54"/>
      <c r="BD153" s="54"/>
      <c r="BE153" s="54"/>
      <c r="BF153" s="54"/>
      <c r="BG153" s="54"/>
      <c r="BH153" s="54"/>
      <c r="BI153" s="54"/>
    </row>
    <row r="154" spans="1:61" s="86" customFormat="1" x14ac:dyDescent="0.25">
      <c r="A154" s="90"/>
      <c r="B154" s="90"/>
      <c r="C154" s="90"/>
      <c r="D154" s="90"/>
      <c r="E154">
        <f t="shared" si="18"/>
        <v>0</v>
      </c>
      <c r="I154" s="83"/>
      <c r="J154" s="84"/>
      <c r="K154" s="85"/>
      <c r="M154" s="90"/>
      <c r="N154" s="90"/>
      <c r="O154" s="90"/>
      <c r="P154" s="90"/>
      <c r="Q154" s="90"/>
      <c r="R154" s="90"/>
      <c r="S154" s="90"/>
      <c r="X154" s="89"/>
      <c r="Y154" s="89"/>
      <c r="AA154" s="100"/>
      <c r="AB154" s="92"/>
      <c r="AC154" s="101"/>
      <c r="AD154" s="102"/>
      <c r="AE154" s="101"/>
      <c r="AF154" s="101"/>
      <c r="AG154" s="54"/>
      <c r="AH154" s="101"/>
      <c r="AI154" s="54"/>
      <c r="AJ154" s="54"/>
      <c r="AK154" s="54"/>
      <c r="AL154" s="54"/>
      <c r="AM154" s="54"/>
      <c r="AN154" s="54"/>
      <c r="AO154" s="54"/>
      <c r="AP154" s="54"/>
      <c r="AQ154" s="54"/>
      <c r="AR154" s="54"/>
      <c r="AS154" s="54"/>
      <c r="AT154" s="54"/>
      <c r="AU154" s="54"/>
      <c r="AV154" s="54"/>
      <c r="AW154" s="54"/>
      <c r="AX154" s="54"/>
      <c r="AY154" s="54"/>
      <c r="AZ154" s="54"/>
      <c r="BA154" s="54"/>
      <c r="BB154" s="54"/>
      <c r="BC154" s="54"/>
      <c r="BD154" s="54"/>
      <c r="BE154" s="54"/>
      <c r="BF154" s="54"/>
      <c r="BG154" s="54"/>
      <c r="BH154" s="54"/>
      <c r="BI154" s="54"/>
    </row>
    <row r="155" spans="1:61" s="90" customFormat="1" x14ac:dyDescent="0.25">
      <c r="E155">
        <f t="shared" si="18"/>
        <v>0</v>
      </c>
      <c r="G155" s="86"/>
      <c r="H155" s="86"/>
      <c r="I155" s="83"/>
      <c r="J155" s="84"/>
      <c r="K155" s="85"/>
      <c r="T155" s="86"/>
      <c r="AA155" s="91"/>
      <c r="AB155" s="92"/>
      <c r="AD155" s="92"/>
      <c r="AE155" s="92"/>
      <c r="AF155" s="92"/>
      <c r="AH155" s="92"/>
    </row>
    <row r="156" spans="1:61" s="90" customFormat="1" x14ac:dyDescent="0.25">
      <c r="G156" s="86"/>
      <c r="H156" s="86"/>
      <c r="I156" s="83"/>
      <c r="J156" s="84"/>
      <c r="K156" s="85"/>
      <c r="T156" s="86"/>
      <c r="AA156" s="91"/>
      <c r="AB156" s="92"/>
      <c r="AD156" s="92"/>
      <c r="AE156" s="92"/>
      <c r="AF156" s="92"/>
      <c r="AH156" s="92"/>
    </row>
    <row r="157" spans="1:61" s="90" customFormat="1" x14ac:dyDescent="0.25">
      <c r="G157" s="86"/>
      <c r="H157" s="86"/>
      <c r="I157" s="83"/>
      <c r="J157" s="84"/>
      <c r="K157" s="85"/>
      <c r="AA157" s="91"/>
      <c r="AB157" s="92"/>
      <c r="AD157" s="92"/>
      <c r="AE157" s="92"/>
      <c r="AF157" s="92"/>
      <c r="AH157" s="92"/>
    </row>
    <row r="158" spans="1:61" s="90" customFormat="1" x14ac:dyDescent="0.25">
      <c r="G158" s="86"/>
      <c r="H158" s="86"/>
      <c r="I158" s="83"/>
      <c r="J158" s="84"/>
      <c r="K158" s="85"/>
      <c r="AA158" s="91"/>
      <c r="AB158" s="92"/>
      <c r="AD158" s="92"/>
      <c r="AE158" s="92"/>
      <c r="AF158" s="92"/>
      <c r="AH158" s="92"/>
    </row>
    <row r="159" spans="1:61" s="90" customFormat="1" x14ac:dyDescent="0.25">
      <c r="I159" s="96"/>
      <c r="J159" s="97"/>
      <c r="AA159" s="91"/>
      <c r="AB159" s="92"/>
      <c r="AD159" s="92"/>
      <c r="AE159" s="92"/>
      <c r="AF159" s="92"/>
      <c r="AH159" s="92"/>
    </row>
    <row r="160" spans="1:61" s="90" customFormat="1" x14ac:dyDescent="0.25">
      <c r="I160" s="96"/>
      <c r="J160" s="97"/>
      <c r="AA160" s="91"/>
      <c r="AB160" s="92"/>
      <c r="AD160" s="92"/>
      <c r="AE160" s="92"/>
      <c r="AF160" s="92"/>
      <c r="AH160" s="92"/>
    </row>
    <row r="161" spans="9:34" s="90" customFormat="1" x14ac:dyDescent="0.25">
      <c r="I161" s="96"/>
      <c r="J161" s="97"/>
      <c r="AA161" s="91"/>
      <c r="AB161" s="92"/>
      <c r="AD161" s="92"/>
      <c r="AE161" s="92"/>
      <c r="AF161" s="92"/>
      <c r="AH161" s="92"/>
    </row>
    <row r="162" spans="9:34" s="90" customFormat="1" x14ac:dyDescent="0.25">
      <c r="I162" s="96"/>
      <c r="J162" s="97"/>
      <c r="AA162" s="91"/>
      <c r="AB162" s="92"/>
      <c r="AD162" s="92"/>
      <c r="AE162" s="92"/>
      <c r="AF162" s="92"/>
      <c r="AH162" s="92"/>
    </row>
    <row r="163" spans="9:34" s="90" customFormat="1" x14ac:dyDescent="0.25">
      <c r="I163" s="96"/>
      <c r="J163" s="97"/>
      <c r="AA163" s="91"/>
      <c r="AB163" s="92"/>
      <c r="AD163" s="92"/>
      <c r="AE163" s="92"/>
      <c r="AF163" s="92"/>
      <c r="AH163" s="92"/>
    </row>
    <row r="164" spans="9:34" s="90" customFormat="1" x14ac:dyDescent="0.25">
      <c r="I164" s="96"/>
      <c r="J164" s="97"/>
      <c r="AA164" s="91"/>
      <c r="AB164" s="92"/>
      <c r="AD164" s="92"/>
      <c r="AE164" s="92"/>
      <c r="AF164" s="92"/>
      <c r="AH164" s="92"/>
    </row>
    <row r="165" spans="9:34" s="90" customFormat="1" x14ac:dyDescent="0.25">
      <c r="I165" s="96"/>
      <c r="J165" s="97"/>
      <c r="AA165" s="91"/>
      <c r="AB165" s="92"/>
      <c r="AD165" s="92"/>
      <c r="AE165" s="92"/>
      <c r="AF165" s="92"/>
      <c r="AH165" s="92"/>
    </row>
    <row r="166" spans="9:34" s="90" customFormat="1" x14ac:dyDescent="0.25">
      <c r="I166" s="96"/>
      <c r="J166" s="97"/>
      <c r="AA166" s="91"/>
      <c r="AB166" s="92"/>
      <c r="AD166" s="92"/>
      <c r="AE166" s="92"/>
      <c r="AF166" s="92"/>
      <c r="AH166" s="92"/>
    </row>
    <row r="167" spans="9:34" s="90" customFormat="1" x14ac:dyDescent="0.25">
      <c r="I167" s="96"/>
      <c r="J167" s="97"/>
      <c r="AA167" s="91"/>
      <c r="AB167" s="92"/>
      <c r="AD167" s="92"/>
      <c r="AE167" s="92"/>
      <c r="AF167" s="92"/>
      <c r="AH167" s="92"/>
    </row>
    <row r="168" spans="9:34" s="90" customFormat="1" x14ac:dyDescent="0.25">
      <c r="I168" s="96"/>
      <c r="J168" s="97"/>
      <c r="AA168" s="91"/>
      <c r="AB168" s="92"/>
      <c r="AD168" s="92"/>
      <c r="AE168" s="92"/>
      <c r="AF168" s="92"/>
      <c r="AH168" s="92"/>
    </row>
    <row r="169" spans="9:34" s="90" customFormat="1" x14ac:dyDescent="0.25">
      <c r="I169" s="96"/>
      <c r="J169" s="97"/>
      <c r="AA169" s="91"/>
      <c r="AB169" s="92"/>
      <c r="AD169" s="92"/>
      <c r="AE169" s="92"/>
      <c r="AF169" s="92"/>
      <c r="AH169" s="92"/>
    </row>
    <row r="170" spans="9:34" s="90" customFormat="1" x14ac:dyDescent="0.25">
      <c r="I170" s="96"/>
      <c r="J170" s="97"/>
      <c r="AA170" s="91"/>
      <c r="AB170" s="92"/>
      <c r="AD170" s="92"/>
      <c r="AE170" s="92"/>
      <c r="AF170" s="92"/>
      <c r="AH170" s="92"/>
    </row>
    <row r="171" spans="9:34" s="90" customFormat="1" x14ac:dyDescent="0.25">
      <c r="I171" s="96"/>
      <c r="J171" s="97"/>
      <c r="AA171" s="91"/>
      <c r="AB171" s="92"/>
      <c r="AD171" s="92"/>
      <c r="AE171" s="92"/>
      <c r="AF171" s="92"/>
      <c r="AH171" s="92"/>
    </row>
    <row r="172" spans="9:34" s="90" customFormat="1" x14ac:dyDescent="0.25">
      <c r="I172" s="96"/>
      <c r="J172" s="97"/>
      <c r="AA172" s="91"/>
      <c r="AB172" s="92"/>
      <c r="AD172" s="92"/>
      <c r="AE172" s="92"/>
      <c r="AF172" s="92"/>
      <c r="AH172" s="92"/>
    </row>
    <row r="173" spans="9:34" s="90" customFormat="1" x14ac:dyDescent="0.25">
      <c r="I173" s="96"/>
      <c r="J173" s="97"/>
      <c r="AA173" s="91"/>
      <c r="AB173" s="92"/>
      <c r="AD173" s="92"/>
      <c r="AE173" s="92"/>
      <c r="AF173" s="92"/>
      <c r="AH173" s="92"/>
    </row>
    <row r="174" spans="9:34" s="90" customFormat="1" x14ac:dyDescent="0.25">
      <c r="I174" s="96"/>
      <c r="J174" s="97"/>
      <c r="AA174" s="91"/>
      <c r="AB174" s="92"/>
      <c r="AD174" s="92"/>
      <c r="AE174" s="92"/>
      <c r="AF174" s="92"/>
      <c r="AH174" s="92"/>
    </row>
    <row r="175" spans="9:34" s="90" customFormat="1" x14ac:dyDescent="0.25">
      <c r="I175" s="96"/>
      <c r="J175" s="97"/>
      <c r="AA175" s="91"/>
      <c r="AB175" s="92"/>
      <c r="AD175" s="92"/>
      <c r="AE175" s="92"/>
      <c r="AF175" s="92"/>
      <c r="AH175" s="92"/>
    </row>
    <row r="176" spans="9:34" s="90" customFormat="1" x14ac:dyDescent="0.25">
      <c r="I176" s="96"/>
      <c r="J176" s="97"/>
      <c r="AA176" s="91"/>
      <c r="AB176" s="92"/>
      <c r="AD176" s="92"/>
      <c r="AE176" s="92"/>
      <c r="AF176" s="92"/>
      <c r="AH176" s="92"/>
    </row>
    <row r="177" spans="9:34" s="90" customFormat="1" x14ac:dyDescent="0.25">
      <c r="I177" s="96"/>
      <c r="J177" s="97"/>
      <c r="AA177" s="91"/>
      <c r="AB177" s="92"/>
      <c r="AD177" s="92"/>
      <c r="AE177" s="92"/>
      <c r="AF177" s="92"/>
      <c r="AH177" s="92"/>
    </row>
    <row r="178" spans="9:34" s="90" customFormat="1" x14ac:dyDescent="0.25">
      <c r="I178" s="96"/>
      <c r="J178" s="97"/>
      <c r="AA178" s="91"/>
      <c r="AB178" s="92"/>
      <c r="AD178" s="92"/>
      <c r="AE178" s="92"/>
      <c r="AF178" s="92"/>
      <c r="AH178" s="92"/>
    </row>
    <row r="179" spans="9:34" s="90" customFormat="1" x14ac:dyDescent="0.25">
      <c r="I179" s="96"/>
      <c r="J179" s="97"/>
      <c r="AA179" s="91"/>
      <c r="AB179" s="92"/>
      <c r="AD179" s="92"/>
      <c r="AE179" s="92"/>
      <c r="AF179" s="92"/>
      <c r="AH179" s="92"/>
    </row>
    <row r="180" spans="9:34" s="90" customFormat="1" x14ac:dyDescent="0.25">
      <c r="I180" s="96"/>
      <c r="J180" s="97"/>
      <c r="AA180" s="91"/>
      <c r="AB180" s="92"/>
      <c r="AD180" s="92"/>
      <c r="AE180" s="92"/>
      <c r="AF180" s="92"/>
      <c r="AH180" s="92"/>
    </row>
    <row r="181" spans="9:34" s="90" customFormat="1" x14ac:dyDescent="0.25">
      <c r="I181" s="96"/>
      <c r="J181" s="97"/>
      <c r="AA181" s="91"/>
      <c r="AB181" s="92"/>
      <c r="AD181" s="92"/>
      <c r="AE181" s="92"/>
      <c r="AF181" s="92"/>
      <c r="AH181" s="92"/>
    </row>
    <row r="182" spans="9:34" s="90" customFormat="1" x14ac:dyDescent="0.25">
      <c r="I182" s="96"/>
      <c r="J182" s="97"/>
      <c r="AA182" s="91"/>
      <c r="AB182" s="92"/>
      <c r="AD182" s="92"/>
      <c r="AE182" s="92"/>
      <c r="AF182" s="92"/>
      <c r="AH182" s="92"/>
    </row>
    <row r="183" spans="9:34" s="90" customFormat="1" x14ac:dyDescent="0.25">
      <c r="I183" s="96"/>
      <c r="J183" s="97"/>
      <c r="AA183" s="91"/>
      <c r="AB183" s="92"/>
      <c r="AD183" s="92"/>
      <c r="AE183" s="92"/>
      <c r="AF183" s="92"/>
      <c r="AH183" s="92"/>
    </row>
    <row r="184" spans="9:34" s="90" customFormat="1" x14ac:dyDescent="0.25">
      <c r="I184" s="96"/>
      <c r="J184" s="97"/>
      <c r="AA184" s="91"/>
      <c r="AB184" s="92"/>
      <c r="AD184" s="92"/>
      <c r="AE184" s="92"/>
      <c r="AF184" s="92"/>
      <c r="AH184" s="92"/>
    </row>
    <row r="185" spans="9:34" s="90" customFormat="1" x14ac:dyDescent="0.25">
      <c r="I185" s="96"/>
      <c r="J185" s="97"/>
      <c r="AA185" s="91"/>
      <c r="AB185" s="92"/>
      <c r="AD185" s="92"/>
      <c r="AE185" s="92"/>
      <c r="AF185" s="92"/>
      <c r="AH185" s="92"/>
    </row>
    <row r="186" spans="9:34" s="90" customFormat="1" x14ac:dyDescent="0.25">
      <c r="I186" s="96"/>
      <c r="J186" s="97"/>
      <c r="AA186" s="91"/>
      <c r="AB186" s="92"/>
      <c r="AD186" s="92"/>
      <c r="AE186" s="92"/>
      <c r="AF186" s="92"/>
      <c r="AH186" s="92"/>
    </row>
    <row r="187" spans="9:34" s="90" customFormat="1" x14ac:dyDescent="0.25">
      <c r="I187" s="96"/>
      <c r="J187" s="97"/>
      <c r="AA187" s="91"/>
      <c r="AB187" s="92"/>
      <c r="AD187" s="92"/>
      <c r="AE187" s="92"/>
      <c r="AF187" s="92"/>
      <c r="AH187" s="92"/>
    </row>
    <row r="188" spans="9:34" s="90" customFormat="1" x14ac:dyDescent="0.25">
      <c r="I188" s="96"/>
      <c r="J188" s="97"/>
      <c r="AA188" s="91"/>
      <c r="AB188" s="92"/>
      <c r="AD188" s="92"/>
      <c r="AE188" s="92"/>
      <c r="AF188" s="92"/>
      <c r="AH188" s="92"/>
    </row>
    <row r="189" spans="9:34" s="90" customFormat="1" x14ac:dyDescent="0.25">
      <c r="I189" s="96"/>
      <c r="J189" s="97"/>
      <c r="AA189" s="91"/>
      <c r="AB189" s="92"/>
      <c r="AD189" s="92"/>
      <c r="AE189" s="92"/>
      <c r="AF189" s="92"/>
      <c r="AH189" s="92"/>
    </row>
    <row r="190" spans="9:34" s="90" customFormat="1" x14ac:dyDescent="0.25">
      <c r="I190" s="96"/>
      <c r="J190" s="97"/>
      <c r="AA190" s="91"/>
      <c r="AB190" s="92"/>
      <c r="AD190" s="92"/>
      <c r="AE190" s="92"/>
      <c r="AF190" s="92"/>
      <c r="AH190" s="92"/>
    </row>
    <row r="191" spans="9:34" s="90" customFormat="1" x14ac:dyDescent="0.25">
      <c r="I191" s="96"/>
      <c r="J191" s="97"/>
      <c r="AA191" s="91"/>
      <c r="AB191" s="92"/>
      <c r="AD191" s="92"/>
      <c r="AE191" s="92"/>
      <c r="AF191" s="92"/>
      <c r="AH191" s="92"/>
    </row>
    <row r="192" spans="9:34" s="90" customFormat="1" x14ac:dyDescent="0.25">
      <c r="I192" s="96"/>
      <c r="J192" s="97"/>
      <c r="AA192" s="91"/>
      <c r="AB192" s="92"/>
      <c r="AD192" s="92"/>
      <c r="AE192" s="92"/>
      <c r="AF192" s="92"/>
      <c r="AH192" s="92"/>
    </row>
    <row r="193" spans="9:34" s="90" customFormat="1" x14ac:dyDescent="0.25">
      <c r="I193" s="96"/>
      <c r="J193" s="97"/>
      <c r="AA193" s="91"/>
      <c r="AB193" s="92"/>
      <c r="AD193" s="92"/>
      <c r="AE193" s="92"/>
      <c r="AF193" s="92"/>
      <c r="AH193" s="92"/>
    </row>
    <row r="194" spans="9:34" s="90" customFormat="1" x14ac:dyDescent="0.25">
      <c r="I194" s="96"/>
      <c r="J194" s="97"/>
      <c r="AA194" s="91"/>
      <c r="AB194" s="92"/>
      <c r="AD194" s="92"/>
      <c r="AE194" s="92"/>
      <c r="AF194" s="92"/>
      <c r="AH194" s="92"/>
    </row>
    <row r="195" spans="9:34" s="90" customFormat="1" x14ac:dyDescent="0.25">
      <c r="I195" s="96"/>
      <c r="J195" s="97"/>
      <c r="AA195" s="91"/>
      <c r="AB195" s="92"/>
      <c r="AD195" s="92"/>
      <c r="AE195" s="92"/>
      <c r="AF195" s="92"/>
      <c r="AH195" s="92"/>
    </row>
    <row r="196" spans="9:34" s="90" customFormat="1" x14ac:dyDescent="0.25">
      <c r="I196" s="96"/>
      <c r="J196" s="97"/>
      <c r="AA196" s="91"/>
      <c r="AB196" s="92"/>
      <c r="AD196" s="92"/>
      <c r="AE196" s="92"/>
      <c r="AF196" s="92"/>
      <c r="AH196" s="92"/>
    </row>
    <row r="197" spans="9:34" s="90" customFormat="1" x14ac:dyDescent="0.25">
      <c r="I197" s="96"/>
      <c r="J197" s="97"/>
      <c r="AA197" s="91"/>
      <c r="AB197" s="92"/>
      <c r="AD197" s="92"/>
      <c r="AE197" s="92"/>
      <c r="AF197" s="92"/>
      <c r="AH197" s="92"/>
    </row>
    <row r="198" spans="9:34" s="90" customFormat="1" x14ac:dyDescent="0.25">
      <c r="I198" s="96"/>
      <c r="J198" s="97"/>
      <c r="AA198" s="91"/>
      <c r="AB198" s="92"/>
      <c r="AD198" s="92"/>
      <c r="AE198" s="92"/>
      <c r="AF198" s="92"/>
      <c r="AH198" s="92"/>
    </row>
    <row r="199" spans="9:34" s="90" customFormat="1" x14ac:dyDescent="0.25">
      <c r="I199" s="96"/>
      <c r="J199" s="97"/>
      <c r="AA199" s="91"/>
      <c r="AB199" s="92"/>
      <c r="AD199" s="92"/>
      <c r="AE199" s="92"/>
      <c r="AF199" s="92"/>
      <c r="AH199" s="92"/>
    </row>
    <row r="200" spans="9:34" s="90" customFormat="1" x14ac:dyDescent="0.25">
      <c r="I200" s="96"/>
      <c r="J200" s="97"/>
      <c r="AA200" s="91"/>
      <c r="AB200" s="92"/>
      <c r="AD200" s="92"/>
      <c r="AE200" s="92"/>
      <c r="AF200" s="92"/>
      <c r="AH200" s="92"/>
    </row>
    <row r="201" spans="9:34" s="90" customFormat="1" x14ac:dyDescent="0.25">
      <c r="I201" s="96"/>
      <c r="J201" s="97"/>
      <c r="AA201" s="91"/>
      <c r="AB201" s="92"/>
      <c r="AD201" s="92"/>
      <c r="AE201" s="92"/>
      <c r="AF201" s="92"/>
      <c r="AH201" s="92"/>
    </row>
    <row r="202" spans="9:34" s="90" customFormat="1" x14ac:dyDescent="0.25">
      <c r="I202" s="96"/>
      <c r="J202" s="97"/>
      <c r="AA202" s="91"/>
      <c r="AB202" s="92"/>
      <c r="AD202" s="92"/>
      <c r="AE202" s="92"/>
      <c r="AF202" s="92"/>
      <c r="AH202" s="92"/>
    </row>
    <row r="203" spans="9:34" s="90" customFormat="1" x14ac:dyDescent="0.25">
      <c r="I203" s="96"/>
      <c r="J203" s="97"/>
      <c r="AA203" s="91"/>
      <c r="AB203" s="92"/>
      <c r="AD203" s="92"/>
      <c r="AE203" s="92"/>
      <c r="AF203" s="92"/>
      <c r="AH203" s="92"/>
    </row>
    <row r="204" spans="9:34" s="90" customFormat="1" x14ac:dyDescent="0.25">
      <c r="I204" s="96"/>
      <c r="J204" s="97"/>
      <c r="AA204" s="91"/>
      <c r="AB204" s="92"/>
      <c r="AD204" s="92"/>
      <c r="AE204" s="92"/>
      <c r="AF204" s="92"/>
      <c r="AH204" s="92"/>
    </row>
    <row r="205" spans="9:34" s="90" customFormat="1" x14ac:dyDescent="0.25">
      <c r="I205" s="96"/>
      <c r="J205" s="97"/>
      <c r="AA205" s="91"/>
      <c r="AB205" s="92"/>
      <c r="AD205" s="92"/>
      <c r="AE205" s="92"/>
      <c r="AF205" s="92"/>
      <c r="AH205" s="92"/>
    </row>
    <row r="206" spans="9:34" s="90" customFormat="1" x14ac:dyDescent="0.25">
      <c r="I206" s="96"/>
      <c r="J206" s="97"/>
      <c r="AA206" s="91"/>
      <c r="AB206" s="92"/>
      <c r="AD206" s="92"/>
      <c r="AE206" s="92"/>
      <c r="AF206" s="92"/>
      <c r="AH206" s="92"/>
    </row>
    <row r="207" spans="9:34" s="90" customFormat="1" x14ac:dyDescent="0.25">
      <c r="I207" s="96"/>
      <c r="J207" s="97"/>
      <c r="AA207" s="91"/>
      <c r="AB207" s="92"/>
      <c r="AD207" s="92"/>
      <c r="AE207" s="92"/>
      <c r="AF207" s="92"/>
      <c r="AH207" s="92"/>
    </row>
    <row r="208" spans="9:34" s="90" customFormat="1" x14ac:dyDescent="0.25">
      <c r="I208" s="96"/>
      <c r="J208" s="97"/>
      <c r="AA208" s="91"/>
      <c r="AB208" s="92"/>
      <c r="AD208" s="92"/>
      <c r="AE208" s="92"/>
      <c r="AF208" s="92"/>
      <c r="AH208" s="92"/>
    </row>
    <row r="209" spans="9:34" s="90" customFormat="1" x14ac:dyDescent="0.25">
      <c r="I209" s="96"/>
      <c r="J209" s="97"/>
      <c r="AA209" s="91"/>
      <c r="AB209" s="92"/>
      <c r="AD209" s="92"/>
      <c r="AE209" s="92"/>
      <c r="AF209" s="92"/>
      <c r="AH209" s="92"/>
    </row>
    <row r="210" spans="9:34" s="90" customFormat="1" x14ac:dyDescent="0.25">
      <c r="I210" s="96"/>
      <c r="J210" s="97"/>
      <c r="AA210" s="91"/>
      <c r="AB210" s="92"/>
      <c r="AD210" s="92"/>
      <c r="AE210" s="92"/>
      <c r="AF210" s="92"/>
      <c r="AH210" s="92"/>
    </row>
    <row r="211" spans="9:34" s="90" customFormat="1" x14ac:dyDescent="0.25">
      <c r="I211" s="96"/>
      <c r="J211" s="97"/>
      <c r="AA211" s="91"/>
      <c r="AB211" s="92"/>
      <c r="AD211" s="92"/>
      <c r="AE211" s="92"/>
      <c r="AF211" s="92"/>
      <c r="AH211" s="92"/>
    </row>
    <row r="212" spans="9:34" s="90" customFormat="1" x14ac:dyDescent="0.25">
      <c r="I212" s="96"/>
      <c r="J212" s="97"/>
      <c r="AA212" s="91"/>
      <c r="AB212" s="92"/>
      <c r="AD212" s="92"/>
      <c r="AE212" s="92"/>
      <c r="AF212" s="92"/>
      <c r="AH212" s="92"/>
    </row>
    <row r="213" spans="9:34" s="90" customFormat="1" x14ac:dyDescent="0.25">
      <c r="I213" s="96"/>
      <c r="J213" s="97"/>
      <c r="AA213" s="91"/>
      <c r="AB213" s="92"/>
      <c r="AD213" s="92"/>
      <c r="AE213" s="92"/>
      <c r="AF213" s="92"/>
      <c r="AH213" s="92"/>
    </row>
    <row r="214" spans="9:34" s="90" customFormat="1" x14ac:dyDescent="0.25">
      <c r="I214" s="96"/>
      <c r="J214" s="97"/>
      <c r="AA214" s="91"/>
      <c r="AB214" s="92"/>
      <c r="AD214" s="92"/>
      <c r="AE214" s="92"/>
      <c r="AF214" s="92"/>
      <c r="AH214" s="92"/>
    </row>
    <row r="215" spans="9:34" s="90" customFormat="1" x14ac:dyDescent="0.25">
      <c r="I215" s="96"/>
      <c r="J215" s="97"/>
      <c r="AA215" s="91"/>
      <c r="AB215" s="92"/>
      <c r="AD215" s="92"/>
      <c r="AE215" s="92"/>
      <c r="AF215" s="92"/>
      <c r="AH215" s="92"/>
    </row>
    <row r="216" spans="9:34" s="90" customFormat="1" x14ac:dyDescent="0.25">
      <c r="I216" s="96"/>
      <c r="J216" s="97"/>
      <c r="AA216" s="91"/>
      <c r="AB216" s="92"/>
      <c r="AD216" s="92"/>
      <c r="AE216" s="92"/>
      <c r="AF216" s="92"/>
      <c r="AH216" s="92"/>
    </row>
    <row r="217" spans="9:34" s="90" customFormat="1" x14ac:dyDescent="0.25">
      <c r="I217" s="96"/>
      <c r="J217" s="97"/>
      <c r="AA217" s="91"/>
      <c r="AB217" s="92"/>
      <c r="AD217" s="92"/>
      <c r="AE217" s="92"/>
      <c r="AF217" s="92"/>
      <c r="AH217" s="92"/>
    </row>
    <row r="218" spans="9:34" s="90" customFormat="1" x14ac:dyDescent="0.25">
      <c r="I218" s="96"/>
      <c r="J218" s="97"/>
      <c r="AA218" s="91"/>
      <c r="AB218" s="92"/>
      <c r="AD218" s="92"/>
      <c r="AE218" s="92"/>
      <c r="AF218" s="92"/>
      <c r="AH218" s="92"/>
    </row>
    <row r="219" spans="9:34" s="90" customFormat="1" x14ac:dyDescent="0.25">
      <c r="I219" s="96"/>
      <c r="J219" s="97"/>
      <c r="AA219" s="91"/>
      <c r="AB219" s="92"/>
      <c r="AD219" s="92"/>
      <c r="AE219" s="92"/>
      <c r="AF219" s="92"/>
      <c r="AH219" s="92"/>
    </row>
    <row r="220" spans="9:34" s="90" customFormat="1" x14ac:dyDescent="0.25">
      <c r="I220" s="96"/>
      <c r="J220" s="97"/>
      <c r="AA220" s="91"/>
      <c r="AB220" s="92"/>
      <c r="AD220" s="92"/>
      <c r="AE220" s="92"/>
      <c r="AF220" s="92"/>
      <c r="AH220" s="92"/>
    </row>
    <row r="221" spans="9:34" s="90" customFormat="1" x14ac:dyDescent="0.25">
      <c r="I221" s="96"/>
      <c r="J221" s="97"/>
      <c r="AA221" s="91"/>
      <c r="AB221" s="92"/>
      <c r="AD221" s="92"/>
      <c r="AE221" s="92"/>
      <c r="AF221" s="92"/>
      <c r="AH221" s="92"/>
    </row>
    <row r="222" spans="9:34" s="90" customFormat="1" x14ac:dyDescent="0.25">
      <c r="I222" s="96"/>
      <c r="J222" s="97"/>
      <c r="AA222" s="91"/>
      <c r="AB222" s="92"/>
      <c r="AD222" s="92"/>
      <c r="AE222" s="92"/>
      <c r="AF222" s="92"/>
      <c r="AH222" s="92"/>
    </row>
    <row r="223" spans="9:34" s="90" customFormat="1" x14ac:dyDescent="0.25">
      <c r="I223" s="96"/>
      <c r="J223" s="97"/>
      <c r="AA223" s="91"/>
      <c r="AB223" s="92"/>
      <c r="AD223" s="92"/>
      <c r="AE223" s="92"/>
      <c r="AF223" s="92"/>
      <c r="AH223" s="92"/>
    </row>
    <row r="224" spans="9:34" s="90" customFormat="1" x14ac:dyDescent="0.25">
      <c r="I224" s="96"/>
      <c r="J224" s="97"/>
      <c r="AA224" s="91"/>
      <c r="AB224" s="92"/>
      <c r="AD224" s="92"/>
      <c r="AE224" s="92"/>
      <c r="AF224" s="92"/>
      <c r="AH224" s="92"/>
    </row>
    <row r="225" spans="9:34" s="90" customFormat="1" x14ac:dyDescent="0.25">
      <c r="I225" s="96"/>
      <c r="J225" s="97"/>
      <c r="AA225" s="91"/>
      <c r="AB225" s="92"/>
      <c r="AD225" s="92"/>
      <c r="AE225" s="92"/>
      <c r="AF225" s="92"/>
      <c r="AH225" s="92"/>
    </row>
    <row r="226" spans="9:34" s="90" customFormat="1" x14ac:dyDescent="0.25">
      <c r="I226" s="96"/>
      <c r="J226" s="97"/>
      <c r="AA226" s="91"/>
      <c r="AB226" s="92"/>
      <c r="AD226" s="92"/>
      <c r="AE226" s="92"/>
      <c r="AF226" s="92"/>
      <c r="AH226" s="92"/>
    </row>
    <row r="227" spans="9:34" s="90" customFormat="1" x14ac:dyDescent="0.25">
      <c r="I227" s="96"/>
      <c r="J227" s="97"/>
      <c r="AA227" s="91"/>
      <c r="AB227" s="92"/>
      <c r="AD227" s="92"/>
      <c r="AE227" s="92"/>
      <c r="AF227" s="92"/>
      <c r="AH227" s="92"/>
    </row>
    <row r="228" spans="9:34" s="90" customFormat="1" x14ac:dyDescent="0.25">
      <c r="I228" s="96"/>
      <c r="J228" s="97"/>
      <c r="AA228" s="91"/>
      <c r="AB228" s="92"/>
      <c r="AD228" s="92"/>
      <c r="AE228" s="92"/>
      <c r="AF228" s="92"/>
      <c r="AH228" s="92"/>
    </row>
    <row r="229" spans="9:34" s="90" customFormat="1" x14ac:dyDescent="0.25">
      <c r="I229" s="96"/>
      <c r="J229" s="97"/>
      <c r="AA229" s="91"/>
      <c r="AB229" s="92"/>
      <c r="AD229" s="92"/>
      <c r="AE229" s="92"/>
      <c r="AF229" s="92"/>
      <c r="AH229" s="92"/>
    </row>
    <row r="230" spans="9:34" s="90" customFormat="1" x14ac:dyDescent="0.25">
      <c r="I230" s="96"/>
      <c r="J230" s="97"/>
      <c r="AA230" s="91"/>
      <c r="AB230" s="92"/>
      <c r="AD230" s="92"/>
      <c r="AE230" s="92"/>
      <c r="AF230" s="92"/>
      <c r="AH230" s="92"/>
    </row>
    <row r="231" spans="9:34" s="90" customFormat="1" x14ac:dyDescent="0.25">
      <c r="I231" s="96"/>
      <c r="J231" s="97"/>
      <c r="AA231" s="91"/>
      <c r="AB231" s="92"/>
      <c r="AD231" s="92"/>
      <c r="AE231" s="92"/>
      <c r="AF231" s="92"/>
      <c r="AH231" s="92"/>
    </row>
    <row r="232" spans="9:34" s="90" customFormat="1" x14ac:dyDescent="0.25">
      <c r="I232" s="96"/>
      <c r="J232" s="97"/>
      <c r="AA232" s="91"/>
      <c r="AB232" s="92"/>
      <c r="AD232" s="92"/>
      <c r="AE232" s="92"/>
      <c r="AF232" s="92"/>
      <c r="AH232" s="92"/>
    </row>
    <row r="233" spans="9:34" s="90" customFormat="1" x14ac:dyDescent="0.25">
      <c r="I233" s="96"/>
      <c r="J233" s="97"/>
      <c r="AA233" s="91"/>
      <c r="AB233" s="92"/>
      <c r="AD233" s="92"/>
      <c r="AE233" s="92"/>
      <c r="AF233" s="92"/>
      <c r="AH233" s="92"/>
    </row>
    <row r="234" spans="9:34" s="90" customFormat="1" x14ac:dyDescent="0.25">
      <c r="I234" s="96"/>
      <c r="J234" s="97"/>
      <c r="AA234" s="91"/>
      <c r="AB234" s="92"/>
      <c r="AD234" s="92"/>
      <c r="AE234" s="92"/>
      <c r="AF234" s="92"/>
      <c r="AH234" s="92"/>
    </row>
    <row r="235" spans="9:34" s="90" customFormat="1" x14ac:dyDescent="0.25">
      <c r="I235" s="96"/>
      <c r="J235" s="97"/>
      <c r="AA235" s="91"/>
      <c r="AB235" s="92"/>
      <c r="AD235" s="92"/>
      <c r="AE235" s="92"/>
      <c r="AF235" s="92"/>
      <c r="AH235" s="92"/>
    </row>
    <row r="236" spans="9:34" s="90" customFormat="1" x14ac:dyDescent="0.25">
      <c r="I236" s="96"/>
      <c r="J236" s="97"/>
      <c r="AA236" s="91"/>
      <c r="AB236" s="92"/>
      <c r="AD236" s="92"/>
      <c r="AE236" s="92"/>
      <c r="AF236" s="92"/>
      <c r="AH236" s="92"/>
    </row>
    <row r="237" spans="9:34" s="90" customFormat="1" x14ac:dyDescent="0.25">
      <c r="I237" s="96"/>
      <c r="J237" s="97"/>
      <c r="AA237" s="91"/>
      <c r="AB237" s="92"/>
      <c r="AD237" s="92"/>
      <c r="AE237" s="92"/>
      <c r="AF237" s="92"/>
      <c r="AH237" s="92"/>
    </row>
    <row r="238" spans="9:34" s="90" customFormat="1" x14ac:dyDescent="0.25">
      <c r="I238" s="96"/>
      <c r="J238" s="97"/>
      <c r="AA238" s="91"/>
      <c r="AB238" s="92"/>
      <c r="AD238" s="92"/>
      <c r="AE238" s="92"/>
      <c r="AF238" s="92"/>
      <c r="AH238" s="92"/>
    </row>
    <row r="239" spans="9:34" s="90" customFormat="1" x14ac:dyDescent="0.25">
      <c r="I239" s="96"/>
      <c r="J239" s="97"/>
      <c r="AA239" s="92"/>
      <c r="AB239" s="92"/>
      <c r="AD239" s="92"/>
      <c r="AE239" s="92"/>
      <c r="AF239" s="92"/>
      <c r="AH239" s="92"/>
    </row>
    <row r="240" spans="9:34" s="90" customFormat="1" x14ac:dyDescent="0.25">
      <c r="I240" s="96"/>
      <c r="J240" s="97"/>
      <c r="AA240" s="92"/>
      <c r="AB240" s="92"/>
      <c r="AD240" s="92"/>
      <c r="AE240" s="92"/>
      <c r="AF240" s="92"/>
      <c r="AH240" s="92"/>
    </row>
    <row r="241" spans="9:34" s="90" customFormat="1" x14ac:dyDescent="0.25">
      <c r="I241" s="96"/>
      <c r="J241" s="97"/>
      <c r="AA241" s="92"/>
      <c r="AB241" s="92"/>
      <c r="AD241" s="92"/>
      <c r="AE241" s="92"/>
      <c r="AF241" s="92"/>
      <c r="AH241" s="92"/>
    </row>
    <row r="242" spans="9:34" s="90" customFormat="1" x14ac:dyDescent="0.25">
      <c r="I242" s="96"/>
      <c r="J242" s="97"/>
      <c r="AA242" s="92"/>
      <c r="AB242" s="92"/>
      <c r="AD242" s="92"/>
      <c r="AE242" s="92"/>
      <c r="AF242" s="92"/>
      <c r="AH242" s="92"/>
    </row>
    <row r="243" spans="9:34" s="90" customFormat="1" x14ac:dyDescent="0.25">
      <c r="I243" s="96"/>
      <c r="J243" s="97"/>
      <c r="AA243" s="92"/>
      <c r="AB243" s="92"/>
      <c r="AD243" s="92"/>
      <c r="AE243" s="92"/>
      <c r="AF243" s="92"/>
      <c r="AH243" s="92"/>
    </row>
    <row r="244" spans="9:34" s="90" customFormat="1" x14ac:dyDescent="0.25">
      <c r="I244" s="96"/>
      <c r="J244" s="97"/>
      <c r="AA244" s="92"/>
      <c r="AB244" s="92"/>
      <c r="AD244" s="92"/>
      <c r="AE244" s="92"/>
      <c r="AF244" s="92"/>
      <c r="AH244" s="92"/>
    </row>
    <row r="245" spans="9:34" s="90" customFormat="1" x14ac:dyDescent="0.25">
      <c r="I245" s="96"/>
      <c r="J245" s="97"/>
      <c r="AA245" s="92"/>
      <c r="AB245" s="92"/>
      <c r="AD245" s="92"/>
      <c r="AE245" s="92"/>
      <c r="AF245" s="92"/>
      <c r="AH245" s="92"/>
    </row>
    <row r="246" spans="9:34" s="90" customFormat="1" x14ac:dyDescent="0.25">
      <c r="I246" s="96"/>
      <c r="J246" s="97"/>
      <c r="AA246" s="92"/>
      <c r="AB246" s="92"/>
      <c r="AD246" s="92"/>
      <c r="AE246" s="92"/>
      <c r="AF246" s="92"/>
      <c r="AH246" s="92"/>
    </row>
    <row r="247" spans="9:34" s="90" customFormat="1" x14ac:dyDescent="0.25">
      <c r="I247" s="96"/>
      <c r="J247" s="97"/>
      <c r="AA247" s="92"/>
      <c r="AB247" s="92"/>
      <c r="AD247" s="92"/>
      <c r="AE247" s="92"/>
      <c r="AF247" s="92"/>
      <c r="AH247" s="92"/>
    </row>
    <row r="248" spans="9:34" s="90" customFormat="1" x14ac:dyDescent="0.25">
      <c r="I248" s="96"/>
      <c r="J248" s="97"/>
      <c r="AA248" s="92"/>
      <c r="AB248" s="92"/>
      <c r="AD248" s="92"/>
      <c r="AE248" s="92"/>
      <c r="AF248" s="92"/>
      <c r="AH248" s="92"/>
    </row>
    <row r="249" spans="9:34" s="90" customFormat="1" x14ac:dyDescent="0.25">
      <c r="I249" s="96"/>
      <c r="J249" s="97"/>
      <c r="AA249" s="92"/>
      <c r="AB249" s="92"/>
      <c r="AD249" s="92"/>
      <c r="AE249" s="92"/>
      <c r="AF249" s="92"/>
      <c r="AH249" s="92"/>
    </row>
    <row r="250" spans="9:34" s="90" customFormat="1" x14ac:dyDescent="0.25">
      <c r="I250" s="96"/>
      <c r="J250" s="97"/>
      <c r="AA250" s="92"/>
      <c r="AB250" s="92"/>
      <c r="AD250" s="92"/>
      <c r="AE250" s="92"/>
      <c r="AF250" s="92"/>
      <c r="AH250" s="92"/>
    </row>
    <row r="251" spans="9:34" s="90" customFormat="1" x14ac:dyDescent="0.25">
      <c r="I251" s="96"/>
      <c r="J251" s="97"/>
      <c r="AA251" s="92"/>
      <c r="AB251" s="92"/>
      <c r="AD251" s="92"/>
      <c r="AE251" s="92"/>
      <c r="AF251" s="92"/>
      <c r="AH251" s="92"/>
    </row>
    <row r="252" spans="9:34" s="90" customFormat="1" x14ac:dyDescent="0.25">
      <c r="I252" s="96"/>
      <c r="J252" s="97"/>
      <c r="AA252" s="92"/>
      <c r="AB252" s="92"/>
      <c r="AD252" s="92"/>
      <c r="AE252" s="92"/>
      <c r="AF252" s="92"/>
      <c r="AH252" s="92"/>
    </row>
    <row r="253" spans="9:34" s="90" customFormat="1" x14ac:dyDescent="0.25">
      <c r="I253" s="96"/>
      <c r="J253" s="97"/>
      <c r="AA253" s="92"/>
      <c r="AB253" s="92"/>
      <c r="AD253" s="92"/>
      <c r="AE253" s="92"/>
      <c r="AF253" s="92"/>
      <c r="AH253" s="92"/>
    </row>
    <row r="254" spans="9:34" s="90" customFormat="1" x14ac:dyDescent="0.25">
      <c r="I254" s="96"/>
      <c r="J254" s="97"/>
      <c r="AA254" s="92"/>
      <c r="AB254" s="92"/>
      <c r="AD254" s="92"/>
      <c r="AE254" s="92"/>
      <c r="AF254" s="92"/>
      <c r="AH254" s="92"/>
    </row>
    <row r="255" spans="9:34" s="90" customFormat="1" x14ac:dyDescent="0.25">
      <c r="I255" s="96"/>
      <c r="J255" s="97"/>
      <c r="AA255" s="92"/>
      <c r="AB255" s="92"/>
      <c r="AD255" s="92"/>
      <c r="AE255" s="92"/>
      <c r="AF255" s="92"/>
      <c r="AH255" s="92"/>
    </row>
    <row r="256" spans="9:34" s="90" customFormat="1" x14ac:dyDescent="0.25">
      <c r="I256" s="96"/>
      <c r="J256" s="97"/>
      <c r="AA256" s="92"/>
      <c r="AB256" s="92"/>
      <c r="AD256" s="92"/>
      <c r="AE256" s="92"/>
      <c r="AF256" s="92"/>
      <c r="AH256" s="92"/>
    </row>
    <row r="257" spans="9:34" s="90" customFormat="1" x14ac:dyDescent="0.25">
      <c r="I257" s="96"/>
      <c r="J257" s="97"/>
      <c r="AA257" s="92"/>
      <c r="AB257" s="92"/>
      <c r="AD257" s="92"/>
      <c r="AE257" s="92"/>
      <c r="AF257" s="92"/>
      <c r="AH257" s="92"/>
    </row>
    <row r="258" spans="9:34" s="90" customFormat="1" x14ac:dyDescent="0.25">
      <c r="I258" s="96"/>
      <c r="J258" s="97"/>
      <c r="AA258" s="92"/>
      <c r="AB258" s="92"/>
      <c r="AD258" s="92"/>
      <c r="AE258" s="92"/>
      <c r="AF258" s="92"/>
      <c r="AH258" s="92"/>
    </row>
    <row r="259" spans="9:34" s="90" customFormat="1" x14ac:dyDescent="0.25">
      <c r="I259" s="96"/>
      <c r="J259" s="97"/>
      <c r="AA259" s="92"/>
      <c r="AB259" s="92"/>
      <c r="AD259" s="92"/>
      <c r="AE259" s="92"/>
      <c r="AF259" s="92"/>
      <c r="AH259" s="92"/>
    </row>
    <row r="260" spans="9:34" s="90" customFormat="1" x14ac:dyDescent="0.25">
      <c r="I260" s="96"/>
      <c r="J260" s="97"/>
      <c r="AA260" s="92"/>
      <c r="AB260" s="92"/>
      <c r="AD260" s="92"/>
      <c r="AE260" s="92"/>
      <c r="AF260" s="92"/>
      <c r="AH260" s="92"/>
    </row>
    <row r="261" spans="9:34" s="90" customFormat="1" x14ac:dyDescent="0.25">
      <c r="I261" s="96"/>
      <c r="J261" s="97"/>
      <c r="AA261" s="92"/>
      <c r="AB261" s="92"/>
      <c r="AD261" s="92"/>
      <c r="AE261" s="92"/>
      <c r="AF261" s="92"/>
      <c r="AH261" s="92"/>
    </row>
    <row r="262" spans="9:34" s="90" customFormat="1" x14ac:dyDescent="0.25">
      <c r="I262" s="96"/>
      <c r="J262" s="97"/>
      <c r="AA262" s="92"/>
      <c r="AB262" s="92"/>
      <c r="AD262" s="92"/>
      <c r="AE262" s="92"/>
      <c r="AF262" s="92"/>
      <c r="AH262" s="92"/>
    </row>
    <row r="263" spans="9:34" s="90" customFormat="1" x14ac:dyDescent="0.25">
      <c r="I263" s="96"/>
      <c r="J263" s="97"/>
      <c r="AA263" s="92"/>
      <c r="AB263" s="92"/>
      <c r="AD263" s="92"/>
      <c r="AE263" s="92"/>
      <c r="AF263" s="92"/>
      <c r="AH263" s="92"/>
    </row>
    <row r="264" spans="9:34" s="90" customFormat="1" x14ac:dyDescent="0.25">
      <c r="I264" s="96"/>
      <c r="J264" s="97"/>
      <c r="AA264" s="92"/>
      <c r="AB264" s="92"/>
      <c r="AD264" s="92"/>
      <c r="AE264" s="92"/>
      <c r="AF264" s="92"/>
      <c r="AH264" s="92"/>
    </row>
    <row r="265" spans="9:34" s="90" customFormat="1" x14ac:dyDescent="0.25">
      <c r="I265" s="96"/>
      <c r="J265" s="97"/>
      <c r="AA265" s="92"/>
      <c r="AB265" s="92"/>
      <c r="AD265" s="92"/>
      <c r="AE265" s="92"/>
      <c r="AF265" s="92"/>
      <c r="AH265" s="92"/>
    </row>
    <row r="266" spans="9:34" s="90" customFormat="1" x14ac:dyDescent="0.25">
      <c r="I266" s="96"/>
      <c r="J266" s="97"/>
      <c r="AA266" s="92"/>
      <c r="AB266" s="92"/>
      <c r="AD266" s="92"/>
      <c r="AE266" s="92"/>
      <c r="AF266" s="92"/>
      <c r="AH266" s="92"/>
    </row>
    <row r="267" spans="9:34" s="90" customFormat="1" x14ac:dyDescent="0.25">
      <c r="I267" s="96"/>
      <c r="J267" s="97"/>
      <c r="AA267" s="92"/>
      <c r="AB267" s="92"/>
      <c r="AD267" s="92"/>
      <c r="AE267" s="92"/>
      <c r="AF267" s="92"/>
      <c r="AH267" s="92"/>
    </row>
    <row r="268" spans="9:34" s="90" customFormat="1" x14ac:dyDescent="0.25">
      <c r="I268" s="96"/>
      <c r="J268" s="97"/>
      <c r="AA268" s="92"/>
      <c r="AB268" s="92"/>
      <c r="AD268" s="92"/>
      <c r="AE268" s="92"/>
      <c r="AF268" s="92"/>
      <c r="AH268" s="92"/>
    </row>
    <row r="269" spans="9:34" s="90" customFormat="1" x14ac:dyDescent="0.25">
      <c r="I269" s="96"/>
      <c r="J269" s="97"/>
      <c r="AA269" s="92"/>
      <c r="AB269" s="92"/>
      <c r="AD269" s="92"/>
      <c r="AE269" s="92"/>
      <c r="AF269" s="92"/>
      <c r="AH269" s="92"/>
    </row>
    <row r="270" spans="9:34" s="90" customFormat="1" x14ac:dyDescent="0.25">
      <c r="I270" s="96"/>
      <c r="J270" s="97"/>
      <c r="AA270" s="92"/>
      <c r="AB270" s="92"/>
      <c r="AD270" s="92"/>
      <c r="AE270" s="92"/>
      <c r="AF270" s="92"/>
      <c r="AH270" s="92"/>
    </row>
    <row r="271" spans="9:34" s="90" customFormat="1" x14ac:dyDescent="0.25">
      <c r="I271" s="96"/>
      <c r="J271" s="97"/>
      <c r="AA271" s="92"/>
      <c r="AB271" s="92"/>
      <c r="AD271" s="92"/>
      <c r="AE271" s="92"/>
      <c r="AF271" s="92"/>
      <c r="AH271" s="92"/>
    </row>
    <row r="272" spans="9:34" s="90" customFormat="1" x14ac:dyDescent="0.25">
      <c r="I272" s="96"/>
      <c r="J272" s="97"/>
      <c r="AA272" s="92"/>
      <c r="AB272" s="92"/>
      <c r="AD272" s="92"/>
      <c r="AE272" s="92"/>
      <c r="AF272" s="92"/>
      <c r="AH272" s="92"/>
    </row>
    <row r="273" spans="9:34" s="90" customFormat="1" x14ac:dyDescent="0.25">
      <c r="I273" s="96"/>
      <c r="J273" s="97"/>
      <c r="AA273" s="92"/>
      <c r="AB273" s="92"/>
      <c r="AD273" s="92"/>
      <c r="AE273" s="92"/>
      <c r="AF273" s="92"/>
      <c r="AH273" s="92"/>
    </row>
    <row r="274" spans="9:34" s="90" customFormat="1" x14ac:dyDescent="0.25">
      <c r="I274" s="96"/>
      <c r="J274" s="97"/>
      <c r="AA274" s="92"/>
      <c r="AB274" s="92"/>
      <c r="AD274" s="92"/>
      <c r="AE274" s="92"/>
      <c r="AF274" s="92"/>
      <c r="AH274" s="92"/>
    </row>
    <row r="275" spans="9:34" s="90" customFormat="1" x14ac:dyDescent="0.25">
      <c r="I275" s="96"/>
      <c r="J275" s="97"/>
      <c r="AA275" s="92"/>
      <c r="AB275" s="92"/>
      <c r="AD275" s="92"/>
      <c r="AE275" s="92"/>
      <c r="AF275" s="92"/>
      <c r="AH275" s="92"/>
    </row>
    <row r="276" spans="9:34" s="90" customFormat="1" x14ac:dyDescent="0.25">
      <c r="I276" s="96"/>
      <c r="J276" s="97"/>
      <c r="AA276" s="92"/>
      <c r="AB276" s="92"/>
      <c r="AD276" s="92"/>
      <c r="AE276" s="92"/>
      <c r="AF276" s="92"/>
      <c r="AH276" s="92"/>
    </row>
    <row r="277" spans="9:34" s="90" customFormat="1" x14ac:dyDescent="0.25">
      <c r="I277" s="96"/>
      <c r="J277" s="97"/>
      <c r="AA277" s="92"/>
      <c r="AB277" s="92"/>
      <c r="AD277" s="92"/>
      <c r="AE277" s="92"/>
      <c r="AF277" s="92"/>
      <c r="AH277" s="92"/>
    </row>
    <row r="278" spans="9:34" s="90" customFormat="1" x14ac:dyDescent="0.25">
      <c r="I278" s="96"/>
      <c r="J278" s="97"/>
      <c r="AA278" s="92"/>
      <c r="AB278" s="92"/>
      <c r="AD278" s="92"/>
      <c r="AE278" s="92"/>
      <c r="AF278" s="92"/>
      <c r="AH278" s="92"/>
    </row>
    <row r="279" spans="9:34" s="90" customFormat="1" x14ac:dyDescent="0.25">
      <c r="I279" s="96"/>
      <c r="J279" s="97"/>
      <c r="AA279" s="92"/>
      <c r="AB279" s="92"/>
      <c r="AD279" s="92"/>
      <c r="AE279" s="92"/>
      <c r="AF279" s="92"/>
      <c r="AH279" s="92"/>
    </row>
    <row r="280" spans="9:34" s="90" customFormat="1" x14ac:dyDescent="0.25">
      <c r="I280" s="96"/>
      <c r="J280" s="97"/>
      <c r="AA280" s="92"/>
      <c r="AB280" s="92"/>
      <c r="AD280" s="92"/>
      <c r="AE280" s="92"/>
      <c r="AF280" s="92"/>
      <c r="AH280" s="92"/>
    </row>
    <row r="281" spans="9:34" s="90" customFormat="1" x14ac:dyDescent="0.25">
      <c r="I281" s="96"/>
      <c r="J281" s="97"/>
      <c r="AA281" s="92"/>
      <c r="AB281" s="92"/>
      <c r="AD281" s="92"/>
      <c r="AE281" s="92"/>
      <c r="AF281" s="92"/>
      <c r="AH281" s="92"/>
    </row>
    <row r="282" spans="9:34" s="90" customFormat="1" x14ac:dyDescent="0.25">
      <c r="I282" s="96"/>
      <c r="J282" s="97"/>
      <c r="AA282" s="92"/>
      <c r="AB282" s="92"/>
      <c r="AD282" s="92"/>
      <c r="AE282" s="92"/>
      <c r="AF282" s="92"/>
      <c r="AH282" s="92"/>
    </row>
    <row r="283" spans="9:34" s="90" customFormat="1" x14ac:dyDescent="0.25">
      <c r="I283" s="96"/>
      <c r="J283" s="97"/>
      <c r="AA283" s="92"/>
      <c r="AB283" s="92"/>
      <c r="AD283" s="92"/>
      <c r="AE283" s="92"/>
      <c r="AF283" s="92"/>
      <c r="AH283" s="92"/>
    </row>
    <row r="284" spans="9:34" s="90" customFormat="1" x14ac:dyDescent="0.25">
      <c r="I284" s="96"/>
      <c r="J284" s="97"/>
      <c r="AA284" s="92"/>
      <c r="AB284" s="92"/>
      <c r="AD284" s="92"/>
      <c r="AE284" s="92"/>
      <c r="AF284" s="92"/>
      <c r="AH284" s="92"/>
    </row>
    <row r="285" spans="9:34" s="90" customFormat="1" x14ac:dyDescent="0.25">
      <c r="I285" s="96"/>
      <c r="J285" s="97"/>
      <c r="AA285" s="92"/>
      <c r="AB285" s="92"/>
      <c r="AD285" s="92"/>
      <c r="AE285" s="92"/>
      <c r="AF285" s="92"/>
      <c r="AH285" s="92"/>
    </row>
    <row r="286" spans="9:34" s="90" customFormat="1" x14ac:dyDescent="0.25">
      <c r="I286" s="96"/>
      <c r="J286" s="97"/>
      <c r="AA286" s="92"/>
      <c r="AB286" s="92"/>
      <c r="AD286" s="92"/>
      <c r="AE286" s="92"/>
      <c r="AF286" s="92"/>
      <c r="AH286" s="92"/>
    </row>
    <row r="287" spans="9:34" s="90" customFormat="1" x14ac:dyDescent="0.25">
      <c r="I287" s="96"/>
      <c r="J287" s="97"/>
      <c r="AA287" s="92"/>
      <c r="AB287" s="92"/>
      <c r="AD287" s="92"/>
      <c r="AE287" s="92"/>
      <c r="AF287" s="92"/>
      <c r="AH287" s="92"/>
    </row>
    <row r="288" spans="9:34" s="90" customFormat="1" x14ac:dyDescent="0.25">
      <c r="I288" s="96"/>
      <c r="J288" s="97"/>
      <c r="AA288" s="92"/>
      <c r="AB288" s="92"/>
      <c r="AD288" s="92"/>
      <c r="AE288" s="92"/>
      <c r="AF288" s="92"/>
      <c r="AH288" s="92"/>
    </row>
    <row r="289" spans="9:34" s="90" customFormat="1" x14ac:dyDescent="0.25">
      <c r="I289" s="96"/>
      <c r="J289" s="97"/>
      <c r="AA289" s="92"/>
      <c r="AB289" s="92"/>
      <c r="AD289" s="92"/>
      <c r="AE289" s="92"/>
      <c r="AF289" s="92"/>
      <c r="AH289" s="92"/>
    </row>
    <row r="290" spans="9:34" s="90" customFormat="1" x14ac:dyDescent="0.25">
      <c r="I290" s="96"/>
      <c r="J290" s="97"/>
      <c r="AA290" s="92"/>
      <c r="AB290" s="92"/>
      <c r="AD290" s="92"/>
      <c r="AE290" s="92"/>
      <c r="AF290" s="92"/>
      <c r="AH290" s="92"/>
    </row>
    <row r="291" spans="9:34" s="90" customFormat="1" x14ac:dyDescent="0.25">
      <c r="I291" s="96"/>
      <c r="J291" s="97"/>
      <c r="AA291" s="92"/>
      <c r="AB291" s="92"/>
      <c r="AD291" s="92"/>
      <c r="AE291" s="92"/>
      <c r="AF291" s="92"/>
      <c r="AH291" s="92"/>
    </row>
    <row r="292" spans="9:34" s="90" customFormat="1" x14ac:dyDescent="0.25">
      <c r="I292" s="96"/>
      <c r="J292" s="97"/>
      <c r="AA292" s="92"/>
      <c r="AB292" s="92"/>
      <c r="AD292" s="92"/>
      <c r="AE292" s="92"/>
      <c r="AF292" s="92"/>
      <c r="AH292" s="92"/>
    </row>
    <row r="293" spans="9:34" s="90" customFormat="1" x14ac:dyDescent="0.25">
      <c r="I293" s="96"/>
      <c r="J293" s="97"/>
      <c r="AA293" s="92"/>
      <c r="AB293" s="92"/>
      <c r="AD293" s="92"/>
      <c r="AE293" s="92"/>
      <c r="AF293" s="92"/>
      <c r="AH293" s="92"/>
    </row>
    <row r="294" spans="9:34" s="90" customFormat="1" x14ac:dyDescent="0.25">
      <c r="I294" s="96"/>
      <c r="J294" s="97"/>
      <c r="AA294" s="92"/>
      <c r="AB294" s="92"/>
      <c r="AD294" s="92"/>
      <c r="AE294" s="92"/>
      <c r="AF294" s="92"/>
      <c r="AH294" s="92"/>
    </row>
    <row r="295" spans="9:34" s="90" customFormat="1" x14ac:dyDescent="0.25">
      <c r="I295" s="96"/>
      <c r="J295" s="97"/>
      <c r="AA295" s="92"/>
      <c r="AB295" s="92"/>
      <c r="AD295" s="92"/>
      <c r="AE295" s="92"/>
      <c r="AF295" s="92"/>
      <c r="AH295" s="92"/>
    </row>
    <row r="296" spans="9:34" s="90" customFormat="1" x14ac:dyDescent="0.25">
      <c r="I296" s="96"/>
      <c r="J296" s="97"/>
      <c r="AA296" s="92"/>
      <c r="AB296" s="92"/>
      <c r="AD296" s="92"/>
      <c r="AE296" s="92"/>
      <c r="AF296" s="92"/>
      <c r="AH296" s="92"/>
    </row>
    <row r="297" spans="9:34" s="90" customFormat="1" x14ac:dyDescent="0.25">
      <c r="I297" s="96"/>
      <c r="J297" s="97"/>
      <c r="AA297" s="92"/>
      <c r="AB297" s="92"/>
      <c r="AD297" s="92"/>
      <c r="AE297" s="92"/>
      <c r="AF297" s="92"/>
      <c r="AH297" s="92"/>
    </row>
    <row r="298" spans="9:34" s="90" customFormat="1" x14ac:dyDescent="0.25">
      <c r="I298" s="96"/>
      <c r="J298" s="97"/>
      <c r="AA298" s="92"/>
      <c r="AB298" s="92"/>
      <c r="AD298" s="92"/>
      <c r="AE298" s="92"/>
      <c r="AF298" s="92"/>
      <c r="AH298" s="92"/>
    </row>
    <row r="299" spans="9:34" s="90" customFormat="1" x14ac:dyDescent="0.25">
      <c r="I299" s="96"/>
      <c r="J299" s="97"/>
      <c r="AA299" s="92"/>
      <c r="AB299" s="92"/>
      <c r="AD299" s="92"/>
      <c r="AE299" s="92"/>
      <c r="AF299" s="92"/>
      <c r="AH299" s="92"/>
    </row>
    <row r="300" spans="9:34" s="90" customFormat="1" x14ac:dyDescent="0.25">
      <c r="I300" s="96"/>
      <c r="J300" s="97"/>
      <c r="AA300" s="92"/>
      <c r="AB300" s="92"/>
      <c r="AD300" s="92"/>
      <c r="AE300" s="92"/>
      <c r="AF300" s="92"/>
      <c r="AH300" s="92"/>
    </row>
    <row r="301" spans="9:34" s="90" customFormat="1" x14ac:dyDescent="0.25">
      <c r="I301" s="96"/>
      <c r="J301" s="97"/>
      <c r="AA301" s="92"/>
      <c r="AB301" s="92"/>
      <c r="AD301" s="92"/>
      <c r="AE301" s="92"/>
      <c r="AF301" s="92"/>
      <c r="AH301" s="92"/>
    </row>
    <row r="302" spans="9:34" s="90" customFormat="1" x14ac:dyDescent="0.25">
      <c r="I302" s="96"/>
      <c r="J302" s="97"/>
      <c r="AA302" s="92"/>
      <c r="AB302" s="92"/>
      <c r="AD302" s="92"/>
      <c r="AE302" s="92"/>
      <c r="AF302" s="92"/>
      <c r="AH302" s="92"/>
    </row>
    <row r="303" spans="9:34" s="90" customFormat="1" x14ac:dyDescent="0.25">
      <c r="I303" s="96"/>
      <c r="J303" s="97"/>
      <c r="AA303" s="92"/>
      <c r="AB303" s="92"/>
      <c r="AD303" s="92"/>
      <c r="AE303" s="92"/>
      <c r="AF303" s="92"/>
      <c r="AH303" s="92"/>
    </row>
    <row r="304" spans="9:34" s="90" customFormat="1" x14ac:dyDescent="0.25">
      <c r="I304" s="96"/>
      <c r="J304" s="97"/>
      <c r="AA304" s="92"/>
      <c r="AB304" s="92"/>
      <c r="AD304" s="92"/>
      <c r="AE304" s="92"/>
      <c r="AF304" s="92"/>
      <c r="AH304" s="92"/>
    </row>
    <row r="305" spans="9:34" s="90" customFormat="1" x14ac:dyDescent="0.25">
      <c r="I305" s="96"/>
      <c r="J305" s="97"/>
      <c r="AA305" s="92"/>
      <c r="AB305" s="92"/>
      <c r="AD305" s="92"/>
      <c r="AE305" s="92"/>
      <c r="AF305" s="92"/>
      <c r="AH305" s="92"/>
    </row>
    <row r="306" spans="9:34" s="90" customFormat="1" x14ac:dyDescent="0.25">
      <c r="I306" s="96"/>
      <c r="J306" s="97"/>
      <c r="AA306" s="92"/>
      <c r="AB306" s="92"/>
      <c r="AD306" s="92"/>
      <c r="AE306" s="92"/>
      <c r="AF306" s="92"/>
      <c r="AH306" s="92"/>
    </row>
    <row r="307" spans="9:34" s="90" customFormat="1" x14ac:dyDescent="0.25">
      <c r="I307" s="96"/>
      <c r="J307" s="97"/>
      <c r="AA307" s="92"/>
      <c r="AB307" s="92"/>
      <c r="AD307" s="92"/>
      <c r="AE307" s="92"/>
      <c r="AF307" s="92"/>
      <c r="AH307" s="92"/>
    </row>
    <row r="308" spans="9:34" s="90" customFormat="1" x14ac:dyDescent="0.25">
      <c r="I308" s="96"/>
      <c r="J308" s="97"/>
      <c r="AA308" s="92"/>
      <c r="AB308" s="92"/>
      <c r="AD308" s="92"/>
      <c r="AE308" s="92"/>
      <c r="AF308" s="92"/>
      <c r="AH308" s="92"/>
    </row>
    <row r="309" spans="9:34" s="90" customFormat="1" x14ac:dyDescent="0.25">
      <c r="I309" s="96"/>
      <c r="J309" s="97"/>
      <c r="AA309" s="92"/>
      <c r="AB309" s="92"/>
      <c r="AD309" s="92"/>
      <c r="AE309" s="92"/>
      <c r="AF309" s="92"/>
      <c r="AH309" s="92"/>
    </row>
    <row r="310" spans="9:34" s="90" customFormat="1" x14ac:dyDescent="0.25">
      <c r="I310" s="96"/>
      <c r="J310" s="97"/>
      <c r="AA310" s="92"/>
      <c r="AB310" s="92"/>
      <c r="AD310" s="92"/>
      <c r="AE310" s="92"/>
      <c r="AF310" s="92"/>
      <c r="AH310" s="92"/>
    </row>
    <row r="311" spans="9:34" s="90" customFormat="1" x14ac:dyDescent="0.25">
      <c r="I311" s="96"/>
      <c r="J311" s="97"/>
      <c r="AA311" s="92"/>
      <c r="AB311" s="92"/>
      <c r="AD311" s="92"/>
      <c r="AE311" s="92"/>
      <c r="AF311" s="92"/>
      <c r="AH311" s="92"/>
    </row>
    <row r="312" spans="9:34" s="90" customFormat="1" x14ac:dyDescent="0.25">
      <c r="I312" s="96"/>
      <c r="J312" s="97"/>
      <c r="AA312" s="92"/>
      <c r="AB312" s="92"/>
      <c r="AD312" s="92"/>
      <c r="AE312" s="92"/>
      <c r="AF312" s="92"/>
      <c r="AH312" s="92"/>
    </row>
    <row r="313" spans="9:34" s="90" customFormat="1" x14ac:dyDescent="0.25">
      <c r="I313" s="96"/>
      <c r="J313" s="97"/>
      <c r="AA313" s="92"/>
      <c r="AB313" s="92"/>
      <c r="AD313" s="92"/>
      <c r="AE313" s="92"/>
      <c r="AF313" s="92"/>
      <c r="AH313" s="92"/>
    </row>
    <row r="314" spans="9:34" s="90" customFormat="1" x14ac:dyDescent="0.25">
      <c r="I314" s="96"/>
      <c r="J314" s="97"/>
      <c r="AA314" s="92"/>
      <c r="AB314" s="92"/>
      <c r="AD314" s="92"/>
      <c r="AE314" s="92"/>
      <c r="AF314" s="92"/>
      <c r="AH314" s="92"/>
    </row>
    <row r="315" spans="9:34" s="90" customFormat="1" x14ac:dyDescent="0.25">
      <c r="I315" s="96"/>
      <c r="J315" s="97"/>
      <c r="AA315" s="92"/>
      <c r="AB315" s="92"/>
      <c r="AD315" s="92"/>
      <c r="AE315" s="92"/>
      <c r="AF315" s="92"/>
      <c r="AH315" s="92"/>
    </row>
    <row r="316" spans="9:34" s="90" customFormat="1" x14ac:dyDescent="0.25">
      <c r="I316" s="96"/>
      <c r="J316" s="97"/>
      <c r="AA316" s="92"/>
      <c r="AB316" s="92"/>
      <c r="AD316" s="92"/>
      <c r="AE316" s="92"/>
      <c r="AF316" s="92"/>
      <c r="AH316" s="92"/>
    </row>
    <row r="317" spans="9:34" s="90" customFormat="1" x14ac:dyDescent="0.25">
      <c r="I317" s="96"/>
      <c r="J317" s="97"/>
      <c r="AA317" s="92"/>
      <c r="AB317" s="92"/>
      <c r="AD317" s="92"/>
      <c r="AE317" s="92"/>
      <c r="AF317" s="92"/>
      <c r="AH317" s="92"/>
    </row>
    <row r="318" spans="9:34" s="90" customFormat="1" x14ac:dyDescent="0.25">
      <c r="I318" s="96"/>
      <c r="J318" s="97"/>
      <c r="AA318" s="92"/>
      <c r="AB318" s="92"/>
      <c r="AD318" s="92"/>
      <c r="AE318" s="92"/>
      <c r="AF318" s="92"/>
      <c r="AH318" s="92"/>
    </row>
    <row r="319" spans="9:34" s="90" customFormat="1" x14ac:dyDescent="0.25">
      <c r="I319" s="96"/>
      <c r="J319" s="97"/>
      <c r="AA319" s="92"/>
      <c r="AB319" s="92"/>
      <c r="AD319" s="92"/>
      <c r="AE319" s="92"/>
      <c r="AF319" s="92"/>
      <c r="AH319" s="92"/>
    </row>
    <row r="320" spans="9:34" s="90" customFormat="1" x14ac:dyDescent="0.25">
      <c r="I320" s="96"/>
      <c r="J320" s="97"/>
      <c r="AA320" s="92"/>
      <c r="AB320" s="92"/>
      <c r="AD320" s="92"/>
      <c r="AE320" s="92"/>
      <c r="AF320" s="92"/>
      <c r="AH320" s="92"/>
    </row>
    <row r="321" spans="9:34" s="90" customFormat="1" x14ac:dyDescent="0.25">
      <c r="I321" s="96"/>
      <c r="J321" s="97"/>
      <c r="AA321" s="92"/>
      <c r="AB321" s="92"/>
      <c r="AD321" s="92"/>
      <c r="AE321" s="92"/>
      <c r="AF321" s="92"/>
      <c r="AH321" s="92"/>
    </row>
    <row r="322" spans="9:34" s="90" customFormat="1" x14ac:dyDescent="0.25">
      <c r="I322" s="96"/>
      <c r="J322" s="97"/>
      <c r="AA322" s="92"/>
      <c r="AB322" s="92"/>
      <c r="AD322" s="92"/>
      <c r="AE322" s="92"/>
      <c r="AF322" s="92"/>
      <c r="AH322" s="92"/>
    </row>
    <row r="323" spans="9:34" s="90" customFormat="1" x14ac:dyDescent="0.25">
      <c r="I323" s="96"/>
      <c r="J323" s="97"/>
      <c r="AA323" s="92"/>
      <c r="AB323" s="92"/>
      <c r="AD323" s="92"/>
      <c r="AE323" s="92"/>
      <c r="AF323" s="92"/>
      <c r="AH323" s="92"/>
    </row>
    <row r="324" spans="9:34" s="90" customFormat="1" x14ac:dyDescent="0.25">
      <c r="I324" s="96"/>
      <c r="J324" s="97"/>
      <c r="AA324" s="92"/>
      <c r="AB324" s="92"/>
      <c r="AD324" s="92"/>
      <c r="AE324" s="92"/>
      <c r="AF324" s="92"/>
      <c r="AH324" s="92"/>
    </row>
    <row r="325" spans="9:34" s="90" customFormat="1" x14ac:dyDescent="0.25">
      <c r="I325" s="96"/>
      <c r="J325" s="97"/>
      <c r="AA325" s="92"/>
      <c r="AB325" s="92"/>
      <c r="AD325" s="92"/>
      <c r="AE325" s="92"/>
      <c r="AF325" s="92"/>
      <c r="AH325" s="92"/>
    </row>
    <row r="326" spans="9:34" s="90" customFormat="1" x14ac:dyDescent="0.25">
      <c r="I326" s="96"/>
      <c r="J326" s="97"/>
      <c r="AA326" s="92"/>
      <c r="AB326" s="92"/>
      <c r="AD326" s="92"/>
      <c r="AE326" s="92"/>
      <c r="AF326" s="92"/>
      <c r="AH326" s="92"/>
    </row>
    <row r="327" spans="9:34" s="90" customFormat="1" x14ac:dyDescent="0.25">
      <c r="I327" s="96"/>
      <c r="J327" s="97"/>
      <c r="AA327" s="92"/>
      <c r="AB327" s="92"/>
      <c r="AD327" s="92"/>
      <c r="AE327" s="92"/>
      <c r="AF327" s="92"/>
      <c r="AH327" s="92"/>
    </row>
    <row r="328" spans="9:34" s="90" customFormat="1" x14ac:dyDescent="0.25">
      <c r="I328" s="96"/>
      <c r="J328" s="97"/>
      <c r="AA328" s="92"/>
      <c r="AB328" s="92"/>
      <c r="AD328" s="92"/>
      <c r="AE328" s="92"/>
      <c r="AF328" s="92"/>
      <c r="AH328" s="92"/>
    </row>
    <row r="329" spans="9:34" s="90" customFormat="1" x14ac:dyDescent="0.25">
      <c r="I329" s="96"/>
      <c r="J329" s="97"/>
      <c r="AA329" s="92"/>
      <c r="AB329" s="92"/>
      <c r="AD329" s="92"/>
      <c r="AE329" s="92"/>
      <c r="AF329" s="92"/>
      <c r="AH329" s="92"/>
    </row>
    <row r="330" spans="9:34" s="90" customFormat="1" x14ac:dyDescent="0.25">
      <c r="I330" s="96"/>
      <c r="J330" s="97"/>
      <c r="AA330" s="92"/>
      <c r="AB330" s="92"/>
      <c r="AD330" s="92"/>
      <c r="AE330" s="92"/>
      <c r="AF330" s="92"/>
      <c r="AH330" s="92"/>
    </row>
    <row r="331" spans="9:34" s="90" customFormat="1" x14ac:dyDescent="0.25">
      <c r="I331" s="96"/>
      <c r="J331" s="97"/>
      <c r="AA331" s="92"/>
      <c r="AB331" s="92"/>
      <c r="AD331" s="92"/>
      <c r="AE331" s="92"/>
      <c r="AF331" s="92"/>
      <c r="AH331" s="92"/>
    </row>
    <row r="332" spans="9:34" s="90" customFormat="1" x14ac:dyDescent="0.25">
      <c r="I332" s="96"/>
      <c r="J332" s="97"/>
      <c r="AA332" s="92"/>
      <c r="AB332" s="92"/>
      <c r="AD332" s="92"/>
      <c r="AE332" s="92"/>
      <c r="AF332" s="92"/>
      <c r="AH332" s="92"/>
    </row>
    <row r="333" spans="9:34" s="90" customFormat="1" x14ac:dyDescent="0.25">
      <c r="I333" s="96"/>
      <c r="J333" s="97"/>
      <c r="AA333" s="92"/>
      <c r="AB333" s="92"/>
      <c r="AD333" s="92"/>
      <c r="AE333" s="92"/>
      <c r="AF333" s="92"/>
      <c r="AH333" s="92"/>
    </row>
    <row r="334" spans="9:34" s="90" customFormat="1" x14ac:dyDescent="0.25">
      <c r="I334" s="96"/>
      <c r="J334" s="97"/>
      <c r="AA334" s="92"/>
      <c r="AB334" s="92"/>
      <c r="AD334" s="92"/>
      <c r="AE334" s="92"/>
      <c r="AF334" s="92"/>
      <c r="AH334" s="92"/>
    </row>
    <row r="335" spans="9:34" s="90" customFormat="1" x14ac:dyDescent="0.25">
      <c r="I335" s="96"/>
      <c r="J335" s="97"/>
      <c r="AA335" s="92"/>
      <c r="AB335" s="92"/>
      <c r="AD335" s="92"/>
      <c r="AE335" s="92"/>
      <c r="AF335" s="92"/>
      <c r="AH335" s="92"/>
    </row>
    <row r="336" spans="9:34" s="90" customFormat="1" x14ac:dyDescent="0.25">
      <c r="I336" s="96"/>
      <c r="J336" s="97"/>
      <c r="AA336" s="92"/>
      <c r="AB336" s="92"/>
      <c r="AD336" s="92"/>
      <c r="AE336" s="92"/>
      <c r="AF336" s="92"/>
      <c r="AH336" s="92"/>
    </row>
    <row r="337" spans="9:34" s="90" customFormat="1" x14ac:dyDescent="0.25">
      <c r="I337" s="96"/>
      <c r="J337" s="97"/>
      <c r="AA337" s="92"/>
      <c r="AB337" s="92"/>
      <c r="AD337" s="92"/>
      <c r="AE337" s="92"/>
      <c r="AF337" s="92"/>
      <c r="AH337" s="92"/>
    </row>
    <row r="338" spans="9:34" s="90" customFormat="1" x14ac:dyDescent="0.25">
      <c r="I338" s="96"/>
      <c r="J338" s="97"/>
      <c r="AA338" s="92"/>
      <c r="AB338" s="92"/>
      <c r="AD338" s="92"/>
      <c r="AE338" s="92"/>
      <c r="AF338" s="92"/>
      <c r="AH338" s="92"/>
    </row>
    <row r="339" spans="9:34" s="90" customFormat="1" x14ac:dyDescent="0.25">
      <c r="I339" s="96"/>
      <c r="J339" s="97"/>
      <c r="AA339" s="92"/>
      <c r="AB339" s="92"/>
      <c r="AD339" s="92"/>
      <c r="AE339" s="92"/>
      <c r="AF339" s="92"/>
      <c r="AH339" s="92"/>
    </row>
    <row r="340" spans="9:34" s="90" customFormat="1" x14ac:dyDescent="0.25">
      <c r="I340" s="96"/>
      <c r="J340" s="97"/>
      <c r="AA340" s="92"/>
      <c r="AB340" s="92"/>
      <c r="AD340" s="92"/>
      <c r="AE340" s="92"/>
      <c r="AF340" s="92"/>
      <c r="AH340" s="92"/>
    </row>
    <row r="341" spans="9:34" s="90" customFormat="1" x14ac:dyDescent="0.25">
      <c r="I341" s="96"/>
      <c r="J341" s="97"/>
      <c r="AA341" s="92"/>
      <c r="AB341" s="92"/>
      <c r="AD341" s="92"/>
      <c r="AE341" s="92"/>
      <c r="AF341" s="92"/>
      <c r="AH341" s="92"/>
    </row>
    <row r="342" spans="9:34" s="90" customFormat="1" x14ac:dyDescent="0.25">
      <c r="I342" s="96"/>
      <c r="J342" s="97"/>
      <c r="AA342" s="92"/>
      <c r="AB342" s="92"/>
      <c r="AD342" s="92"/>
      <c r="AE342" s="92"/>
      <c r="AF342" s="92"/>
      <c r="AH342" s="92"/>
    </row>
    <row r="343" spans="9:34" s="90" customFormat="1" x14ac:dyDescent="0.25">
      <c r="I343" s="96"/>
      <c r="J343" s="97"/>
      <c r="AA343" s="92"/>
      <c r="AB343" s="92"/>
      <c r="AD343" s="92"/>
      <c r="AE343" s="92"/>
      <c r="AF343" s="92"/>
      <c r="AH343" s="92"/>
    </row>
    <row r="344" spans="9:34" s="90" customFormat="1" x14ac:dyDescent="0.25">
      <c r="I344" s="96"/>
      <c r="J344" s="97"/>
      <c r="AA344" s="92"/>
      <c r="AB344" s="92"/>
      <c r="AD344" s="92"/>
      <c r="AE344" s="92"/>
      <c r="AF344" s="92"/>
      <c r="AH344" s="92"/>
    </row>
    <row r="345" spans="9:34" s="90" customFormat="1" x14ac:dyDescent="0.25">
      <c r="I345" s="96"/>
      <c r="J345" s="97"/>
      <c r="AA345" s="92"/>
      <c r="AB345" s="92"/>
      <c r="AD345" s="92"/>
      <c r="AE345" s="92"/>
      <c r="AF345" s="92"/>
      <c r="AH345" s="92"/>
    </row>
    <row r="346" spans="9:34" s="90" customFormat="1" x14ac:dyDescent="0.25">
      <c r="I346" s="96"/>
      <c r="J346" s="97"/>
      <c r="AA346" s="92"/>
      <c r="AB346" s="92"/>
      <c r="AD346" s="92"/>
      <c r="AE346" s="92"/>
      <c r="AF346" s="92"/>
      <c r="AH346" s="92"/>
    </row>
    <row r="347" spans="9:34" s="90" customFormat="1" x14ac:dyDescent="0.25">
      <c r="I347" s="96"/>
      <c r="J347" s="97"/>
      <c r="AA347" s="92"/>
      <c r="AB347" s="92"/>
      <c r="AD347" s="92"/>
      <c r="AE347" s="92"/>
      <c r="AF347" s="92"/>
      <c r="AH347" s="92"/>
    </row>
    <row r="348" spans="9:34" s="90" customFormat="1" x14ac:dyDescent="0.25">
      <c r="I348" s="96"/>
      <c r="J348" s="97"/>
      <c r="AA348" s="92"/>
      <c r="AB348" s="92"/>
      <c r="AD348" s="92"/>
      <c r="AE348" s="92"/>
      <c r="AF348" s="92"/>
      <c r="AH348" s="92"/>
    </row>
    <row r="349" spans="9:34" s="90" customFormat="1" x14ac:dyDescent="0.25">
      <c r="I349" s="96"/>
      <c r="J349" s="97"/>
      <c r="AA349" s="92"/>
      <c r="AB349" s="92"/>
      <c r="AD349" s="92"/>
      <c r="AE349" s="92"/>
      <c r="AF349" s="92"/>
      <c r="AH349" s="92"/>
    </row>
    <row r="350" spans="9:34" s="90" customFormat="1" x14ac:dyDescent="0.25">
      <c r="I350" s="96"/>
      <c r="J350" s="97"/>
      <c r="AA350" s="92"/>
      <c r="AB350" s="92"/>
      <c r="AD350" s="92"/>
      <c r="AE350" s="92"/>
      <c r="AF350" s="92"/>
      <c r="AH350" s="92"/>
    </row>
    <row r="351" spans="9:34" s="90" customFormat="1" x14ac:dyDescent="0.25">
      <c r="I351" s="96"/>
      <c r="J351" s="97"/>
      <c r="AA351" s="92"/>
      <c r="AB351" s="92"/>
      <c r="AD351" s="92"/>
      <c r="AE351" s="92"/>
      <c r="AF351" s="92"/>
      <c r="AH351" s="92"/>
    </row>
    <row r="352" spans="9:34" s="90" customFormat="1" x14ac:dyDescent="0.25">
      <c r="I352" s="96"/>
      <c r="J352" s="97"/>
      <c r="AA352" s="92"/>
      <c r="AB352" s="92"/>
      <c r="AD352" s="92"/>
      <c r="AE352" s="92"/>
      <c r="AF352" s="92"/>
      <c r="AH352" s="92"/>
    </row>
    <row r="353" spans="9:34" s="90" customFormat="1" x14ac:dyDescent="0.25">
      <c r="I353" s="96"/>
      <c r="J353" s="97"/>
      <c r="AA353" s="92"/>
      <c r="AB353" s="92"/>
      <c r="AD353" s="92"/>
      <c r="AE353" s="92"/>
      <c r="AF353" s="92"/>
      <c r="AH353" s="92"/>
    </row>
    <row r="354" spans="9:34" s="90" customFormat="1" x14ac:dyDescent="0.25">
      <c r="I354" s="96"/>
      <c r="J354" s="97"/>
      <c r="AA354" s="92"/>
      <c r="AB354" s="92"/>
      <c r="AD354" s="92"/>
      <c r="AE354" s="92"/>
      <c r="AF354" s="92"/>
      <c r="AH354" s="92"/>
    </row>
    <row r="355" spans="9:34" s="90" customFormat="1" x14ac:dyDescent="0.25">
      <c r="I355" s="96"/>
      <c r="J355" s="97"/>
      <c r="AA355" s="92"/>
      <c r="AB355" s="92"/>
      <c r="AD355" s="92"/>
      <c r="AE355" s="92"/>
      <c r="AF355" s="92"/>
      <c r="AH355" s="92"/>
    </row>
    <row r="356" spans="9:34" s="90" customFormat="1" x14ac:dyDescent="0.25">
      <c r="I356" s="96"/>
      <c r="J356" s="97"/>
      <c r="AA356" s="92"/>
      <c r="AB356" s="92"/>
      <c r="AD356" s="92"/>
      <c r="AE356" s="92"/>
      <c r="AF356" s="92"/>
      <c r="AH356" s="92"/>
    </row>
    <row r="357" spans="9:34" s="90" customFormat="1" x14ac:dyDescent="0.25">
      <c r="I357" s="96"/>
      <c r="J357" s="97"/>
      <c r="AA357" s="92"/>
      <c r="AB357" s="92"/>
      <c r="AD357" s="92"/>
      <c r="AE357" s="92"/>
      <c r="AF357" s="92"/>
      <c r="AH357" s="92"/>
    </row>
    <row r="358" spans="9:34" s="90" customFormat="1" x14ac:dyDescent="0.25">
      <c r="I358" s="96"/>
      <c r="J358" s="97"/>
      <c r="AA358" s="92"/>
      <c r="AB358" s="92"/>
      <c r="AD358" s="92"/>
      <c r="AE358" s="92"/>
      <c r="AF358" s="92"/>
      <c r="AH358" s="92"/>
    </row>
    <row r="359" spans="9:34" s="90" customFormat="1" x14ac:dyDescent="0.25">
      <c r="I359" s="96"/>
      <c r="J359" s="97"/>
      <c r="AA359" s="92"/>
      <c r="AB359" s="92"/>
      <c r="AD359" s="92"/>
      <c r="AE359" s="92"/>
      <c r="AF359" s="92"/>
      <c r="AH359" s="92"/>
    </row>
    <row r="360" spans="9:34" s="90" customFormat="1" x14ac:dyDescent="0.25">
      <c r="I360" s="96"/>
      <c r="J360" s="97"/>
      <c r="AA360" s="92"/>
      <c r="AB360" s="92"/>
      <c r="AD360" s="92"/>
      <c r="AE360" s="92"/>
      <c r="AF360" s="92"/>
      <c r="AH360" s="92"/>
    </row>
    <row r="361" spans="9:34" s="90" customFormat="1" x14ac:dyDescent="0.25">
      <c r="I361" s="96"/>
      <c r="J361" s="97"/>
      <c r="AA361" s="92"/>
      <c r="AB361" s="92"/>
      <c r="AD361" s="92"/>
      <c r="AE361" s="92"/>
      <c r="AF361" s="92"/>
      <c r="AH361" s="92"/>
    </row>
    <row r="362" spans="9:34" s="90" customFormat="1" x14ac:dyDescent="0.25">
      <c r="I362" s="96"/>
      <c r="J362" s="97"/>
      <c r="AA362" s="92"/>
      <c r="AB362" s="92"/>
      <c r="AD362" s="92"/>
      <c r="AE362" s="92"/>
      <c r="AF362" s="92"/>
      <c r="AH362" s="92"/>
    </row>
    <row r="363" spans="9:34" s="90" customFormat="1" x14ac:dyDescent="0.25">
      <c r="I363" s="96"/>
      <c r="J363" s="97"/>
      <c r="AA363" s="92"/>
      <c r="AB363" s="92"/>
      <c r="AD363" s="92"/>
      <c r="AE363" s="92"/>
      <c r="AF363" s="92"/>
      <c r="AH363" s="92"/>
    </row>
    <row r="364" spans="9:34" s="90" customFormat="1" x14ac:dyDescent="0.25">
      <c r="I364" s="96"/>
      <c r="J364" s="97"/>
      <c r="AA364" s="92"/>
      <c r="AB364" s="92"/>
      <c r="AD364" s="92"/>
      <c r="AE364" s="92"/>
      <c r="AF364" s="92"/>
      <c r="AH364" s="92"/>
    </row>
    <row r="365" spans="9:34" s="90" customFormat="1" x14ac:dyDescent="0.25">
      <c r="I365" s="96"/>
      <c r="J365" s="97"/>
      <c r="AA365" s="92"/>
      <c r="AB365" s="92"/>
      <c r="AD365" s="92"/>
      <c r="AE365" s="92"/>
      <c r="AF365" s="92"/>
      <c r="AH365" s="92"/>
    </row>
    <row r="366" spans="9:34" s="90" customFormat="1" x14ac:dyDescent="0.25">
      <c r="I366" s="96"/>
      <c r="J366" s="97"/>
      <c r="AA366" s="92"/>
      <c r="AB366" s="92"/>
      <c r="AD366" s="92"/>
      <c r="AE366" s="92"/>
      <c r="AF366" s="92"/>
      <c r="AH366" s="92"/>
    </row>
    <row r="367" spans="9:34" s="90" customFormat="1" x14ac:dyDescent="0.25">
      <c r="I367" s="96"/>
      <c r="J367" s="97"/>
      <c r="AA367" s="92"/>
      <c r="AB367" s="92"/>
      <c r="AD367" s="92"/>
      <c r="AE367" s="92"/>
      <c r="AF367" s="92"/>
      <c r="AH367" s="92"/>
    </row>
    <row r="368" spans="9:34" s="90" customFormat="1" x14ac:dyDescent="0.25">
      <c r="I368" s="96"/>
      <c r="J368" s="97"/>
      <c r="AA368" s="92"/>
      <c r="AB368" s="92"/>
      <c r="AD368" s="92"/>
      <c r="AE368" s="92"/>
      <c r="AF368" s="92"/>
      <c r="AH368" s="92"/>
    </row>
    <row r="369" spans="9:34" s="90" customFormat="1" x14ac:dyDescent="0.25">
      <c r="I369" s="96"/>
      <c r="J369" s="97"/>
      <c r="AA369" s="92"/>
      <c r="AB369" s="92"/>
      <c r="AD369" s="92"/>
      <c r="AE369" s="92"/>
      <c r="AF369" s="92"/>
      <c r="AH369" s="92"/>
    </row>
    <row r="370" spans="9:34" s="90" customFormat="1" x14ac:dyDescent="0.25">
      <c r="I370" s="96"/>
      <c r="J370" s="97"/>
      <c r="AA370" s="92"/>
      <c r="AB370" s="92"/>
      <c r="AD370" s="92"/>
      <c r="AE370" s="92"/>
      <c r="AF370" s="92"/>
      <c r="AH370" s="92"/>
    </row>
    <row r="371" spans="9:34" s="90" customFormat="1" x14ac:dyDescent="0.25">
      <c r="I371" s="96"/>
      <c r="J371" s="97"/>
      <c r="AA371" s="92"/>
      <c r="AB371" s="92"/>
      <c r="AD371" s="92"/>
      <c r="AE371" s="92"/>
      <c r="AF371" s="92"/>
      <c r="AH371" s="92"/>
    </row>
    <row r="372" spans="9:34" s="90" customFormat="1" x14ac:dyDescent="0.25">
      <c r="I372" s="96"/>
      <c r="J372" s="97"/>
      <c r="AA372" s="92"/>
      <c r="AB372" s="92"/>
      <c r="AD372" s="92"/>
      <c r="AE372" s="92"/>
      <c r="AF372" s="92"/>
      <c r="AH372" s="92"/>
    </row>
    <row r="373" spans="9:34" s="90" customFormat="1" x14ac:dyDescent="0.25">
      <c r="I373" s="96"/>
      <c r="J373" s="97"/>
      <c r="AA373" s="92"/>
      <c r="AB373" s="92"/>
      <c r="AD373" s="92"/>
      <c r="AE373" s="92"/>
      <c r="AF373" s="92"/>
      <c r="AH373" s="92"/>
    </row>
    <row r="374" spans="9:34" s="90" customFormat="1" x14ac:dyDescent="0.25">
      <c r="I374" s="96"/>
      <c r="J374" s="97"/>
      <c r="AA374" s="92"/>
      <c r="AB374" s="92"/>
      <c r="AD374" s="92"/>
      <c r="AE374" s="92"/>
      <c r="AF374" s="92"/>
      <c r="AH374" s="92"/>
    </row>
    <row r="375" spans="9:34" s="90" customFormat="1" x14ac:dyDescent="0.25">
      <c r="I375" s="96"/>
      <c r="J375" s="97"/>
      <c r="AA375" s="92"/>
      <c r="AB375" s="92"/>
      <c r="AD375" s="92"/>
      <c r="AE375" s="92"/>
      <c r="AF375" s="92"/>
      <c r="AH375" s="92"/>
    </row>
    <row r="376" spans="9:34" s="90" customFormat="1" x14ac:dyDescent="0.25">
      <c r="I376" s="96"/>
      <c r="J376" s="97"/>
      <c r="AA376" s="92"/>
      <c r="AB376" s="92"/>
      <c r="AD376" s="92"/>
      <c r="AE376" s="92"/>
      <c r="AF376" s="92"/>
      <c r="AH376" s="92"/>
    </row>
    <row r="377" spans="9:34" s="90" customFormat="1" x14ac:dyDescent="0.25">
      <c r="I377" s="96"/>
      <c r="J377" s="97"/>
      <c r="AA377" s="92"/>
      <c r="AB377" s="92"/>
      <c r="AD377" s="92"/>
      <c r="AE377" s="92"/>
      <c r="AF377" s="92"/>
      <c r="AH377" s="92"/>
    </row>
    <row r="378" spans="9:34" s="90" customFormat="1" x14ac:dyDescent="0.25">
      <c r="I378" s="96"/>
      <c r="J378" s="97"/>
      <c r="AA378" s="92"/>
      <c r="AB378" s="92"/>
      <c r="AD378" s="92"/>
      <c r="AE378" s="92"/>
      <c r="AF378" s="92"/>
      <c r="AH378" s="92"/>
    </row>
    <row r="379" spans="9:34" s="90" customFormat="1" x14ac:dyDescent="0.25">
      <c r="I379" s="96"/>
      <c r="J379" s="97"/>
      <c r="AA379" s="92"/>
      <c r="AB379" s="92"/>
      <c r="AD379" s="92"/>
      <c r="AE379" s="92"/>
      <c r="AF379" s="92"/>
      <c r="AH379" s="92"/>
    </row>
    <row r="380" spans="9:34" s="90" customFormat="1" x14ac:dyDescent="0.25">
      <c r="I380" s="96"/>
      <c r="J380" s="97"/>
      <c r="M380"/>
      <c r="N380"/>
      <c r="O380"/>
      <c r="P380"/>
      <c r="Q380" s="22"/>
      <c r="R380" s="12"/>
      <c r="S380" s="19"/>
      <c r="AA380" s="92"/>
      <c r="AB380" s="92"/>
      <c r="AD380" s="92"/>
      <c r="AE380" s="92"/>
      <c r="AF380" s="92"/>
      <c r="AH380" s="92"/>
    </row>
    <row r="381" spans="9:34" s="90" customFormat="1" x14ac:dyDescent="0.25">
      <c r="I381" s="96"/>
      <c r="J381" s="97"/>
      <c r="M381"/>
      <c r="N381"/>
      <c r="O381"/>
      <c r="P381"/>
      <c r="Q381" s="22"/>
      <c r="R381" s="12"/>
      <c r="S381" s="19"/>
      <c r="AA381" s="92"/>
      <c r="AB381" s="92"/>
      <c r="AD381" s="92"/>
      <c r="AE381" s="92"/>
      <c r="AF381" s="92"/>
      <c r="AH381" s="92"/>
    </row>
    <row r="382" spans="9:34" s="90" customFormat="1" x14ac:dyDescent="0.25">
      <c r="I382" s="96"/>
      <c r="J382" s="97"/>
      <c r="M382"/>
      <c r="N382"/>
      <c r="O382"/>
      <c r="P382"/>
      <c r="Q382" s="22"/>
      <c r="R382" s="12"/>
      <c r="S382" s="19"/>
      <c r="AA382" s="92"/>
      <c r="AB382" s="92"/>
      <c r="AD382" s="92"/>
      <c r="AE382" s="92"/>
      <c r="AF382" s="92"/>
      <c r="AH382" s="92"/>
    </row>
    <row r="383" spans="9:34" s="90" customFormat="1" x14ac:dyDescent="0.25">
      <c r="I383" s="96"/>
      <c r="J383" s="97"/>
      <c r="M383"/>
      <c r="N383"/>
      <c r="O383"/>
      <c r="P383"/>
      <c r="Q383" s="22"/>
      <c r="R383" s="12"/>
      <c r="S383" s="19"/>
      <c r="AA383" s="92"/>
      <c r="AB383" s="92"/>
      <c r="AD383" s="92"/>
      <c r="AE383" s="92"/>
      <c r="AF383" s="92"/>
      <c r="AH383" s="92"/>
    </row>
    <row r="384" spans="9:34" s="90" customFormat="1" x14ac:dyDescent="0.25">
      <c r="I384" s="96"/>
      <c r="J384" s="97"/>
      <c r="M384"/>
      <c r="N384"/>
      <c r="O384"/>
      <c r="P384"/>
      <c r="Q384" s="22"/>
      <c r="R384" s="12"/>
      <c r="S384" s="19"/>
      <c r="AA384" s="92"/>
      <c r="AB384" s="92"/>
      <c r="AD384" s="92"/>
      <c r="AE384" s="92"/>
      <c r="AF384" s="92"/>
      <c r="AH384" s="92"/>
    </row>
    <row r="385" spans="1:55" s="90" customFormat="1" x14ac:dyDescent="0.25">
      <c r="I385" s="96"/>
      <c r="J385" s="97"/>
      <c r="M385"/>
      <c r="N385"/>
      <c r="O385"/>
      <c r="P385"/>
      <c r="Q385" s="22"/>
      <c r="R385" s="12"/>
      <c r="S385" s="19"/>
      <c r="AA385" s="92"/>
      <c r="AB385" s="92"/>
      <c r="AD385" s="92"/>
      <c r="AE385" s="92"/>
      <c r="AF385" s="92"/>
      <c r="AH385" s="92"/>
    </row>
    <row r="386" spans="1:55" s="90" customFormat="1" x14ac:dyDescent="0.25">
      <c r="I386" s="96"/>
      <c r="J386" s="97"/>
      <c r="M386"/>
      <c r="N386"/>
      <c r="O386"/>
      <c r="P386"/>
      <c r="Q386" s="22"/>
      <c r="R386" s="12"/>
      <c r="S386" s="19"/>
      <c r="AA386" s="92"/>
      <c r="AB386" s="92"/>
      <c r="AD386" s="92"/>
      <c r="AE386" s="92"/>
      <c r="AF386" s="92"/>
      <c r="AH386" s="92"/>
    </row>
    <row r="387" spans="1:55" s="90" customFormat="1" x14ac:dyDescent="0.25">
      <c r="I387" s="96"/>
      <c r="J387" s="97"/>
      <c r="M387"/>
      <c r="N387"/>
      <c r="O387"/>
      <c r="P387"/>
      <c r="Q387" s="22"/>
      <c r="R387" s="12"/>
      <c r="S387" s="19"/>
      <c r="AA387" s="92"/>
      <c r="AB387" s="92"/>
      <c r="AD387" s="92"/>
      <c r="AE387" s="92"/>
      <c r="AF387" s="92"/>
      <c r="AH387" s="92"/>
    </row>
    <row r="388" spans="1:55" s="90" customFormat="1" x14ac:dyDescent="0.25">
      <c r="I388" s="96"/>
      <c r="J388" s="97"/>
      <c r="M388"/>
      <c r="N388"/>
      <c r="O388"/>
      <c r="P388"/>
      <c r="Q388" s="22"/>
      <c r="R388" s="12"/>
      <c r="S388" s="19"/>
      <c r="AA388" s="92"/>
      <c r="AB388" s="92"/>
      <c r="AD388" s="92"/>
      <c r="AE388" s="92"/>
      <c r="AF388" s="92"/>
      <c r="AH388" s="92"/>
    </row>
    <row r="389" spans="1:55" s="90" customFormat="1" x14ac:dyDescent="0.25">
      <c r="I389" s="96"/>
      <c r="J389" s="97"/>
      <c r="M389"/>
      <c r="N389"/>
      <c r="O389"/>
      <c r="P389"/>
      <c r="Q389" s="22"/>
      <c r="R389" s="12"/>
      <c r="S389" s="19"/>
      <c r="AA389" s="92"/>
      <c r="AB389" s="92"/>
      <c r="AD389" s="92"/>
      <c r="AE389" s="92"/>
      <c r="AF389" s="92"/>
      <c r="AH389" s="92"/>
    </row>
    <row r="390" spans="1:55" s="90" customFormat="1" x14ac:dyDescent="0.25">
      <c r="I390" s="96"/>
      <c r="J390" s="97"/>
      <c r="M390"/>
      <c r="N390"/>
      <c r="O390"/>
      <c r="P390"/>
      <c r="Q390" s="22"/>
      <c r="R390"/>
      <c r="S390" s="19"/>
      <c r="AA390" s="92"/>
      <c r="AB390" s="92"/>
      <c r="AD390" s="92"/>
      <c r="AE390" s="92"/>
      <c r="AF390" s="92"/>
      <c r="AH390" s="92"/>
    </row>
    <row r="391" spans="1:55" s="90" customFormat="1" x14ac:dyDescent="0.25">
      <c r="I391" s="96"/>
      <c r="J391" s="97"/>
      <c r="M391"/>
      <c r="N391"/>
      <c r="O391"/>
      <c r="P391"/>
      <c r="Q391" s="22"/>
      <c r="R391"/>
      <c r="S391" s="19"/>
      <c r="AA391" s="92"/>
      <c r="AB391" s="92"/>
      <c r="AD391" s="92"/>
      <c r="AE391" s="92"/>
      <c r="AF391" s="92"/>
      <c r="AH391" s="92"/>
    </row>
    <row r="392" spans="1:55" s="90" customFormat="1" x14ac:dyDescent="0.25">
      <c r="I392" s="96"/>
      <c r="J392" s="97"/>
      <c r="M392"/>
      <c r="N392"/>
      <c r="O392"/>
      <c r="P392"/>
      <c r="Q392" s="22"/>
      <c r="R392"/>
      <c r="S392" s="19"/>
      <c r="AA392" s="92"/>
      <c r="AB392" s="46"/>
      <c r="AD392" s="92"/>
      <c r="AE392" s="92"/>
      <c r="AF392" s="92"/>
      <c r="AH392" s="92"/>
    </row>
    <row r="393" spans="1:55" s="90" customFormat="1" x14ac:dyDescent="0.25">
      <c r="A393"/>
      <c r="B393"/>
      <c r="C393"/>
      <c r="D393"/>
      <c r="E393"/>
      <c r="I393" s="96"/>
      <c r="J393" s="97"/>
      <c r="M393"/>
      <c r="N393"/>
      <c r="O393"/>
      <c r="P393"/>
      <c r="Q393" s="22"/>
      <c r="R393"/>
      <c r="S393" s="19"/>
      <c r="AA393" s="92"/>
      <c r="AB393" s="46"/>
      <c r="AD393" s="92"/>
      <c r="AE393" s="92"/>
      <c r="AF393" s="92"/>
      <c r="AH393" s="92"/>
    </row>
    <row r="394" spans="1:55" x14ac:dyDescent="0.25">
      <c r="G394" s="90"/>
      <c r="H394" s="90"/>
      <c r="I394" s="96"/>
      <c r="J394" s="97"/>
      <c r="K394" s="90"/>
      <c r="Q394" s="22"/>
      <c r="S394" s="19"/>
      <c r="T394" s="90"/>
      <c r="X394" s="32"/>
      <c r="Y394" s="32"/>
      <c r="AA394" s="46"/>
      <c r="AB394" s="46"/>
      <c r="AC394" s="47"/>
      <c r="AD394" s="39">
        <f t="shared" ref="AD394:AD451" si="19">(SUM(AE394,AF394))-AH394</f>
        <v>0</v>
      </c>
      <c r="AE394" s="48"/>
      <c r="AF394" s="48"/>
      <c r="AH394" s="49">
        <f t="shared" ref="AH394:AH450" si="20">SUM(AI394,AL394,AM394,AN394,AO394,AP394,AQ394,AR394,AS394,AT394,AU394,AV394)</f>
        <v>0</v>
      </c>
      <c r="AL394">
        <v>0</v>
      </c>
      <c r="AM394">
        <v>0</v>
      </c>
      <c r="AN394">
        <v>0</v>
      </c>
      <c r="AO394">
        <v>0</v>
      </c>
      <c r="AP394">
        <v>0</v>
      </c>
      <c r="AQ394">
        <v>0</v>
      </c>
      <c r="AR394">
        <v>0</v>
      </c>
      <c r="AS394">
        <v>0</v>
      </c>
      <c r="AT394">
        <v>0</v>
      </c>
      <c r="AU394">
        <v>0</v>
      </c>
      <c r="AV394">
        <f t="shared" ref="AV394:AV450" si="21">SUM(AW394,BD394,BC394)</f>
        <v>0</v>
      </c>
      <c r="BA394">
        <f t="shared" ref="BA394:BA404" si="22">(AX394*6)+(AY394*8)+(AZ394*5)</f>
        <v>0</v>
      </c>
      <c r="BC394">
        <f t="shared" ref="BC394:BC451" si="23">BB394*5</f>
        <v>0</v>
      </c>
    </row>
    <row r="395" spans="1:55" x14ac:dyDescent="0.25">
      <c r="G395" s="90"/>
      <c r="H395" s="90"/>
      <c r="I395" s="96"/>
      <c r="J395" s="97"/>
      <c r="K395" s="90"/>
      <c r="Q395" s="22"/>
      <c r="S395" s="19"/>
      <c r="T395" s="90"/>
      <c r="X395" s="32"/>
      <c r="Y395" s="32"/>
      <c r="AA395" s="46"/>
      <c r="AB395" s="46"/>
      <c r="AC395" s="47"/>
      <c r="AD395" s="39">
        <f t="shared" si="19"/>
        <v>0</v>
      </c>
      <c r="AE395" s="48"/>
      <c r="AF395" s="48"/>
      <c r="AH395" s="49">
        <f t="shared" si="20"/>
        <v>0</v>
      </c>
      <c r="AL395">
        <v>0</v>
      </c>
      <c r="AM395">
        <v>0</v>
      </c>
      <c r="AN395">
        <v>0</v>
      </c>
      <c r="AO395">
        <v>0</v>
      </c>
      <c r="AP395">
        <v>0</v>
      </c>
      <c r="AQ395">
        <v>0</v>
      </c>
      <c r="AR395">
        <v>0</v>
      </c>
      <c r="AS395">
        <v>0</v>
      </c>
      <c r="AT395">
        <v>0</v>
      </c>
      <c r="AU395">
        <v>0</v>
      </c>
      <c r="AV395">
        <f t="shared" si="21"/>
        <v>0</v>
      </c>
      <c r="BA395">
        <f t="shared" si="22"/>
        <v>0</v>
      </c>
      <c r="BC395">
        <f t="shared" si="23"/>
        <v>0</v>
      </c>
    </row>
    <row r="396" spans="1:55" x14ac:dyDescent="0.25">
      <c r="G396" s="90"/>
      <c r="H396" s="90"/>
      <c r="I396" s="96"/>
      <c r="J396" s="97"/>
      <c r="K396" s="90"/>
      <c r="Q396" s="22"/>
      <c r="S396" s="19"/>
      <c r="X396" s="32"/>
      <c r="Y396" s="32"/>
      <c r="AA396" s="46"/>
      <c r="AB396" s="46"/>
      <c r="AC396" s="47"/>
      <c r="AD396" s="39">
        <f t="shared" si="19"/>
        <v>0</v>
      </c>
      <c r="AE396" s="48"/>
      <c r="AF396" s="48"/>
      <c r="AH396" s="49">
        <f t="shared" si="20"/>
        <v>0</v>
      </c>
      <c r="AL396">
        <v>0</v>
      </c>
      <c r="AM396">
        <v>0</v>
      </c>
      <c r="AN396">
        <v>0</v>
      </c>
      <c r="AO396">
        <v>0</v>
      </c>
      <c r="AP396">
        <v>0</v>
      </c>
      <c r="AQ396">
        <v>0</v>
      </c>
      <c r="AR396">
        <v>0</v>
      </c>
      <c r="AS396">
        <v>0</v>
      </c>
      <c r="AT396">
        <v>0</v>
      </c>
      <c r="AU396">
        <v>0</v>
      </c>
      <c r="AV396">
        <f t="shared" si="21"/>
        <v>0</v>
      </c>
      <c r="BA396">
        <f t="shared" si="22"/>
        <v>0</v>
      </c>
      <c r="BC396">
        <f t="shared" si="23"/>
        <v>0</v>
      </c>
    </row>
    <row r="397" spans="1:55" x14ac:dyDescent="0.25">
      <c r="G397" s="90"/>
      <c r="H397" s="90"/>
      <c r="I397" s="96"/>
      <c r="J397" s="97"/>
      <c r="K397" s="90"/>
      <c r="Q397" s="22"/>
      <c r="S397" s="19"/>
      <c r="X397" s="32"/>
      <c r="Y397" s="32"/>
      <c r="AA397" s="46"/>
      <c r="AB397" s="46"/>
      <c r="AC397" s="47"/>
      <c r="AD397" s="39">
        <f t="shared" si="19"/>
        <v>0</v>
      </c>
      <c r="AE397" s="48"/>
      <c r="AF397" s="48"/>
      <c r="AH397" s="49">
        <f t="shared" si="20"/>
        <v>0</v>
      </c>
      <c r="AL397">
        <v>0</v>
      </c>
      <c r="AM397">
        <v>0</v>
      </c>
      <c r="AN397">
        <v>0</v>
      </c>
      <c r="AO397">
        <v>0</v>
      </c>
      <c r="AP397">
        <v>0</v>
      </c>
      <c r="AQ397">
        <v>0</v>
      </c>
      <c r="AR397">
        <v>0</v>
      </c>
      <c r="AS397">
        <v>0</v>
      </c>
      <c r="AT397">
        <v>0</v>
      </c>
      <c r="AU397">
        <v>0</v>
      </c>
      <c r="AV397">
        <f t="shared" si="21"/>
        <v>0</v>
      </c>
      <c r="BA397">
        <f t="shared" si="22"/>
        <v>0</v>
      </c>
      <c r="BC397">
        <f t="shared" si="23"/>
        <v>0</v>
      </c>
    </row>
    <row r="398" spans="1:55" x14ac:dyDescent="0.25">
      <c r="Q398" s="22"/>
      <c r="S398" s="19"/>
      <c r="X398" s="32"/>
      <c r="Y398" s="32"/>
      <c r="AA398" s="46"/>
      <c r="AB398" s="46"/>
      <c r="AC398" s="47"/>
      <c r="AD398" s="39">
        <f t="shared" si="19"/>
        <v>0</v>
      </c>
      <c r="AE398" s="48"/>
      <c r="AF398" s="48"/>
      <c r="AH398" s="49">
        <f t="shared" si="20"/>
        <v>0</v>
      </c>
      <c r="AL398">
        <v>0</v>
      </c>
      <c r="AM398">
        <v>0</v>
      </c>
      <c r="AN398">
        <v>0</v>
      </c>
      <c r="AO398">
        <v>0</v>
      </c>
      <c r="AP398">
        <v>0</v>
      </c>
      <c r="AQ398">
        <v>0</v>
      </c>
      <c r="AR398">
        <v>0</v>
      </c>
      <c r="AS398">
        <v>0</v>
      </c>
      <c r="AT398">
        <v>0</v>
      </c>
      <c r="AU398">
        <v>0</v>
      </c>
      <c r="AV398">
        <f t="shared" si="21"/>
        <v>0</v>
      </c>
      <c r="BA398">
        <f t="shared" si="22"/>
        <v>0</v>
      </c>
      <c r="BC398">
        <f t="shared" si="23"/>
        <v>0</v>
      </c>
    </row>
    <row r="399" spans="1:55" x14ac:dyDescent="0.25">
      <c r="Q399" s="22"/>
      <c r="S399" s="19"/>
      <c r="X399" s="32"/>
      <c r="Y399" s="32"/>
      <c r="AA399" s="46"/>
      <c r="AB399" s="46"/>
      <c r="AC399" s="47"/>
      <c r="AD399" s="39">
        <f t="shared" si="19"/>
        <v>0</v>
      </c>
      <c r="AE399" s="48"/>
      <c r="AF399" s="48"/>
      <c r="AH399" s="49">
        <f t="shared" si="20"/>
        <v>0</v>
      </c>
      <c r="AL399">
        <v>0</v>
      </c>
      <c r="AM399">
        <v>0</v>
      </c>
      <c r="AN399">
        <v>0</v>
      </c>
      <c r="AO399">
        <v>0</v>
      </c>
      <c r="AP399">
        <v>0</v>
      </c>
      <c r="AQ399">
        <v>0</v>
      </c>
      <c r="AR399">
        <v>0</v>
      </c>
      <c r="AS399">
        <v>0</v>
      </c>
      <c r="AT399">
        <v>0</v>
      </c>
      <c r="AU399">
        <v>0</v>
      </c>
      <c r="AV399">
        <f t="shared" si="21"/>
        <v>0</v>
      </c>
      <c r="BA399">
        <f t="shared" si="22"/>
        <v>0</v>
      </c>
      <c r="BC399">
        <f t="shared" si="23"/>
        <v>0</v>
      </c>
    </row>
    <row r="400" spans="1:55" x14ac:dyDescent="0.25">
      <c r="Q400" s="22"/>
      <c r="S400" s="19"/>
      <c r="X400" s="32"/>
      <c r="Y400" s="32"/>
      <c r="AA400" s="46"/>
      <c r="AB400" s="46"/>
      <c r="AC400" s="47"/>
      <c r="AD400" s="39">
        <f t="shared" si="19"/>
        <v>0</v>
      </c>
      <c r="AE400" s="48"/>
      <c r="AF400" s="48"/>
      <c r="AH400" s="49">
        <f t="shared" si="20"/>
        <v>0</v>
      </c>
      <c r="AL400">
        <v>0</v>
      </c>
      <c r="AM400">
        <v>0</v>
      </c>
      <c r="AN400">
        <v>0</v>
      </c>
      <c r="AO400">
        <v>0</v>
      </c>
      <c r="AP400">
        <v>0</v>
      </c>
      <c r="AQ400">
        <v>0</v>
      </c>
      <c r="AR400">
        <v>0</v>
      </c>
      <c r="AS400">
        <v>0</v>
      </c>
      <c r="AT400">
        <v>0</v>
      </c>
      <c r="AU400">
        <v>0</v>
      </c>
      <c r="AV400">
        <f t="shared" si="21"/>
        <v>0</v>
      </c>
      <c r="BA400">
        <f t="shared" si="22"/>
        <v>0</v>
      </c>
      <c r="BC400">
        <f t="shared" si="23"/>
        <v>0</v>
      </c>
    </row>
    <row r="401" spans="17:55" x14ac:dyDescent="0.25">
      <c r="Q401" s="22"/>
      <c r="S401" s="19"/>
      <c r="X401" s="32"/>
      <c r="Y401" s="32"/>
      <c r="AA401" s="46"/>
      <c r="AB401" s="46"/>
      <c r="AC401" s="47"/>
      <c r="AD401" s="39">
        <f t="shared" si="19"/>
        <v>0</v>
      </c>
      <c r="AE401" s="48"/>
      <c r="AF401" s="48"/>
      <c r="AH401" s="49">
        <f t="shared" si="20"/>
        <v>0</v>
      </c>
      <c r="AL401">
        <v>0</v>
      </c>
      <c r="AM401">
        <v>0</v>
      </c>
      <c r="AN401">
        <v>0</v>
      </c>
      <c r="AO401">
        <v>0</v>
      </c>
      <c r="AP401">
        <v>0</v>
      </c>
      <c r="AQ401">
        <v>0</v>
      </c>
      <c r="AR401">
        <v>0</v>
      </c>
      <c r="AS401">
        <v>0</v>
      </c>
      <c r="AT401">
        <v>0</v>
      </c>
      <c r="AU401">
        <v>0</v>
      </c>
      <c r="AV401">
        <f t="shared" si="21"/>
        <v>0</v>
      </c>
      <c r="BA401">
        <f t="shared" si="22"/>
        <v>0</v>
      </c>
      <c r="BC401">
        <f t="shared" si="23"/>
        <v>0</v>
      </c>
    </row>
    <row r="402" spans="17:55" x14ac:dyDescent="0.25">
      <c r="Q402" s="22"/>
      <c r="S402" s="19"/>
      <c r="X402" s="32"/>
      <c r="Y402" s="32"/>
      <c r="AA402" s="46"/>
      <c r="AB402" s="46"/>
      <c r="AC402" s="47"/>
      <c r="AD402" s="39">
        <f t="shared" si="19"/>
        <v>0</v>
      </c>
      <c r="AE402" s="48"/>
      <c r="AF402" s="48"/>
      <c r="AH402" s="49">
        <f t="shared" si="20"/>
        <v>0</v>
      </c>
      <c r="AL402">
        <v>0</v>
      </c>
      <c r="AM402">
        <v>0</v>
      </c>
      <c r="AN402">
        <v>0</v>
      </c>
      <c r="AO402">
        <v>0</v>
      </c>
      <c r="AP402">
        <v>0</v>
      </c>
      <c r="AQ402">
        <v>0</v>
      </c>
      <c r="AR402">
        <v>0</v>
      </c>
      <c r="AS402">
        <v>0</v>
      </c>
      <c r="AT402">
        <v>0</v>
      </c>
      <c r="AU402">
        <v>0</v>
      </c>
      <c r="AV402">
        <f t="shared" si="21"/>
        <v>0</v>
      </c>
      <c r="BA402">
        <f t="shared" si="22"/>
        <v>0</v>
      </c>
      <c r="BC402">
        <f t="shared" si="23"/>
        <v>0</v>
      </c>
    </row>
    <row r="403" spans="17:55" x14ac:dyDescent="0.25">
      <c r="Q403" s="22"/>
      <c r="S403" s="19"/>
      <c r="X403" s="32"/>
      <c r="Y403" s="32"/>
      <c r="AA403" s="46"/>
      <c r="AB403" s="46"/>
      <c r="AC403" s="47"/>
      <c r="AD403" s="39">
        <f t="shared" si="19"/>
        <v>0</v>
      </c>
      <c r="AE403" s="48"/>
      <c r="AF403" s="48"/>
      <c r="AH403" s="49">
        <f t="shared" si="20"/>
        <v>0</v>
      </c>
      <c r="AL403">
        <v>0</v>
      </c>
      <c r="AM403">
        <v>0</v>
      </c>
      <c r="AN403">
        <v>0</v>
      </c>
      <c r="AO403">
        <v>0</v>
      </c>
      <c r="AP403">
        <v>0</v>
      </c>
      <c r="AQ403">
        <v>0</v>
      </c>
      <c r="AR403">
        <v>0</v>
      </c>
      <c r="AS403">
        <v>0</v>
      </c>
      <c r="AT403">
        <v>0</v>
      </c>
      <c r="AU403">
        <v>0</v>
      </c>
      <c r="AV403">
        <f t="shared" si="21"/>
        <v>0</v>
      </c>
      <c r="BA403">
        <f t="shared" si="22"/>
        <v>0</v>
      </c>
      <c r="BC403">
        <f t="shared" si="23"/>
        <v>0</v>
      </c>
    </row>
    <row r="404" spans="17:55" x14ac:dyDescent="0.25">
      <c r="Q404" s="22"/>
      <c r="S404" s="19"/>
      <c r="X404" s="32"/>
      <c r="Y404" s="32"/>
      <c r="AA404" s="46"/>
      <c r="AB404" s="46"/>
      <c r="AC404" s="47"/>
      <c r="AD404" s="39">
        <f t="shared" si="19"/>
        <v>0</v>
      </c>
      <c r="AE404" s="48"/>
      <c r="AF404" s="48"/>
      <c r="AH404" s="49">
        <f t="shared" si="20"/>
        <v>0</v>
      </c>
      <c r="AL404">
        <v>0</v>
      </c>
      <c r="AM404">
        <v>0</v>
      </c>
      <c r="AN404">
        <v>0</v>
      </c>
      <c r="AO404">
        <v>0</v>
      </c>
      <c r="AP404">
        <v>0</v>
      </c>
      <c r="AQ404">
        <v>0</v>
      </c>
      <c r="AR404">
        <v>0</v>
      </c>
      <c r="AS404">
        <v>0</v>
      </c>
      <c r="AT404">
        <v>0</v>
      </c>
      <c r="AU404">
        <v>0</v>
      </c>
      <c r="AV404">
        <f t="shared" si="21"/>
        <v>0</v>
      </c>
      <c r="BA404">
        <f t="shared" si="22"/>
        <v>0</v>
      </c>
      <c r="BC404">
        <f t="shared" si="23"/>
        <v>0</v>
      </c>
    </row>
    <row r="405" spans="17:55" x14ac:dyDescent="0.25">
      <c r="Q405" s="22"/>
      <c r="S405" s="19"/>
      <c r="X405" s="32"/>
      <c r="Y405" s="32"/>
      <c r="AA405" s="46"/>
      <c r="AB405" s="46"/>
      <c r="AC405" s="47"/>
      <c r="AD405" s="39">
        <f t="shared" si="19"/>
        <v>0</v>
      </c>
      <c r="AE405" s="48"/>
      <c r="AF405" s="48"/>
      <c r="AH405" s="49">
        <f t="shared" si="20"/>
        <v>0</v>
      </c>
      <c r="AL405">
        <v>0</v>
      </c>
      <c r="AM405">
        <v>0</v>
      </c>
      <c r="AN405">
        <v>0</v>
      </c>
      <c r="AO405">
        <v>0</v>
      </c>
      <c r="AP405">
        <v>0</v>
      </c>
      <c r="AQ405">
        <v>0</v>
      </c>
      <c r="AR405">
        <v>0</v>
      </c>
      <c r="AS405">
        <v>0</v>
      </c>
      <c r="AT405">
        <v>0</v>
      </c>
      <c r="AU405">
        <v>0</v>
      </c>
      <c r="AV405">
        <f t="shared" si="21"/>
        <v>0</v>
      </c>
      <c r="BA405">
        <f t="shared" ref="BA405:BA468" si="24">(AX405*6)+(AY405*8)+(AZ405*5)</f>
        <v>0</v>
      </c>
      <c r="BC405">
        <f t="shared" si="23"/>
        <v>0</v>
      </c>
    </row>
    <row r="406" spans="17:55" x14ac:dyDescent="0.25">
      <c r="Q406" s="22"/>
      <c r="S406" s="19"/>
      <c r="X406" s="32"/>
      <c r="Y406" s="32"/>
      <c r="AA406" s="46"/>
      <c r="AB406" s="46"/>
      <c r="AC406" s="47"/>
      <c r="AD406" s="39">
        <f t="shared" si="19"/>
        <v>0</v>
      </c>
      <c r="AE406" s="48"/>
      <c r="AF406" s="48"/>
      <c r="AH406" s="49">
        <f t="shared" si="20"/>
        <v>0</v>
      </c>
      <c r="AL406">
        <v>0</v>
      </c>
      <c r="AM406">
        <v>0</v>
      </c>
      <c r="AN406">
        <v>0</v>
      </c>
      <c r="AO406">
        <v>0</v>
      </c>
      <c r="AP406">
        <v>0</v>
      </c>
      <c r="AQ406">
        <v>0</v>
      </c>
      <c r="AR406">
        <v>0</v>
      </c>
      <c r="AS406">
        <v>0</v>
      </c>
      <c r="AT406">
        <v>0</v>
      </c>
      <c r="AU406">
        <v>0</v>
      </c>
      <c r="AV406">
        <f t="shared" si="21"/>
        <v>0</v>
      </c>
      <c r="BA406">
        <f t="shared" si="24"/>
        <v>0</v>
      </c>
      <c r="BC406">
        <f t="shared" si="23"/>
        <v>0</v>
      </c>
    </row>
    <row r="407" spans="17:55" x14ac:dyDescent="0.25">
      <c r="Q407" s="22"/>
      <c r="S407" s="19"/>
      <c r="X407" s="32"/>
      <c r="Y407" s="32"/>
      <c r="AA407" s="46"/>
      <c r="AB407" s="46"/>
      <c r="AC407" s="47"/>
      <c r="AD407" s="39">
        <f t="shared" si="19"/>
        <v>0</v>
      </c>
      <c r="AE407" s="48"/>
      <c r="AF407" s="48"/>
      <c r="AH407" s="49">
        <f t="shared" si="20"/>
        <v>0</v>
      </c>
      <c r="AL407">
        <v>0</v>
      </c>
      <c r="AM407">
        <v>0</v>
      </c>
      <c r="AN407">
        <v>0</v>
      </c>
      <c r="AO407">
        <v>0</v>
      </c>
      <c r="AP407">
        <v>0</v>
      </c>
      <c r="AQ407">
        <v>0</v>
      </c>
      <c r="AR407">
        <v>0</v>
      </c>
      <c r="AS407">
        <v>0</v>
      </c>
      <c r="AT407">
        <v>0</v>
      </c>
      <c r="AU407">
        <v>0</v>
      </c>
      <c r="AV407">
        <f t="shared" si="21"/>
        <v>0</v>
      </c>
      <c r="BA407">
        <f t="shared" si="24"/>
        <v>0</v>
      </c>
      <c r="BC407">
        <f t="shared" si="23"/>
        <v>0</v>
      </c>
    </row>
    <row r="408" spans="17:55" x14ac:dyDescent="0.25">
      <c r="Q408" s="22"/>
      <c r="S408" s="19"/>
      <c r="X408" s="32"/>
      <c r="Y408" s="32"/>
      <c r="AA408" s="46"/>
      <c r="AB408" s="46"/>
      <c r="AC408" s="47"/>
      <c r="AD408" s="39">
        <f t="shared" si="19"/>
        <v>0</v>
      </c>
      <c r="AE408" s="48"/>
      <c r="AF408" s="48"/>
      <c r="AH408" s="49">
        <f t="shared" si="20"/>
        <v>0</v>
      </c>
      <c r="AL408">
        <v>0</v>
      </c>
      <c r="AM408">
        <v>0</v>
      </c>
      <c r="AN408">
        <v>0</v>
      </c>
      <c r="AO408">
        <v>0</v>
      </c>
      <c r="AP408">
        <v>0</v>
      </c>
      <c r="AQ408">
        <v>0</v>
      </c>
      <c r="AR408">
        <v>0</v>
      </c>
      <c r="AS408">
        <v>0</v>
      </c>
      <c r="AT408">
        <v>0</v>
      </c>
      <c r="AU408">
        <v>0</v>
      </c>
      <c r="AV408">
        <f t="shared" si="21"/>
        <v>0</v>
      </c>
      <c r="BA408">
        <f t="shared" si="24"/>
        <v>0</v>
      </c>
      <c r="BC408">
        <f t="shared" si="23"/>
        <v>0</v>
      </c>
    </row>
    <row r="409" spans="17:55" x14ac:dyDescent="0.25">
      <c r="Q409" s="22"/>
      <c r="X409" s="32"/>
      <c r="Y409" s="32"/>
      <c r="AA409" s="46"/>
      <c r="AB409" s="46"/>
      <c r="AC409" s="47"/>
      <c r="AD409" s="39">
        <f t="shared" si="19"/>
        <v>0</v>
      </c>
      <c r="AE409" s="48"/>
      <c r="AF409" s="48"/>
      <c r="AH409" s="49">
        <f t="shared" si="20"/>
        <v>0</v>
      </c>
      <c r="AL409">
        <v>0</v>
      </c>
      <c r="AM409">
        <v>0</v>
      </c>
      <c r="AN409">
        <v>0</v>
      </c>
      <c r="AO409">
        <v>0</v>
      </c>
      <c r="AP409">
        <v>0</v>
      </c>
      <c r="AQ409">
        <v>0</v>
      </c>
      <c r="AR409">
        <v>0</v>
      </c>
      <c r="AS409">
        <v>0</v>
      </c>
      <c r="AT409">
        <v>0</v>
      </c>
      <c r="AU409">
        <v>0</v>
      </c>
      <c r="AV409">
        <f t="shared" si="21"/>
        <v>0</v>
      </c>
      <c r="BA409">
        <f t="shared" si="24"/>
        <v>0</v>
      </c>
      <c r="BC409">
        <f t="shared" si="23"/>
        <v>0</v>
      </c>
    </row>
    <row r="410" spans="17:55" x14ac:dyDescent="0.25">
      <c r="Q410" s="22"/>
      <c r="X410" s="32"/>
      <c r="Y410" s="32"/>
      <c r="AA410" s="46"/>
      <c r="AB410" s="46"/>
      <c r="AC410" s="47"/>
      <c r="AD410" s="39">
        <f t="shared" si="19"/>
        <v>0</v>
      </c>
      <c r="AE410" s="48"/>
      <c r="AF410" s="48"/>
      <c r="AH410" s="49">
        <f t="shared" si="20"/>
        <v>0</v>
      </c>
      <c r="AL410">
        <v>0</v>
      </c>
      <c r="AM410">
        <v>0</v>
      </c>
      <c r="AN410">
        <v>0</v>
      </c>
      <c r="AO410">
        <v>0</v>
      </c>
      <c r="AP410">
        <v>0</v>
      </c>
      <c r="AQ410">
        <v>0</v>
      </c>
      <c r="AR410">
        <v>0</v>
      </c>
      <c r="AS410">
        <v>0</v>
      </c>
      <c r="AT410">
        <v>0</v>
      </c>
      <c r="AU410">
        <v>0</v>
      </c>
      <c r="AV410">
        <f t="shared" si="21"/>
        <v>0</v>
      </c>
      <c r="BA410">
        <f t="shared" si="24"/>
        <v>0</v>
      </c>
      <c r="BC410">
        <f t="shared" si="23"/>
        <v>0</v>
      </c>
    </row>
    <row r="411" spans="17:55" x14ac:dyDescent="0.25">
      <c r="Q411" s="22"/>
      <c r="X411" s="32"/>
      <c r="Y411" s="32"/>
      <c r="AA411" s="46"/>
      <c r="AB411" s="46"/>
      <c r="AC411" s="47"/>
      <c r="AD411" s="39">
        <f t="shared" si="19"/>
        <v>0</v>
      </c>
      <c r="AE411" s="48"/>
      <c r="AF411" s="48"/>
      <c r="AH411" s="49">
        <f t="shared" si="20"/>
        <v>0</v>
      </c>
      <c r="AL411">
        <v>0</v>
      </c>
      <c r="AM411">
        <v>0</v>
      </c>
      <c r="AN411">
        <v>0</v>
      </c>
      <c r="AO411">
        <v>0</v>
      </c>
      <c r="AP411">
        <v>0</v>
      </c>
      <c r="AQ411">
        <v>0</v>
      </c>
      <c r="AR411">
        <v>0</v>
      </c>
      <c r="AS411">
        <v>0</v>
      </c>
      <c r="AT411">
        <v>0</v>
      </c>
      <c r="AU411">
        <v>0</v>
      </c>
      <c r="AV411">
        <f t="shared" si="21"/>
        <v>0</v>
      </c>
      <c r="BA411">
        <f t="shared" si="24"/>
        <v>0</v>
      </c>
      <c r="BC411">
        <f t="shared" si="23"/>
        <v>0</v>
      </c>
    </row>
    <row r="412" spans="17:55" x14ac:dyDescent="0.25">
      <c r="Q412" s="22"/>
      <c r="X412" s="32"/>
      <c r="Y412" s="32"/>
      <c r="AA412" s="46"/>
      <c r="AB412" s="46"/>
      <c r="AC412" s="47"/>
      <c r="AD412" s="39">
        <f t="shared" si="19"/>
        <v>0</v>
      </c>
      <c r="AE412" s="48"/>
      <c r="AF412" s="48"/>
      <c r="AH412" s="49">
        <f t="shared" si="20"/>
        <v>0</v>
      </c>
      <c r="AL412">
        <v>0</v>
      </c>
      <c r="AM412">
        <v>0</v>
      </c>
      <c r="AN412">
        <v>0</v>
      </c>
      <c r="AO412">
        <v>0</v>
      </c>
      <c r="AP412">
        <v>0</v>
      </c>
      <c r="AQ412">
        <v>0</v>
      </c>
      <c r="AR412">
        <v>0</v>
      </c>
      <c r="AS412">
        <v>0</v>
      </c>
      <c r="AT412">
        <v>0</v>
      </c>
      <c r="AU412">
        <v>0</v>
      </c>
      <c r="AV412">
        <f t="shared" si="21"/>
        <v>0</v>
      </c>
      <c r="BA412">
        <f t="shared" si="24"/>
        <v>0</v>
      </c>
      <c r="BC412">
        <f t="shared" si="23"/>
        <v>0</v>
      </c>
    </row>
    <row r="413" spans="17:55" x14ac:dyDescent="0.25">
      <c r="Q413" s="22"/>
      <c r="X413" s="32"/>
      <c r="Y413" s="32"/>
      <c r="AA413" s="46"/>
      <c r="AB413" s="46"/>
      <c r="AC413" s="47"/>
      <c r="AD413" s="39">
        <f t="shared" si="19"/>
        <v>0</v>
      </c>
      <c r="AE413" s="48"/>
      <c r="AF413" s="48"/>
      <c r="AH413" s="49">
        <f t="shared" si="20"/>
        <v>0</v>
      </c>
      <c r="AL413">
        <v>0</v>
      </c>
      <c r="AM413">
        <v>0</v>
      </c>
      <c r="AN413">
        <v>0</v>
      </c>
      <c r="AO413">
        <v>0</v>
      </c>
      <c r="AP413">
        <v>0</v>
      </c>
      <c r="AQ413">
        <v>0</v>
      </c>
      <c r="AR413">
        <v>0</v>
      </c>
      <c r="AS413">
        <v>0</v>
      </c>
      <c r="AT413">
        <v>0</v>
      </c>
      <c r="AU413">
        <v>0</v>
      </c>
      <c r="AV413">
        <f t="shared" si="21"/>
        <v>0</v>
      </c>
      <c r="BA413">
        <f t="shared" si="24"/>
        <v>0</v>
      </c>
      <c r="BC413">
        <f t="shared" si="23"/>
        <v>0</v>
      </c>
    </row>
    <row r="414" spans="17:55" x14ac:dyDescent="0.25">
      <c r="Q414" s="22"/>
      <c r="X414" s="32"/>
      <c r="Y414" s="32"/>
      <c r="AA414" s="46"/>
      <c r="AB414" s="46"/>
      <c r="AC414" s="47"/>
      <c r="AD414" s="39">
        <f t="shared" si="19"/>
        <v>0</v>
      </c>
      <c r="AE414" s="48"/>
      <c r="AF414" s="48"/>
      <c r="AH414" s="49">
        <f t="shared" si="20"/>
        <v>0</v>
      </c>
      <c r="AL414">
        <v>0</v>
      </c>
      <c r="AM414">
        <v>0</v>
      </c>
      <c r="AN414">
        <v>0</v>
      </c>
      <c r="AO414">
        <v>0</v>
      </c>
      <c r="AP414">
        <v>0</v>
      </c>
      <c r="AQ414">
        <v>0</v>
      </c>
      <c r="AR414">
        <v>0</v>
      </c>
      <c r="AS414">
        <v>0</v>
      </c>
      <c r="AT414">
        <v>0</v>
      </c>
      <c r="AU414">
        <v>0</v>
      </c>
      <c r="AV414">
        <f t="shared" si="21"/>
        <v>0</v>
      </c>
      <c r="BA414">
        <f t="shared" si="24"/>
        <v>0</v>
      </c>
      <c r="BC414">
        <f t="shared" si="23"/>
        <v>0</v>
      </c>
    </row>
    <row r="415" spans="17:55" x14ac:dyDescent="0.25">
      <c r="Q415" s="22"/>
      <c r="X415" s="32"/>
      <c r="Y415" s="32"/>
      <c r="AA415" s="46"/>
      <c r="AB415" s="46"/>
      <c r="AC415" s="47"/>
      <c r="AD415" s="39">
        <f t="shared" si="19"/>
        <v>0</v>
      </c>
      <c r="AE415" s="48"/>
      <c r="AF415" s="48"/>
      <c r="AH415" s="49">
        <f t="shared" si="20"/>
        <v>0</v>
      </c>
      <c r="AL415">
        <v>0</v>
      </c>
      <c r="AM415">
        <v>0</v>
      </c>
      <c r="AN415">
        <v>0</v>
      </c>
      <c r="AO415">
        <v>0</v>
      </c>
      <c r="AP415">
        <v>0</v>
      </c>
      <c r="AQ415">
        <v>0</v>
      </c>
      <c r="AR415">
        <v>0</v>
      </c>
      <c r="AS415">
        <v>0</v>
      </c>
      <c r="AT415">
        <v>0</v>
      </c>
      <c r="AU415">
        <v>0</v>
      </c>
      <c r="AV415">
        <f t="shared" si="21"/>
        <v>0</v>
      </c>
      <c r="BA415">
        <f t="shared" si="24"/>
        <v>0</v>
      </c>
      <c r="BC415">
        <f t="shared" si="23"/>
        <v>0</v>
      </c>
    </row>
    <row r="416" spans="17:55" x14ac:dyDescent="0.25">
      <c r="Q416" s="22"/>
      <c r="X416" s="32"/>
      <c r="Y416" s="32"/>
      <c r="AA416" s="46"/>
      <c r="AB416" s="46"/>
      <c r="AC416" s="47"/>
      <c r="AD416" s="39">
        <f t="shared" si="19"/>
        <v>0</v>
      </c>
      <c r="AE416" s="48"/>
      <c r="AF416" s="48"/>
      <c r="AH416" s="49">
        <f t="shared" si="20"/>
        <v>0</v>
      </c>
      <c r="AL416">
        <v>0</v>
      </c>
      <c r="AM416">
        <v>0</v>
      </c>
      <c r="AN416">
        <v>0</v>
      </c>
      <c r="AO416">
        <v>0</v>
      </c>
      <c r="AP416">
        <v>0</v>
      </c>
      <c r="AQ416">
        <v>0</v>
      </c>
      <c r="AR416">
        <v>0</v>
      </c>
      <c r="AS416">
        <v>0</v>
      </c>
      <c r="AT416">
        <v>0</v>
      </c>
      <c r="AU416">
        <v>0</v>
      </c>
      <c r="AV416">
        <f t="shared" si="21"/>
        <v>0</v>
      </c>
      <c r="BA416">
        <f t="shared" si="24"/>
        <v>0</v>
      </c>
      <c r="BC416">
        <f t="shared" si="23"/>
        <v>0</v>
      </c>
    </row>
    <row r="417" spans="17:55" x14ac:dyDescent="0.25">
      <c r="Q417" s="22"/>
      <c r="X417" s="32"/>
      <c r="Y417" s="32"/>
      <c r="AA417" s="46"/>
      <c r="AB417" s="46"/>
      <c r="AC417" s="47"/>
      <c r="AD417" s="39">
        <f t="shared" si="19"/>
        <v>0</v>
      </c>
      <c r="AE417" s="48"/>
      <c r="AF417" s="48"/>
      <c r="AH417" s="49">
        <f t="shared" si="20"/>
        <v>0</v>
      </c>
      <c r="AL417">
        <v>0</v>
      </c>
      <c r="AM417">
        <v>0</v>
      </c>
      <c r="AN417">
        <v>0</v>
      </c>
      <c r="AO417">
        <v>0</v>
      </c>
      <c r="AP417">
        <v>0</v>
      </c>
      <c r="AQ417">
        <v>0</v>
      </c>
      <c r="AR417">
        <v>0</v>
      </c>
      <c r="AS417">
        <v>0</v>
      </c>
      <c r="AT417">
        <v>0</v>
      </c>
      <c r="AU417">
        <v>0</v>
      </c>
      <c r="AV417">
        <f t="shared" si="21"/>
        <v>0</v>
      </c>
      <c r="BA417">
        <f t="shared" si="24"/>
        <v>0</v>
      </c>
      <c r="BC417">
        <f t="shared" si="23"/>
        <v>0</v>
      </c>
    </row>
    <row r="418" spans="17:55" x14ac:dyDescent="0.25">
      <c r="Q418" s="22"/>
      <c r="X418" s="32"/>
      <c r="Y418" s="32"/>
      <c r="AA418" s="46"/>
      <c r="AB418" s="46"/>
      <c r="AC418" s="47"/>
      <c r="AD418" s="39">
        <f t="shared" si="19"/>
        <v>0</v>
      </c>
      <c r="AE418" s="48"/>
      <c r="AF418" s="48"/>
      <c r="AH418" s="49">
        <f t="shared" si="20"/>
        <v>0</v>
      </c>
      <c r="AL418">
        <v>0</v>
      </c>
      <c r="AM418">
        <v>0</v>
      </c>
      <c r="AN418">
        <v>0</v>
      </c>
      <c r="AO418">
        <v>0</v>
      </c>
      <c r="AP418">
        <v>0</v>
      </c>
      <c r="AQ418">
        <v>0</v>
      </c>
      <c r="AR418">
        <v>0</v>
      </c>
      <c r="AS418">
        <v>0</v>
      </c>
      <c r="AT418">
        <v>0</v>
      </c>
      <c r="AU418">
        <v>0</v>
      </c>
      <c r="AV418">
        <f t="shared" si="21"/>
        <v>0</v>
      </c>
      <c r="BA418">
        <f t="shared" si="24"/>
        <v>0</v>
      </c>
      <c r="BC418">
        <f t="shared" si="23"/>
        <v>0</v>
      </c>
    </row>
    <row r="419" spans="17:55" x14ac:dyDescent="0.25">
      <c r="Q419" s="22"/>
      <c r="X419" s="32"/>
      <c r="Y419" s="32"/>
      <c r="AA419" s="46"/>
      <c r="AB419" s="46"/>
      <c r="AC419" s="47"/>
      <c r="AD419" s="39">
        <f t="shared" si="19"/>
        <v>0</v>
      </c>
      <c r="AE419" s="48"/>
      <c r="AF419" s="48"/>
      <c r="AH419" s="49">
        <f t="shared" si="20"/>
        <v>0</v>
      </c>
      <c r="AL419">
        <v>0</v>
      </c>
      <c r="AM419">
        <v>0</v>
      </c>
      <c r="AN419">
        <v>0</v>
      </c>
      <c r="AO419">
        <v>0</v>
      </c>
      <c r="AP419">
        <v>0</v>
      </c>
      <c r="AQ419">
        <v>0</v>
      </c>
      <c r="AR419">
        <v>0</v>
      </c>
      <c r="AS419">
        <v>0</v>
      </c>
      <c r="AT419">
        <v>0</v>
      </c>
      <c r="AU419">
        <v>0</v>
      </c>
      <c r="AV419">
        <f t="shared" si="21"/>
        <v>0</v>
      </c>
      <c r="BA419">
        <f t="shared" si="24"/>
        <v>0</v>
      </c>
      <c r="BC419">
        <f t="shared" si="23"/>
        <v>0</v>
      </c>
    </row>
    <row r="420" spans="17:55" x14ac:dyDescent="0.25">
      <c r="Q420" s="22"/>
      <c r="X420" s="32"/>
      <c r="Y420" s="32"/>
      <c r="AA420" s="46"/>
      <c r="AB420" s="46"/>
      <c r="AC420" s="47"/>
      <c r="AD420" s="39">
        <f t="shared" si="19"/>
        <v>0</v>
      </c>
      <c r="AE420" s="48"/>
      <c r="AF420" s="48"/>
      <c r="AH420" s="49">
        <f t="shared" si="20"/>
        <v>0</v>
      </c>
      <c r="AL420">
        <v>0</v>
      </c>
      <c r="AM420">
        <v>0</v>
      </c>
      <c r="AN420">
        <v>0</v>
      </c>
      <c r="AO420">
        <v>0</v>
      </c>
      <c r="AP420">
        <v>0</v>
      </c>
      <c r="AQ420">
        <v>0</v>
      </c>
      <c r="AR420">
        <v>0</v>
      </c>
      <c r="AS420">
        <v>0</v>
      </c>
      <c r="AT420">
        <v>0</v>
      </c>
      <c r="AU420">
        <v>0</v>
      </c>
      <c r="AV420">
        <f t="shared" si="21"/>
        <v>0</v>
      </c>
      <c r="BA420">
        <f t="shared" si="24"/>
        <v>0</v>
      </c>
      <c r="BC420">
        <f t="shared" si="23"/>
        <v>0</v>
      </c>
    </row>
    <row r="421" spans="17:55" x14ac:dyDescent="0.25">
      <c r="Q421" s="22"/>
      <c r="X421" s="32"/>
      <c r="Y421" s="32"/>
      <c r="AA421" s="46"/>
      <c r="AB421" s="46"/>
      <c r="AC421" s="47"/>
      <c r="AD421" s="39">
        <f t="shared" si="19"/>
        <v>0</v>
      </c>
      <c r="AE421" s="48"/>
      <c r="AF421" s="48"/>
      <c r="AH421" s="49">
        <f t="shared" si="20"/>
        <v>0</v>
      </c>
      <c r="AL421">
        <v>0</v>
      </c>
      <c r="AM421">
        <v>0</v>
      </c>
      <c r="AN421">
        <v>0</v>
      </c>
      <c r="AO421">
        <v>0</v>
      </c>
      <c r="AP421">
        <v>0</v>
      </c>
      <c r="AQ421">
        <v>0</v>
      </c>
      <c r="AR421">
        <v>0</v>
      </c>
      <c r="AS421">
        <v>0</v>
      </c>
      <c r="AT421">
        <v>0</v>
      </c>
      <c r="AU421">
        <v>0</v>
      </c>
      <c r="AV421">
        <f t="shared" si="21"/>
        <v>0</v>
      </c>
      <c r="BA421">
        <f t="shared" si="24"/>
        <v>0</v>
      </c>
      <c r="BC421">
        <f t="shared" si="23"/>
        <v>0</v>
      </c>
    </row>
    <row r="422" spans="17:55" x14ac:dyDescent="0.25">
      <c r="Q422" s="22"/>
      <c r="X422" s="32"/>
      <c r="Y422" s="32"/>
      <c r="AA422" s="46"/>
      <c r="AB422" s="46"/>
      <c r="AC422" s="47"/>
      <c r="AD422" s="39">
        <f t="shared" si="19"/>
        <v>0</v>
      </c>
      <c r="AE422" s="48"/>
      <c r="AF422" s="48"/>
      <c r="AH422" s="49">
        <f t="shared" si="20"/>
        <v>0</v>
      </c>
      <c r="AL422">
        <v>0</v>
      </c>
      <c r="AM422">
        <v>0</v>
      </c>
      <c r="AN422">
        <v>0</v>
      </c>
      <c r="AO422">
        <v>0</v>
      </c>
      <c r="AP422">
        <v>0</v>
      </c>
      <c r="AQ422">
        <v>0</v>
      </c>
      <c r="AR422">
        <v>0</v>
      </c>
      <c r="AS422">
        <v>0</v>
      </c>
      <c r="AT422">
        <v>0</v>
      </c>
      <c r="AU422">
        <v>0</v>
      </c>
      <c r="AV422">
        <f t="shared" si="21"/>
        <v>0</v>
      </c>
      <c r="BA422">
        <f t="shared" si="24"/>
        <v>0</v>
      </c>
      <c r="BC422">
        <f t="shared" si="23"/>
        <v>0</v>
      </c>
    </row>
    <row r="423" spans="17:55" x14ac:dyDescent="0.25">
      <c r="Q423" s="22"/>
      <c r="X423" s="32"/>
      <c r="Y423" s="32"/>
      <c r="AA423" s="46"/>
      <c r="AB423" s="46"/>
      <c r="AC423" s="47"/>
      <c r="AD423" s="39">
        <f t="shared" si="19"/>
        <v>0</v>
      </c>
      <c r="AE423" s="48"/>
      <c r="AF423" s="48"/>
      <c r="AH423" s="49">
        <f t="shared" si="20"/>
        <v>0</v>
      </c>
      <c r="AL423">
        <v>0</v>
      </c>
      <c r="AM423">
        <v>0</v>
      </c>
      <c r="AN423">
        <v>0</v>
      </c>
      <c r="AO423">
        <v>0</v>
      </c>
      <c r="AP423">
        <v>0</v>
      </c>
      <c r="AQ423">
        <v>0</v>
      </c>
      <c r="AR423">
        <v>0</v>
      </c>
      <c r="AS423">
        <v>0</v>
      </c>
      <c r="AT423">
        <v>0</v>
      </c>
      <c r="AU423">
        <v>0</v>
      </c>
      <c r="AV423">
        <f t="shared" si="21"/>
        <v>0</v>
      </c>
      <c r="BA423">
        <f t="shared" si="24"/>
        <v>0</v>
      </c>
      <c r="BC423">
        <f t="shared" si="23"/>
        <v>0</v>
      </c>
    </row>
    <row r="424" spans="17:55" x14ac:dyDescent="0.25">
      <c r="Q424" s="22"/>
      <c r="X424" s="32"/>
      <c r="Y424" s="32"/>
      <c r="AA424" s="46"/>
      <c r="AB424" s="46"/>
      <c r="AC424" s="47"/>
      <c r="AD424" s="39">
        <f t="shared" si="19"/>
        <v>0</v>
      </c>
      <c r="AE424" s="48"/>
      <c r="AF424" s="48"/>
      <c r="AH424" s="49">
        <f t="shared" si="20"/>
        <v>0</v>
      </c>
      <c r="AL424">
        <v>0</v>
      </c>
      <c r="AM424">
        <v>0</v>
      </c>
      <c r="AN424">
        <v>0</v>
      </c>
      <c r="AO424">
        <v>0</v>
      </c>
      <c r="AP424">
        <v>0</v>
      </c>
      <c r="AQ424">
        <v>0</v>
      </c>
      <c r="AR424">
        <v>0</v>
      </c>
      <c r="AS424">
        <v>0</v>
      </c>
      <c r="AT424">
        <v>0</v>
      </c>
      <c r="AU424">
        <v>0</v>
      </c>
      <c r="AV424">
        <f t="shared" si="21"/>
        <v>0</v>
      </c>
      <c r="BA424">
        <f t="shared" si="24"/>
        <v>0</v>
      </c>
      <c r="BC424">
        <f t="shared" si="23"/>
        <v>0</v>
      </c>
    </row>
    <row r="425" spans="17:55" x14ac:dyDescent="0.25">
      <c r="Q425" s="22"/>
      <c r="X425" s="32"/>
      <c r="Y425" s="32"/>
      <c r="AA425" s="46"/>
      <c r="AB425" s="46"/>
      <c r="AC425" s="47"/>
      <c r="AD425" s="39">
        <f t="shared" si="19"/>
        <v>0</v>
      </c>
      <c r="AE425" s="48"/>
      <c r="AF425" s="48"/>
      <c r="AH425" s="49">
        <f t="shared" si="20"/>
        <v>0</v>
      </c>
      <c r="AL425">
        <v>0</v>
      </c>
      <c r="AM425">
        <v>0</v>
      </c>
      <c r="AN425">
        <v>0</v>
      </c>
      <c r="AO425">
        <v>0</v>
      </c>
      <c r="AP425">
        <v>0</v>
      </c>
      <c r="AQ425">
        <v>0</v>
      </c>
      <c r="AR425">
        <v>0</v>
      </c>
      <c r="AS425">
        <v>0</v>
      </c>
      <c r="AT425">
        <v>0</v>
      </c>
      <c r="AU425">
        <v>0</v>
      </c>
      <c r="AV425">
        <f t="shared" si="21"/>
        <v>0</v>
      </c>
      <c r="BA425">
        <f t="shared" si="24"/>
        <v>0</v>
      </c>
      <c r="BC425">
        <f t="shared" si="23"/>
        <v>0</v>
      </c>
    </row>
    <row r="426" spans="17:55" x14ac:dyDescent="0.25">
      <c r="Q426" s="22"/>
      <c r="X426" s="32"/>
      <c r="Y426" s="32"/>
      <c r="AA426" s="46"/>
      <c r="AB426" s="46"/>
      <c r="AC426" s="47"/>
      <c r="AD426" s="39">
        <f t="shared" si="19"/>
        <v>0</v>
      </c>
      <c r="AE426" s="48"/>
      <c r="AF426" s="48"/>
      <c r="AH426" s="49">
        <f t="shared" si="20"/>
        <v>0</v>
      </c>
      <c r="AL426">
        <v>0</v>
      </c>
      <c r="AM426">
        <v>0</v>
      </c>
      <c r="AN426">
        <v>0</v>
      </c>
      <c r="AO426">
        <v>0</v>
      </c>
      <c r="AP426">
        <v>0</v>
      </c>
      <c r="AQ426">
        <v>0</v>
      </c>
      <c r="AR426">
        <v>0</v>
      </c>
      <c r="AS426">
        <v>0</v>
      </c>
      <c r="AT426">
        <v>0</v>
      </c>
      <c r="AU426">
        <v>0</v>
      </c>
      <c r="AV426">
        <f t="shared" si="21"/>
        <v>0</v>
      </c>
      <c r="BA426">
        <f t="shared" si="24"/>
        <v>0</v>
      </c>
      <c r="BC426">
        <f t="shared" si="23"/>
        <v>0</v>
      </c>
    </row>
    <row r="427" spans="17:55" x14ac:dyDescent="0.25">
      <c r="Q427" s="22"/>
      <c r="X427" s="32"/>
      <c r="Y427" s="32"/>
      <c r="AA427" s="46"/>
      <c r="AB427" s="46"/>
      <c r="AC427" s="47"/>
      <c r="AD427" s="39">
        <f t="shared" si="19"/>
        <v>0</v>
      </c>
      <c r="AE427" s="48"/>
      <c r="AF427" s="48"/>
      <c r="AH427" s="49">
        <f t="shared" si="20"/>
        <v>0</v>
      </c>
      <c r="AL427">
        <v>0</v>
      </c>
      <c r="AM427">
        <v>0</v>
      </c>
      <c r="AN427">
        <v>0</v>
      </c>
      <c r="AO427">
        <v>0</v>
      </c>
      <c r="AP427">
        <v>0</v>
      </c>
      <c r="AQ427">
        <v>0</v>
      </c>
      <c r="AR427">
        <v>0</v>
      </c>
      <c r="AS427">
        <v>0</v>
      </c>
      <c r="AT427">
        <v>0</v>
      </c>
      <c r="AU427">
        <v>0</v>
      </c>
      <c r="AV427">
        <f t="shared" si="21"/>
        <v>0</v>
      </c>
      <c r="BA427">
        <f t="shared" si="24"/>
        <v>0</v>
      </c>
      <c r="BC427">
        <f t="shared" si="23"/>
        <v>0</v>
      </c>
    </row>
    <row r="428" spans="17:55" x14ac:dyDescent="0.25">
      <c r="Q428" s="22"/>
      <c r="X428" s="32"/>
      <c r="Y428" s="32"/>
      <c r="AA428" s="46"/>
      <c r="AB428" s="46"/>
      <c r="AC428" s="47"/>
      <c r="AD428" s="39">
        <f t="shared" si="19"/>
        <v>0</v>
      </c>
      <c r="AE428" s="48"/>
      <c r="AF428" s="48"/>
      <c r="AH428" s="49">
        <f t="shared" si="20"/>
        <v>0</v>
      </c>
      <c r="AL428">
        <v>0</v>
      </c>
      <c r="AM428">
        <v>0</v>
      </c>
      <c r="AN428">
        <v>0</v>
      </c>
      <c r="AO428">
        <v>0</v>
      </c>
      <c r="AP428">
        <v>0</v>
      </c>
      <c r="AQ428">
        <v>0</v>
      </c>
      <c r="AR428">
        <v>0</v>
      </c>
      <c r="AS428">
        <v>0</v>
      </c>
      <c r="AT428">
        <v>0</v>
      </c>
      <c r="AU428">
        <v>0</v>
      </c>
      <c r="AV428">
        <f t="shared" si="21"/>
        <v>0</v>
      </c>
      <c r="BA428">
        <f t="shared" si="24"/>
        <v>0</v>
      </c>
      <c r="BC428">
        <f t="shared" si="23"/>
        <v>0</v>
      </c>
    </row>
    <row r="429" spans="17:55" x14ac:dyDescent="0.25">
      <c r="Q429" s="22"/>
      <c r="X429" s="32"/>
      <c r="Y429" s="32"/>
      <c r="AA429" s="46"/>
      <c r="AB429" s="46"/>
      <c r="AC429" s="47"/>
      <c r="AD429" s="39">
        <f t="shared" si="19"/>
        <v>0</v>
      </c>
      <c r="AE429" s="48"/>
      <c r="AF429" s="48"/>
      <c r="AH429" s="49">
        <f t="shared" si="20"/>
        <v>0</v>
      </c>
      <c r="AL429">
        <v>0</v>
      </c>
      <c r="AM429">
        <v>0</v>
      </c>
      <c r="AN429">
        <v>0</v>
      </c>
      <c r="AO429">
        <v>0</v>
      </c>
      <c r="AP429">
        <v>0</v>
      </c>
      <c r="AQ429">
        <v>0</v>
      </c>
      <c r="AR429">
        <v>0</v>
      </c>
      <c r="AS429">
        <v>0</v>
      </c>
      <c r="AT429">
        <v>0</v>
      </c>
      <c r="AU429">
        <v>0</v>
      </c>
      <c r="AV429">
        <f t="shared" si="21"/>
        <v>0</v>
      </c>
      <c r="BA429">
        <f t="shared" si="24"/>
        <v>0</v>
      </c>
      <c r="BC429">
        <f t="shared" si="23"/>
        <v>0</v>
      </c>
    </row>
    <row r="430" spans="17:55" x14ac:dyDescent="0.25">
      <c r="Q430" s="22"/>
      <c r="X430" s="32"/>
      <c r="Y430" s="32"/>
      <c r="AA430" s="46"/>
      <c r="AB430" s="46"/>
      <c r="AC430" s="47"/>
      <c r="AD430" s="39">
        <f t="shared" si="19"/>
        <v>0</v>
      </c>
      <c r="AE430" s="48"/>
      <c r="AF430" s="48"/>
      <c r="AH430" s="49">
        <f t="shared" si="20"/>
        <v>0</v>
      </c>
      <c r="AL430">
        <v>0</v>
      </c>
      <c r="AM430">
        <v>0</v>
      </c>
      <c r="AN430">
        <v>0</v>
      </c>
      <c r="AO430">
        <v>0</v>
      </c>
      <c r="AP430">
        <v>0</v>
      </c>
      <c r="AQ430">
        <v>0</v>
      </c>
      <c r="AR430">
        <v>0</v>
      </c>
      <c r="AS430">
        <v>0</v>
      </c>
      <c r="AT430">
        <v>0</v>
      </c>
      <c r="AU430">
        <v>0</v>
      </c>
      <c r="AV430">
        <f t="shared" si="21"/>
        <v>0</v>
      </c>
      <c r="BA430">
        <f t="shared" si="24"/>
        <v>0</v>
      </c>
      <c r="BC430">
        <f t="shared" si="23"/>
        <v>0</v>
      </c>
    </row>
    <row r="431" spans="17:55" x14ac:dyDescent="0.25">
      <c r="X431" s="32"/>
      <c r="Y431" s="32"/>
      <c r="AA431" s="46"/>
      <c r="AB431" s="46"/>
      <c r="AC431" s="47"/>
      <c r="AD431" s="39">
        <f t="shared" si="19"/>
        <v>0</v>
      </c>
      <c r="AE431" s="48"/>
      <c r="AF431" s="48"/>
      <c r="AH431" s="49">
        <f t="shared" si="20"/>
        <v>0</v>
      </c>
      <c r="AL431">
        <v>0</v>
      </c>
      <c r="AM431">
        <v>0</v>
      </c>
      <c r="AN431">
        <v>0</v>
      </c>
      <c r="AO431">
        <v>0</v>
      </c>
      <c r="AP431">
        <v>0</v>
      </c>
      <c r="AQ431">
        <v>0</v>
      </c>
      <c r="AR431">
        <v>0</v>
      </c>
      <c r="AS431">
        <v>0</v>
      </c>
      <c r="AT431">
        <v>0</v>
      </c>
      <c r="AU431">
        <v>0</v>
      </c>
      <c r="AV431">
        <f t="shared" si="21"/>
        <v>0</v>
      </c>
      <c r="BA431">
        <f t="shared" si="24"/>
        <v>0</v>
      </c>
      <c r="BC431">
        <f t="shared" si="23"/>
        <v>0</v>
      </c>
    </row>
    <row r="432" spans="17:55" x14ac:dyDescent="0.25">
      <c r="X432" s="32"/>
      <c r="Y432" s="32"/>
      <c r="AA432" s="46"/>
      <c r="AB432" s="46"/>
      <c r="AC432" s="47"/>
      <c r="AD432" s="39">
        <f t="shared" si="19"/>
        <v>0</v>
      </c>
      <c r="AE432" s="48"/>
      <c r="AF432" s="48"/>
      <c r="AH432" s="49">
        <f t="shared" si="20"/>
        <v>0</v>
      </c>
      <c r="AL432">
        <v>0</v>
      </c>
      <c r="AM432">
        <v>0</v>
      </c>
      <c r="AN432">
        <v>0</v>
      </c>
      <c r="AO432">
        <v>0</v>
      </c>
      <c r="AP432">
        <v>0</v>
      </c>
      <c r="AQ432">
        <v>0</v>
      </c>
      <c r="AR432">
        <v>0</v>
      </c>
      <c r="AS432">
        <v>0</v>
      </c>
      <c r="AT432">
        <v>0</v>
      </c>
      <c r="AU432">
        <v>0</v>
      </c>
      <c r="AV432">
        <f t="shared" si="21"/>
        <v>0</v>
      </c>
      <c r="BA432">
        <f t="shared" si="24"/>
        <v>0</v>
      </c>
      <c r="BC432">
        <f t="shared" si="23"/>
        <v>0</v>
      </c>
    </row>
    <row r="433" spans="24:55" x14ac:dyDescent="0.25">
      <c r="X433" s="32"/>
      <c r="Y433" s="32"/>
      <c r="AA433" s="46"/>
      <c r="AB433" s="46"/>
      <c r="AC433" s="47"/>
      <c r="AD433" s="39">
        <f t="shared" si="19"/>
        <v>0</v>
      </c>
      <c r="AE433" s="48"/>
      <c r="AF433" s="48"/>
      <c r="AH433" s="49">
        <f t="shared" si="20"/>
        <v>0</v>
      </c>
      <c r="AL433">
        <v>0</v>
      </c>
      <c r="AM433">
        <v>0</v>
      </c>
      <c r="AN433">
        <v>0</v>
      </c>
      <c r="AO433">
        <v>0</v>
      </c>
      <c r="AP433">
        <v>0</v>
      </c>
      <c r="AQ433">
        <v>0</v>
      </c>
      <c r="AR433">
        <v>0</v>
      </c>
      <c r="AS433">
        <v>0</v>
      </c>
      <c r="AT433">
        <v>0</v>
      </c>
      <c r="AU433">
        <v>0</v>
      </c>
      <c r="AV433">
        <f t="shared" si="21"/>
        <v>0</v>
      </c>
      <c r="BA433">
        <f t="shared" si="24"/>
        <v>0</v>
      </c>
      <c r="BC433">
        <f t="shared" si="23"/>
        <v>0</v>
      </c>
    </row>
    <row r="434" spans="24:55" x14ac:dyDescent="0.25">
      <c r="X434" s="32"/>
      <c r="Y434" s="32"/>
      <c r="AA434" s="46"/>
      <c r="AB434" s="46"/>
      <c r="AC434" s="47"/>
      <c r="AD434" s="39">
        <f t="shared" si="19"/>
        <v>0</v>
      </c>
      <c r="AE434" s="48"/>
      <c r="AF434" s="48"/>
      <c r="AH434" s="49">
        <f t="shared" si="20"/>
        <v>0</v>
      </c>
      <c r="AL434">
        <v>0</v>
      </c>
      <c r="AM434">
        <v>0</v>
      </c>
      <c r="AN434">
        <v>0</v>
      </c>
      <c r="AO434">
        <v>0</v>
      </c>
      <c r="AP434">
        <v>0</v>
      </c>
      <c r="AQ434">
        <v>0</v>
      </c>
      <c r="AR434">
        <v>0</v>
      </c>
      <c r="AS434">
        <v>0</v>
      </c>
      <c r="AT434">
        <v>0</v>
      </c>
      <c r="AU434">
        <v>0</v>
      </c>
      <c r="AV434">
        <f t="shared" si="21"/>
        <v>0</v>
      </c>
      <c r="BA434">
        <f t="shared" si="24"/>
        <v>0</v>
      </c>
      <c r="BC434">
        <f t="shared" si="23"/>
        <v>0</v>
      </c>
    </row>
    <row r="435" spans="24:55" x14ac:dyDescent="0.25">
      <c r="X435" s="32"/>
      <c r="Y435" s="32"/>
      <c r="AA435" s="46"/>
      <c r="AB435" s="46"/>
      <c r="AC435" s="47"/>
      <c r="AD435" s="39">
        <f t="shared" si="19"/>
        <v>0</v>
      </c>
      <c r="AE435" s="48"/>
      <c r="AF435" s="48"/>
      <c r="AH435" s="49">
        <f t="shared" si="20"/>
        <v>0</v>
      </c>
      <c r="AL435">
        <v>0</v>
      </c>
      <c r="AM435">
        <v>0</v>
      </c>
      <c r="AN435">
        <v>0</v>
      </c>
      <c r="AO435">
        <v>0</v>
      </c>
      <c r="AP435">
        <v>0</v>
      </c>
      <c r="AQ435">
        <v>0</v>
      </c>
      <c r="AR435">
        <v>0</v>
      </c>
      <c r="AS435">
        <v>0</v>
      </c>
      <c r="AT435">
        <v>0</v>
      </c>
      <c r="AU435">
        <v>0</v>
      </c>
      <c r="AV435">
        <f t="shared" si="21"/>
        <v>0</v>
      </c>
      <c r="BA435">
        <f t="shared" si="24"/>
        <v>0</v>
      </c>
      <c r="BC435">
        <f t="shared" si="23"/>
        <v>0</v>
      </c>
    </row>
    <row r="436" spans="24:55" x14ac:dyDescent="0.25">
      <c r="X436" s="32"/>
      <c r="Y436" s="32"/>
      <c r="AA436" s="46"/>
      <c r="AB436" s="46"/>
      <c r="AC436" s="47"/>
      <c r="AD436" s="39">
        <f t="shared" si="19"/>
        <v>0</v>
      </c>
      <c r="AE436" s="48"/>
      <c r="AF436" s="48"/>
      <c r="AH436" s="49">
        <f t="shared" si="20"/>
        <v>0</v>
      </c>
      <c r="AL436">
        <v>0</v>
      </c>
      <c r="AM436">
        <v>0</v>
      </c>
      <c r="AN436">
        <v>0</v>
      </c>
      <c r="AO436">
        <v>0</v>
      </c>
      <c r="AP436">
        <v>0</v>
      </c>
      <c r="AQ436">
        <v>0</v>
      </c>
      <c r="AR436">
        <v>0</v>
      </c>
      <c r="AS436">
        <v>0</v>
      </c>
      <c r="AT436">
        <v>0</v>
      </c>
      <c r="AU436">
        <v>0</v>
      </c>
      <c r="AV436">
        <f t="shared" si="21"/>
        <v>0</v>
      </c>
      <c r="BA436">
        <f t="shared" si="24"/>
        <v>0</v>
      </c>
      <c r="BC436">
        <f t="shared" si="23"/>
        <v>0</v>
      </c>
    </row>
    <row r="437" spans="24:55" x14ac:dyDescent="0.25">
      <c r="X437" s="32"/>
      <c r="Y437" s="32"/>
      <c r="AA437" s="46"/>
      <c r="AB437" s="46"/>
      <c r="AC437" s="47"/>
      <c r="AD437" s="39">
        <f t="shared" si="19"/>
        <v>0</v>
      </c>
      <c r="AE437" s="48"/>
      <c r="AF437" s="48"/>
      <c r="AH437" s="49">
        <f t="shared" si="20"/>
        <v>0</v>
      </c>
      <c r="AL437">
        <v>0</v>
      </c>
      <c r="AM437">
        <v>0</v>
      </c>
      <c r="AN437">
        <v>0</v>
      </c>
      <c r="AO437">
        <v>0</v>
      </c>
      <c r="AP437">
        <v>0</v>
      </c>
      <c r="AQ437">
        <v>0</v>
      </c>
      <c r="AR437">
        <v>0</v>
      </c>
      <c r="AS437">
        <v>0</v>
      </c>
      <c r="AT437">
        <v>0</v>
      </c>
      <c r="AU437">
        <v>0</v>
      </c>
      <c r="AV437">
        <f t="shared" si="21"/>
        <v>0</v>
      </c>
      <c r="BA437">
        <f t="shared" si="24"/>
        <v>0</v>
      </c>
      <c r="BC437">
        <f t="shared" si="23"/>
        <v>0</v>
      </c>
    </row>
    <row r="438" spans="24:55" x14ac:dyDescent="0.25">
      <c r="X438" s="32"/>
      <c r="Y438" s="32"/>
      <c r="AA438" s="46"/>
      <c r="AB438" s="46"/>
      <c r="AC438" s="47"/>
      <c r="AD438" s="39">
        <f t="shared" si="19"/>
        <v>0</v>
      </c>
      <c r="AE438" s="48"/>
      <c r="AF438" s="48"/>
      <c r="AH438" s="49">
        <f t="shared" si="20"/>
        <v>0</v>
      </c>
      <c r="AL438">
        <v>0</v>
      </c>
      <c r="AM438">
        <v>0</v>
      </c>
      <c r="AN438">
        <v>0</v>
      </c>
      <c r="AO438">
        <v>0</v>
      </c>
      <c r="AP438">
        <v>0</v>
      </c>
      <c r="AQ438">
        <v>0</v>
      </c>
      <c r="AR438">
        <v>0</v>
      </c>
      <c r="AS438">
        <v>0</v>
      </c>
      <c r="AT438">
        <v>0</v>
      </c>
      <c r="AU438">
        <v>0</v>
      </c>
      <c r="AV438">
        <f t="shared" si="21"/>
        <v>0</v>
      </c>
      <c r="BA438">
        <f t="shared" si="24"/>
        <v>0</v>
      </c>
      <c r="BC438">
        <f t="shared" si="23"/>
        <v>0</v>
      </c>
    </row>
    <row r="439" spans="24:55" x14ac:dyDescent="0.25">
      <c r="X439" s="32"/>
      <c r="Y439" s="32"/>
      <c r="AA439" s="46"/>
      <c r="AB439" s="46"/>
      <c r="AC439" s="47"/>
      <c r="AD439" s="39">
        <f t="shared" si="19"/>
        <v>0</v>
      </c>
      <c r="AE439" s="48"/>
      <c r="AF439" s="48"/>
      <c r="AH439" s="49">
        <f t="shared" si="20"/>
        <v>0</v>
      </c>
      <c r="AL439">
        <v>0</v>
      </c>
      <c r="AM439">
        <v>0</v>
      </c>
      <c r="AN439">
        <v>0</v>
      </c>
      <c r="AO439">
        <v>0</v>
      </c>
      <c r="AP439">
        <v>0</v>
      </c>
      <c r="AQ439">
        <v>0</v>
      </c>
      <c r="AR439">
        <v>0</v>
      </c>
      <c r="AS439">
        <v>0</v>
      </c>
      <c r="AT439">
        <v>0</v>
      </c>
      <c r="AU439">
        <v>0</v>
      </c>
      <c r="AV439">
        <f t="shared" si="21"/>
        <v>0</v>
      </c>
      <c r="BA439">
        <f t="shared" si="24"/>
        <v>0</v>
      </c>
      <c r="BC439">
        <f t="shared" si="23"/>
        <v>0</v>
      </c>
    </row>
    <row r="440" spans="24:55" x14ac:dyDescent="0.25">
      <c r="X440" s="32"/>
      <c r="Y440" s="32"/>
      <c r="AA440" s="46"/>
      <c r="AB440" s="46"/>
      <c r="AC440" s="47"/>
      <c r="AD440" s="39">
        <f t="shared" si="19"/>
        <v>0</v>
      </c>
      <c r="AE440" s="48"/>
      <c r="AF440" s="48"/>
      <c r="AH440" s="49">
        <f t="shared" si="20"/>
        <v>0</v>
      </c>
      <c r="AL440">
        <v>0</v>
      </c>
      <c r="AM440">
        <v>0</v>
      </c>
      <c r="AN440">
        <v>0</v>
      </c>
      <c r="AO440">
        <v>0</v>
      </c>
      <c r="AP440">
        <v>0</v>
      </c>
      <c r="AQ440">
        <v>0</v>
      </c>
      <c r="AR440">
        <v>0</v>
      </c>
      <c r="AS440">
        <v>0</v>
      </c>
      <c r="AT440">
        <v>0</v>
      </c>
      <c r="AU440">
        <v>0</v>
      </c>
      <c r="AV440">
        <f t="shared" si="21"/>
        <v>0</v>
      </c>
      <c r="BA440">
        <f t="shared" si="24"/>
        <v>0</v>
      </c>
      <c r="BC440">
        <f t="shared" si="23"/>
        <v>0</v>
      </c>
    </row>
    <row r="441" spans="24:55" x14ac:dyDescent="0.25">
      <c r="X441" s="32"/>
      <c r="Y441" s="32"/>
      <c r="AA441" s="46"/>
      <c r="AB441" s="46"/>
      <c r="AC441" s="47"/>
      <c r="AD441" s="39">
        <f t="shared" si="19"/>
        <v>0</v>
      </c>
      <c r="AE441" s="48"/>
      <c r="AF441" s="48"/>
      <c r="AH441" s="49">
        <f t="shared" si="20"/>
        <v>0</v>
      </c>
      <c r="AL441">
        <v>0</v>
      </c>
      <c r="AM441">
        <v>0</v>
      </c>
      <c r="AN441">
        <v>0</v>
      </c>
      <c r="AO441">
        <v>0</v>
      </c>
      <c r="AP441">
        <v>0</v>
      </c>
      <c r="AQ441">
        <v>0</v>
      </c>
      <c r="AR441">
        <v>0</v>
      </c>
      <c r="AS441">
        <v>0</v>
      </c>
      <c r="AT441">
        <v>0</v>
      </c>
      <c r="AU441">
        <v>0</v>
      </c>
      <c r="AV441">
        <f t="shared" si="21"/>
        <v>0</v>
      </c>
      <c r="BA441">
        <f t="shared" si="24"/>
        <v>0</v>
      </c>
      <c r="BC441">
        <f t="shared" si="23"/>
        <v>0</v>
      </c>
    </row>
    <row r="442" spans="24:55" x14ac:dyDescent="0.25">
      <c r="X442" s="32"/>
      <c r="Y442" s="32"/>
      <c r="AA442" s="46"/>
      <c r="AB442" s="46"/>
      <c r="AC442" s="47"/>
      <c r="AD442" s="39">
        <f t="shared" si="19"/>
        <v>0</v>
      </c>
      <c r="AE442" s="48"/>
      <c r="AF442" s="48"/>
      <c r="AH442" s="49">
        <f t="shared" si="20"/>
        <v>0</v>
      </c>
      <c r="AL442">
        <v>0</v>
      </c>
      <c r="AM442">
        <v>0</v>
      </c>
      <c r="AN442">
        <v>0</v>
      </c>
      <c r="AO442">
        <v>0</v>
      </c>
      <c r="AP442">
        <v>0</v>
      </c>
      <c r="AQ442">
        <v>0</v>
      </c>
      <c r="AR442">
        <v>0</v>
      </c>
      <c r="AS442">
        <v>0</v>
      </c>
      <c r="AT442">
        <v>0</v>
      </c>
      <c r="AU442">
        <v>0</v>
      </c>
      <c r="AV442">
        <f t="shared" si="21"/>
        <v>0</v>
      </c>
      <c r="BA442">
        <f t="shared" si="24"/>
        <v>0</v>
      </c>
      <c r="BC442">
        <f t="shared" si="23"/>
        <v>0</v>
      </c>
    </row>
    <row r="443" spans="24:55" x14ac:dyDescent="0.25">
      <c r="X443" s="32"/>
      <c r="Y443" s="32"/>
      <c r="AA443" s="46"/>
      <c r="AB443" s="46"/>
      <c r="AC443" s="47"/>
      <c r="AD443" s="39">
        <f t="shared" si="19"/>
        <v>0</v>
      </c>
      <c r="AE443" s="48"/>
      <c r="AF443" s="48"/>
      <c r="AH443" s="49">
        <f t="shared" si="20"/>
        <v>0</v>
      </c>
      <c r="AL443">
        <v>0</v>
      </c>
      <c r="AM443">
        <v>0</v>
      </c>
      <c r="AN443">
        <v>0</v>
      </c>
      <c r="AO443">
        <v>0</v>
      </c>
      <c r="AP443">
        <v>0</v>
      </c>
      <c r="AQ443">
        <v>0</v>
      </c>
      <c r="AR443">
        <v>0</v>
      </c>
      <c r="AS443">
        <v>0</v>
      </c>
      <c r="AT443">
        <v>0</v>
      </c>
      <c r="AU443">
        <v>0</v>
      </c>
      <c r="AV443">
        <f t="shared" si="21"/>
        <v>0</v>
      </c>
      <c r="BA443">
        <f t="shared" si="24"/>
        <v>0</v>
      </c>
      <c r="BC443">
        <f t="shared" si="23"/>
        <v>0</v>
      </c>
    </row>
    <row r="444" spans="24:55" x14ac:dyDescent="0.25">
      <c r="X444" s="32"/>
      <c r="Y444" s="32"/>
      <c r="AA444" s="46"/>
      <c r="AB444" s="46"/>
      <c r="AC444" s="47"/>
      <c r="AD444" s="39">
        <f t="shared" si="19"/>
        <v>0</v>
      </c>
      <c r="AE444" s="48"/>
      <c r="AF444" s="48"/>
      <c r="AH444" s="49">
        <f t="shared" si="20"/>
        <v>0</v>
      </c>
      <c r="AL444">
        <v>0</v>
      </c>
      <c r="AM444">
        <v>0</v>
      </c>
      <c r="AN444">
        <v>0</v>
      </c>
      <c r="AO444">
        <v>0</v>
      </c>
      <c r="AP444">
        <v>0</v>
      </c>
      <c r="AQ444">
        <v>0</v>
      </c>
      <c r="AR444">
        <v>0</v>
      </c>
      <c r="AS444">
        <v>0</v>
      </c>
      <c r="AT444">
        <v>0</v>
      </c>
      <c r="AU444">
        <v>0</v>
      </c>
      <c r="AV444">
        <f t="shared" si="21"/>
        <v>0</v>
      </c>
      <c r="BA444">
        <f t="shared" si="24"/>
        <v>0</v>
      </c>
      <c r="BC444">
        <f t="shared" si="23"/>
        <v>0</v>
      </c>
    </row>
    <row r="445" spans="24:55" x14ac:dyDescent="0.25">
      <c r="X445" s="32"/>
      <c r="Y445" s="32"/>
      <c r="AA445" s="46"/>
      <c r="AB445" s="46"/>
      <c r="AC445" s="47"/>
      <c r="AD445" s="39">
        <f t="shared" si="19"/>
        <v>0</v>
      </c>
      <c r="AE445" s="48"/>
      <c r="AF445" s="48"/>
      <c r="AH445" s="49">
        <f t="shared" si="20"/>
        <v>0</v>
      </c>
      <c r="AL445">
        <v>0</v>
      </c>
      <c r="AM445">
        <v>0</v>
      </c>
      <c r="AN445">
        <v>0</v>
      </c>
      <c r="AO445">
        <v>0</v>
      </c>
      <c r="AP445">
        <v>0</v>
      </c>
      <c r="AQ445">
        <v>0</v>
      </c>
      <c r="AR445">
        <v>0</v>
      </c>
      <c r="AS445">
        <v>0</v>
      </c>
      <c r="AT445">
        <v>0</v>
      </c>
      <c r="AU445">
        <v>0</v>
      </c>
      <c r="AV445">
        <f t="shared" si="21"/>
        <v>0</v>
      </c>
      <c r="BA445">
        <f t="shared" si="24"/>
        <v>0</v>
      </c>
      <c r="BC445">
        <f t="shared" si="23"/>
        <v>0</v>
      </c>
    </row>
    <row r="446" spans="24:55" x14ac:dyDescent="0.25">
      <c r="X446" s="32"/>
      <c r="Y446" s="32"/>
      <c r="AA446" s="46"/>
      <c r="AB446" s="46"/>
      <c r="AC446" s="47"/>
      <c r="AD446" s="39">
        <f t="shared" si="19"/>
        <v>0</v>
      </c>
      <c r="AE446" s="48"/>
      <c r="AF446" s="48"/>
      <c r="AH446" s="49">
        <f t="shared" si="20"/>
        <v>0</v>
      </c>
      <c r="AL446">
        <v>0</v>
      </c>
      <c r="AM446">
        <v>0</v>
      </c>
      <c r="AN446">
        <v>0</v>
      </c>
      <c r="AO446">
        <v>0</v>
      </c>
      <c r="AP446">
        <v>0</v>
      </c>
      <c r="AQ446">
        <v>0</v>
      </c>
      <c r="AR446">
        <v>0</v>
      </c>
      <c r="AS446">
        <v>0</v>
      </c>
      <c r="AT446">
        <v>0</v>
      </c>
      <c r="AU446">
        <v>0</v>
      </c>
      <c r="AV446">
        <f t="shared" si="21"/>
        <v>0</v>
      </c>
      <c r="BA446">
        <f t="shared" si="24"/>
        <v>0</v>
      </c>
      <c r="BC446">
        <f t="shared" si="23"/>
        <v>0</v>
      </c>
    </row>
    <row r="447" spans="24:55" x14ac:dyDescent="0.25">
      <c r="X447" s="32"/>
      <c r="Y447" s="32"/>
      <c r="AA447" s="46"/>
      <c r="AB447" s="46"/>
      <c r="AC447" s="47"/>
      <c r="AD447" s="39">
        <f t="shared" si="19"/>
        <v>0</v>
      </c>
      <c r="AE447" s="48"/>
      <c r="AF447" s="48"/>
      <c r="AH447" s="49">
        <f t="shared" si="20"/>
        <v>0</v>
      </c>
      <c r="AL447">
        <v>0</v>
      </c>
      <c r="AM447">
        <v>0</v>
      </c>
      <c r="AN447">
        <v>0</v>
      </c>
      <c r="AO447">
        <v>0</v>
      </c>
      <c r="AP447">
        <v>0</v>
      </c>
      <c r="AQ447">
        <v>0</v>
      </c>
      <c r="AR447">
        <v>0</v>
      </c>
      <c r="AS447">
        <v>0</v>
      </c>
      <c r="AT447">
        <v>0</v>
      </c>
      <c r="AU447">
        <v>0</v>
      </c>
      <c r="AV447">
        <f t="shared" si="21"/>
        <v>0</v>
      </c>
      <c r="BA447">
        <f t="shared" si="24"/>
        <v>0</v>
      </c>
      <c r="BC447">
        <f t="shared" si="23"/>
        <v>0</v>
      </c>
    </row>
    <row r="448" spans="24:55" x14ac:dyDescent="0.25">
      <c r="X448" s="32"/>
      <c r="Y448" s="32"/>
      <c r="AA448" s="46"/>
      <c r="AB448" s="46"/>
      <c r="AC448" s="47"/>
      <c r="AD448" s="39">
        <f t="shared" si="19"/>
        <v>0</v>
      </c>
      <c r="AE448" s="48"/>
      <c r="AF448" s="48"/>
      <c r="AH448" s="49">
        <f t="shared" si="20"/>
        <v>0</v>
      </c>
      <c r="AL448">
        <v>0</v>
      </c>
      <c r="AM448">
        <v>0</v>
      </c>
      <c r="AN448">
        <v>0</v>
      </c>
      <c r="AO448">
        <v>0</v>
      </c>
      <c r="AP448">
        <v>0</v>
      </c>
      <c r="AQ448">
        <v>0</v>
      </c>
      <c r="AR448">
        <v>0</v>
      </c>
      <c r="AS448">
        <v>0</v>
      </c>
      <c r="AT448">
        <v>0</v>
      </c>
      <c r="AU448">
        <v>0</v>
      </c>
      <c r="AV448">
        <f t="shared" si="21"/>
        <v>0</v>
      </c>
      <c r="BA448">
        <f t="shared" si="24"/>
        <v>0</v>
      </c>
      <c r="BC448">
        <f t="shared" si="23"/>
        <v>0</v>
      </c>
    </row>
    <row r="449" spans="24:55" x14ac:dyDescent="0.25">
      <c r="X449" s="32"/>
      <c r="Y449" s="32"/>
      <c r="AA449" s="46"/>
      <c r="AB449" s="46"/>
      <c r="AC449" s="47"/>
      <c r="AD449" s="39">
        <f t="shared" si="19"/>
        <v>0</v>
      </c>
      <c r="AE449" s="48"/>
      <c r="AF449" s="48"/>
      <c r="AH449" s="49">
        <f t="shared" si="20"/>
        <v>0</v>
      </c>
      <c r="AL449">
        <v>0</v>
      </c>
      <c r="AM449">
        <v>0</v>
      </c>
      <c r="AN449">
        <v>0</v>
      </c>
      <c r="AO449">
        <v>0</v>
      </c>
      <c r="AP449">
        <v>0</v>
      </c>
      <c r="AQ449">
        <v>0</v>
      </c>
      <c r="AR449">
        <v>0</v>
      </c>
      <c r="AS449">
        <v>0</v>
      </c>
      <c r="AT449">
        <v>0</v>
      </c>
      <c r="AU449">
        <v>0</v>
      </c>
      <c r="AV449">
        <f t="shared" si="21"/>
        <v>0</v>
      </c>
      <c r="BA449">
        <f t="shared" si="24"/>
        <v>0</v>
      </c>
      <c r="BC449">
        <f t="shared" si="23"/>
        <v>0</v>
      </c>
    </row>
    <row r="450" spans="24:55" x14ac:dyDescent="0.25">
      <c r="AA450" s="46"/>
      <c r="AB450" s="46"/>
      <c r="AC450" s="47"/>
      <c r="AD450" s="39">
        <f t="shared" si="19"/>
        <v>0</v>
      </c>
      <c r="AE450" s="48"/>
      <c r="AF450" s="48"/>
      <c r="AH450" s="49">
        <f t="shared" si="20"/>
        <v>0</v>
      </c>
      <c r="AL450">
        <v>0</v>
      </c>
      <c r="AM450">
        <v>0</v>
      </c>
      <c r="AN450">
        <v>0</v>
      </c>
      <c r="AO450">
        <v>0</v>
      </c>
      <c r="AP450">
        <v>0</v>
      </c>
      <c r="AQ450">
        <v>0</v>
      </c>
      <c r="AR450">
        <v>0</v>
      </c>
      <c r="AS450">
        <v>0</v>
      </c>
      <c r="AT450">
        <v>0</v>
      </c>
      <c r="AU450">
        <v>0</v>
      </c>
      <c r="AV450">
        <f t="shared" si="21"/>
        <v>0</v>
      </c>
      <c r="BA450">
        <f t="shared" si="24"/>
        <v>0</v>
      </c>
      <c r="BC450">
        <f t="shared" si="23"/>
        <v>0</v>
      </c>
    </row>
    <row r="451" spans="24:55" x14ac:dyDescent="0.25">
      <c r="AA451" s="46"/>
      <c r="AB451" s="46"/>
      <c r="AC451" s="47"/>
      <c r="AD451" s="39">
        <f t="shared" si="19"/>
        <v>0</v>
      </c>
      <c r="AE451" s="48"/>
      <c r="AF451" s="48"/>
      <c r="AH451" s="49">
        <f t="shared" ref="AH451:AH514" si="25">SUM(AI451,AL451,AM451,AN451,AO451,AP451,AQ451,AR451,AS451,AT451,AU451,AV451)</f>
        <v>0</v>
      </c>
      <c r="AL451">
        <v>0</v>
      </c>
      <c r="AM451">
        <v>0</v>
      </c>
      <c r="AN451">
        <v>0</v>
      </c>
      <c r="AO451">
        <v>0</v>
      </c>
      <c r="AP451">
        <v>0</v>
      </c>
      <c r="AQ451">
        <v>0</v>
      </c>
      <c r="AR451">
        <v>0</v>
      </c>
      <c r="AS451">
        <v>0</v>
      </c>
      <c r="AT451">
        <v>0</v>
      </c>
      <c r="AU451">
        <v>0</v>
      </c>
      <c r="AV451">
        <f t="shared" ref="AV451:AV514" si="26">SUM(AW451,BD451,BC451)</f>
        <v>0</v>
      </c>
      <c r="BA451">
        <f t="shared" si="24"/>
        <v>0</v>
      </c>
      <c r="BC451">
        <f t="shared" si="23"/>
        <v>0</v>
      </c>
    </row>
    <row r="452" spans="24:55" x14ac:dyDescent="0.25">
      <c r="AA452" s="46"/>
      <c r="AB452" s="46"/>
      <c r="AC452" s="47"/>
      <c r="AD452" s="39">
        <f t="shared" ref="AD452:AD515" si="27">(SUM(AE452,AF452))-AH452</f>
        <v>0</v>
      </c>
      <c r="AE452" s="48"/>
      <c r="AF452" s="48"/>
      <c r="AH452" s="49">
        <f t="shared" si="25"/>
        <v>0</v>
      </c>
      <c r="AL452">
        <v>0</v>
      </c>
      <c r="AM452">
        <v>0</v>
      </c>
      <c r="AN452">
        <v>0</v>
      </c>
      <c r="AO452">
        <v>0</v>
      </c>
      <c r="AP452">
        <v>0</v>
      </c>
      <c r="AQ452">
        <v>0</v>
      </c>
      <c r="AR452">
        <v>0</v>
      </c>
      <c r="AS452">
        <v>0</v>
      </c>
      <c r="AT452">
        <v>0</v>
      </c>
      <c r="AU452">
        <v>0</v>
      </c>
      <c r="AV452">
        <f t="shared" si="26"/>
        <v>0</v>
      </c>
      <c r="BA452">
        <f t="shared" si="24"/>
        <v>0</v>
      </c>
      <c r="BC452">
        <f t="shared" ref="BC452:BC515" si="28">BB452*5</f>
        <v>0</v>
      </c>
    </row>
    <row r="453" spans="24:55" x14ac:dyDescent="0.25">
      <c r="AA453" s="46"/>
      <c r="AB453" s="46"/>
      <c r="AC453" s="47"/>
      <c r="AD453" s="39">
        <f t="shared" si="27"/>
        <v>0</v>
      </c>
      <c r="AE453" s="48"/>
      <c r="AF453" s="48"/>
      <c r="AH453" s="49">
        <f t="shared" si="25"/>
        <v>0</v>
      </c>
      <c r="AL453">
        <v>0</v>
      </c>
      <c r="AM453">
        <v>0</v>
      </c>
      <c r="AN453">
        <v>0</v>
      </c>
      <c r="AO453">
        <v>0</v>
      </c>
      <c r="AP453">
        <v>0</v>
      </c>
      <c r="AQ453">
        <v>0</v>
      </c>
      <c r="AR453">
        <v>0</v>
      </c>
      <c r="AS453">
        <v>0</v>
      </c>
      <c r="AT453">
        <v>0</v>
      </c>
      <c r="AU453">
        <v>0</v>
      </c>
      <c r="AV453">
        <f t="shared" si="26"/>
        <v>0</v>
      </c>
      <c r="BA453">
        <f t="shared" si="24"/>
        <v>0</v>
      </c>
      <c r="BC453">
        <f t="shared" si="28"/>
        <v>0</v>
      </c>
    </row>
    <row r="454" spans="24:55" x14ac:dyDescent="0.25">
      <c r="AA454" s="46"/>
      <c r="AB454" s="46"/>
      <c r="AC454" s="47"/>
      <c r="AD454" s="39">
        <f t="shared" si="27"/>
        <v>0</v>
      </c>
      <c r="AE454" s="48"/>
      <c r="AF454" s="48"/>
      <c r="AH454" s="49">
        <f t="shared" si="25"/>
        <v>0</v>
      </c>
      <c r="AL454">
        <v>0</v>
      </c>
      <c r="AM454">
        <v>0</v>
      </c>
      <c r="AN454">
        <v>0</v>
      </c>
      <c r="AO454">
        <v>0</v>
      </c>
      <c r="AP454">
        <v>0</v>
      </c>
      <c r="AQ454">
        <v>0</v>
      </c>
      <c r="AR454">
        <v>0</v>
      </c>
      <c r="AS454">
        <v>0</v>
      </c>
      <c r="AT454">
        <v>0</v>
      </c>
      <c r="AU454">
        <v>0</v>
      </c>
      <c r="AV454">
        <f t="shared" si="26"/>
        <v>0</v>
      </c>
      <c r="BA454">
        <f t="shared" si="24"/>
        <v>0</v>
      </c>
      <c r="BC454">
        <f t="shared" si="28"/>
        <v>0</v>
      </c>
    </row>
    <row r="455" spans="24:55" x14ac:dyDescent="0.25">
      <c r="AA455" s="46"/>
      <c r="AB455" s="46"/>
      <c r="AC455" s="47"/>
      <c r="AD455" s="39">
        <f t="shared" si="27"/>
        <v>0</v>
      </c>
      <c r="AE455" s="48"/>
      <c r="AF455" s="48"/>
      <c r="AH455" s="49">
        <f t="shared" si="25"/>
        <v>0</v>
      </c>
      <c r="AL455">
        <v>0</v>
      </c>
      <c r="AM455">
        <v>0</v>
      </c>
      <c r="AN455">
        <v>0</v>
      </c>
      <c r="AO455">
        <v>0</v>
      </c>
      <c r="AP455">
        <v>0</v>
      </c>
      <c r="AQ455">
        <v>0</v>
      </c>
      <c r="AR455">
        <v>0</v>
      </c>
      <c r="AS455">
        <v>0</v>
      </c>
      <c r="AT455">
        <v>0</v>
      </c>
      <c r="AU455">
        <v>0</v>
      </c>
      <c r="AV455">
        <f t="shared" si="26"/>
        <v>0</v>
      </c>
      <c r="BA455">
        <f t="shared" si="24"/>
        <v>0</v>
      </c>
      <c r="BC455">
        <f t="shared" si="28"/>
        <v>0</v>
      </c>
    </row>
    <row r="456" spans="24:55" x14ac:dyDescent="0.25">
      <c r="AA456" s="46"/>
      <c r="AB456" s="46"/>
      <c r="AC456" s="47"/>
      <c r="AD456" s="39">
        <f t="shared" si="27"/>
        <v>0</v>
      </c>
      <c r="AE456" s="48"/>
      <c r="AF456" s="48"/>
      <c r="AH456" s="49">
        <f t="shared" si="25"/>
        <v>0</v>
      </c>
      <c r="AL456">
        <v>0</v>
      </c>
      <c r="AM456">
        <v>0</v>
      </c>
      <c r="AN456">
        <v>0</v>
      </c>
      <c r="AO456">
        <v>0</v>
      </c>
      <c r="AP456">
        <v>0</v>
      </c>
      <c r="AQ456">
        <v>0</v>
      </c>
      <c r="AR456">
        <v>0</v>
      </c>
      <c r="AS456">
        <v>0</v>
      </c>
      <c r="AT456">
        <v>0</v>
      </c>
      <c r="AU456">
        <v>0</v>
      </c>
      <c r="AV456">
        <f t="shared" si="26"/>
        <v>0</v>
      </c>
      <c r="BA456">
        <f t="shared" si="24"/>
        <v>0</v>
      </c>
      <c r="BC456">
        <f t="shared" si="28"/>
        <v>0</v>
      </c>
    </row>
    <row r="457" spans="24:55" x14ac:dyDescent="0.25">
      <c r="AA457" s="46"/>
      <c r="AB457" s="46"/>
      <c r="AC457" s="47"/>
      <c r="AD457" s="39">
        <f t="shared" si="27"/>
        <v>0</v>
      </c>
      <c r="AE457" s="48"/>
      <c r="AF457" s="48"/>
      <c r="AH457" s="49">
        <f t="shared" si="25"/>
        <v>0</v>
      </c>
      <c r="AL457">
        <v>0</v>
      </c>
      <c r="AM457">
        <v>0</v>
      </c>
      <c r="AN457">
        <v>0</v>
      </c>
      <c r="AO457">
        <v>0</v>
      </c>
      <c r="AP457">
        <v>0</v>
      </c>
      <c r="AQ457">
        <v>0</v>
      </c>
      <c r="AR457">
        <v>0</v>
      </c>
      <c r="AS457">
        <v>0</v>
      </c>
      <c r="AT457">
        <v>0</v>
      </c>
      <c r="AU457">
        <v>0</v>
      </c>
      <c r="AV457">
        <f t="shared" si="26"/>
        <v>0</v>
      </c>
      <c r="BA457">
        <f t="shared" si="24"/>
        <v>0</v>
      </c>
      <c r="BC457">
        <f t="shared" si="28"/>
        <v>0</v>
      </c>
    </row>
    <row r="458" spans="24:55" x14ac:dyDescent="0.25">
      <c r="AA458" s="46"/>
      <c r="AB458" s="46"/>
      <c r="AC458" s="47"/>
      <c r="AD458" s="39">
        <f t="shared" si="27"/>
        <v>0</v>
      </c>
      <c r="AE458" s="48"/>
      <c r="AF458" s="48"/>
      <c r="AH458" s="49">
        <f t="shared" si="25"/>
        <v>0</v>
      </c>
      <c r="AL458">
        <v>0</v>
      </c>
      <c r="AM458">
        <v>0</v>
      </c>
      <c r="AN458">
        <v>0</v>
      </c>
      <c r="AO458">
        <v>0</v>
      </c>
      <c r="AP458">
        <v>0</v>
      </c>
      <c r="AQ458">
        <v>0</v>
      </c>
      <c r="AR458">
        <v>0</v>
      </c>
      <c r="AS458">
        <v>0</v>
      </c>
      <c r="AT458">
        <v>0</v>
      </c>
      <c r="AU458">
        <v>0</v>
      </c>
      <c r="AV458">
        <f t="shared" si="26"/>
        <v>0</v>
      </c>
      <c r="BA458">
        <f t="shared" si="24"/>
        <v>0</v>
      </c>
      <c r="BC458">
        <f t="shared" si="28"/>
        <v>0</v>
      </c>
    </row>
    <row r="459" spans="24:55" x14ac:dyDescent="0.25">
      <c r="AA459" s="46"/>
      <c r="AB459" s="46"/>
      <c r="AC459" s="47"/>
      <c r="AD459" s="39">
        <f t="shared" si="27"/>
        <v>0</v>
      </c>
      <c r="AE459" s="48"/>
      <c r="AF459" s="48"/>
      <c r="AH459" s="49">
        <f t="shared" si="25"/>
        <v>0</v>
      </c>
      <c r="AL459">
        <v>0</v>
      </c>
      <c r="AM459">
        <v>0</v>
      </c>
      <c r="AN459">
        <v>0</v>
      </c>
      <c r="AO459">
        <v>0</v>
      </c>
      <c r="AP459">
        <v>0</v>
      </c>
      <c r="AQ459">
        <v>0</v>
      </c>
      <c r="AR459">
        <v>0</v>
      </c>
      <c r="AS459">
        <v>0</v>
      </c>
      <c r="AT459">
        <v>0</v>
      </c>
      <c r="AU459">
        <v>0</v>
      </c>
      <c r="AV459">
        <f t="shared" si="26"/>
        <v>0</v>
      </c>
      <c r="BA459">
        <f t="shared" si="24"/>
        <v>0</v>
      </c>
      <c r="BC459">
        <f t="shared" si="28"/>
        <v>0</v>
      </c>
    </row>
    <row r="460" spans="24:55" x14ac:dyDescent="0.25">
      <c r="AA460" s="46"/>
      <c r="AB460" s="46"/>
      <c r="AC460" s="47"/>
      <c r="AD460" s="39">
        <f t="shared" si="27"/>
        <v>0</v>
      </c>
      <c r="AE460" s="48"/>
      <c r="AF460" s="48"/>
      <c r="AH460" s="49">
        <f t="shared" si="25"/>
        <v>0</v>
      </c>
      <c r="AL460">
        <v>0</v>
      </c>
      <c r="AM460">
        <v>0</v>
      </c>
      <c r="AN460">
        <v>0</v>
      </c>
      <c r="AO460">
        <v>0</v>
      </c>
      <c r="AP460">
        <v>0</v>
      </c>
      <c r="AQ460">
        <v>0</v>
      </c>
      <c r="AR460">
        <v>0</v>
      </c>
      <c r="AS460">
        <v>0</v>
      </c>
      <c r="AT460">
        <v>0</v>
      </c>
      <c r="AU460">
        <v>0</v>
      </c>
      <c r="AV460">
        <f t="shared" si="26"/>
        <v>0</v>
      </c>
      <c r="BA460">
        <f t="shared" si="24"/>
        <v>0</v>
      </c>
      <c r="BC460">
        <f t="shared" si="28"/>
        <v>0</v>
      </c>
    </row>
    <row r="461" spans="24:55" x14ac:dyDescent="0.25">
      <c r="AA461" s="46"/>
      <c r="AB461" s="46"/>
      <c r="AC461" s="47"/>
      <c r="AD461" s="39">
        <f t="shared" si="27"/>
        <v>0</v>
      </c>
      <c r="AE461" s="48"/>
      <c r="AF461" s="48"/>
      <c r="AH461" s="49">
        <f t="shared" si="25"/>
        <v>0</v>
      </c>
      <c r="AL461">
        <v>0</v>
      </c>
      <c r="AM461">
        <v>0</v>
      </c>
      <c r="AN461">
        <v>0</v>
      </c>
      <c r="AO461">
        <v>0</v>
      </c>
      <c r="AP461">
        <v>0</v>
      </c>
      <c r="AQ461">
        <v>0</v>
      </c>
      <c r="AR461">
        <v>0</v>
      </c>
      <c r="AS461">
        <v>0</v>
      </c>
      <c r="AT461">
        <v>0</v>
      </c>
      <c r="AU461">
        <v>0</v>
      </c>
      <c r="AV461">
        <f t="shared" si="26"/>
        <v>0</v>
      </c>
      <c r="BA461">
        <f t="shared" si="24"/>
        <v>0</v>
      </c>
      <c r="BC461">
        <f t="shared" si="28"/>
        <v>0</v>
      </c>
    </row>
    <row r="462" spans="24:55" x14ac:dyDescent="0.25">
      <c r="AA462" s="46"/>
      <c r="AB462" s="46"/>
      <c r="AC462" s="47"/>
      <c r="AD462" s="39">
        <f t="shared" si="27"/>
        <v>0</v>
      </c>
      <c r="AE462" s="48"/>
      <c r="AF462" s="48"/>
      <c r="AH462" s="49">
        <f t="shared" si="25"/>
        <v>0</v>
      </c>
      <c r="AL462">
        <v>0</v>
      </c>
      <c r="AM462">
        <v>0</v>
      </c>
      <c r="AN462">
        <v>0</v>
      </c>
      <c r="AO462">
        <v>0</v>
      </c>
      <c r="AP462">
        <v>0</v>
      </c>
      <c r="AQ462">
        <v>0</v>
      </c>
      <c r="AR462">
        <v>0</v>
      </c>
      <c r="AS462">
        <v>0</v>
      </c>
      <c r="AT462">
        <v>0</v>
      </c>
      <c r="AU462">
        <v>0</v>
      </c>
      <c r="AV462">
        <f t="shared" si="26"/>
        <v>0</v>
      </c>
      <c r="BA462">
        <f t="shared" si="24"/>
        <v>0</v>
      </c>
      <c r="BC462">
        <f t="shared" si="28"/>
        <v>0</v>
      </c>
    </row>
    <row r="463" spans="24:55" x14ac:dyDescent="0.25">
      <c r="AA463" s="46"/>
      <c r="AB463" s="46"/>
      <c r="AC463" s="47"/>
      <c r="AD463" s="39">
        <f t="shared" si="27"/>
        <v>0</v>
      </c>
      <c r="AE463" s="48"/>
      <c r="AF463" s="48"/>
      <c r="AH463" s="49">
        <f t="shared" si="25"/>
        <v>0</v>
      </c>
      <c r="AL463">
        <v>0</v>
      </c>
      <c r="AM463">
        <v>0</v>
      </c>
      <c r="AN463">
        <v>0</v>
      </c>
      <c r="AO463">
        <v>0</v>
      </c>
      <c r="AP463">
        <v>0</v>
      </c>
      <c r="AQ463">
        <v>0</v>
      </c>
      <c r="AR463">
        <v>0</v>
      </c>
      <c r="AS463">
        <v>0</v>
      </c>
      <c r="AT463">
        <v>0</v>
      </c>
      <c r="AU463">
        <v>0</v>
      </c>
      <c r="AV463">
        <f t="shared" si="26"/>
        <v>0</v>
      </c>
      <c r="BA463">
        <f t="shared" si="24"/>
        <v>0</v>
      </c>
      <c r="BC463">
        <f t="shared" si="28"/>
        <v>0</v>
      </c>
    </row>
    <row r="464" spans="24:55" x14ac:dyDescent="0.25">
      <c r="AA464" s="46"/>
      <c r="AB464" s="46"/>
      <c r="AC464" s="47"/>
      <c r="AD464" s="39">
        <f t="shared" si="27"/>
        <v>0</v>
      </c>
      <c r="AE464" s="48"/>
      <c r="AF464" s="48"/>
      <c r="AH464" s="49">
        <f t="shared" si="25"/>
        <v>0</v>
      </c>
      <c r="AL464">
        <v>0</v>
      </c>
      <c r="AM464">
        <v>0</v>
      </c>
      <c r="AN464">
        <v>0</v>
      </c>
      <c r="AO464">
        <v>0</v>
      </c>
      <c r="AP464">
        <v>0</v>
      </c>
      <c r="AQ464">
        <v>0</v>
      </c>
      <c r="AR464">
        <v>0</v>
      </c>
      <c r="AS464">
        <v>0</v>
      </c>
      <c r="AT464">
        <v>0</v>
      </c>
      <c r="AU464">
        <v>0</v>
      </c>
      <c r="AV464">
        <f t="shared" si="26"/>
        <v>0</v>
      </c>
      <c r="BA464">
        <f t="shared" si="24"/>
        <v>0</v>
      </c>
      <c r="BC464">
        <f t="shared" si="28"/>
        <v>0</v>
      </c>
    </row>
    <row r="465" spans="27:55" x14ac:dyDescent="0.25">
      <c r="AA465" s="46"/>
      <c r="AB465" s="46"/>
      <c r="AC465" s="47"/>
      <c r="AD465" s="39">
        <f t="shared" si="27"/>
        <v>0</v>
      </c>
      <c r="AE465" s="48"/>
      <c r="AF465" s="48"/>
      <c r="AH465" s="49">
        <f t="shared" si="25"/>
        <v>0</v>
      </c>
      <c r="AL465">
        <v>0</v>
      </c>
      <c r="AM465">
        <v>0</v>
      </c>
      <c r="AN465">
        <v>0</v>
      </c>
      <c r="AO465">
        <v>0</v>
      </c>
      <c r="AP465">
        <v>0</v>
      </c>
      <c r="AQ465">
        <v>0</v>
      </c>
      <c r="AR465">
        <v>0</v>
      </c>
      <c r="AS465">
        <v>0</v>
      </c>
      <c r="AT465">
        <v>0</v>
      </c>
      <c r="AU465">
        <v>0</v>
      </c>
      <c r="AV465">
        <f t="shared" si="26"/>
        <v>0</v>
      </c>
      <c r="BA465">
        <f t="shared" si="24"/>
        <v>0</v>
      </c>
      <c r="BC465">
        <f t="shared" si="28"/>
        <v>0</v>
      </c>
    </row>
    <row r="466" spans="27:55" x14ac:dyDescent="0.25">
      <c r="AA466" s="46"/>
      <c r="AB466" s="46"/>
      <c r="AC466" s="47"/>
      <c r="AD466" s="39">
        <f t="shared" si="27"/>
        <v>0</v>
      </c>
      <c r="AE466" s="48"/>
      <c r="AF466" s="48"/>
      <c r="AH466" s="49">
        <f t="shared" si="25"/>
        <v>0</v>
      </c>
      <c r="AL466">
        <v>0</v>
      </c>
      <c r="AM466">
        <v>0</v>
      </c>
      <c r="AN466">
        <v>0</v>
      </c>
      <c r="AO466">
        <v>0</v>
      </c>
      <c r="AP466">
        <v>0</v>
      </c>
      <c r="AQ466">
        <v>0</v>
      </c>
      <c r="AR466">
        <v>0</v>
      </c>
      <c r="AS466">
        <v>0</v>
      </c>
      <c r="AT466">
        <v>0</v>
      </c>
      <c r="AU466">
        <v>0</v>
      </c>
      <c r="AV466">
        <f t="shared" si="26"/>
        <v>0</v>
      </c>
      <c r="BA466">
        <f t="shared" si="24"/>
        <v>0</v>
      </c>
      <c r="BC466">
        <f t="shared" si="28"/>
        <v>0</v>
      </c>
    </row>
    <row r="467" spans="27:55" x14ac:dyDescent="0.25">
      <c r="AA467" s="46"/>
      <c r="AB467" s="46"/>
      <c r="AC467" s="47"/>
      <c r="AD467" s="39">
        <f t="shared" si="27"/>
        <v>0</v>
      </c>
      <c r="AE467" s="48"/>
      <c r="AF467" s="48"/>
      <c r="AH467" s="49">
        <f t="shared" si="25"/>
        <v>0</v>
      </c>
      <c r="AL467">
        <v>0</v>
      </c>
      <c r="AM467">
        <v>0</v>
      </c>
      <c r="AN467">
        <v>0</v>
      </c>
      <c r="AO467">
        <v>0</v>
      </c>
      <c r="AP467">
        <v>0</v>
      </c>
      <c r="AQ467">
        <v>0</v>
      </c>
      <c r="AR467">
        <v>0</v>
      </c>
      <c r="AS467">
        <v>0</v>
      </c>
      <c r="AT467">
        <v>0</v>
      </c>
      <c r="AU467">
        <v>0</v>
      </c>
      <c r="AV467">
        <f t="shared" si="26"/>
        <v>0</v>
      </c>
      <c r="BA467">
        <f t="shared" si="24"/>
        <v>0</v>
      </c>
      <c r="BC467">
        <f t="shared" si="28"/>
        <v>0</v>
      </c>
    </row>
    <row r="468" spans="27:55" x14ac:dyDescent="0.25">
      <c r="AA468" s="46"/>
      <c r="AB468" s="46"/>
      <c r="AC468" s="47"/>
      <c r="AD468" s="39">
        <f t="shared" si="27"/>
        <v>0</v>
      </c>
      <c r="AE468" s="48"/>
      <c r="AF468" s="48"/>
      <c r="AH468" s="49">
        <f t="shared" si="25"/>
        <v>0</v>
      </c>
      <c r="AL468">
        <v>0</v>
      </c>
      <c r="AM468">
        <v>0</v>
      </c>
      <c r="AN468">
        <v>0</v>
      </c>
      <c r="AO468">
        <v>0</v>
      </c>
      <c r="AP468">
        <v>0</v>
      </c>
      <c r="AQ468">
        <v>0</v>
      </c>
      <c r="AR468">
        <v>0</v>
      </c>
      <c r="AS468">
        <v>0</v>
      </c>
      <c r="AT468">
        <v>0</v>
      </c>
      <c r="AU468">
        <v>0</v>
      </c>
      <c r="AV468">
        <f t="shared" si="26"/>
        <v>0</v>
      </c>
      <c r="BA468">
        <f t="shared" si="24"/>
        <v>0</v>
      </c>
      <c r="BC468">
        <f t="shared" si="28"/>
        <v>0</v>
      </c>
    </row>
    <row r="469" spans="27:55" x14ac:dyDescent="0.25">
      <c r="AA469" s="46"/>
      <c r="AB469" s="46"/>
      <c r="AC469" s="47"/>
      <c r="AD469" s="39">
        <f t="shared" si="27"/>
        <v>0</v>
      </c>
      <c r="AE469" s="48"/>
      <c r="AF469" s="48"/>
      <c r="AH469" s="49">
        <f t="shared" si="25"/>
        <v>0</v>
      </c>
      <c r="AL469">
        <v>0</v>
      </c>
      <c r="AM469">
        <v>0</v>
      </c>
      <c r="AN469">
        <v>0</v>
      </c>
      <c r="AO469">
        <v>0</v>
      </c>
      <c r="AP469">
        <v>0</v>
      </c>
      <c r="AQ469">
        <v>0</v>
      </c>
      <c r="AR469">
        <v>0</v>
      </c>
      <c r="AS469">
        <v>0</v>
      </c>
      <c r="AT469">
        <v>0</v>
      </c>
      <c r="AU469">
        <v>0</v>
      </c>
      <c r="AV469">
        <f t="shared" si="26"/>
        <v>0</v>
      </c>
      <c r="BA469">
        <f t="shared" ref="BA469:BA532" si="29">(AX469*6)+(AY469*8)+(AZ469*5)</f>
        <v>0</v>
      </c>
      <c r="BC469">
        <f t="shared" si="28"/>
        <v>0</v>
      </c>
    </row>
    <row r="470" spans="27:55" x14ac:dyDescent="0.25">
      <c r="AA470" s="46"/>
      <c r="AB470" s="46"/>
      <c r="AC470" s="47"/>
      <c r="AD470" s="39">
        <f t="shared" si="27"/>
        <v>0</v>
      </c>
      <c r="AE470" s="48"/>
      <c r="AF470" s="48"/>
      <c r="AH470" s="49">
        <f t="shared" si="25"/>
        <v>0</v>
      </c>
      <c r="AL470">
        <v>0</v>
      </c>
      <c r="AM470">
        <v>0</v>
      </c>
      <c r="AN470">
        <v>0</v>
      </c>
      <c r="AO470">
        <v>0</v>
      </c>
      <c r="AP470">
        <v>0</v>
      </c>
      <c r="AQ470">
        <v>0</v>
      </c>
      <c r="AR470">
        <v>0</v>
      </c>
      <c r="AS470">
        <v>0</v>
      </c>
      <c r="AT470">
        <v>0</v>
      </c>
      <c r="AU470">
        <v>0</v>
      </c>
      <c r="AV470">
        <f t="shared" si="26"/>
        <v>0</v>
      </c>
      <c r="BA470">
        <f t="shared" si="29"/>
        <v>0</v>
      </c>
      <c r="BC470">
        <f t="shared" si="28"/>
        <v>0</v>
      </c>
    </row>
    <row r="471" spans="27:55" x14ac:dyDescent="0.25">
      <c r="AA471" s="46"/>
      <c r="AB471" s="46"/>
      <c r="AC471" s="47"/>
      <c r="AD471" s="39">
        <f t="shared" si="27"/>
        <v>0</v>
      </c>
      <c r="AE471" s="48"/>
      <c r="AF471" s="48"/>
      <c r="AH471" s="49">
        <f t="shared" si="25"/>
        <v>0</v>
      </c>
      <c r="AL471">
        <v>0</v>
      </c>
      <c r="AM471">
        <v>0</v>
      </c>
      <c r="AN471">
        <v>0</v>
      </c>
      <c r="AO471">
        <v>0</v>
      </c>
      <c r="AP471">
        <v>0</v>
      </c>
      <c r="AQ471">
        <v>0</v>
      </c>
      <c r="AR471">
        <v>0</v>
      </c>
      <c r="AS471">
        <v>0</v>
      </c>
      <c r="AT471">
        <v>0</v>
      </c>
      <c r="AU471">
        <v>0</v>
      </c>
      <c r="AV471">
        <f t="shared" si="26"/>
        <v>0</v>
      </c>
      <c r="BA471">
        <f t="shared" si="29"/>
        <v>0</v>
      </c>
      <c r="BC471">
        <f t="shared" si="28"/>
        <v>0</v>
      </c>
    </row>
    <row r="472" spans="27:55" x14ac:dyDescent="0.25">
      <c r="AA472" s="46"/>
      <c r="AB472" s="46"/>
      <c r="AC472" s="47"/>
      <c r="AD472" s="39">
        <f t="shared" si="27"/>
        <v>0</v>
      </c>
      <c r="AE472" s="48"/>
      <c r="AF472" s="48"/>
      <c r="AH472" s="49">
        <f t="shared" si="25"/>
        <v>0</v>
      </c>
      <c r="AL472">
        <v>0</v>
      </c>
      <c r="AM472">
        <v>0</v>
      </c>
      <c r="AN472">
        <v>0</v>
      </c>
      <c r="AO472">
        <v>0</v>
      </c>
      <c r="AP472">
        <v>0</v>
      </c>
      <c r="AQ472">
        <v>0</v>
      </c>
      <c r="AR472">
        <v>0</v>
      </c>
      <c r="AS472">
        <v>0</v>
      </c>
      <c r="AT472">
        <v>0</v>
      </c>
      <c r="AU472">
        <v>0</v>
      </c>
      <c r="AV472">
        <f t="shared" si="26"/>
        <v>0</v>
      </c>
      <c r="BA472">
        <f t="shared" si="29"/>
        <v>0</v>
      </c>
      <c r="BC472">
        <f t="shared" si="28"/>
        <v>0</v>
      </c>
    </row>
    <row r="473" spans="27:55" x14ac:dyDescent="0.25">
      <c r="AA473" s="46"/>
      <c r="AB473" s="46"/>
      <c r="AC473" s="47"/>
      <c r="AD473" s="39">
        <f t="shared" si="27"/>
        <v>0</v>
      </c>
      <c r="AE473" s="48"/>
      <c r="AF473" s="48"/>
      <c r="AH473" s="49">
        <f t="shared" si="25"/>
        <v>0</v>
      </c>
      <c r="AL473">
        <v>0</v>
      </c>
      <c r="AM473">
        <v>0</v>
      </c>
      <c r="AN473">
        <v>0</v>
      </c>
      <c r="AO473">
        <v>0</v>
      </c>
      <c r="AP473">
        <v>0</v>
      </c>
      <c r="AQ473">
        <v>0</v>
      </c>
      <c r="AR473">
        <v>0</v>
      </c>
      <c r="AS473">
        <v>0</v>
      </c>
      <c r="AT473">
        <v>0</v>
      </c>
      <c r="AU473">
        <v>0</v>
      </c>
      <c r="AV473">
        <f t="shared" si="26"/>
        <v>0</v>
      </c>
      <c r="BA473">
        <f t="shared" si="29"/>
        <v>0</v>
      </c>
      <c r="BC473">
        <f t="shared" si="28"/>
        <v>0</v>
      </c>
    </row>
    <row r="474" spans="27:55" x14ac:dyDescent="0.25">
      <c r="AA474" s="46"/>
      <c r="AB474" s="46"/>
      <c r="AC474" s="47"/>
      <c r="AD474" s="39">
        <f t="shared" si="27"/>
        <v>0</v>
      </c>
      <c r="AE474" s="48"/>
      <c r="AF474" s="48"/>
      <c r="AH474" s="49">
        <f t="shared" si="25"/>
        <v>0</v>
      </c>
      <c r="AL474">
        <v>0</v>
      </c>
      <c r="AM474">
        <v>0</v>
      </c>
      <c r="AN474">
        <v>0</v>
      </c>
      <c r="AO474">
        <v>0</v>
      </c>
      <c r="AP474">
        <v>0</v>
      </c>
      <c r="AQ474">
        <v>0</v>
      </c>
      <c r="AR474">
        <v>0</v>
      </c>
      <c r="AS474">
        <v>0</v>
      </c>
      <c r="AT474">
        <v>0</v>
      </c>
      <c r="AU474">
        <v>0</v>
      </c>
      <c r="AV474">
        <f t="shared" si="26"/>
        <v>0</v>
      </c>
      <c r="BA474">
        <f t="shared" si="29"/>
        <v>0</v>
      </c>
      <c r="BC474">
        <f t="shared" si="28"/>
        <v>0</v>
      </c>
    </row>
    <row r="475" spans="27:55" x14ac:dyDescent="0.25">
      <c r="AA475" s="46"/>
      <c r="AB475" s="46"/>
      <c r="AC475" s="47"/>
      <c r="AD475" s="39">
        <f t="shared" si="27"/>
        <v>0</v>
      </c>
      <c r="AE475" s="48"/>
      <c r="AF475" s="48"/>
      <c r="AH475" s="49">
        <f t="shared" si="25"/>
        <v>0</v>
      </c>
      <c r="AL475">
        <v>0</v>
      </c>
      <c r="AM475">
        <v>0</v>
      </c>
      <c r="AN475">
        <v>0</v>
      </c>
      <c r="AO475">
        <v>0</v>
      </c>
      <c r="AP475">
        <v>0</v>
      </c>
      <c r="AQ475">
        <v>0</v>
      </c>
      <c r="AR475">
        <v>0</v>
      </c>
      <c r="AS475">
        <v>0</v>
      </c>
      <c r="AT475">
        <v>0</v>
      </c>
      <c r="AU475">
        <v>0</v>
      </c>
      <c r="AV475">
        <f t="shared" si="26"/>
        <v>0</v>
      </c>
      <c r="BA475">
        <f t="shared" si="29"/>
        <v>0</v>
      </c>
      <c r="BC475">
        <f t="shared" si="28"/>
        <v>0</v>
      </c>
    </row>
    <row r="476" spans="27:55" x14ac:dyDescent="0.25">
      <c r="AA476" s="46"/>
      <c r="AB476" s="46"/>
      <c r="AC476" s="47"/>
      <c r="AD476" s="39">
        <f t="shared" si="27"/>
        <v>0</v>
      </c>
      <c r="AE476" s="48"/>
      <c r="AF476" s="48"/>
      <c r="AH476" s="49">
        <f t="shared" si="25"/>
        <v>0</v>
      </c>
      <c r="AL476">
        <v>0</v>
      </c>
      <c r="AM476">
        <v>0</v>
      </c>
      <c r="AN476">
        <v>0</v>
      </c>
      <c r="AO476">
        <v>0</v>
      </c>
      <c r="AP476">
        <v>0</v>
      </c>
      <c r="AQ476">
        <v>0</v>
      </c>
      <c r="AR476">
        <v>0</v>
      </c>
      <c r="AS476">
        <v>0</v>
      </c>
      <c r="AT476">
        <v>0</v>
      </c>
      <c r="AU476">
        <v>0</v>
      </c>
      <c r="AV476">
        <f t="shared" si="26"/>
        <v>0</v>
      </c>
      <c r="BA476">
        <f t="shared" si="29"/>
        <v>0</v>
      </c>
      <c r="BC476">
        <f t="shared" si="28"/>
        <v>0</v>
      </c>
    </row>
    <row r="477" spans="27:55" x14ac:dyDescent="0.25">
      <c r="AA477" s="46"/>
      <c r="AB477" s="46"/>
      <c r="AC477" s="47"/>
      <c r="AD477" s="39">
        <f t="shared" si="27"/>
        <v>0</v>
      </c>
      <c r="AE477" s="48"/>
      <c r="AF477" s="48"/>
      <c r="AH477" s="49">
        <f t="shared" si="25"/>
        <v>0</v>
      </c>
      <c r="AL477">
        <v>0</v>
      </c>
      <c r="AM477">
        <v>0</v>
      </c>
      <c r="AN477">
        <v>0</v>
      </c>
      <c r="AO477">
        <v>0</v>
      </c>
      <c r="AP477">
        <v>0</v>
      </c>
      <c r="AQ477">
        <v>0</v>
      </c>
      <c r="AR477">
        <v>0</v>
      </c>
      <c r="AS477">
        <v>0</v>
      </c>
      <c r="AT477">
        <v>0</v>
      </c>
      <c r="AU477">
        <v>0</v>
      </c>
      <c r="AV477">
        <f t="shared" si="26"/>
        <v>0</v>
      </c>
      <c r="BA477">
        <f t="shared" si="29"/>
        <v>0</v>
      </c>
      <c r="BC477">
        <f t="shared" si="28"/>
        <v>0</v>
      </c>
    </row>
    <row r="478" spans="27:55" x14ac:dyDescent="0.25">
      <c r="AA478" s="46"/>
      <c r="AB478" s="46"/>
      <c r="AC478" s="47"/>
      <c r="AD478" s="39">
        <f t="shared" si="27"/>
        <v>0</v>
      </c>
      <c r="AE478" s="48"/>
      <c r="AF478" s="48"/>
      <c r="AH478" s="49">
        <f t="shared" si="25"/>
        <v>0</v>
      </c>
      <c r="AL478">
        <v>0</v>
      </c>
      <c r="AM478">
        <v>0</v>
      </c>
      <c r="AN478">
        <v>0</v>
      </c>
      <c r="AO478">
        <v>0</v>
      </c>
      <c r="AP478">
        <v>0</v>
      </c>
      <c r="AQ478">
        <v>0</v>
      </c>
      <c r="AR478">
        <v>0</v>
      </c>
      <c r="AS478">
        <v>0</v>
      </c>
      <c r="AT478">
        <v>0</v>
      </c>
      <c r="AU478">
        <v>0</v>
      </c>
      <c r="AV478">
        <f t="shared" si="26"/>
        <v>0</v>
      </c>
      <c r="BA478">
        <f t="shared" si="29"/>
        <v>0</v>
      </c>
      <c r="BC478">
        <f t="shared" si="28"/>
        <v>0</v>
      </c>
    </row>
    <row r="479" spans="27:55" x14ac:dyDescent="0.25">
      <c r="AA479" s="46"/>
      <c r="AB479" s="46"/>
      <c r="AC479" s="47"/>
      <c r="AD479" s="39">
        <f t="shared" si="27"/>
        <v>0</v>
      </c>
      <c r="AE479" s="48"/>
      <c r="AF479" s="48"/>
      <c r="AH479" s="49">
        <f t="shared" si="25"/>
        <v>0</v>
      </c>
      <c r="AL479">
        <v>0</v>
      </c>
      <c r="AM479">
        <v>0</v>
      </c>
      <c r="AN479">
        <v>0</v>
      </c>
      <c r="AO479">
        <v>0</v>
      </c>
      <c r="AP479">
        <v>0</v>
      </c>
      <c r="AQ479">
        <v>0</v>
      </c>
      <c r="AR479">
        <v>0</v>
      </c>
      <c r="AS479">
        <v>0</v>
      </c>
      <c r="AT479">
        <v>0</v>
      </c>
      <c r="AU479">
        <v>0</v>
      </c>
      <c r="AV479">
        <f t="shared" si="26"/>
        <v>0</v>
      </c>
      <c r="BA479">
        <f t="shared" si="29"/>
        <v>0</v>
      </c>
      <c r="BC479">
        <f t="shared" si="28"/>
        <v>0</v>
      </c>
    </row>
    <row r="480" spans="27:55" x14ac:dyDescent="0.25">
      <c r="AA480" s="46"/>
      <c r="AB480" s="46"/>
      <c r="AC480" s="47"/>
      <c r="AD480" s="39">
        <f t="shared" si="27"/>
        <v>0</v>
      </c>
      <c r="AE480" s="48"/>
      <c r="AF480" s="48"/>
      <c r="AH480" s="49">
        <f t="shared" si="25"/>
        <v>0</v>
      </c>
      <c r="AL480">
        <v>0</v>
      </c>
      <c r="AM480">
        <v>0</v>
      </c>
      <c r="AN480">
        <v>0</v>
      </c>
      <c r="AO480">
        <v>0</v>
      </c>
      <c r="AP480">
        <v>0</v>
      </c>
      <c r="AQ480">
        <v>0</v>
      </c>
      <c r="AR480">
        <v>0</v>
      </c>
      <c r="AS480">
        <v>0</v>
      </c>
      <c r="AT480">
        <v>0</v>
      </c>
      <c r="AU480">
        <v>0</v>
      </c>
      <c r="AV480">
        <f t="shared" si="26"/>
        <v>0</v>
      </c>
      <c r="BA480">
        <f t="shared" si="29"/>
        <v>0</v>
      </c>
      <c r="BC480">
        <f t="shared" si="28"/>
        <v>0</v>
      </c>
    </row>
    <row r="481" spans="27:55" x14ac:dyDescent="0.25">
      <c r="AA481" s="46"/>
      <c r="AB481" s="46"/>
      <c r="AC481" s="47"/>
      <c r="AD481" s="39">
        <f t="shared" si="27"/>
        <v>0</v>
      </c>
      <c r="AE481" s="48"/>
      <c r="AF481" s="48"/>
      <c r="AH481" s="49">
        <f t="shared" si="25"/>
        <v>0</v>
      </c>
      <c r="AL481">
        <v>0</v>
      </c>
      <c r="AM481">
        <v>0</v>
      </c>
      <c r="AN481">
        <v>0</v>
      </c>
      <c r="AO481">
        <v>0</v>
      </c>
      <c r="AP481">
        <v>0</v>
      </c>
      <c r="AQ481">
        <v>0</v>
      </c>
      <c r="AR481">
        <v>0</v>
      </c>
      <c r="AS481">
        <v>0</v>
      </c>
      <c r="AT481">
        <v>0</v>
      </c>
      <c r="AU481">
        <v>0</v>
      </c>
      <c r="AV481">
        <f t="shared" si="26"/>
        <v>0</v>
      </c>
      <c r="BA481">
        <f t="shared" si="29"/>
        <v>0</v>
      </c>
      <c r="BC481">
        <f t="shared" si="28"/>
        <v>0</v>
      </c>
    </row>
    <row r="482" spans="27:55" x14ac:dyDescent="0.25">
      <c r="AA482" s="46"/>
      <c r="AB482" s="46"/>
      <c r="AC482" s="47"/>
      <c r="AD482" s="39">
        <f t="shared" si="27"/>
        <v>0</v>
      </c>
      <c r="AE482" s="48"/>
      <c r="AF482" s="48"/>
      <c r="AH482" s="49">
        <f t="shared" si="25"/>
        <v>0</v>
      </c>
      <c r="AL482">
        <v>0</v>
      </c>
      <c r="AM482">
        <v>0</v>
      </c>
      <c r="AN482">
        <v>0</v>
      </c>
      <c r="AO482">
        <v>0</v>
      </c>
      <c r="AP482">
        <v>0</v>
      </c>
      <c r="AQ482">
        <v>0</v>
      </c>
      <c r="AR482">
        <v>0</v>
      </c>
      <c r="AS482">
        <v>0</v>
      </c>
      <c r="AT482">
        <v>0</v>
      </c>
      <c r="AU482">
        <v>0</v>
      </c>
      <c r="AV482">
        <f t="shared" si="26"/>
        <v>0</v>
      </c>
      <c r="BA482">
        <f t="shared" si="29"/>
        <v>0</v>
      </c>
      <c r="BC482">
        <f t="shared" si="28"/>
        <v>0</v>
      </c>
    </row>
    <row r="483" spans="27:55" x14ac:dyDescent="0.25">
      <c r="AA483" s="46"/>
      <c r="AB483" s="46"/>
      <c r="AC483" s="47"/>
      <c r="AD483" s="39">
        <f t="shared" si="27"/>
        <v>0</v>
      </c>
      <c r="AE483" s="48"/>
      <c r="AF483" s="48"/>
      <c r="AH483" s="49">
        <f t="shared" si="25"/>
        <v>0</v>
      </c>
      <c r="AL483">
        <v>0</v>
      </c>
      <c r="AM483">
        <v>0</v>
      </c>
      <c r="AN483">
        <v>0</v>
      </c>
      <c r="AO483">
        <v>0</v>
      </c>
      <c r="AP483">
        <v>0</v>
      </c>
      <c r="AQ483">
        <v>0</v>
      </c>
      <c r="AR483">
        <v>0</v>
      </c>
      <c r="AS483">
        <v>0</v>
      </c>
      <c r="AT483">
        <v>0</v>
      </c>
      <c r="AU483">
        <v>0</v>
      </c>
      <c r="AV483">
        <f t="shared" si="26"/>
        <v>0</v>
      </c>
      <c r="BA483">
        <f t="shared" si="29"/>
        <v>0</v>
      </c>
      <c r="BC483">
        <f t="shared" si="28"/>
        <v>0</v>
      </c>
    </row>
    <row r="484" spans="27:55" x14ac:dyDescent="0.25">
      <c r="AA484" s="46"/>
      <c r="AB484" s="46"/>
      <c r="AC484" s="47"/>
      <c r="AD484" s="39">
        <f t="shared" si="27"/>
        <v>0</v>
      </c>
      <c r="AE484" s="48"/>
      <c r="AF484" s="48"/>
      <c r="AH484" s="49">
        <f t="shared" si="25"/>
        <v>0</v>
      </c>
      <c r="AL484">
        <v>0</v>
      </c>
      <c r="AM484">
        <v>0</v>
      </c>
      <c r="AN484">
        <v>0</v>
      </c>
      <c r="AO484">
        <v>0</v>
      </c>
      <c r="AP484">
        <v>0</v>
      </c>
      <c r="AQ484">
        <v>0</v>
      </c>
      <c r="AR484">
        <v>0</v>
      </c>
      <c r="AS484">
        <v>0</v>
      </c>
      <c r="AT484">
        <v>0</v>
      </c>
      <c r="AU484">
        <v>0</v>
      </c>
      <c r="AV484">
        <f t="shared" si="26"/>
        <v>0</v>
      </c>
      <c r="BA484">
        <f t="shared" si="29"/>
        <v>0</v>
      </c>
      <c r="BC484">
        <f t="shared" si="28"/>
        <v>0</v>
      </c>
    </row>
    <row r="485" spans="27:55" x14ac:dyDescent="0.25">
      <c r="AA485" s="46"/>
      <c r="AB485" s="46"/>
      <c r="AC485" s="47"/>
      <c r="AD485" s="39">
        <f t="shared" si="27"/>
        <v>0</v>
      </c>
      <c r="AE485" s="48"/>
      <c r="AF485" s="48"/>
      <c r="AH485" s="49">
        <f t="shared" si="25"/>
        <v>0</v>
      </c>
      <c r="AL485">
        <v>0</v>
      </c>
      <c r="AM485">
        <v>0</v>
      </c>
      <c r="AN485">
        <v>0</v>
      </c>
      <c r="AO485">
        <v>0</v>
      </c>
      <c r="AP485">
        <v>0</v>
      </c>
      <c r="AQ485">
        <v>0</v>
      </c>
      <c r="AR485">
        <v>0</v>
      </c>
      <c r="AS485">
        <v>0</v>
      </c>
      <c r="AT485">
        <v>0</v>
      </c>
      <c r="AU485">
        <v>0</v>
      </c>
      <c r="AV485">
        <f t="shared" si="26"/>
        <v>0</v>
      </c>
      <c r="BA485">
        <f t="shared" si="29"/>
        <v>0</v>
      </c>
      <c r="BC485">
        <f t="shared" si="28"/>
        <v>0</v>
      </c>
    </row>
    <row r="486" spans="27:55" x14ac:dyDescent="0.25">
      <c r="AA486" s="46"/>
      <c r="AB486" s="46"/>
      <c r="AC486" s="47"/>
      <c r="AD486" s="39">
        <f t="shared" si="27"/>
        <v>0</v>
      </c>
      <c r="AE486" s="48"/>
      <c r="AF486" s="48"/>
      <c r="AH486" s="49">
        <f t="shared" si="25"/>
        <v>0</v>
      </c>
      <c r="AL486">
        <v>0</v>
      </c>
      <c r="AM486">
        <v>0</v>
      </c>
      <c r="AN486">
        <v>0</v>
      </c>
      <c r="AO486">
        <v>0</v>
      </c>
      <c r="AP486">
        <v>0</v>
      </c>
      <c r="AQ486">
        <v>0</v>
      </c>
      <c r="AR486">
        <v>0</v>
      </c>
      <c r="AS486">
        <v>0</v>
      </c>
      <c r="AT486">
        <v>0</v>
      </c>
      <c r="AU486">
        <v>0</v>
      </c>
      <c r="AV486">
        <f t="shared" si="26"/>
        <v>0</v>
      </c>
      <c r="BA486">
        <f t="shared" si="29"/>
        <v>0</v>
      </c>
      <c r="BC486">
        <f t="shared" si="28"/>
        <v>0</v>
      </c>
    </row>
    <row r="487" spans="27:55" x14ac:dyDescent="0.25">
      <c r="AA487" s="46"/>
      <c r="AB487" s="46"/>
      <c r="AC487" s="47"/>
      <c r="AD487" s="39">
        <f t="shared" si="27"/>
        <v>0</v>
      </c>
      <c r="AE487" s="48"/>
      <c r="AF487" s="48"/>
      <c r="AH487" s="49">
        <f t="shared" si="25"/>
        <v>0</v>
      </c>
      <c r="AL487">
        <v>0</v>
      </c>
      <c r="AM487">
        <v>0</v>
      </c>
      <c r="AN487">
        <v>0</v>
      </c>
      <c r="AO487">
        <v>0</v>
      </c>
      <c r="AP487">
        <v>0</v>
      </c>
      <c r="AQ487">
        <v>0</v>
      </c>
      <c r="AR487">
        <v>0</v>
      </c>
      <c r="AS487">
        <v>0</v>
      </c>
      <c r="AT487">
        <v>0</v>
      </c>
      <c r="AU487">
        <v>0</v>
      </c>
      <c r="AV487">
        <f t="shared" si="26"/>
        <v>0</v>
      </c>
      <c r="BA487">
        <f t="shared" si="29"/>
        <v>0</v>
      </c>
      <c r="BC487">
        <f t="shared" si="28"/>
        <v>0</v>
      </c>
    </row>
    <row r="488" spans="27:55" x14ac:dyDescent="0.25">
      <c r="AA488" s="46"/>
      <c r="AB488" s="46"/>
      <c r="AC488" s="47"/>
      <c r="AD488" s="39">
        <f t="shared" si="27"/>
        <v>0</v>
      </c>
      <c r="AE488" s="48"/>
      <c r="AF488" s="48"/>
      <c r="AH488" s="49">
        <f t="shared" si="25"/>
        <v>0</v>
      </c>
      <c r="AL488">
        <v>0</v>
      </c>
      <c r="AM488">
        <v>0</v>
      </c>
      <c r="AN488">
        <v>0</v>
      </c>
      <c r="AO488">
        <v>0</v>
      </c>
      <c r="AP488">
        <v>0</v>
      </c>
      <c r="AQ488">
        <v>0</v>
      </c>
      <c r="AR488">
        <v>0</v>
      </c>
      <c r="AS488">
        <v>0</v>
      </c>
      <c r="AT488">
        <v>0</v>
      </c>
      <c r="AU488">
        <v>0</v>
      </c>
      <c r="AV488">
        <f t="shared" si="26"/>
        <v>0</v>
      </c>
      <c r="BA488">
        <f t="shared" si="29"/>
        <v>0</v>
      </c>
      <c r="BC488">
        <f t="shared" si="28"/>
        <v>0</v>
      </c>
    </row>
    <row r="489" spans="27:55" x14ac:dyDescent="0.25">
      <c r="AA489" s="46"/>
      <c r="AB489" s="46"/>
      <c r="AC489" s="47"/>
      <c r="AD489" s="39">
        <f t="shared" si="27"/>
        <v>0</v>
      </c>
      <c r="AE489" s="48"/>
      <c r="AF489" s="48"/>
      <c r="AH489" s="49">
        <f t="shared" si="25"/>
        <v>0</v>
      </c>
      <c r="AL489">
        <v>0</v>
      </c>
      <c r="AM489">
        <v>0</v>
      </c>
      <c r="AN489">
        <v>0</v>
      </c>
      <c r="AO489">
        <v>0</v>
      </c>
      <c r="AP489">
        <v>0</v>
      </c>
      <c r="AQ489">
        <v>0</v>
      </c>
      <c r="AR489">
        <v>0</v>
      </c>
      <c r="AS489">
        <v>0</v>
      </c>
      <c r="AT489">
        <v>0</v>
      </c>
      <c r="AU489">
        <v>0</v>
      </c>
      <c r="AV489">
        <f t="shared" si="26"/>
        <v>0</v>
      </c>
      <c r="BA489">
        <f t="shared" si="29"/>
        <v>0</v>
      </c>
      <c r="BC489">
        <f t="shared" si="28"/>
        <v>0</v>
      </c>
    </row>
    <row r="490" spans="27:55" x14ac:dyDescent="0.25">
      <c r="AA490" s="46"/>
      <c r="AB490" s="46"/>
      <c r="AC490" s="47"/>
      <c r="AD490" s="39">
        <f t="shared" si="27"/>
        <v>0</v>
      </c>
      <c r="AE490" s="48"/>
      <c r="AF490" s="48"/>
      <c r="AH490" s="49">
        <f t="shared" si="25"/>
        <v>0</v>
      </c>
      <c r="AL490">
        <v>0</v>
      </c>
      <c r="AM490">
        <v>0</v>
      </c>
      <c r="AN490">
        <v>0</v>
      </c>
      <c r="AO490">
        <v>0</v>
      </c>
      <c r="AP490">
        <v>0</v>
      </c>
      <c r="AQ490">
        <v>0</v>
      </c>
      <c r="AR490">
        <v>0</v>
      </c>
      <c r="AS490">
        <v>0</v>
      </c>
      <c r="AT490">
        <v>0</v>
      </c>
      <c r="AU490">
        <v>0</v>
      </c>
      <c r="AV490">
        <f t="shared" si="26"/>
        <v>0</v>
      </c>
      <c r="BA490">
        <f t="shared" si="29"/>
        <v>0</v>
      </c>
      <c r="BC490">
        <f t="shared" si="28"/>
        <v>0</v>
      </c>
    </row>
    <row r="491" spans="27:55" x14ac:dyDescent="0.25">
      <c r="AA491" s="46"/>
      <c r="AB491" s="46"/>
      <c r="AC491" s="47"/>
      <c r="AD491" s="39">
        <f t="shared" si="27"/>
        <v>0</v>
      </c>
      <c r="AE491" s="48"/>
      <c r="AF491" s="48"/>
      <c r="AH491" s="49">
        <f t="shared" si="25"/>
        <v>0</v>
      </c>
      <c r="AL491">
        <v>0</v>
      </c>
      <c r="AM491">
        <v>0</v>
      </c>
      <c r="AN491">
        <v>0</v>
      </c>
      <c r="AO491">
        <v>0</v>
      </c>
      <c r="AP491">
        <v>0</v>
      </c>
      <c r="AQ491">
        <v>0</v>
      </c>
      <c r="AR491">
        <v>0</v>
      </c>
      <c r="AS491">
        <v>0</v>
      </c>
      <c r="AT491">
        <v>0</v>
      </c>
      <c r="AU491">
        <v>0</v>
      </c>
      <c r="AV491">
        <f t="shared" si="26"/>
        <v>0</v>
      </c>
      <c r="BA491">
        <f t="shared" si="29"/>
        <v>0</v>
      </c>
      <c r="BC491">
        <f t="shared" si="28"/>
        <v>0</v>
      </c>
    </row>
    <row r="492" spans="27:55" x14ac:dyDescent="0.25">
      <c r="AA492" s="46"/>
      <c r="AB492" s="46"/>
      <c r="AC492" s="47"/>
      <c r="AD492" s="39">
        <f t="shared" si="27"/>
        <v>0</v>
      </c>
      <c r="AE492" s="48"/>
      <c r="AF492" s="48"/>
      <c r="AH492" s="49">
        <f t="shared" si="25"/>
        <v>0</v>
      </c>
      <c r="AL492">
        <v>0</v>
      </c>
      <c r="AM492">
        <v>0</v>
      </c>
      <c r="AN492">
        <v>0</v>
      </c>
      <c r="AO492">
        <v>0</v>
      </c>
      <c r="AP492">
        <v>0</v>
      </c>
      <c r="AQ492">
        <v>0</v>
      </c>
      <c r="AR492">
        <v>0</v>
      </c>
      <c r="AS492">
        <v>0</v>
      </c>
      <c r="AT492">
        <v>0</v>
      </c>
      <c r="AU492">
        <v>0</v>
      </c>
      <c r="AV492">
        <f t="shared" si="26"/>
        <v>0</v>
      </c>
      <c r="BA492">
        <f t="shared" si="29"/>
        <v>0</v>
      </c>
      <c r="BC492">
        <f t="shared" si="28"/>
        <v>0</v>
      </c>
    </row>
    <row r="493" spans="27:55" x14ac:dyDescent="0.25">
      <c r="AA493" s="46"/>
      <c r="AB493" s="46"/>
      <c r="AC493" s="47"/>
      <c r="AD493" s="39">
        <f t="shared" si="27"/>
        <v>0</v>
      </c>
      <c r="AE493" s="48"/>
      <c r="AF493" s="48"/>
      <c r="AH493" s="49">
        <f t="shared" si="25"/>
        <v>0</v>
      </c>
      <c r="AL493">
        <v>0</v>
      </c>
      <c r="AM493">
        <v>0</v>
      </c>
      <c r="AN493">
        <v>0</v>
      </c>
      <c r="AO493">
        <v>0</v>
      </c>
      <c r="AP493">
        <v>0</v>
      </c>
      <c r="AQ493">
        <v>0</v>
      </c>
      <c r="AR493">
        <v>0</v>
      </c>
      <c r="AS493">
        <v>0</v>
      </c>
      <c r="AT493">
        <v>0</v>
      </c>
      <c r="AU493">
        <v>0</v>
      </c>
      <c r="AV493">
        <f t="shared" si="26"/>
        <v>0</v>
      </c>
      <c r="BA493">
        <f t="shared" si="29"/>
        <v>0</v>
      </c>
      <c r="BC493">
        <f t="shared" si="28"/>
        <v>0</v>
      </c>
    </row>
    <row r="494" spans="27:55" x14ac:dyDescent="0.25">
      <c r="AA494" s="46"/>
      <c r="AB494" s="46"/>
      <c r="AC494" s="47"/>
      <c r="AD494" s="39">
        <f t="shared" si="27"/>
        <v>0</v>
      </c>
      <c r="AE494" s="48"/>
      <c r="AF494" s="48"/>
      <c r="AH494" s="49">
        <f t="shared" si="25"/>
        <v>0</v>
      </c>
      <c r="AL494">
        <v>0</v>
      </c>
      <c r="AM494">
        <v>0</v>
      </c>
      <c r="AN494">
        <v>0</v>
      </c>
      <c r="AO494">
        <v>0</v>
      </c>
      <c r="AP494">
        <v>0</v>
      </c>
      <c r="AQ494">
        <v>0</v>
      </c>
      <c r="AR494">
        <v>0</v>
      </c>
      <c r="AS494">
        <v>0</v>
      </c>
      <c r="AT494">
        <v>0</v>
      </c>
      <c r="AU494">
        <v>0</v>
      </c>
      <c r="AV494">
        <f t="shared" si="26"/>
        <v>0</v>
      </c>
      <c r="BA494">
        <f t="shared" si="29"/>
        <v>0</v>
      </c>
      <c r="BC494">
        <f t="shared" si="28"/>
        <v>0</v>
      </c>
    </row>
    <row r="495" spans="27:55" x14ac:dyDescent="0.25">
      <c r="AA495" s="46"/>
      <c r="AB495" s="46"/>
      <c r="AC495" s="47"/>
      <c r="AD495" s="39">
        <f t="shared" si="27"/>
        <v>0</v>
      </c>
      <c r="AE495" s="48"/>
      <c r="AF495" s="48"/>
      <c r="AH495" s="49">
        <f t="shared" si="25"/>
        <v>0</v>
      </c>
      <c r="AL495">
        <v>0</v>
      </c>
      <c r="AM495">
        <v>0</v>
      </c>
      <c r="AN495">
        <v>0</v>
      </c>
      <c r="AO495">
        <v>0</v>
      </c>
      <c r="AP495">
        <v>0</v>
      </c>
      <c r="AQ495">
        <v>0</v>
      </c>
      <c r="AR495">
        <v>0</v>
      </c>
      <c r="AS495">
        <v>0</v>
      </c>
      <c r="AT495">
        <v>0</v>
      </c>
      <c r="AU495">
        <v>0</v>
      </c>
      <c r="AV495">
        <f t="shared" si="26"/>
        <v>0</v>
      </c>
      <c r="BA495">
        <f t="shared" si="29"/>
        <v>0</v>
      </c>
      <c r="BC495">
        <f t="shared" si="28"/>
        <v>0</v>
      </c>
    </row>
    <row r="496" spans="27:55" x14ac:dyDescent="0.25">
      <c r="AA496" s="46"/>
      <c r="AB496" s="46"/>
      <c r="AC496" s="47"/>
      <c r="AD496" s="39">
        <f t="shared" si="27"/>
        <v>0</v>
      </c>
      <c r="AE496" s="48"/>
      <c r="AF496" s="48"/>
      <c r="AH496" s="49">
        <f t="shared" si="25"/>
        <v>0</v>
      </c>
      <c r="AL496">
        <v>0</v>
      </c>
      <c r="AM496">
        <v>0</v>
      </c>
      <c r="AN496">
        <v>0</v>
      </c>
      <c r="AO496">
        <v>0</v>
      </c>
      <c r="AP496">
        <v>0</v>
      </c>
      <c r="AQ496">
        <v>0</v>
      </c>
      <c r="AR496">
        <v>0</v>
      </c>
      <c r="AS496">
        <v>0</v>
      </c>
      <c r="AT496">
        <v>0</v>
      </c>
      <c r="AU496">
        <v>0</v>
      </c>
      <c r="AV496">
        <f t="shared" si="26"/>
        <v>0</v>
      </c>
      <c r="BA496">
        <f t="shared" si="29"/>
        <v>0</v>
      </c>
      <c r="BC496">
        <f t="shared" si="28"/>
        <v>0</v>
      </c>
    </row>
    <row r="497" spans="27:55" x14ac:dyDescent="0.25">
      <c r="AA497" s="46"/>
      <c r="AB497" s="46"/>
      <c r="AC497" s="47"/>
      <c r="AD497" s="39">
        <f t="shared" si="27"/>
        <v>0</v>
      </c>
      <c r="AE497" s="48"/>
      <c r="AF497" s="48"/>
      <c r="AH497" s="49">
        <f t="shared" si="25"/>
        <v>0</v>
      </c>
      <c r="AL497">
        <v>0</v>
      </c>
      <c r="AM497">
        <v>0</v>
      </c>
      <c r="AN497">
        <v>0</v>
      </c>
      <c r="AO497">
        <v>0</v>
      </c>
      <c r="AP497">
        <v>0</v>
      </c>
      <c r="AQ497">
        <v>0</v>
      </c>
      <c r="AR497">
        <v>0</v>
      </c>
      <c r="AS497">
        <v>0</v>
      </c>
      <c r="AT497">
        <v>0</v>
      </c>
      <c r="AU497">
        <v>0</v>
      </c>
      <c r="AV497">
        <f t="shared" si="26"/>
        <v>0</v>
      </c>
      <c r="BA497">
        <f t="shared" si="29"/>
        <v>0</v>
      </c>
      <c r="BC497">
        <f t="shared" si="28"/>
        <v>0</v>
      </c>
    </row>
    <row r="498" spans="27:55" x14ac:dyDescent="0.25">
      <c r="AA498" s="46"/>
      <c r="AB498" s="46"/>
      <c r="AC498" s="47"/>
      <c r="AD498" s="39">
        <f t="shared" si="27"/>
        <v>0</v>
      </c>
      <c r="AE498" s="48"/>
      <c r="AF498" s="48"/>
      <c r="AH498" s="49">
        <f t="shared" si="25"/>
        <v>0</v>
      </c>
      <c r="AL498">
        <v>0</v>
      </c>
      <c r="AM498">
        <v>0</v>
      </c>
      <c r="AN498">
        <v>0</v>
      </c>
      <c r="AO498">
        <v>0</v>
      </c>
      <c r="AP498">
        <v>0</v>
      </c>
      <c r="AQ498">
        <v>0</v>
      </c>
      <c r="AR498">
        <v>0</v>
      </c>
      <c r="AS498">
        <v>0</v>
      </c>
      <c r="AT498">
        <v>0</v>
      </c>
      <c r="AU498">
        <v>0</v>
      </c>
      <c r="AV498">
        <f t="shared" si="26"/>
        <v>0</v>
      </c>
      <c r="BA498">
        <f t="shared" si="29"/>
        <v>0</v>
      </c>
      <c r="BC498">
        <f t="shared" si="28"/>
        <v>0</v>
      </c>
    </row>
    <row r="499" spans="27:55" x14ac:dyDescent="0.25">
      <c r="AA499" s="46"/>
      <c r="AB499" s="46"/>
      <c r="AC499" s="47"/>
      <c r="AD499" s="39">
        <f t="shared" si="27"/>
        <v>0</v>
      </c>
      <c r="AE499" s="48"/>
      <c r="AF499" s="48"/>
      <c r="AH499" s="49">
        <f t="shared" si="25"/>
        <v>0</v>
      </c>
      <c r="AL499">
        <v>0</v>
      </c>
      <c r="AM499">
        <v>0</v>
      </c>
      <c r="AN499">
        <v>0</v>
      </c>
      <c r="AO499">
        <v>0</v>
      </c>
      <c r="AP499">
        <v>0</v>
      </c>
      <c r="AQ499">
        <v>0</v>
      </c>
      <c r="AR499">
        <v>0</v>
      </c>
      <c r="AS499">
        <v>0</v>
      </c>
      <c r="AT499">
        <v>0</v>
      </c>
      <c r="AU499">
        <v>0</v>
      </c>
      <c r="AV499">
        <f t="shared" si="26"/>
        <v>0</v>
      </c>
      <c r="BA499">
        <f t="shared" si="29"/>
        <v>0</v>
      </c>
      <c r="BC499">
        <f t="shared" si="28"/>
        <v>0</v>
      </c>
    </row>
    <row r="500" spans="27:55" x14ac:dyDescent="0.25">
      <c r="AA500" s="46"/>
      <c r="AB500" s="46"/>
      <c r="AC500" s="47"/>
      <c r="AD500" s="39">
        <f t="shared" si="27"/>
        <v>0</v>
      </c>
      <c r="AE500" s="48"/>
      <c r="AF500" s="48"/>
      <c r="AH500" s="49">
        <f t="shared" si="25"/>
        <v>0</v>
      </c>
      <c r="AL500">
        <v>0</v>
      </c>
      <c r="AM500">
        <v>0</v>
      </c>
      <c r="AN500">
        <v>0</v>
      </c>
      <c r="AO500">
        <v>0</v>
      </c>
      <c r="AP500">
        <v>0</v>
      </c>
      <c r="AQ500">
        <v>0</v>
      </c>
      <c r="AR500">
        <v>0</v>
      </c>
      <c r="AS500">
        <v>0</v>
      </c>
      <c r="AT500">
        <v>0</v>
      </c>
      <c r="AU500">
        <v>0</v>
      </c>
      <c r="AV500">
        <f t="shared" si="26"/>
        <v>0</v>
      </c>
      <c r="BA500">
        <f t="shared" si="29"/>
        <v>0</v>
      </c>
      <c r="BC500">
        <f t="shared" si="28"/>
        <v>0</v>
      </c>
    </row>
    <row r="501" spans="27:55" x14ac:dyDescent="0.25">
      <c r="AA501" s="46"/>
      <c r="AB501" s="46"/>
      <c r="AC501" s="47"/>
      <c r="AD501" s="39">
        <f t="shared" si="27"/>
        <v>0</v>
      </c>
      <c r="AE501" s="48"/>
      <c r="AF501" s="48"/>
      <c r="AH501" s="49">
        <f t="shared" si="25"/>
        <v>0</v>
      </c>
      <c r="AL501">
        <v>0</v>
      </c>
      <c r="AM501">
        <v>0</v>
      </c>
      <c r="AN501">
        <v>0</v>
      </c>
      <c r="AO501">
        <v>0</v>
      </c>
      <c r="AP501">
        <v>0</v>
      </c>
      <c r="AQ501">
        <v>0</v>
      </c>
      <c r="AR501">
        <v>0</v>
      </c>
      <c r="AS501">
        <v>0</v>
      </c>
      <c r="AT501">
        <v>0</v>
      </c>
      <c r="AU501">
        <v>0</v>
      </c>
      <c r="AV501">
        <f t="shared" si="26"/>
        <v>0</v>
      </c>
      <c r="BA501">
        <f t="shared" si="29"/>
        <v>0</v>
      </c>
      <c r="BC501">
        <f t="shared" si="28"/>
        <v>0</v>
      </c>
    </row>
    <row r="502" spans="27:55" x14ac:dyDescent="0.25">
      <c r="AA502" s="46"/>
      <c r="AB502" s="46"/>
      <c r="AC502" s="47"/>
      <c r="AD502" s="39">
        <f t="shared" si="27"/>
        <v>0</v>
      </c>
      <c r="AE502" s="48"/>
      <c r="AF502" s="48"/>
      <c r="AH502" s="49">
        <f t="shared" si="25"/>
        <v>0</v>
      </c>
      <c r="AL502">
        <v>0</v>
      </c>
      <c r="AM502">
        <v>0</v>
      </c>
      <c r="AN502">
        <v>0</v>
      </c>
      <c r="AO502">
        <v>0</v>
      </c>
      <c r="AP502">
        <v>0</v>
      </c>
      <c r="AQ502">
        <v>0</v>
      </c>
      <c r="AR502">
        <v>0</v>
      </c>
      <c r="AS502">
        <v>0</v>
      </c>
      <c r="AT502">
        <v>0</v>
      </c>
      <c r="AU502">
        <v>0</v>
      </c>
      <c r="AV502">
        <f t="shared" si="26"/>
        <v>0</v>
      </c>
      <c r="BA502">
        <f t="shared" si="29"/>
        <v>0</v>
      </c>
      <c r="BC502">
        <f t="shared" si="28"/>
        <v>0</v>
      </c>
    </row>
    <row r="503" spans="27:55" x14ac:dyDescent="0.25">
      <c r="AA503" s="46"/>
      <c r="AB503" s="46"/>
      <c r="AC503" s="47"/>
      <c r="AD503" s="39">
        <f t="shared" si="27"/>
        <v>0</v>
      </c>
      <c r="AE503" s="48"/>
      <c r="AF503" s="48"/>
      <c r="AH503" s="49">
        <f t="shared" si="25"/>
        <v>0</v>
      </c>
      <c r="AL503">
        <v>0</v>
      </c>
      <c r="AM503">
        <v>0</v>
      </c>
      <c r="AN503">
        <v>0</v>
      </c>
      <c r="AO503">
        <v>0</v>
      </c>
      <c r="AP503">
        <v>0</v>
      </c>
      <c r="AQ503">
        <v>0</v>
      </c>
      <c r="AR503">
        <v>0</v>
      </c>
      <c r="AS503">
        <v>0</v>
      </c>
      <c r="AT503">
        <v>0</v>
      </c>
      <c r="AU503">
        <v>0</v>
      </c>
      <c r="AV503">
        <f t="shared" si="26"/>
        <v>0</v>
      </c>
      <c r="BA503">
        <f t="shared" si="29"/>
        <v>0</v>
      </c>
      <c r="BC503">
        <f t="shared" si="28"/>
        <v>0</v>
      </c>
    </row>
    <row r="504" spans="27:55" x14ac:dyDescent="0.25">
      <c r="AA504" s="46"/>
      <c r="AB504" s="46"/>
      <c r="AC504" s="47"/>
      <c r="AD504" s="39">
        <f t="shared" si="27"/>
        <v>0</v>
      </c>
      <c r="AE504" s="48"/>
      <c r="AF504" s="48"/>
      <c r="AH504" s="49">
        <f t="shared" si="25"/>
        <v>0</v>
      </c>
      <c r="AL504">
        <v>0</v>
      </c>
      <c r="AM504">
        <v>0</v>
      </c>
      <c r="AN504">
        <v>0</v>
      </c>
      <c r="AO504">
        <v>0</v>
      </c>
      <c r="AP504">
        <v>0</v>
      </c>
      <c r="AQ504">
        <v>0</v>
      </c>
      <c r="AR504">
        <v>0</v>
      </c>
      <c r="AS504">
        <v>0</v>
      </c>
      <c r="AT504">
        <v>0</v>
      </c>
      <c r="AU504">
        <v>0</v>
      </c>
      <c r="AV504">
        <f t="shared" si="26"/>
        <v>0</v>
      </c>
      <c r="BA504">
        <f t="shared" si="29"/>
        <v>0</v>
      </c>
      <c r="BC504">
        <f t="shared" si="28"/>
        <v>0</v>
      </c>
    </row>
    <row r="505" spans="27:55" x14ac:dyDescent="0.25">
      <c r="AA505" s="46"/>
      <c r="AB505" s="46"/>
      <c r="AC505" s="47"/>
      <c r="AD505" s="39">
        <f t="shared" si="27"/>
        <v>0</v>
      </c>
      <c r="AE505" s="48"/>
      <c r="AF505" s="48"/>
      <c r="AH505" s="49">
        <f t="shared" si="25"/>
        <v>0</v>
      </c>
      <c r="AL505">
        <v>0</v>
      </c>
      <c r="AM505">
        <v>0</v>
      </c>
      <c r="AN505">
        <v>0</v>
      </c>
      <c r="AO505">
        <v>0</v>
      </c>
      <c r="AP505">
        <v>0</v>
      </c>
      <c r="AQ505">
        <v>0</v>
      </c>
      <c r="AR505">
        <v>0</v>
      </c>
      <c r="AS505">
        <v>0</v>
      </c>
      <c r="AT505">
        <v>0</v>
      </c>
      <c r="AU505">
        <v>0</v>
      </c>
      <c r="AV505">
        <f t="shared" si="26"/>
        <v>0</v>
      </c>
      <c r="BA505">
        <f t="shared" si="29"/>
        <v>0</v>
      </c>
      <c r="BC505">
        <f t="shared" si="28"/>
        <v>0</v>
      </c>
    </row>
    <row r="506" spans="27:55" x14ac:dyDescent="0.25">
      <c r="AA506" s="46"/>
      <c r="AB506" s="46"/>
      <c r="AC506" s="47"/>
      <c r="AD506" s="39">
        <f t="shared" si="27"/>
        <v>0</v>
      </c>
      <c r="AE506" s="48"/>
      <c r="AF506" s="48"/>
      <c r="AH506" s="49">
        <f t="shared" si="25"/>
        <v>0</v>
      </c>
      <c r="AL506">
        <v>0</v>
      </c>
      <c r="AM506">
        <v>0</v>
      </c>
      <c r="AN506">
        <v>0</v>
      </c>
      <c r="AO506">
        <v>0</v>
      </c>
      <c r="AP506">
        <v>0</v>
      </c>
      <c r="AQ506">
        <v>0</v>
      </c>
      <c r="AR506">
        <v>0</v>
      </c>
      <c r="AS506">
        <v>0</v>
      </c>
      <c r="AT506">
        <v>0</v>
      </c>
      <c r="AU506">
        <v>0</v>
      </c>
      <c r="AV506">
        <f t="shared" si="26"/>
        <v>0</v>
      </c>
      <c r="BA506">
        <f t="shared" si="29"/>
        <v>0</v>
      </c>
      <c r="BC506">
        <f t="shared" si="28"/>
        <v>0</v>
      </c>
    </row>
    <row r="507" spans="27:55" x14ac:dyDescent="0.25">
      <c r="AA507" s="46"/>
      <c r="AB507" s="46"/>
      <c r="AC507" s="47"/>
      <c r="AD507" s="39">
        <f t="shared" si="27"/>
        <v>0</v>
      </c>
      <c r="AE507" s="48"/>
      <c r="AF507" s="48"/>
      <c r="AH507" s="49">
        <f t="shared" si="25"/>
        <v>0</v>
      </c>
      <c r="AL507">
        <v>0</v>
      </c>
      <c r="AM507">
        <v>0</v>
      </c>
      <c r="AN507">
        <v>0</v>
      </c>
      <c r="AO507">
        <v>0</v>
      </c>
      <c r="AP507">
        <v>0</v>
      </c>
      <c r="AQ507">
        <v>0</v>
      </c>
      <c r="AR507">
        <v>0</v>
      </c>
      <c r="AS507">
        <v>0</v>
      </c>
      <c r="AT507">
        <v>0</v>
      </c>
      <c r="AU507">
        <v>0</v>
      </c>
      <c r="AV507">
        <f t="shared" si="26"/>
        <v>0</v>
      </c>
      <c r="BA507">
        <f t="shared" si="29"/>
        <v>0</v>
      </c>
      <c r="BC507">
        <f t="shared" si="28"/>
        <v>0</v>
      </c>
    </row>
    <row r="508" spans="27:55" x14ac:dyDescent="0.25">
      <c r="AA508" s="46"/>
      <c r="AB508" s="46"/>
      <c r="AC508" s="47"/>
      <c r="AD508" s="39">
        <f t="shared" si="27"/>
        <v>0</v>
      </c>
      <c r="AE508" s="48"/>
      <c r="AF508" s="48"/>
      <c r="AH508" s="49">
        <f t="shared" si="25"/>
        <v>0</v>
      </c>
      <c r="AL508">
        <v>0</v>
      </c>
      <c r="AM508">
        <v>0</v>
      </c>
      <c r="AN508">
        <v>0</v>
      </c>
      <c r="AO508">
        <v>0</v>
      </c>
      <c r="AP508">
        <v>0</v>
      </c>
      <c r="AQ508">
        <v>0</v>
      </c>
      <c r="AR508">
        <v>0</v>
      </c>
      <c r="AS508">
        <v>0</v>
      </c>
      <c r="AT508">
        <v>0</v>
      </c>
      <c r="AU508">
        <v>0</v>
      </c>
      <c r="AV508">
        <f t="shared" si="26"/>
        <v>0</v>
      </c>
      <c r="BA508">
        <f t="shared" si="29"/>
        <v>0</v>
      </c>
      <c r="BC508">
        <f t="shared" si="28"/>
        <v>0</v>
      </c>
    </row>
    <row r="509" spans="27:55" x14ac:dyDescent="0.25">
      <c r="AA509" s="46"/>
      <c r="AB509" s="46"/>
      <c r="AC509" s="47"/>
      <c r="AD509" s="39">
        <f t="shared" si="27"/>
        <v>0</v>
      </c>
      <c r="AE509" s="48"/>
      <c r="AF509" s="48"/>
      <c r="AH509" s="49">
        <f t="shared" si="25"/>
        <v>0</v>
      </c>
      <c r="AL509">
        <v>0</v>
      </c>
      <c r="AM509">
        <v>0</v>
      </c>
      <c r="AN509">
        <v>0</v>
      </c>
      <c r="AO509">
        <v>0</v>
      </c>
      <c r="AP509">
        <v>0</v>
      </c>
      <c r="AQ509">
        <v>0</v>
      </c>
      <c r="AR509">
        <v>0</v>
      </c>
      <c r="AS509">
        <v>0</v>
      </c>
      <c r="AT509">
        <v>0</v>
      </c>
      <c r="AU509">
        <v>0</v>
      </c>
      <c r="AV509">
        <f t="shared" si="26"/>
        <v>0</v>
      </c>
      <c r="BA509">
        <f t="shared" si="29"/>
        <v>0</v>
      </c>
      <c r="BC509">
        <f t="shared" si="28"/>
        <v>0</v>
      </c>
    </row>
    <row r="510" spans="27:55" x14ac:dyDescent="0.25">
      <c r="AA510" s="46"/>
      <c r="AB510" s="46"/>
      <c r="AC510" s="47"/>
      <c r="AD510" s="39">
        <f t="shared" si="27"/>
        <v>0</v>
      </c>
      <c r="AE510" s="48"/>
      <c r="AF510" s="48"/>
      <c r="AH510" s="49">
        <f t="shared" si="25"/>
        <v>0</v>
      </c>
      <c r="AL510">
        <v>0</v>
      </c>
      <c r="AM510">
        <v>0</v>
      </c>
      <c r="AN510">
        <v>0</v>
      </c>
      <c r="AO510">
        <v>0</v>
      </c>
      <c r="AP510">
        <v>0</v>
      </c>
      <c r="AQ510">
        <v>0</v>
      </c>
      <c r="AR510">
        <v>0</v>
      </c>
      <c r="AS510">
        <v>0</v>
      </c>
      <c r="AT510">
        <v>0</v>
      </c>
      <c r="AU510">
        <v>0</v>
      </c>
      <c r="AV510">
        <f t="shared" si="26"/>
        <v>0</v>
      </c>
      <c r="BA510">
        <f t="shared" si="29"/>
        <v>0</v>
      </c>
      <c r="BC510">
        <f t="shared" si="28"/>
        <v>0</v>
      </c>
    </row>
    <row r="511" spans="27:55" x14ac:dyDescent="0.25">
      <c r="AA511" s="46"/>
      <c r="AB511" s="46"/>
      <c r="AC511" s="47"/>
      <c r="AD511" s="39">
        <f t="shared" si="27"/>
        <v>0</v>
      </c>
      <c r="AE511" s="48"/>
      <c r="AF511" s="48"/>
      <c r="AH511" s="49">
        <f t="shared" si="25"/>
        <v>0</v>
      </c>
      <c r="AL511">
        <v>0</v>
      </c>
      <c r="AM511">
        <v>0</v>
      </c>
      <c r="AN511">
        <v>0</v>
      </c>
      <c r="AO511">
        <v>0</v>
      </c>
      <c r="AP511">
        <v>0</v>
      </c>
      <c r="AQ511">
        <v>0</v>
      </c>
      <c r="AR511">
        <v>0</v>
      </c>
      <c r="AS511">
        <v>0</v>
      </c>
      <c r="AT511">
        <v>0</v>
      </c>
      <c r="AU511">
        <v>0</v>
      </c>
      <c r="AV511">
        <f t="shared" si="26"/>
        <v>0</v>
      </c>
      <c r="BA511">
        <f t="shared" si="29"/>
        <v>0</v>
      </c>
      <c r="BC511">
        <f t="shared" si="28"/>
        <v>0</v>
      </c>
    </row>
    <row r="512" spans="27:55" x14ac:dyDescent="0.25">
      <c r="AA512" s="46"/>
      <c r="AB512" s="46"/>
      <c r="AC512" s="47"/>
      <c r="AD512" s="39">
        <f t="shared" si="27"/>
        <v>0</v>
      </c>
      <c r="AE512" s="48"/>
      <c r="AF512" s="48"/>
      <c r="AH512" s="49">
        <f t="shared" si="25"/>
        <v>0</v>
      </c>
      <c r="AL512">
        <v>0</v>
      </c>
      <c r="AM512">
        <v>0</v>
      </c>
      <c r="AN512">
        <v>0</v>
      </c>
      <c r="AO512">
        <v>0</v>
      </c>
      <c r="AP512">
        <v>0</v>
      </c>
      <c r="AQ512">
        <v>0</v>
      </c>
      <c r="AR512">
        <v>0</v>
      </c>
      <c r="AS512">
        <v>0</v>
      </c>
      <c r="AT512">
        <v>0</v>
      </c>
      <c r="AU512">
        <v>0</v>
      </c>
      <c r="AV512">
        <f t="shared" si="26"/>
        <v>0</v>
      </c>
      <c r="BA512">
        <f t="shared" si="29"/>
        <v>0</v>
      </c>
      <c r="BC512">
        <f t="shared" si="28"/>
        <v>0</v>
      </c>
    </row>
    <row r="513" spans="27:55" x14ac:dyDescent="0.25">
      <c r="AA513" s="46"/>
      <c r="AB513" s="46"/>
      <c r="AC513" s="47"/>
      <c r="AD513" s="39">
        <f t="shared" si="27"/>
        <v>0</v>
      </c>
      <c r="AE513" s="48"/>
      <c r="AF513" s="48"/>
      <c r="AH513" s="49">
        <f t="shared" si="25"/>
        <v>0</v>
      </c>
      <c r="AL513">
        <v>0</v>
      </c>
      <c r="AM513">
        <v>0</v>
      </c>
      <c r="AN513">
        <v>0</v>
      </c>
      <c r="AO513">
        <v>0</v>
      </c>
      <c r="AP513">
        <v>0</v>
      </c>
      <c r="AQ513">
        <v>0</v>
      </c>
      <c r="AR513">
        <v>0</v>
      </c>
      <c r="AS513">
        <v>0</v>
      </c>
      <c r="AT513">
        <v>0</v>
      </c>
      <c r="AU513">
        <v>0</v>
      </c>
      <c r="AV513">
        <f t="shared" si="26"/>
        <v>0</v>
      </c>
      <c r="BA513">
        <f t="shared" si="29"/>
        <v>0</v>
      </c>
      <c r="BC513">
        <f t="shared" si="28"/>
        <v>0</v>
      </c>
    </row>
    <row r="514" spans="27:55" x14ac:dyDescent="0.25">
      <c r="AA514" s="46"/>
      <c r="AB514" s="46"/>
      <c r="AC514" s="47"/>
      <c r="AD514" s="39">
        <f t="shared" si="27"/>
        <v>0</v>
      </c>
      <c r="AE514" s="48"/>
      <c r="AF514" s="48"/>
      <c r="AH514" s="49">
        <f t="shared" si="25"/>
        <v>0</v>
      </c>
      <c r="AL514">
        <v>0</v>
      </c>
      <c r="AM514">
        <v>0</v>
      </c>
      <c r="AN514">
        <v>0</v>
      </c>
      <c r="AO514">
        <v>0</v>
      </c>
      <c r="AP514">
        <v>0</v>
      </c>
      <c r="AQ514">
        <v>0</v>
      </c>
      <c r="AR514">
        <v>0</v>
      </c>
      <c r="AS514">
        <v>0</v>
      </c>
      <c r="AT514">
        <v>0</v>
      </c>
      <c r="AU514">
        <v>0</v>
      </c>
      <c r="AV514">
        <f t="shared" si="26"/>
        <v>0</v>
      </c>
      <c r="BA514">
        <f t="shared" si="29"/>
        <v>0</v>
      </c>
      <c r="BC514">
        <f t="shared" si="28"/>
        <v>0</v>
      </c>
    </row>
    <row r="515" spans="27:55" x14ac:dyDescent="0.25">
      <c r="AA515" s="46"/>
      <c r="AB515" s="46"/>
      <c r="AC515" s="47"/>
      <c r="AD515" s="39">
        <f t="shared" si="27"/>
        <v>0</v>
      </c>
      <c r="AE515" s="48"/>
      <c r="AF515" s="48"/>
      <c r="AH515" s="49">
        <f t="shared" ref="AH515:AH577" si="30">SUM(AI515,AL515,AM515,AN515,AO515,AP515,AQ515,AR515,AS515,AT515,AU515,AV515)</f>
        <v>0</v>
      </c>
      <c r="AL515">
        <v>0</v>
      </c>
      <c r="AM515">
        <v>0</v>
      </c>
      <c r="AN515">
        <v>0</v>
      </c>
      <c r="AO515">
        <v>0</v>
      </c>
      <c r="AP515">
        <v>0</v>
      </c>
      <c r="AQ515">
        <v>0</v>
      </c>
      <c r="AR515">
        <v>0</v>
      </c>
      <c r="AS515">
        <v>0</v>
      </c>
      <c r="AT515">
        <v>0</v>
      </c>
      <c r="AU515">
        <v>0</v>
      </c>
      <c r="AV515">
        <f t="shared" ref="AV515:AV578" si="31">SUM(AW515,BD515,BC515)</f>
        <v>0</v>
      </c>
      <c r="BA515">
        <f t="shared" si="29"/>
        <v>0</v>
      </c>
      <c r="BC515">
        <f t="shared" si="28"/>
        <v>0</v>
      </c>
    </row>
    <row r="516" spans="27:55" x14ac:dyDescent="0.25">
      <c r="AA516" s="46"/>
      <c r="AB516" s="46"/>
      <c r="AC516" s="47"/>
      <c r="AD516" s="39">
        <f t="shared" ref="AD516:AD519" si="32">(SUM(AE516,AF516))-AH516</f>
        <v>0</v>
      </c>
      <c r="AE516" s="48"/>
      <c r="AF516" s="48"/>
      <c r="AH516" s="49">
        <f t="shared" si="30"/>
        <v>0</v>
      </c>
      <c r="AL516">
        <v>0</v>
      </c>
      <c r="AM516">
        <v>0</v>
      </c>
      <c r="AN516">
        <v>0</v>
      </c>
      <c r="AO516">
        <v>0</v>
      </c>
      <c r="AP516">
        <v>0</v>
      </c>
      <c r="AQ516">
        <v>0</v>
      </c>
      <c r="AR516">
        <v>0</v>
      </c>
      <c r="AS516">
        <v>0</v>
      </c>
      <c r="AT516">
        <v>0</v>
      </c>
      <c r="AU516">
        <v>0</v>
      </c>
      <c r="AV516">
        <f t="shared" si="31"/>
        <v>0</v>
      </c>
      <c r="BA516">
        <f t="shared" si="29"/>
        <v>0</v>
      </c>
      <c r="BC516">
        <f t="shared" ref="BC516:BC579" si="33">BB516*5</f>
        <v>0</v>
      </c>
    </row>
    <row r="517" spans="27:55" x14ac:dyDescent="0.25">
      <c r="AA517" s="46"/>
      <c r="AB517" s="46"/>
      <c r="AC517" s="47"/>
      <c r="AD517" s="39">
        <f t="shared" si="32"/>
        <v>0</v>
      </c>
      <c r="AE517" s="48"/>
      <c r="AF517" s="48"/>
      <c r="AH517" s="49">
        <f t="shared" si="30"/>
        <v>0</v>
      </c>
      <c r="AL517">
        <v>0</v>
      </c>
      <c r="AM517">
        <v>0</v>
      </c>
      <c r="AN517">
        <v>0</v>
      </c>
      <c r="AO517">
        <v>0</v>
      </c>
      <c r="AP517">
        <v>0</v>
      </c>
      <c r="AQ517">
        <v>0</v>
      </c>
      <c r="AR517">
        <v>0</v>
      </c>
      <c r="AS517">
        <v>0</v>
      </c>
      <c r="AT517">
        <v>0</v>
      </c>
      <c r="AU517">
        <v>0</v>
      </c>
      <c r="AV517">
        <f t="shared" si="31"/>
        <v>0</v>
      </c>
      <c r="BA517">
        <f t="shared" si="29"/>
        <v>0</v>
      </c>
      <c r="BC517">
        <f t="shared" si="33"/>
        <v>0</v>
      </c>
    </row>
    <row r="518" spans="27:55" x14ac:dyDescent="0.25">
      <c r="AA518" s="46"/>
      <c r="AC518" s="47"/>
      <c r="AD518" s="39">
        <f t="shared" si="32"/>
        <v>0</v>
      </c>
      <c r="AE518" s="48"/>
      <c r="AF518" s="48"/>
      <c r="AH518" s="49">
        <f t="shared" si="30"/>
        <v>0</v>
      </c>
      <c r="AL518">
        <v>0</v>
      </c>
      <c r="AM518">
        <v>0</v>
      </c>
      <c r="AN518">
        <v>0</v>
      </c>
      <c r="AO518">
        <v>0</v>
      </c>
      <c r="AP518">
        <v>0</v>
      </c>
      <c r="AQ518">
        <v>0</v>
      </c>
      <c r="AR518">
        <v>0</v>
      </c>
      <c r="AS518">
        <v>0</v>
      </c>
      <c r="AT518">
        <v>0</v>
      </c>
      <c r="AU518">
        <v>0</v>
      </c>
      <c r="AV518">
        <f t="shared" si="31"/>
        <v>0</v>
      </c>
      <c r="BA518">
        <f t="shared" si="29"/>
        <v>0</v>
      </c>
      <c r="BC518">
        <f t="shared" si="33"/>
        <v>0</v>
      </c>
    </row>
    <row r="519" spans="27:55" x14ac:dyDescent="0.25">
      <c r="AA519" s="46"/>
      <c r="AC519" s="47"/>
      <c r="AD519" s="39">
        <f t="shared" si="32"/>
        <v>0</v>
      </c>
      <c r="AE519" s="48"/>
      <c r="AF519" s="48"/>
      <c r="AH519" s="49">
        <f t="shared" si="30"/>
        <v>0</v>
      </c>
      <c r="AL519">
        <v>0</v>
      </c>
      <c r="AM519">
        <v>0</v>
      </c>
      <c r="AN519">
        <v>0</v>
      </c>
      <c r="AO519">
        <v>0</v>
      </c>
      <c r="AP519">
        <v>0</v>
      </c>
      <c r="AQ519">
        <v>0</v>
      </c>
      <c r="AR519">
        <v>0</v>
      </c>
      <c r="AS519">
        <v>0</v>
      </c>
      <c r="AT519">
        <v>0</v>
      </c>
      <c r="AU519">
        <v>0</v>
      </c>
      <c r="AV519">
        <f t="shared" si="31"/>
        <v>0</v>
      </c>
      <c r="BA519">
        <f t="shared" si="29"/>
        <v>0</v>
      </c>
      <c r="BC519">
        <f t="shared" si="33"/>
        <v>0</v>
      </c>
    </row>
    <row r="520" spans="27:55" x14ac:dyDescent="0.25">
      <c r="AH520" s="49">
        <f t="shared" si="30"/>
        <v>0</v>
      </c>
      <c r="AL520">
        <v>0</v>
      </c>
      <c r="AM520">
        <v>0</v>
      </c>
      <c r="AN520">
        <v>0</v>
      </c>
      <c r="AO520">
        <v>0</v>
      </c>
      <c r="AP520">
        <v>0</v>
      </c>
      <c r="AQ520">
        <v>0</v>
      </c>
      <c r="AR520">
        <v>0</v>
      </c>
      <c r="AS520">
        <v>0</v>
      </c>
      <c r="AT520">
        <v>0</v>
      </c>
      <c r="AU520">
        <v>0</v>
      </c>
      <c r="AV520">
        <f t="shared" si="31"/>
        <v>0</v>
      </c>
      <c r="BA520">
        <f t="shared" si="29"/>
        <v>0</v>
      </c>
      <c r="BC520">
        <f t="shared" si="33"/>
        <v>0</v>
      </c>
    </row>
    <row r="521" spans="27:55" x14ac:dyDescent="0.25">
      <c r="AH521" s="49">
        <f t="shared" si="30"/>
        <v>0</v>
      </c>
      <c r="AL521">
        <v>0</v>
      </c>
      <c r="AM521">
        <v>0</v>
      </c>
      <c r="AN521">
        <v>0</v>
      </c>
      <c r="AO521">
        <v>0</v>
      </c>
      <c r="AP521">
        <v>0</v>
      </c>
      <c r="AQ521">
        <v>0</v>
      </c>
      <c r="AR521">
        <v>0</v>
      </c>
      <c r="AS521">
        <v>0</v>
      </c>
      <c r="AT521">
        <v>0</v>
      </c>
      <c r="AU521">
        <v>0</v>
      </c>
      <c r="AV521">
        <f t="shared" si="31"/>
        <v>0</v>
      </c>
      <c r="BA521">
        <f t="shared" si="29"/>
        <v>0</v>
      </c>
      <c r="BC521">
        <f t="shared" si="33"/>
        <v>0</v>
      </c>
    </row>
    <row r="522" spans="27:55" x14ac:dyDescent="0.25">
      <c r="AH522" s="49">
        <f t="shared" si="30"/>
        <v>0</v>
      </c>
      <c r="AL522">
        <v>0</v>
      </c>
      <c r="AM522">
        <v>0</v>
      </c>
      <c r="AN522">
        <v>0</v>
      </c>
      <c r="AO522">
        <v>0</v>
      </c>
      <c r="AP522">
        <v>0</v>
      </c>
      <c r="AQ522">
        <v>0</v>
      </c>
      <c r="AR522">
        <v>0</v>
      </c>
      <c r="AS522">
        <v>0</v>
      </c>
      <c r="AT522">
        <v>0</v>
      </c>
      <c r="AU522">
        <v>0</v>
      </c>
      <c r="AV522">
        <f t="shared" si="31"/>
        <v>0</v>
      </c>
      <c r="BA522">
        <f t="shared" si="29"/>
        <v>0</v>
      </c>
      <c r="BC522">
        <f t="shared" si="33"/>
        <v>0</v>
      </c>
    </row>
    <row r="523" spans="27:55" x14ac:dyDescent="0.25">
      <c r="AH523" s="49">
        <f t="shared" si="30"/>
        <v>0</v>
      </c>
      <c r="AL523">
        <v>0</v>
      </c>
      <c r="AM523">
        <v>0</v>
      </c>
      <c r="AN523">
        <v>0</v>
      </c>
      <c r="AO523">
        <v>0</v>
      </c>
      <c r="AP523">
        <v>0</v>
      </c>
      <c r="AQ523">
        <v>0</v>
      </c>
      <c r="AR523">
        <v>0</v>
      </c>
      <c r="AS523">
        <v>0</v>
      </c>
      <c r="AT523">
        <v>0</v>
      </c>
      <c r="AU523">
        <v>0</v>
      </c>
      <c r="AV523">
        <f t="shared" si="31"/>
        <v>0</v>
      </c>
      <c r="BA523">
        <f t="shared" si="29"/>
        <v>0</v>
      </c>
      <c r="BC523">
        <f t="shared" si="33"/>
        <v>0</v>
      </c>
    </row>
    <row r="524" spans="27:55" x14ac:dyDescent="0.25">
      <c r="AH524" s="49">
        <f t="shared" si="30"/>
        <v>0</v>
      </c>
      <c r="AL524">
        <v>0</v>
      </c>
      <c r="AM524">
        <v>0</v>
      </c>
      <c r="AN524">
        <v>0</v>
      </c>
      <c r="AO524">
        <v>0</v>
      </c>
      <c r="AP524">
        <v>0</v>
      </c>
      <c r="AQ524">
        <v>0</v>
      </c>
      <c r="AR524">
        <v>0</v>
      </c>
      <c r="AS524">
        <v>0</v>
      </c>
      <c r="AT524">
        <v>0</v>
      </c>
      <c r="AU524">
        <v>0</v>
      </c>
      <c r="AV524">
        <f t="shared" si="31"/>
        <v>0</v>
      </c>
      <c r="BA524">
        <f t="shared" si="29"/>
        <v>0</v>
      </c>
      <c r="BC524">
        <f t="shared" si="33"/>
        <v>0</v>
      </c>
    </row>
    <row r="525" spans="27:55" x14ac:dyDescent="0.25">
      <c r="AH525" s="49">
        <f t="shared" si="30"/>
        <v>0</v>
      </c>
      <c r="AL525">
        <v>0</v>
      </c>
      <c r="AM525">
        <v>0</v>
      </c>
      <c r="AN525">
        <v>0</v>
      </c>
      <c r="AO525">
        <v>0</v>
      </c>
      <c r="AP525">
        <v>0</v>
      </c>
      <c r="AQ525">
        <v>0</v>
      </c>
      <c r="AR525">
        <v>0</v>
      </c>
      <c r="AS525">
        <v>0</v>
      </c>
      <c r="AT525">
        <v>0</v>
      </c>
      <c r="AU525">
        <v>0</v>
      </c>
      <c r="AV525">
        <f t="shared" si="31"/>
        <v>0</v>
      </c>
      <c r="BA525">
        <f t="shared" si="29"/>
        <v>0</v>
      </c>
      <c r="BC525">
        <f t="shared" si="33"/>
        <v>0</v>
      </c>
    </row>
    <row r="526" spans="27:55" x14ac:dyDescent="0.25">
      <c r="AH526" s="49">
        <f t="shared" si="30"/>
        <v>0</v>
      </c>
      <c r="AL526">
        <v>0</v>
      </c>
      <c r="AM526">
        <v>0</v>
      </c>
      <c r="AN526">
        <v>0</v>
      </c>
      <c r="AO526">
        <v>0</v>
      </c>
      <c r="AP526">
        <v>0</v>
      </c>
      <c r="AQ526">
        <v>0</v>
      </c>
      <c r="AR526">
        <v>0</v>
      </c>
      <c r="AS526">
        <v>0</v>
      </c>
      <c r="AT526">
        <v>0</v>
      </c>
      <c r="AU526">
        <v>0</v>
      </c>
      <c r="AV526">
        <f t="shared" si="31"/>
        <v>0</v>
      </c>
      <c r="BA526">
        <f t="shared" si="29"/>
        <v>0</v>
      </c>
      <c r="BC526">
        <f t="shared" si="33"/>
        <v>0</v>
      </c>
    </row>
    <row r="527" spans="27:55" x14ac:dyDescent="0.25">
      <c r="AH527" s="49">
        <f t="shared" si="30"/>
        <v>0</v>
      </c>
      <c r="AL527">
        <v>0</v>
      </c>
      <c r="AM527">
        <v>0</v>
      </c>
      <c r="AN527">
        <v>0</v>
      </c>
      <c r="AO527">
        <v>0</v>
      </c>
      <c r="AP527">
        <v>0</v>
      </c>
      <c r="AQ527">
        <v>0</v>
      </c>
      <c r="AR527">
        <v>0</v>
      </c>
      <c r="AS527">
        <v>0</v>
      </c>
      <c r="AT527">
        <v>0</v>
      </c>
      <c r="AU527">
        <v>0</v>
      </c>
      <c r="AV527">
        <f t="shared" si="31"/>
        <v>0</v>
      </c>
      <c r="BA527">
        <f t="shared" si="29"/>
        <v>0</v>
      </c>
      <c r="BC527">
        <f t="shared" si="33"/>
        <v>0</v>
      </c>
    </row>
    <row r="528" spans="27:55" x14ac:dyDescent="0.25">
      <c r="AH528" s="49">
        <f t="shared" si="30"/>
        <v>0</v>
      </c>
      <c r="AL528">
        <v>0</v>
      </c>
      <c r="AM528">
        <v>0</v>
      </c>
      <c r="AN528">
        <v>0</v>
      </c>
      <c r="AO528">
        <v>0</v>
      </c>
      <c r="AP528">
        <v>0</v>
      </c>
      <c r="AQ528">
        <v>0</v>
      </c>
      <c r="AR528">
        <v>0</v>
      </c>
      <c r="AS528">
        <v>0</v>
      </c>
      <c r="AT528">
        <v>0</v>
      </c>
      <c r="AU528">
        <v>0</v>
      </c>
      <c r="AV528">
        <f t="shared" si="31"/>
        <v>0</v>
      </c>
      <c r="BA528">
        <f t="shared" si="29"/>
        <v>0</v>
      </c>
      <c r="BC528">
        <f t="shared" si="33"/>
        <v>0</v>
      </c>
    </row>
    <row r="529" spans="34:55" x14ac:dyDescent="0.25">
      <c r="AH529" s="49">
        <f t="shared" si="30"/>
        <v>0</v>
      </c>
      <c r="AL529">
        <v>0</v>
      </c>
      <c r="AM529">
        <v>0</v>
      </c>
      <c r="AN529">
        <v>0</v>
      </c>
      <c r="AO529">
        <v>0</v>
      </c>
      <c r="AP529">
        <v>0</v>
      </c>
      <c r="AQ529">
        <v>0</v>
      </c>
      <c r="AR529">
        <v>0</v>
      </c>
      <c r="AS529">
        <v>0</v>
      </c>
      <c r="AT529">
        <v>0</v>
      </c>
      <c r="AU529">
        <v>0</v>
      </c>
      <c r="AV529">
        <f t="shared" si="31"/>
        <v>0</v>
      </c>
      <c r="BA529">
        <f t="shared" si="29"/>
        <v>0</v>
      </c>
      <c r="BC529">
        <f t="shared" si="33"/>
        <v>0</v>
      </c>
    </row>
    <row r="530" spans="34:55" x14ac:dyDescent="0.25">
      <c r="AH530" s="49">
        <f t="shared" si="30"/>
        <v>0</v>
      </c>
      <c r="AL530">
        <v>0</v>
      </c>
      <c r="AM530">
        <v>0</v>
      </c>
      <c r="AN530">
        <v>0</v>
      </c>
      <c r="AO530">
        <v>0</v>
      </c>
      <c r="AP530">
        <v>0</v>
      </c>
      <c r="AQ530">
        <v>0</v>
      </c>
      <c r="AR530">
        <v>0</v>
      </c>
      <c r="AS530">
        <v>0</v>
      </c>
      <c r="AT530">
        <v>0</v>
      </c>
      <c r="AU530">
        <v>0</v>
      </c>
      <c r="AV530">
        <f t="shared" si="31"/>
        <v>0</v>
      </c>
      <c r="BA530">
        <f t="shared" si="29"/>
        <v>0</v>
      </c>
      <c r="BC530">
        <f t="shared" si="33"/>
        <v>0</v>
      </c>
    </row>
    <row r="531" spans="34:55" x14ac:dyDescent="0.25">
      <c r="AH531" s="49">
        <f t="shared" si="30"/>
        <v>0</v>
      </c>
      <c r="AL531">
        <v>0</v>
      </c>
      <c r="AM531">
        <v>0</v>
      </c>
      <c r="AN531">
        <v>0</v>
      </c>
      <c r="AO531">
        <v>0</v>
      </c>
      <c r="AP531">
        <v>0</v>
      </c>
      <c r="AQ531">
        <v>0</v>
      </c>
      <c r="AR531">
        <v>0</v>
      </c>
      <c r="AS531">
        <v>0</v>
      </c>
      <c r="AT531">
        <v>0</v>
      </c>
      <c r="AU531">
        <v>0</v>
      </c>
      <c r="AV531">
        <f t="shared" si="31"/>
        <v>0</v>
      </c>
      <c r="BA531">
        <f t="shared" si="29"/>
        <v>0</v>
      </c>
      <c r="BC531">
        <f t="shared" si="33"/>
        <v>0</v>
      </c>
    </row>
    <row r="532" spans="34:55" x14ac:dyDescent="0.25">
      <c r="AH532" s="49">
        <f t="shared" si="30"/>
        <v>0</v>
      </c>
      <c r="AL532">
        <v>0</v>
      </c>
      <c r="AM532">
        <v>0</v>
      </c>
      <c r="AN532">
        <v>0</v>
      </c>
      <c r="AO532">
        <v>0</v>
      </c>
      <c r="AP532">
        <v>0</v>
      </c>
      <c r="AQ532">
        <v>0</v>
      </c>
      <c r="AR532">
        <v>0</v>
      </c>
      <c r="AS532">
        <v>0</v>
      </c>
      <c r="AT532">
        <v>0</v>
      </c>
      <c r="AU532">
        <v>0</v>
      </c>
      <c r="AV532">
        <f t="shared" si="31"/>
        <v>0</v>
      </c>
      <c r="BA532">
        <f t="shared" si="29"/>
        <v>0</v>
      </c>
      <c r="BC532">
        <f t="shared" si="33"/>
        <v>0</v>
      </c>
    </row>
    <row r="533" spans="34:55" x14ac:dyDescent="0.25">
      <c r="AH533" s="49">
        <f t="shared" si="30"/>
        <v>0</v>
      </c>
      <c r="AL533">
        <v>0</v>
      </c>
      <c r="AM533">
        <v>0</v>
      </c>
      <c r="AN533">
        <v>0</v>
      </c>
      <c r="AO533">
        <v>0</v>
      </c>
      <c r="AP533">
        <v>0</v>
      </c>
      <c r="AQ533">
        <v>0</v>
      </c>
      <c r="AR533">
        <v>0</v>
      </c>
      <c r="AS533">
        <v>0</v>
      </c>
      <c r="AT533">
        <v>0</v>
      </c>
      <c r="AU533">
        <v>0</v>
      </c>
      <c r="AV533">
        <f t="shared" si="31"/>
        <v>0</v>
      </c>
      <c r="BA533">
        <f t="shared" ref="BA533:BA596" si="34">(AX533*6)+(AY533*8)+(AZ533*5)</f>
        <v>0</v>
      </c>
      <c r="BC533">
        <f t="shared" si="33"/>
        <v>0</v>
      </c>
    </row>
    <row r="534" spans="34:55" x14ac:dyDescent="0.25">
      <c r="AH534" s="49">
        <f t="shared" si="30"/>
        <v>0</v>
      </c>
      <c r="AL534">
        <v>0</v>
      </c>
      <c r="AM534">
        <v>0</v>
      </c>
      <c r="AN534">
        <v>0</v>
      </c>
      <c r="AO534">
        <v>0</v>
      </c>
      <c r="AP534">
        <v>0</v>
      </c>
      <c r="AQ534">
        <v>0</v>
      </c>
      <c r="AR534">
        <v>0</v>
      </c>
      <c r="AS534">
        <v>0</v>
      </c>
      <c r="AT534">
        <v>0</v>
      </c>
      <c r="AU534">
        <v>0</v>
      </c>
      <c r="AV534">
        <f t="shared" si="31"/>
        <v>0</v>
      </c>
      <c r="BA534">
        <f t="shared" si="34"/>
        <v>0</v>
      </c>
      <c r="BC534">
        <f t="shared" si="33"/>
        <v>0</v>
      </c>
    </row>
    <row r="535" spans="34:55" x14ac:dyDescent="0.25">
      <c r="AH535" s="49">
        <f t="shared" si="30"/>
        <v>0</v>
      </c>
      <c r="AL535">
        <v>0</v>
      </c>
      <c r="AM535">
        <v>0</v>
      </c>
      <c r="AN535">
        <v>0</v>
      </c>
      <c r="AO535">
        <v>0</v>
      </c>
      <c r="AP535">
        <v>0</v>
      </c>
      <c r="AQ535">
        <v>0</v>
      </c>
      <c r="AR535">
        <v>0</v>
      </c>
      <c r="AS535">
        <v>0</v>
      </c>
      <c r="AT535">
        <v>0</v>
      </c>
      <c r="AU535">
        <v>0</v>
      </c>
      <c r="AV535">
        <f t="shared" si="31"/>
        <v>0</v>
      </c>
      <c r="BA535">
        <f t="shared" si="34"/>
        <v>0</v>
      </c>
      <c r="BC535">
        <f t="shared" si="33"/>
        <v>0</v>
      </c>
    </row>
    <row r="536" spans="34:55" x14ac:dyDescent="0.25">
      <c r="AH536" s="49">
        <f t="shared" si="30"/>
        <v>0</v>
      </c>
      <c r="AL536">
        <v>0</v>
      </c>
      <c r="AM536">
        <v>0</v>
      </c>
      <c r="AN536">
        <v>0</v>
      </c>
      <c r="AO536">
        <v>0</v>
      </c>
      <c r="AP536">
        <v>0</v>
      </c>
      <c r="AQ536">
        <v>0</v>
      </c>
      <c r="AR536">
        <v>0</v>
      </c>
      <c r="AS536">
        <v>0</v>
      </c>
      <c r="AT536">
        <v>0</v>
      </c>
      <c r="AU536">
        <v>0</v>
      </c>
      <c r="AV536">
        <f t="shared" si="31"/>
        <v>0</v>
      </c>
      <c r="BA536">
        <f t="shared" si="34"/>
        <v>0</v>
      </c>
      <c r="BC536">
        <f t="shared" si="33"/>
        <v>0</v>
      </c>
    </row>
    <row r="537" spans="34:55" x14ac:dyDescent="0.25">
      <c r="AH537" s="49">
        <f t="shared" si="30"/>
        <v>0</v>
      </c>
      <c r="AL537">
        <v>0</v>
      </c>
      <c r="AM537">
        <v>0</v>
      </c>
      <c r="AN537">
        <v>0</v>
      </c>
      <c r="AO537">
        <v>0</v>
      </c>
      <c r="AP537">
        <v>0</v>
      </c>
      <c r="AQ537">
        <v>0</v>
      </c>
      <c r="AR537">
        <v>0</v>
      </c>
      <c r="AS537">
        <v>0</v>
      </c>
      <c r="AT537">
        <v>0</v>
      </c>
      <c r="AU537">
        <v>0</v>
      </c>
      <c r="AV537">
        <f t="shared" si="31"/>
        <v>0</v>
      </c>
      <c r="BA537">
        <f t="shared" si="34"/>
        <v>0</v>
      </c>
      <c r="BC537">
        <f t="shared" si="33"/>
        <v>0</v>
      </c>
    </row>
    <row r="538" spans="34:55" x14ac:dyDescent="0.25">
      <c r="AH538" s="49">
        <f t="shared" si="30"/>
        <v>0</v>
      </c>
      <c r="AL538">
        <v>0</v>
      </c>
      <c r="AM538">
        <v>0</v>
      </c>
      <c r="AN538">
        <v>0</v>
      </c>
      <c r="AO538">
        <v>0</v>
      </c>
      <c r="AP538">
        <v>0</v>
      </c>
      <c r="AQ538">
        <v>0</v>
      </c>
      <c r="AR538">
        <v>0</v>
      </c>
      <c r="AS538">
        <v>0</v>
      </c>
      <c r="AT538">
        <v>0</v>
      </c>
      <c r="AU538">
        <v>0</v>
      </c>
      <c r="AV538">
        <f t="shared" si="31"/>
        <v>0</v>
      </c>
      <c r="BA538">
        <f t="shared" si="34"/>
        <v>0</v>
      </c>
      <c r="BC538">
        <f t="shared" si="33"/>
        <v>0</v>
      </c>
    </row>
    <row r="539" spans="34:55" x14ac:dyDescent="0.25">
      <c r="AH539" s="49">
        <f t="shared" si="30"/>
        <v>0</v>
      </c>
      <c r="AL539">
        <v>0</v>
      </c>
      <c r="AM539">
        <v>0</v>
      </c>
      <c r="AN539">
        <v>0</v>
      </c>
      <c r="AO539">
        <v>0</v>
      </c>
      <c r="AP539">
        <v>0</v>
      </c>
      <c r="AQ539">
        <v>0</v>
      </c>
      <c r="AR539">
        <v>0</v>
      </c>
      <c r="AS539">
        <v>0</v>
      </c>
      <c r="AT539">
        <v>0</v>
      </c>
      <c r="AU539">
        <v>0</v>
      </c>
      <c r="AV539">
        <f t="shared" si="31"/>
        <v>0</v>
      </c>
      <c r="BA539">
        <f t="shared" si="34"/>
        <v>0</v>
      </c>
      <c r="BC539">
        <f t="shared" si="33"/>
        <v>0</v>
      </c>
    </row>
    <row r="540" spans="34:55" x14ac:dyDescent="0.25">
      <c r="AH540" s="49">
        <f t="shared" si="30"/>
        <v>0</v>
      </c>
      <c r="AL540">
        <v>0</v>
      </c>
      <c r="AM540">
        <v>0</v>
      </c>
      <c r="AN540">
        <v>0</v>
      </c>
      <c r="AO540">
        <v>0</v>
      </c>
      <c r="AP540">
        <v>0</v>
      </c>
      <c r="AQ540">
        <v>0</v>
      </c>
      <c r="AR540">
        <v>0</v>
      </c>
      <c r="AS540">
        <v>0</v>
      </c>
      <c r="AT540">
        <v>0</v>
      </c>
      <c r="AU540">
        <v>0</v>
      </c>
      <c r="AV540">
        <f t="shared" si="31"/>
        <v>0</v>
      </c>
      <c r="BA540">
        <f t="shared" si="34"/>
        <v>0</v>
      </c>
      <c r="BC540">
        <f t="shared" si="33"/>
        <v>0</v>
      </c>
    </row>
    <row r="541" spans="34:55" x14ac:dyDescent="0.25">
      <c r="AH541" s="49">
        <f t="shared" si="30"/>
        <v>0</v>
      </c>
      <c r="AL541">
        <v>0</v>
      </c>
      <c r="AM541">
        <v>0</v>
      </c>
      <c r="AN541">
        <v>0</v>
      </c>
      <c r="AO541">
        <v>0</v>
      </c>
      <c r="AP541">
        <v>0</v>
      </c>
      <c r="AQ541">
        <v>0</v>
      </c>
      <c r="AR541">
        <v>0</v>
      </c>
      <c r="AS541">
        <v>0</v>
      </c>
      <c r="AT541">
        <v>0</v>
      </c>
      <c r="AU541">
        <v>0</v>
      </c>
      <c r="AV541">
        <f t="shared" si="31"/>
        <v>0</v>
      </c>
      <c r="BA541">
        <f t="shared" si="34"/>
        <v>0</v>
      </c>
      <c r="BC541">
        <f t="shared" si="33"/>
        <v>0</v>
      </c>
    </row>
    <row r="542" spans="34:55" x14ac:dyDescent="0.25">
      <c r="AH542" s="49">
        <f t="shared" si="30"/>
        <v>0</v>
      </c>
      <c r="AL542">
        <v>0</v>
      </c>
      <c r="AM542">
        <v>0</v>
      </c>
      <c r="AN542">
        <v>0</v>
      </c>
      <c r="AO542">
        <v>0</v>
      </c>
      <c r="AP542">
        <v>0</v>
      </c>
      <c r="AQ542">
        <v>0</v>
      </c>
      <c r="AR542">
        <v>0</v>
      </c>
      <c r="AS542">
        <v>0</v>
      </c>
      <c r="AT542">
        <v>0</v>
      </c>
      <c r="AU542">
        <v>0</v>
      </c>
      <c r="AV542">
        <f t="shared" si="31"/>
        <v>0</v>
      </c>
      <c r="BA542">
        <f t="shared" si="34"/>
        <v>0</v>
      </c>
      <c r="BC542">
        <f t="shared" si="33"/>
        <v>0</v>
      </c>
    </row>
    <row r="543" spans="34:55" x14ac:dyDescent="0.25">
      <c r="AH543" s="49">
        <f t="shared" si="30"/>
        <v>0</v>
      </c>
      <c r="AL543">
        <v>0</v>
      </c>
      <c r="AM543">
        <v>0</v>
      </c>
      <c r="AN543">
        <v>0</v>
      </c>
      <c r="AO543">
        <v>0</v>
      </c>
      <c r="AP543">
        <v>0</v>
      </c>
      <c r="AQ543">
        <v>0</v>
      </c>
      <c r="AR543">
        <v>0</v>
      </c>
      <c r="AS543">
        <v>0</v>
      </c>
      <c r="AT543">
        <v>0</v>
      </c>
      <c r="AU543">
        <v>0</v>
      </c>
      <c r="AV543">
        <f t="shared" si="31"/>
        <v>0</v>
      </c>
      <c r="BA543">
        <f t="shared" si="34"/>
        <v>0</v>
      </c>
      <c r="BC543">
        <f t="shared" si="33"/>
        <v>0</v>
      </c>
    </row>
    <row r="544" spans="34:55" x14ac:dyDescent="0.25">
      <c r="AH544" s="49">
        <f t="shared" si="30"/>
        <v>0</v>
      </c>
      <c r="AL544">
        <v>0</v>
      </c>
      <c r="AM544">
        <v>0</v>
      </c>
      <c r="AN544">
        <v>0</v>
      </c>
      <c r="AO544">
        <v>0</v>
      </c>
      <c r="AP544">
        <v>0</v>
      </c>
      <c r="AQ544">
        <v>0</v>
      </c>
      <c r="AR544">
        <v>0</v>
      </c>
      <c r="AS544">
        <v>0</v>
      </c>
      <c r="AT544">
        <v>0</v>
      </c>
      <c r="AU544">
        <v>0</v>
      </c>
      <c r="AV544">
        <f t="shared" si="31"/>
        <v>0</v>
      </c>
      <c r="BA544">
        <f t="shared" si="34"/>
        <v>0</v>
      </c>
      <c r="BC544">
        <f t="shared" si="33"/>
        <v>0</v>
      </c>
    </row>
    <row r="545" spans="34:55" x14ac:dyDescent="0.25">
      <c r="AH545" s="49">
        <f t="shared" si="30"/>
        <v>0</v>
      </c>
      <c r="AL545">
        <v>0</v>
      </c>
      <c r="AM545">
        <v>0</v>
      </c>
      <c r="AN545">
        <v>0</v>
      </c>
      <c r="AO545">
        <v>0</v>
      </c>
      <c r="AP545">
        <v>0</v>
      </c>
      <c r="AQ545">
        <v>0</v>
      </c>
      <c r="AR545">
        <v>0</v>
      </c>
      <c r="AS545">
        <v>0</v>
      </c>
      <c r="AT545">
        <v>0</v>
      </c>
      <c r="AU545">
        <v>0</v>
      </c>
      <c r="AV545">
        <f t="shared" si="31"/>
        <v>0</v>
      </c>
      <c r="BA545">
        <f t="shared" si="34"/>
        <v>0</v>
      </c>
      <c r="BC545">
        <f t="shared" si="33"/>
        <v>0</v>
      </c>
    </row>
    <row r="546" spans="34:55" x14ac:dyDescent="0.25">
      <c r="AH546" s="49">
        <f t="shared" si="30"/>
        <v>0</v>
      </c>
      <c r="AL546">
        <v>0</v>
      </c>
      <c r="AM546">
        <v>0</v>
      </c>
      <c r="AN546">
        <v>0</v>
      </c>
      <c r="AO546">
        <v>0</v>
      </c>
      <c r="AP546">
        <v>0</v>
      </c>
      <c r="AQ546">
        <v>0</v>
      </c>
      <c r="AR546">
        <v>0</v>
      </c>
      <c r="AS546">
        <v>0</v>
      </c>
      <c r="AT546">
        <v>0</v>
      </c>
      <c r="AU546">
        <v>0</v>
      </c>
      <c r="AV546">
        <f t="shared" si="31"/>
        <v>0</v>
      </c>
      <c r="BA546">
        <f t="shared" si="34"/>
        <v>0</v>
      </c>
      <c r="BC546">
        <f t="shared" si="33"/>
        <v>0</v>
      </c>
    </row>
    <row r="547" spans="34:55" x14ac:dyDescent="0.25">
      <c r="AH547" s="49">
        <f t="shared" si="30"/>
        <v>0</v>
      </c>
      <c r="AL547">
        <v>0</v>
      </c>
      <c r="AM547">
        <v>0</v>
      </c>
      <c r="AN547">
        <v>0</v>
      </c>
      <c r="AO547">
        <v>0</v>
      </c>
      <c r="AP547">
        <v>0</v>
      </c>
      <c r="AQ547">
        <v>0</v>
      </c>
      <c r="AR547">
        <v>0</v>
      </c>
      <c r="AS547">
        <v>0</v>
      </c>
      <c r="AT547">
        <v>0</v>
      </c>
      <c r="AU547">
        <v>0</v>
      </c>
      <c r="AV547">
        <f t="shared" si="31"/>
        <v>0</v>
      </c>
      <c r="BA547">
        <f t="shared" si="34"/>
        <v>0</v>
      </c>
      <c r="BC547">
        <f t="shared" si="33"/>
        <v>0</v>
      </c>
    </row>
    <row r="548" spans="34:55" x14ac:dyDescent="0.25">
      <c r="AH548" s="49">
        <f t="shared" si="30"/>
        <v>0</v>
      </c>
      <c r="AL548">
        <v>0</v>
      </c>
      <c r="AM548">
        <v>0</v>
      </c>
      <c r="AN548">
        <v>0</v>
      </c>
      <c r="AO548">
        <v>0</v>
      </c>
      <c r="AP548">
        <v>0</v>
      </c>
      <c r="AQ548">
        <v>0</v>
      </c>
      <c r="AR548">
        <v>0</v>
      </c>
      <c r="AS548">
        <v>0</v>
      </c>
      <c r="AT548">
        <v>0</v>
      </c>
      <c r="AU548">
        <v>0</v>
      </c>
      <c r="AV548">
        <f t="shared" si="31"/>
        <v>0</v>
      </c>
      <c r="BA548">
        <f t="shared" si="34"/>
        <v>0</v>
      </c>
      <c r="BC548">
        <f t="shared" si="33"/>
        <v>0</v>
      </c>
    </row>
    <row r="549" spans="34:55" x14ac:dyDescent="0.25">
      <c r="AH549" s="49">
        <f t="shared" si="30"/>
        <v>0</v>
      </c>
      <c r="AL549">
        <v>0</v>
      </c>
      <c r="AM549">
        <v>0</v>
      </c>
      <c r="AN549">
        <v>0</v>
      </c>
      <c r="AO549">
        <v>0</v>
      </c>
      <c r="AP549">
        <v>0</v>
      </c>
      <c r="AQ549">
        <v>0</v>
      </c>
      <c r="AR549">
        <v>0</v>
      </c>
      <c r="AS549">
        <v>0</v>
      </c>
      <c r="AT549">
        <v>0</v>
      </c>
      <c r="AU549">
        <v>0</v>
      </c>
      <c r="AV549">
        <f t="shared" si="31"/>
        <v>0</v>
      </c>
      <c r="BA549">
        <f t="shared" si="34"/>
        <v>0</v>
      </c>
      <c r="BC549">
        <f t="shared" si="33"/>
        <v>0</v>
      </c>
    </row>
    <row r="550" spans="34:55" x14ac:dyDescent="0.25">
      <c r="AH550" s="49">
        <f t="shared" si="30"/>
        <v>0</v>
      </c>
      <c r="AL550">
        <v>0</v>
      </c>
      <c r="AM550">
        <v>0</v>
      </c>
      <c r="AN550">
        <v>0</v>
      </c>
      <c r="AO550">
        <v>0</v>
      </c>
      <c r="AP550">
        <v>0</v>
      </c>
      <c r="AQ550">
        <v>0</v>
      </c>
      <c r="AR550">
        <v>0</v>
      </c>
      <c r="AS550">
        <v>0</v>
      </c>
      <c r="AT550">
        <v>0</v>
      </c>
      <c r="AU550">
        <v>0</v>
      </c>
      <c r="AV550">
        <f t="shared" si="31"/>
        <v>0</v>
      </c>
      <c r="BA550">
        <f t="shared" si="34"/>
        <v>0</v>
      </c>
      <c r="BC550">
        <f t="shared" si="33"/>
        <v>0</v>
      </c>
    </row>
    <row r="551" spans="34:55" x14ac:dyDescent="0.25">
      <c r="AH551" s="49">
        <f t="shared" si="30"/>
        <v>0</v>
      </c>
      <c r="AL551">
        <v>0</v>
      </c>
      <c r="AM551">
        <v>0</v>
      </c>
      <c r="AN551">
        <v>0</v>
      </c>
      <c r="AO551">
        <v>0</v>
      </c>
      <c r="AP551">
        <v>0</v>
      </c>
      <c r="AQ551">
        <v>0</v>
      </c>
      <c r="AR551">
        <v>0</v>
      </c>
      <c r="AS551">
        <v>0</v>
      </c>
      <c r="AT551">
        <v>0</v>
      </c>
      <c r="AU551">
        <v>0</v>
      </c>
      <c r="AV551">
        <f t="shared" si="31"/>
        <v>0</v>
      </c>
      <c r="BA551">
        <f t="shared" si="34"/>
        <v>0</v>
      </c>
      <c r="BC551">
        <f t="shared" si="33"/>
        <v>0</v>
      </c>
    </row>
    <row r="552" spans="34:55" x14ac:dyDescent="0.25">
      <c r="AH552" s="49">
        <f t="shared" si="30"/>
        <v>0</v>
      </c>
      <c r="AL552">
        <v>0</v>
      </c>
      <c r="AM552">
        <v>0</v>
      </c>
      <c r="AN552">
        <v>0</v>
      </c>
      <c r="AO552">
        <v>0</v>
      </c>
      <c r="AP552">
        <v>0</v>
      </c>
      <c r="AQ552">
        <v>0</v>
      </c>
      <c r="AR552">
        <v>0</v>
      </c>
      <c r="AS552">
        <v>0</v>
      </c>
      <c r="AT552">
        <v>0</v>
      </c>
      <c r="AU552">
        <v>0</v>
      </c>
      <c r="AV552">
        <f t="shared" si="31"/>
        <v>0</v>
      </c>
      <c r="BA552">
        <f t="shared" si="34"/>
        <v>0</v>
      </c>
      <c r="BC552">
        <f t="shared" si="33"/>
        <v>0</v>
      </c>
    </row>
    <row r="553" spans="34:55" x14ac:dyDescent="0.25">
      <c r="AH553" s="49">
        <f t="shared" si="30"/>
        <v>0</v>
      </c>
      <c r="AL553">
        <v>0</v>
      </c>
      <c r="AM553">
        <v>0</v>
      </c>
      <c r="AN553">
        <v>0</v>
      </c>
      <c r="AO553">
        <v>0</v>
      </c>
      <c r="AP553">
        <v>0</v>
      </c>
      <c r="AQ553">
        <v>0</v>
      </c>
      <c r="AR553">
        <v>0</v>
      </c>
      <c r="AS553">
        <v>0</v>
      </c>
      <c r="AT553">
        <v>0</v>
      </c>
      <c r="AU553">
        <v>0</v>
      </c>
      <c r="AV553">
        <f t="shared" si="31"/>
        <v>0</v>
      </c>
      <c r="BA553">
        <f t="shared" si="34"/>
        <v>0</v>
      </c>
      <c r="BC553">
        <f t="shared" si="33"/>
        <v>0</v>
      </c>
    </row>
    <row r="554" spans="34:55" x14ac:dyDescent="0.25">
      <c r="AH554" s="49">
        <f t="shared" si="30"/>
        <v>0</v>
      </c>
      <c r="AL554">
        <v>0</v>
      </c>
      <c r="AM554">
        <v>0</v>
      </c>
      <c r="AN554">
        <v>0</v>
      </c>
      <c r="AO554">
        <v>0</v>
      </c>
      <c r="AP554">
        <v>0</v>
      </c>
      <c r="AQ554">
        <v>0</v>
      </c>
      <c r="AR554">
        <v>0</v>
      </c>
      <c r="AS554">
        <v>0</v>
      </c>
      <c r="AT554">
        <v>0</v>
      </c>
      <c r="AU554">
        <v>0</v>
      </c>
      <c r="AV554">
        <f t="shared" si="31"/>
        <v>0</v>
      </c>
      <c r="BA554">
        <f t="shared" si="34"/>
        <v>0</v>
      </c>
      <c r="BC554">
        <f t="shared" si="33"/>
        <v>0</v>
      </c>
    </row>
    <row r="555" spans="34:55" x14ac:dyDescent="0.25">
      <c r="AH555" s="49">
        <f t="shared" si="30"/>
        <v>0</v>
      </c>
      <c r="AL555">
        <v>0</v>
      </c>
      <c r="AM555">
        <v>0</v>
      </c>
      <c r="AN555">
        <v>0</v>
      </c>
      <c r="AO555">
        <v>0</v>
      </c>
      <c r="AP555">
        <v>0</v>
      </c>
      <c r="AQ555">
        <v>0</v>
      </c>
      <c r="AR555">
        <v>0</v>
      </c>
      <c r="AS555">
        <v>0</v>
      </c>
      <c r="AT555">
        <v>0</v>
      </c>
      <c r="AU555">
        <v>0</v>
      </c>
      <c r="AV555">
        <f t="shared" si="31"/>
        <v>0</v>
      </c>
      <c r="BA555">
        <f t="shared" si="34"/>
        <v>0</v>
      </c>
      <c r="BC555">
        <f t="shared" si="33"/>
        <v>0</v>
      </c>
    </row>
    <row r="556" spans="34:55" x14ac:dyDescent="0.25">
      <c r="AH556" s="49">
        <f t="shared" si="30"/>
        <v>0</v>
      </c>
      <c r="AL556">
        <v>0</v>
      </c>
      <c r="AM556">
        <v>0</v>
      </c>
      <c r="AN556">
        <v>0</v>
      </c>
      <c r="AO556">
        <v>0</v>
      </c>
      <c r="AP556">
        <v>0</v>
      </c>
      <c r="AQ556">
        <v>0</v>
      </c>
      <c r="AR556">
        <v>0</v>
      </c>
      <c r="AS556">
        <v>0</v>
      </c>
      <c r="AT556">
        <v>0</v>
      </c>
      <c r="AU556">
        <v>0</v>
      </c>
      <c r="AV556">
        <f t="shared" si="31"/>
        <v>0</v>
      </c>
      <c r="BA556">
        <f t="shared" si="34"/>
        <v>0</v>
      </c>
      <c r="BC556">
        <f t="shared" si="33"/>
        <v>0</v>
      </c>
    </row>
    <row r="557" spans="34:55" x14ac:dyDescent="0.25">
      <c r="AH557" s="49">
        <f t="shared" si="30"/>
        <v>0</v>
      </c>
      <c r="AL557">
        <v>0</v>
      </c>
      <c r="AM557">
        <v>0</v>
      </c>
      <c r="AN557">
        <v>0</v>
      </c>
      <c r="AO557">
        <v>0</v>
      </c>
      <c r="AP557">
        <v>0</v>
      </c>
      <c r="AQ557">
        <v>0</v>
      </c>
      <c r="AR557">
        <v>0</v>
      </c>
      <c r="AS557">
        <v>0</v>
      </c>
      <c r="AT557">
        <v>0</v>
      </c>
      <c r="AU557">
        <v>0</v>
      </c>
      <c r="AV557">
        <f t="shared" si="31"/>
        <v>0</v>
      </c>
      <c r="BA557">
        <f t="shared" si="34"/>
        <v>0</v>
      </c>
      <c r="BC557">
        <f t="shared" si="33"/>
        <v>0</v>
      </c>
    </row>
    <row r="558" spans="34:55" x14ac:dyDescent="0.25">
      <c r="AH558" s="49">
        <f t="shared" si="30"/>
        <v>0</v>
      </c>
      <c r="AL558">
        <v>0</v>
      </c>
      <c r="AM558">
        <v>0</v>
      </c>
      <c r="AN558">
        <v>0</v>
      </c>
      <c r="AO558">
        <v>0</v>
      </c>
      <c r="AP558">
        <v>0</v>
      </c>
      <c r="AQ558">
        <v>0</v>
      </c>
      <c r="AR558">
        <v>0</v>
      </c>
      <c r="AS558">
        <v>0</v>
      </c>
      <c r="AT558">
        <v>0</v>
      </c>
      <c r="AU558">
        <v>0</v>
      </c>
      <c r="AV558">
        <f t="shared" si="31"/>
        <v>0</v>
      </c>
      <c r="BA558">
        <f t="shared" si="34"/>
        <v>0</v>
      </c>
      <c r="BC558">
        <f t="shared" si="33"/>
        <v>0</v>
      </c>
    </row>
    <row r="559" spans="34:55" x14ac:dyDescent="0.25">
      <c r="AH559" s="49">
        <f t="shared" si="30"/>
        <v>0</v>
      </c>
      <c r="AL559">
        <v>0</v>
      </c>
      <c r="AM559">
        <v>0</v>
      </c>
      <c r="AN559">
        <v>0</v>
      </c>
      <c r="AO559">
        <v>0</v>
      </c>
      <c r="AP559">
        <v>0</v>
      </c>
      <c r="AQ559">
        <v>0</v>
      </c>
      <c r="AR559">
        <v>0</v>
      </c>
      <c r="AS559">
        <v>0</v>
      </c>
      <c r="AT559">
        <v>0</v>
      </c>
      <c r="AU559">
        <v>0</v>
      </c>
      <c r="AV559">
        <f t="shared" si="31"/>
        <v>0</v>
      </c>
      <c r="BA559">
        <f t="shared" si="34"/>
        <v>0</v>
      </c>
      <c r="BC559">
        <f t="shared" si="33"/>
        <v>0</v>
      </c>
    </row>
    <row r="560" spans="34:55" x14ac:dyDescent="0.25">
      <c r="AH560" s="49">
        <f t="shared" si="30"/>
        <v>0</v>
      </c>
      <c r="AL560">
        <v>0</v>
      </c>
      <c r="AM560">
        <v>0</v>
      </c>
      <c r="AN560">
        <v>0</v>
      </c>
      <c r="AO560">
        <v>0</v>
      </c>
      <c r="AP560">
        <v>0</v>
      </c>
      <c r="AQ560">
        <v>0</v>
      </c>
      <c r="AR560">
        <v>0</v>
      </c>
      <c r="AS560">
        <v>0</v>
      </c>
      <c r="AT560">
        <v>0</v>
      </c>
      <c r="AU560">
        <v>0</v>
      </c>
      <c r="AV560">
        <f t="shared" si="31"/>
        <v>0</v>
      </c>
      <c r="BA560">
        <f t="shared" si="34"/>
        <v>0</v>
      </c>
      <c r="BC560">
        <f t="shared" si="33"/>
        <v>0</v>
      </c>
    </row>
    <row r="561" spans="34:55" x14ac:dyDescent="0.25">
      <c r="AH561" s="49">
        <f t="shared" si="30"/>
        <v>0</v>
      </c>
      <c r="AL561">
        <v>0</v>
      </c>
      <c r="AM561">
        <v>0</v>
      </c>
      <c r="AN561">
        <v>0</v>
      </c>
      <c r="AO561">
        <v>0</v>
      </c>
      <c r="AP561">
        <v>0</v>
      </c>
      <c r="AQ561">
        <v>0</v>
      </c>
      <c r="AR561">
        <v>0</v>
      </c>
      <c r="AS561">
        <v>0</v>
      </c>
      <c r="AT561">
        <v>0</v>
      </c>
      <c r="AU561">
        <v>0</v>
      </c>
      <c r="AV561">
        <f t="shared" si="31"/>
        <v>0</v>
      </c>
      <c r="BA561">
        <f t="shared" si="34"/>
        <v>0</v>
      </c>
      <c r="BC561">
        <f t="shared" si="33"/>
        <v>0</v>
      </c>
    </row>
    <row r="562" spans="34:55" x14ac:dyDescent="0.25">
      <c r="AH562" s="49">
        <f t="shared" si="30"/>
        <v>0</v>
      </c>
      <c r="AL562">
        <v>0</v>
      </c>
      <c r="AM562">
        <v>0</v>
      </c>
      <c r="AN562">
        <v>0</v>
      </c>
      <c r="AO562">
        <v>0</v>
      </c>
      <c r="AP562">
        <v>0</v>
      </c>
      <c r="AQ562">
        <v>0</v>
      </c>
      <c r="AR562">
        <v>0</v>
      </c>
      <c r="AS562">
        <v>0</v>
      </c>
      <c r="AT562">
        <v>0</v>
      </c>
      <c r="AU562">
        <v>0</v>
      </c>
      <c r="AV562">
        <f t="shared" si="31"/>
        <v>0</v>
      </c>
      <c r="BA562">
        <f t="shared" si="34"/>
        <v>0</v>
      </c>
      <c r="BC562">
        <f t="shared" si="33"/>
        <v>0</v>
      </c>
    </row>
    <row r="563" spans="34:55" x14ac:dyDescent="0.25">
      <c r="AH563" s="49">
        <f t="shared" si="30"/>
        <v>0</v>
      </c>
      <c r="AL563">
        <v>0</v>
      </c>
      <c r="AM563">
        <v>0</v>
      </c>
      <c r="AN563">
        <v>0</v>
      </c>
      <c r="AO563">
        <v>0</v>
      </c>
      <c r="AP563">
        <v>0</v>
      </c>
      <c r="AQ563">
        <v>0</v>
      </c>
      <c r="AR563">
        <v>0</v>
      </c>
      <c r="AS563">
        <v>0</v>
      </c>
      <c r="AT563">
        <v>0</v>
      </c>
      <c r="AU563">
        <v>0</v>
      </c>
      <c r="AV563">
        <f t="shared" si="31"/>
        <v>0</v>
      </c>
      <c r="BA563">
        <f t="shared" si="34"/>
        <v>0</v>
      </c>
      <c r="BC563">
        <f t="shared" si="33"/>
        <v>0</v>
      </c>
    </row>
    <row r="564" spans="34:55" x14ac:dyDescent="0.25">
      <c r="AH564" s="49">
        <f t="shared" si="30"/>
        <v>0</v>
      </c>
      <c r="AL564">
        <v>0</v>
      </c>
      <c r="AM564">
        <v>0</v>
      </c>
      <c r="AN564">
        <v>0</v>
      </c>
      <c r="AO564">
        <v>0</v>
      </c>
      <c r="AP564">
        <v>0</v>
      </c>
      <c r="AQ564">
        <v>0</v>
      </c>
      <c r="AR564">
        <v>0</v>
      </c>
      <c r="AS564">
        <v>0</v>
      </c>
      <c r="AT564">
        <v>0</v>
      </c>
      <c r="AU564">
        <v>0</v>
      </c>
      <c r="AV564">
        <f t="shared" si="31"/>
        <v>0</v>
      </c>
      <c r="BA564">
        <f t="shared" si="34"/>
        <v>0</v>
      </c>
      <c r="BC564">
        <f t="shared" si="33"/>
        <v>0</v>
      </c>
    </row>
    <row r="565" spans="34:55" x14ac:dyDescent="0.25">
      <c r="AH565" s="49">
        <f t="shared" si="30"/>
        <v>0</v>
      </c>
      <c r="AL565">
        <v>0</v>
      </c>
      <c r="AM565">
        <v>0</v>
      </c>
      <c r="AN565">
        <v>0</v>
      </c>
      <c r="AO565">
        <v>0</v>
      </c>
      <c r="AP565">
        <v>0</v>
      </c>
      <c r="AQ565">
        <v>0</v>
      </c>
      <c r="AR565">
        <v>0</v>
      </c>
      <c r="AS565">
        <v>0</v>
      </c>
      <c r="AT565">
        <v>0</v>
      </c>
      <c r="AU565">
        <v>0</v>
      </c>
      <c r="AV565">
        <f t="shared" si="31"/>
        <v>0</v>
      </c>
      <c r="BA565">
        <f t="shared" si="34"/>
        <v>0</v>
      </c>
      <c r="BC565">
        <f t="shared" si="33"/>
        <v>0</v>
      </c>
    </row>
    <row r="566" spans="34:55" x14ac:dyDescent="0.25">
      <c r="AH566" s="49">
        <f t="shared" si="30"/>
        <v>0</v>
      </c>
      <c r="AL566">
        <v>0</v>
      </c>
      <c r="AM566">
        <v>0</v>
      </c>
      <c r="AN566">
        <v>0</v>
      </c>
      <c r="AO566">
        <v>0</v>
      </c>
      <c r="AP566">
        <v>0</v>
      </c>
      <c r="AQ566">
        <v>0</v>
      </c>
      <c r="AR566">
        <v>0</v>
      </c>
      <c r="AS566">
        <v>0</v>
      </c>
      <c r="AT566">
        <v>0</v>
      </c>
      <c r="AU566">
        <v>0</v>
      </c>
      <c r="AV566">
        <f t="shared" si="31"/>
        <v>0</v>
      </c>
      <c r="BA566">
        <f t="shared" si="34"/>
        <v>0</v>
      </c>
      <c r="BC566">
        <f t="shared" si="33"/>
        <v>0</v>
      </c>
    </row>
    <row r="567" spans="34:55" x14ac:dyDescent="0.25">
      <c r="AH567" s="49">
        <f t="shared" si="30"/>
        <v>0</v>
      </c>
      <c r="AL567">
        <v>0</v>
      </c>
      <c r="AM567">
        <v>0</v>
      </c>
      <c r="AN567">
        <v>0</v>
      </c>
      <c r="AO567">
        <v>0</v>
      </c>
      <c r="AP567">
        <v>0</v>
      </c>
      <c r="AQ567">
        <v>0</v>
      </c>
      <c r="AR567">
        <v>0</v>
      </c>
      <c r="AS567">
        <v>0</v>
      </c>
      <c r="AT567">
        <v>0</v>
      </c>
      <c r="AU567">
        <v>0</v>
      </c>
      <c r="AV567">
        <f t="shared" si="31"/>
        <v>0</v>
      </c>
      <c r="BA567">
        <f t="shared" si="34"/>
        <v>0</v>
      </c>
      <c r="BC567">
        <f t="shared" si="33"/>
        <v>0</v>
      </c>
    </row>
    <row r="568" spans="34:55" x14ac:dyDescent="0.25">
      <c r="AH568" s="49">
        <f t="shared" si="30"/>
        <v>0</v>
      </c>
      <c r="AL568">
        <v>0</v>
      </c>
      <c r="AM568">
        <v>0</v>
      </c>
      <c r="AN568">
        <v>0</v>
      </c>
      <c r="AO568">
        <v>0</v>
      </c>
      <c r="AP568">
        <v>0</v>
      </c>
      <c r="AQ568">
        <v>0</v>
      </c>
      <c r="AR568">
        <v>0</v>
      </c>
      <c r="AS568">
        <v>0</v>
      </c>
      <c r="AT568">
        <v>0</v>
      </c>
      <c r="AU568">
        <v>0</v>
      </c>
      <c r="AV568">
        <f t="shared" si="31"/>
        <v>0</v>
      </c>
      <c r="BA568">
        <f t="shared" si="34"/>
        <v>0</v>
      </c>
      <c r="BC568">
        <f t="shared" si="33"/>
        <v>0</v>
      </c>
    </row>
    <row r="569" spans="34:55" x14ac:dyDescent="0.25">
      <c r="AH569" s="49">
        <f t="shared" si="30"/>
        <v>0</v>
      </c>
      <c r="AL569">
        <v>0</v>
      </c>
      <c r="AM569">
        <v>0</v>
      </c>
      <c r="AN569">
        <v>0</v>
      </c>
      <c r="AO569">
        <v>0</v>
      </c>
      <c r="AP569">
        <v>0</v>
      </c>
      <c r="AQ569">
        <v>0</v>
      </c>
      <c r="AR569">
        <v>0</v>
      </c>
      <c r="AS569">
        <v>0</v>
      </c>
      <c r="AT569">
        <v>0</v>
      </c>
      <c r="AU569">
        <v>0</v>
      </c>
      <c r="AV569">
        <f t="shared" si="31"/>
        <v>0</v>
      </c>
      <c r="BA569">
        <f t="shared" si="34"/>
        <v>0</v>
      </c>
      <c r="BC569">
        <f t="shared" si="33"/>
        <v>0</v>
      </c>
    </row>
    <row r="570" spans="34:55" x14ac:dyDescent="0.25">
      <c r="AH570" s="49">
        <f t="shared" si="30"/>
        <v>0</v>
      </c>
      <c r="AL570">
        <v>0</v>
      </c>
      <c r="AM570">
        <v>0</v>
      </c>
      <c r="AN570">
        <v>0</v>
      </c>
      <c r="AO570">
        <v>0</v>
      </c>
      <c r="AP570">
        <v>0</v>
      </c>
      <c r="AQ570">
        <v>0</v>
      </c>
      <c r="AR570">
        <v>0</v>
      </c>
      <c r="AS570">
        <v>0</v>
      </c>
      <c r="AT570">
        <v>0</v>
      </c>
      <c r="AU570">
        <v>0</v>
      </c>
      <c r="AV570">
        <f t="shared" si="31"/>
        <v>0</v>
      </c>
      <c r="BA570">
        <f t="shared" si="34"/>
        <v>0</v>
      </c>
      <c r="BC570">
        <f t="shared" si="33"/>
        <v>0</v>
      </c>
    </row>
    <row r="571" spans="34:55" x14ac:dyDescent="0.25">
      <c r="AH571" s="49">
        <f t="shared" si="30"/>
        <v>0</v>
      </c>
      <c r="AL571">
        <v>0</v>
      </c>
      <c r="AM571">
        <v>0</v>
      </c>
      <c r="AN571">
        <v>0</v>
      </c>
      <c r="AO571">
        <v>0</v>
      </c>
      <c r="AP571">
        <v>0</v>
      </c>
      <c r="AQ571">
        <v>0</v>
      </c>
      <c r="AR571">
        <v>0</v>
      </c>
      <c r="AS571">
        <v>0</v>
      </c>
      <c r="AT571">
        <v>0</v>
      </c>
      <c r="AU571">
        <v>0</v>
      </c>
      <c r="AV571">
        <f t="shared" si="31"/>
        <v>0</v>
      </c>
      <c r="BA571">
        <f t="shared" si="34"/>
        <v>0</v>
      </c>
      <c r="BC571">
        <f t="shared" si="33"/>
        <v>0</v>
      </c>
    </row>
    <row r="572" spans="34:55" x14ac:dyDescent="0.25">
      <c r="AH572" s="49">
        <f t="shared" si="30"/>
        <v>0</v>
      </c>
      <c r="AL572">
        <v>0</v>
      </c>
      <c r="AM572">
        <v>0</v>
      </c>
      <c r="AN572">
        <v>0</v>
      </c>
      <c r="AO572">
        <v>0</v>
      </c>
      <c r="AP572">
        <v>0</v>
      </c>
      <c r="AQ572">
        <v>0</v>
      </c>
      <c r="AR572">
        <v>0</v>
      </c>
      <c r="AS572">
        <v>0</v>
      </c>
      <c r="AT572">
        <v>0</v>
      </c>
      <c r="AU572">
        <v>0</v>
      </c>
      <c r="AV572">
        <f t="shared" si="31"/>
        <v>0</v>
      </c>
      <c r="BA572">
        <f t="shared" si="34"/>
        <v>0</v>
      </c>
      <c r="BC572">
        <f t="shared" si="33"/>
        <v>0</v>
      </c>
    </row>
    <row r="573" spans="34:55" x14ac:dyDescent="0.25">
      <c r="AH573" s="49">
        <f t="shared" si="30"/>
        <v>0</v>
      </c>
      <c r="AL573">
        <v>0</v>
      </c>
      <c r="AM573">
        <v>0</v>
      </c>
      <c r="AN573">
        <v>0</v>
      </c>
      <c r="AO573">
        <v>0</v>
      </c>
      <c r="AP573">
        <v>0</v>
      </c>
      <c r="AQ573">
        <v>0</v>
      </c>
      <c r="AR573">
        <v>0</v>
      </c>
      <c r="AS573">
        <v>0</v>
      </c>
      <c r="AT573">
        <v>0</v>
      </c>
      <c r="AU573">
        <v>0</v>
      </c>
      <c r="AV573">
        <f t="shared" si="31"/>
        <v>0</v>
      </c>
      <c r="BA573">
        <f t="shared" si="34"/>
        <v>0</v>
      </c>
      <c r="BC573">
        <f t="shared" si="33"/>
        <v>0</v>
      </c>
    </row>
    <row r="574" spans="34:55" x14ac:dyDescent="0.25">
      <c r="AH574" s="49">
        <f t="shared" si="30"/>
        <v>0</v>
      </c>
      <c r="AL574">
        <v>0</v>
      </c>
      <c r="AM574">
        <v>0</v>
      </c>
      <c r="AN574">
        <v>0</v>
      </c>
      <c r="AO574">
        <v>0</v>
      </c>
      <c r="AP574">
        <v>0</v>
      </c>
      <c r="AQ574">
        <v>0</v>
      </c>
      <c r="AR574">
        <v>0</v>
      </c>
      <c r="AS574">
        <v>0</v>
      </c>
      <c r="AT574">
        <v>0</v>
      </c>
      <c r="AU574">
        <v>0</v>
      </c>
      <c r="AV574">
        <f t="shared" si="31"/>
        <v>0</v>
      </c>
      <c r="BA574">
        <f t="shared" si="34"/>
        <v>0</v>
      </c>
      <c r="BC574">
        <f t="shared" si="33"/>
        <v>0</v>
      </c>
    </row>
    <row r="575" spans="34:55" x14ac:dyDescent="0.25">
      <c r="AH575" s="49">
        <f t="shared" si="30"/>
        <v>0</v>
      </c>
      <c r="AL575">
        <v>0</v>
      </c>
      <c r="AM575">
        <v>0</v>
      </c>
      <c r="AN575">
        <v>0</v>
      </c>
      <c r="AO575">
        <v>0</v>
      </c>
      <c r="AP575">
        <v>0</v>
      </c>
      <c r="AQ575">
        <v>0</v>
      </c>
      <c r="AR575">
        <v>0</v>
      </c>
      <c r="AS575">
        <v>0</v>
      </c>
      <c r="AT575">
        <v>0</v>
      </c>
      <c r="AU575">
        <v>0</v>
      </c>
      <c r="AV575">
        <f t="shared" si="31"/>
        <v>0</v>
      </c>
      <c r="BA575">
        <f t="shared" si="34"/>
        <v>0</v>
      </c>
      <c r="BC575">
        <f t="shared" si="33"/>
        <v>0</v>
      </c>
    </row>
    <row r="576" spans="34:55" x14ac:dyDescent="0.25">
      <c r="AH576" s="49">
        <f t="shared" si="30"/>
        <v>0</v>
      </c>
      <c r="AL576">
        <v>0</v>
      </c>
      <c r="AM576">
        <v>0</v>
      </c>
      <c r="AN576">
        <v>0</v>
      </c>
      <c r="AO576">
        <v>0</v>
      </c>
      <c r="AP576">
        <v>0</v>
      </c>
      <c r="AQ576">
        <v>0</v>
      </c>
      <c r="AR576">
        <v>0</v>
      </c>
      <c r="AS576">
        <v>0</v>
      </c>
      <c r="AT576">
        <v>0</v>
      </c>
      <c r="AU576">
        <v>0</v>
      </c>
      <c r="AV576">
        <f t="shared" si="31"/>
        <v>0</v>
      </c>
      <c r="BA576">
        <f t="shared" si="34"/>
        <v>0</v>
      </c>
      <c r="BC576">
        <f t="shared" si="33"/>
        <v>0</v>
      </c>
    </row>
    <row r="577" spans="34:55" x14ac:dyDescent="0.25">
      <c r="AH577" s="49">
        <f t="shared" si="30"/>
        <v>0</v>
      </c>
      <c r="AL577">
        <v>0</v>
      </c>
      <c r="AM577">
        <v>0</v>
      </c>
      <c r="AN577">
        <v>0</v>
      </c>
      <c r="AO577">
        <v>0</v>
      </c>
      <c r="AP577">
        <v>0</v>
      </c>
      <c r="AQ577">
        <v>0</v>
      </c>
      <c r="AR577">
        <v>0</v>
      </c>
      <c r="AS577">
        <v>0</v>
      </c>
      <c r="AT577">
        <v>0</v>
      </c>
      <c r="AU577">
        <v>0</v>
      </c>
      <c r="AV577">
        <f t="shared" si="31"/>
        <v>0</v>
      </c>
      <c r="BA577">
        <f t="shared" si="34"/>
        <v>0</v>
      </c>
      <c r="BC577">
        <f t="shared" si="33"/>
        <v>0</v>
      </c>
    </row>
    <row r="578" spans="34:55" x14ac:dyDescent="0.25">
      <c r="AV578">
        <f t="shared" si="31"/>
        <v>0</v>
      </c>
      <c r="BA578">
        <f t="shared" si="34"/>
        <v>0</v>
      </c>
      <c r="BC578">
        <f t="shared" si="33"/>
        <v>0</v>
      </c>
    </row>
    <row r="579" spans="34:55" x14ac:dyDescent="0.25">
      <c r="AV579">
        <f t="shared" ref="AV579:AV597" si="35">SUM(AW579,BD579,BC579)</f>
        <v>0</v>
      </c>
      <c r="BA579">
        <f t="shared" si="34"/>
        <v>0</v>
      </c>
      <c r="BC579">
        <f t="shared" si="33"/>
        <v>0</v>
      </c>
    </row>
    <row r="580" spans="34:55" x14ac:dyDescent="0.25">
      <c r="AV580">
        <f t="shared" si="35"/>
        <v>0</v>
      </c>
      <c r="BA580">
        <f t="shared" si="34"/>
        <v>0</v>
      </c>
      <c r="BC580">
        <f t="shared" ref="BC580:BC592" si="36">BB580*5</f>
        <v>0</v>
      </c>
    </row>
    <row r="581" spans="34:55" x14ac:dyDescent="0.25">
      <c r="AV581">
        <f t="shared" si="35"/>
        <v>0</v>
      </c>
      <c r="BA581">
        <f t="shared" si="34"/>
        <v>0</v>
      </c>
      <c r="BC581">
        <f t="shared" si="36"/>
        <v>0</v>
      </c>
    </row>
    <row r="582" spans="34:55" x14ac:dyDescent="0.25">
      <c r="AV582">
        <f t="shared" si="35"/>
        <v>0</v>
      </c>
      <c r="BA582">
        <f t="shared" si="34"/>
        <v>0</v>
      </c>
      <c r="BC582">
        <f t="shared" si="36"/>
        <v>0</v>
      </c>
    </row>
    <row r="583" spans="34:55" x14ac:dyDescent="0.25">
      <c r="AV583">
        <f t="shared" si="35"/>
        <v>0</v>
      </c>
      <c r="BA583">
        <f t="shared" si="34"/>
        <v>0</v>
      </c>
      <c r="BC583">
        <f t="shared" si="36"/>
        <v>0</v>
      </c>
    </row>
    <row r="584" spans="34:55" x14ac:dyDescent="0.25">
      <c r="AV584">
        <f t="shared" si="35"/>
        <v>0</v>
      </c>
      <c r="BA584">
        <f t="shared" si="34"/>
        <v>0</v>
      </c>
      <c r="BC584">
        <f t="shared" si="36"/>
        <v>0</v>
      </c>
    </row>
    <row r="585" spans="34:55" x14ac:dyDescent="0.25">
      <c r="AV585">
        <f t="shared" si="35"/>
        <v>0</v>
      </c>
      <c r="BA585">
        <f t="shared" si="34"/>
        <v>0</v>
      </c>
      <c r="BC585">
        <f t="shared" si="36"/>
        <v>0</v>
      </c>
    </row>
    <row r="586" spans="34:55" x14ac:dyDescent="0.25">
      <c r="AV586">
        <f t="shared" si="35"/>
        <v>0</v>
      </c>
      <c r="BA586">
        <f t="shared" si="34"/>
        <v>0</v>
      </c>
      <c r="BC586">
        <f t="shared" si="36"/>
        <v>0</v>
      </c>
    </row>
    <row r="587" spans="34:55" x14ac:dyDescent="0.25">
      <c r="AV587">
        <f t="shared" si="35"/>
        <v>0</v>
      </c>
      <c r="BA587">
        <f t="shared" si="34"/>
        <v>0</v>
      </c>
      <c r="BC587">
        <f t="shared" si="36"/>
        <v>0</v>
      </c>
    </row>
    <row r="588" spans="34:55" x14ac:dyDescent="0.25">
      <c r="AV588">
        <f t="shared" si="35"/>
        <v>0</v>
      </c>
      <c r="BA588">
        <f t="shared" si="34"/>
        <v>0</v>
      </c>
      <c r="BC588">
        <f t="shared" si="36"/>
        <v>0</v>
      </c>
    </row>
    <row r="589" spans="34:55" x14ac:dyDescent="0.25">
      <c r="AV589">
        <f t="shared" si="35"/>
        <v>0</v>
      </c>
      <c r="BA589">
        <f t="shared" si="34"/>
        <v>0</v>
      </c>
      <c r="BC589">
        <f t="shared" si="36"/>
        <v>0</v>
      </c>
    </row>
    <row r="590" spans="34:55" x14ac:dyDescent="0.25">
      <c r="AV590">
        <f t="shared" si="35"/>
        <v>0</v>
      </c>
      <c r="BA590">
        <f t="shared" si="34"/>
        <v>0</v>
      </c>
      <c r="BC590">
        <f t="shared" si="36"/>
        <v>0</v>
      </c>
    </row>
    <row r="591" spans="34:55" x14ac:dyDescent="0.25">
      <c r="AV591">
        <f t="shared" si="35"/>
        <v>0</v>
      </c>
      <c r="BA591">
        <f t="shared" si="34"/>
        <v>0</v>
      </c>
      <c r="BC591">
        <f t="shared" si="36"/>
        <v>0</v>
      </c>
    </row>
    <row r="592" spans="34:55" x14ac:dyDescent="0.25">
      <c r="AV592">
        <f t="shared" si="35"/>
        <v>0</v>
      </c>
      <c r="BA592">
        <f t="shared" si="34"/>
        <v>0</v>
      </c>
      <c r="BC592">
        <f t="shared" si="36"/>
        <v>0</v>
      </c>
    </row>
    <row r="593" spans="48:53" x14ac:dyDescent="0.25">
      <c r="AV593">
        <f t="shared" si="35"/>
        <v>0</v>
      </c>
      <c r="BA593">
        <f t="shared" si="34"/>
        <v>0</v>
      </c>
    </row>
    <row r="594" spans="48:53" x14ac:dyDescent="0.25">
      <c r="AV594">
        <f t="shared" si="35"/>
        <v>0</v>
      </c>
      <c r="BA594">
        <f t="shared" si="34"/>
        <v>0</v>
      </c>
    </row>
    <row r="595" spans="48:53" x14ac:dyDescent="0.25">
      <c r="AV595">
        <f t="shared" si="35"/>
        <v>0</v>
      </c>
      <c r="BA595">
        <f t="shared" si="34"/>
        <v>0</v>
      </c>
    </row>
    <row r="596" spans="48:53" x14ac:dyDescent="0.25">
      <c r="AV596">
        <f t="shared" si="35"/>
        <v>0</v>
      </c>
      <c r="BA596">
        <f t="shared" si="34"/>
        <v>0</v>
      </c>
    </row>
    <row r="597" spans="48:53" x14ac:dyDescent="0.25">
      <c r="AV597">
        <f t="shared" si="35"/>
        <v>0</v>
      </c>
      <c r="BA597">
        <f t="shared" ref="BA597:BA660" si="37">(AX597*6)+(AY597*8)+(AZ597*5)</f>
        <v>0</v>
      </c>
    </row>
    <row r="598" spans="48:53" x14ac:dyDescent="0.25">
      <c r="BA598">
        <f t="shared" si="37"/>
        <v>0</v>
      </c>
    </row>
    <row r="599" spans="48:53" x14ac:dyDescent="0.25">
      <c r="BA599">
        <f t="shared" si="37"/>
        <v>0</v>
      </c>
    </row>
    <row r="600" spans="48:53" x14ac:dyDescent="0.25">
      <c r="BA600">
        <f t="shared" si="37"/>
        <v>0</v>
      </c>
    </row>
    <row r="601" spans="48:53" x14ac:dyDescent="0.25">
      <c r="BA601">
        <f t="shared" si="37"/>
        <v>0</v>
      </c>
    </row>
    <row r="602" spans="48:53" x14ac:dyDescent="0.25">
      <c r="BA602">
        <f t="shared" si="37"/>
        <v>0</v>
      </c>
    </row>
    <row r="603" spans="48:53" x14ac:dyDescent="0.25">
      <c r="BA603">
        <f t="shared" si="37"/>
        <v>0</v>
      </c>
    </row>
    <row r="604" spans="48:53" x14ac:dyDescent="0.25">
      <c r="BA604">
        <f t="shared" si="37"/>
        <v>0</v>
      </c>
    </row>
    <row r="605" spans="48:53" x14ac:dyDescent="0.25">
      <c r="BA605">
        <f t="shared" si="37"/>
        <v>0</v>
      </c>
    </row>
    <row r="606" spans="48:53" x14ac:dyDescent="0.25">
      <c r="BA606">
        <f t="shared" si="37"/>
        <v>0</v>
      </c>
    </row>
    <row r="607" spans="48:53" x14ac:dyDescent="0.25">
      <c r="BA607">
        <f t="shared" si="37"/>
        <v>0</v>
      </c>
    </row>
    <row r="608" spans="48:53" x14ac:dyDescent="0.25">
      <c r="BA608">
        <f t="shared" si="37"/>
        <v>0</v>
      </c>
    </row>
    <row r="609" spans="53:53" x14ac:dyDescent="0.25">
      <c r="BA609">
        <f t="shared" si="37"/>
        <v>0</v>
      </c>
    </row>
    <row r="610" spans="53:53" x14ac:dyDescent="0.25">
      <c r="BA610">
        <f t="shared" si="37"/>
        <v>0</v>
      </c>
    </row>
    <row r="611" spans="53:53" x14ac:dyDescent="0.25">
      <c r="BA611">
        <f t="shared" si="37"/>
        <v>0</v>
      </c>
    </row>
    <row r="612" spans="53:53" x14ac:dyDescent="0.25">
      <c r="BA612">
        <f t="shared" si="37"/>
        <v>0</v>
      </c>
    </row>
    <row r="613" spans="53:53" x14ac:dyDescent="0.25">
      <c r="BA613">
        <f t="shared" si="37"/>
        <v>0</v>
      </c>
    </row>
    <row r="614" spans="53:53" x14ac:dyDescent="0.25">
      <c r="BA614">
        <f t="shared" si="37"/>
        <v>0</v>
      </c>
    </row>
    <row r="615" spans="53:53" x14ac:dyDescent="0.25">
      <c r="BA615">
        <f t="shared" si="37"/>
        <v>0</v>
      </c>
    </row>
    <row r="616" spans="53:53" x14ac:dyDescent="0.25">
      <c r="BA616">
        <f t="shared" si="37"/>
        <v>0</v>
      </c>
    </row>
    <row r="617" spans="53:53" x14ac:dyDescent="0.25">
      <c r="BA617">
        <f t="shared" si="37"/>
        <v>0</v>
      </c>
    </row>
    <row r="618" spans="53:53" x14ac:dyDescent="0.25">
      <c r="BA618">
        <f t="shared" si="37"/>
        <v>0</v>
      </c>
    </row>
    <row r="619" spans="53:53" x14ac:dyDescent="0.25">
      <c r="BA619">
        <f t="shared" si="37"/>
        <v>0</v>
      </c>
    </row>
    <row r="620" spans="53:53" x14ac:dyDescent="0.25">
      <c r="BA620">
        <f t="shared" si="37"/>
        <v>0</v>
      </c>
    </row>
    <row r="621" spans="53:53" x14ac:dyDescent="0.25">
      <c r="BA621">
        <f t="shared" si="37"/>
        <v>0</v>
      </c>
    </row>
    <row r="622" spans="53:53" x14ac:dyDescent="0.25">
      <c r="BA622">
        <f t="shared" si="37"/>
        <v>0</v>
      </c>
    </row>
    <row r="623" spans="53:53" x14ac:dyDescent="0.25">
      <c r="BA623">
        <f t="shared" si="37"/>
        <v>0</v>
      </c>
    </row>
    <row r="624" spans="53:53" x14ac:dyDescent="0.25">
      <c r="BA624">
        <f t="shared" si="37"/>
        <v>0</v>
      </c>
    </row>
    <row r="625" spans="53:53" x14ac:dyDescent="0.25">
      <c r="BA625">
        <f t="shared" si="37"/>
        <v>0</v>
      </c>
    </row>
    <row r="626" spans="53:53" x14ac:dyDescent="0.25">
      <c r="BA626">
        <f t="shared" si="37"/>
        <v>0</v>
      </c>
    </row>
    <row r="627" spans="53:53" x14ac:dyDescent="0.25">
      <c r="BA627">
        <f t="shared" si="37"/>
        <v>0</v>
      </c>
    </row>
    <row r="628" spans="53:53" x14ac:dyDescent="0.25">
      <c r="BA628">
        <f t="shared" si="37"/>
        <v>0</v>
      </c>
    </row>
    <row r="629" spans="53:53" x14ac:dyDescent="0.25">
      <c r="BA629">
        <f t="shared" si="37"/>
        <v>0</v>
      </c>
    </row>
    <row r="630" spans="53:53" x14ac:dyDescent="0.25">
      <c r="BA630">
        <f t="shared" si="37"/>
        <v>0</v>
      </c>
    </row>
    <row r="631" spans="53:53" x14ac:dyDescent="0.25">
      <c r="BA631">
        <f t="shared" si="37"/>
        <v>0</v>
      </c>
    </row>
    <row r="632" spans="53:53" x14ac:dyDescent="0.25">
      <c r="BA632">
        <f t="shared" si="37"/>
        <v>0</v>
      </c>
    </row>
    <row r="633" spans="53:53" x14ac:dyDescent="0.25">
      <c r="BA633">
        <f t="shared" si="37"/>
        <v>0</v>
      </c>
    </row>
    <row r="634" spans="53:53" x14ac:dyDescent="0.25">
      <c r="BA634">
        <f t="shared" si="37"/>
        <v>0</v>
      </c>
    </row>
    <row r="635" spans="53:53" x14ac:dyDescent="0.25">
      <c r="BA635">
        <f t="shared" si="37"/>
        <v>0</v>
      </c>
    </row>
    <row r="636" spans="53:53" x14ac:dyDescent="0.25">
      <c r="BA636">
        <f t="shared" si="37"/>
        <v>0</v>
      </c>
    </row>
    <row r="637" spans="53:53" x14ac:dyDescent="0.25">
      <c r="BA637">
        <f t="shared" si="37"/>
        <v>0</v>
      </c>
    </row>
    <row r="638" spans="53:53" x14ac:dyDescent="0.25">
      <c r="BA638">
        <f t="shared" si="37"/>
        <v>0</v>
      </c>
    </row>
    <row r="639" spans="53:53" x14ac:dyDescent="0.25">
      <c r="BA639">
        <f t="shared" si="37"/>
        <v>0</v>
      </c>
    </row>
    <row r="640" spans="53:53" x14ac:dyDescent="0.25">
      <c r="BA640">
        <f t="shared" si="37"/>
        <v>0</v>
      </c>
    </row>
    <row r="641" spans="53:53" x14ac:dyDescent="0.25">
      <c r="BA641">
        <f t="shared" si="37"/>
        <v>0</v>
      </c>
    </row>
    <row r="642" spans="53:53" x14ac:dyDescent="0.25">
      <c r="BA642">
        <f t="shared" si="37"/>
        <v>0</v>
      </c>
    </row>
    <row r="643" spans="53:53" x14ac:dyDescent="0.25">
      <c r="BA643">
        <f t="shared" si="37"/>
        <v>0</v>
      </c>
    </row>
    <row r="644" spans="53:53" x14ac:dyDescent="0.25">
      <c r="BA644">
        <f t="shared" si="37"/>
        <v>0</v>
      </c>
    </row>
    <row r="645" spans="53:53" x14ac:dyDescent="0.25">
      <c r="BA645">
        <f t="shared" si="37"/>
        <v>0</v>
      </c>
    </row>
    <row r="646" spans="53:53" x14ac:dyDescent="0.25">
      <c r="BA646">
        <f t="shared" si="37"/>
        <v>0</v>
      </c>
    </row>
    <row r="647" spans="53:53" x14ac:dyDescent="0.25">
      <c r="BA647">
        <f t="shared" si="37"/>
        <v>0</v>
      </c>
    </row>
    <row r="648" spans="53:53" x14ac:dyDescent="0.25">
      <c r="BA648">
        <f t="shared" si="37"/>
        <v>0</v>
      </c>
    </row>
    <row r="649" spans="53:53" x14ac:dyDescent="0.25">
      <c r="BA649">
        <f t="shared" si="37"/>
        <v>0</v>
      </c>
    </row>
    <row r="650" spans="53:53" x14ac:dyDescent="0.25">
      <c r="BA650">
        <f t="shared" si="37"/>
        <v>0</v>
      </c>
    </row>
    <row r="651" spans="53:53" x14ac:dyDescent="0.25">
      <c r="BA651">
        <f t="shared" si="37"/>
        <v>0</v>
      </c>
    </row>
    <row r="652" spans="53:53" x14ac:dyDescent="0.25">
      <c r="BA652">
        <f t="shared" si="37"/>
        <v>0</v>
      </c>
    </row>
    <row r="653" spans="53:53" x14ac:dyDescent="0.25">
      <c r="BA653">
        <f t="shared" si="37"/>
        <v>0</v>
      </c>
    </row>
    <row r="654" spans="53:53" x14ac:dyDescent="0.25">
      <c r="BA654">
        <f t="shared" si="37"/>
        <v>0</v>
      </c>
    </row>
    <row r="655" spans="53:53" x14ac:dyDescent="0.25">
      <c r="BA655">
        <f t="shared" si="37"/>
        <v>0</v>
      </c>
    </row>
    <row r="656" spans="53:53" x14ac:dyDescent="0.25">
      <c r="BA656">
        <f t="shared" si="37"/>
        <v>0</v>
      </c>
    </row>
    <row r="657" spans="53:53" x14ac:dyDescent="0.25">
      <c r="BA657">
        <f t="shared" si="37"/>
        <v>0</v>
      </c>
    </row>
    <row r="658" spans="53:53" x14ac:dyDescent="0.25">
      <c r="BA658">
        <f t="shared" si="37"/>
        <v>0</v>
      </c>
    </row>
    <row r="659" spans="53:53" x14ac:dyDescent="0.25">
      <c r="BA659">
        <f t="shared" si="37"/>
        <v>0</v>
      </c>
    </row>
    <row r="660" spans="53:53" x14ac:dyDescent="0.25">
      <c r="BA660">
        <f t="shared" si="37"/>
        <v>0</v>
      </c>
    </row>
    <row r="661" spans="53:53" x14ac:dyDescent="0.25">
      <c r="BA661">
        <f t="shared" ref="BA661:BA724" si="38">(AX661*6)+(AY661*8)+(AZ661*5)</f>
        <v>0</v>
      </c>
    </row>
    <row r="662" spans="53:53" x14ac:dyDescent="0.25">
      <c r="BA662">
        <f t="shared" si="38"/>
        <v>0</v>
      </c>
    </row>
    <row r="663" spans="53:53" x14ac:dyDescent="0.25">
      <c r="BA663">
        <f t="shared" si="38"/>
        <v>0</v>
      </c>
    </row>
    <row r="664" spans="53:53" x14ac:dyDescent="0.25">
      <c r="BA664">
        <f t="shared" si="38"/>
        <v>0</v>
      </c>
    </row>
    <row r="665" spans="53:53" x14ac:dyDescent="0.25">
      <c r="BA665">
        <f t="shared" si="38"/>
        <v>0</v>
      </c>
    </row>
    <row r="666" spans="53:53" x14ac:dyDescent="0.25">
      <c r="BA666">
        <f t="shared" si="38"/>
        <v>0</v>
      </c>
    </row>
    <row r="667" spans="53:53" x14ac:dyDescent="0.25">
      <c r="BA667">
        <f t="shared" si="38"/>
        <v>0</v>
      </c>
    </row>
    <row r="668" spans="53:53" x14ac:dyDescent="0.25">
      <c r="BA668">
        <f t="shared" si="38"/>
        <v>0</v>
      </c>
    </row>
    <row r="669" spans="53:53" x14ac:dyDescent="0.25">
      <c r="BA669">
        <f t="shared" si="38"/>
        <v>0</v>
      </c>
    </row>
    <row r="670" spans="53:53" x14ac:dyDescent="0.25">
      <c r="BA670">
        <f t="shared" si="38"/>
        <v>0</v>
      </c>
    </row>
    <row r="671" spans="53:53" x14ac:dyDescent="0.25">
      <c r="BA671">
        <f t="shared" si="38"/>
        <v>0</v>
      </c>
    </row>
    <row r="672" spans="53:53" x14ac:dyDescent="0.25">
      <c r="BA672">
        <f t="shared" si="38"/>
        <v>0</v>
      </c>
    </row>
    <row r="673" spans="53:53" x14ac:dyDescent="0.25">
      <c r="BA673">
        <f t="shared" si="38"/>
        <v>0</v>
      </c>
    </row>
    <row r="674" spans="53:53" x14ac:dyDescent="0.25">
      <c r="BA674">
        <f t="shared" si="38"/>
        <v>0</v>
      </c>
    </row>
    <row r="675" spans="53:53" x14ac:dyDescent="0.25">
      <c r="BA675">
        <f t="shared" si="38"/>
        <v>0</v>
      </c>
    </row>
    <row r="676" spans="53:53" x14ac:dyDescent="0.25">
      <c r="BA676">
        <f t="shared" si="38"/>
        <v>0</v>
      </c>
    </row>
    <row r="677" spans="53:53" x14ac:dyDescent="0.25">
      <c r="BA677">
        <f t="shared" si="38"/>
        <v>0</v>
      </c>
    </row>
    <row r="678" spans="53:53" x14ac:dyDescent="0.25">
      <c r="BA678">
        <f t="shared" si="38"/>
        <v>0</v>
      </c>
    </row>
    <row r="679" spans="53:53" x14ac:dyDescent="0.25">
      <c r="BA679">
        <f t="shared" si="38"/>
        <v>0</v>
      </c>
    </row>
    <row r="680" spans="53:53" x14ac:dyDescent="0.25">
      <c r="BA680">
        <f t="shared" si="38"/>
        <v>0</v>
      </c>
    </row>
    <row r="681" spans="53:53" x14ac:dyDescent="0.25">
      <c r="BA681">
        <f t="shared" si="38"/>
        <v>0</v>
      </c>
    </row>
    <row r="682" spans="53:53" x14ac:dyDescent="0.25">
      <c r="BA682">
        <f t="shared" si="38"/>
        <v>0</v>
      </c>
    </row>
    <row r="683" spans="53:53" x14ac:dyDescent="0.25">
      <c r="BA683">
        <f t="shared" si="38"/>
        <v>0</v>
      </c>
    </row>
    <row r="684" spans="53:53" x14ac:dyDescent="0.25">
      <c r="BA684">
        <f t="shared" si="38"/>
        <v>0</v>
      </c>
    </row>
    <row r="685" spans="53:53" x14ac:dyDescent="0.25">
      <c r="BA685">
        <f t="shared" si="38"/>
        <v>0</v>
      </c>
    </row>
    <row r="686" spans="53:53" x14ac:dyDescent="0.25">
      <c r="BA686">
        <f t="shared" si="38"/>
        <v>0</v>
      </c>
    </row>
    <row r="687" spans="53:53" x14ac:dyDescent="0.25">
      <c r="BA687">
        <f t="shared" si="38"/>
        <v>0</v>
      </c>
    </row>
    <row r="688" spans="53:53" x14ac:dyDescent="0.25">
      <c r="BA688">
        <f t="shared" si="38"/>
        <v>0</v>
      </c>
    </row>
    <row r="689" spans="53:53" x14ac:dyDescent="0.25">
      <c r="BA689">
        <f t="shared" si="38"/>
        <v>0</v>
      </c>
    </row>
    <row r="690" spans="53:53" x14ac:dyDescent="0.25">
      <c r="BA690">
        <f t="shared" si="38"/>
        <v>0</v>
      </c>
    </row>
    <row r="691" spans="53:53" x14ac:dyDescent="0.25">
      <c r="BA691">
        <f t="shared" si="38"/>
        <v>0</v>
      </c>
    </row>
    <row r="692" spans="53:53" x14ac:dyDescent="0.25">
      <c r="BA692">
        <f t="shared" si="38"/>
        <v>0</v>
      </c>
    </row>
    <row r="693" spans="53:53" x14ac:dyDescent="0.25">
      <c r="BA693">
        <f t="shared" si="38"/>
        <v>0</v>
      </c>
    </row>
    <row r="694" spans="53:53" x14ac:dyDescent="0.25">
      <c r="BA694">
        <f t="shared" si="38"/>
        <v>0</v>
      </c>
    </row>
    <row r="695" spans="53:53" x14ac:dyDescent="0.25">
      <c r="BA695">
        <f t="shared" si="38"/>
        <v>0</v>
      </c>
    </row>
    <row r="696" spans="53:53" x14ac:dyDescent="0.25">
      <c r="BA696">
        <f t="shared" si="38"/>
        <v>0</v>
      </c>
    </row>
    <row r="697" spans="53:53" x14ac:dyDescent="0.25">
      <c r="BA697">
        <f t="shared" si="38"/>
        <v>0</v>
      </c>
    </row>
    <row r="698" spans="53:53" x14ac:dyDescent="0.25">
      <c r="BA698">
        <f t="shared" si="38"/>
        <v>0</v>
      </c>
    </row>
    <row r="699" spans="53:53" x14ac:dyDescent="0.25">
      <c r="BA699">
        <f t="shared" si="38"/>
        <v>0</v>
      </c>
    </row>
    <row r="700" spans="53:53" x14ac:dyDescent="0.25">
      <c r="BA700">
        <f t="shared" si="38"/>
        <v>0</v>
      </c>
    </row>
    <row r="701" spans="53:53" x14ac:dyDescent="0.25">
      <c r="BA701">
        <f t="shared" si="38"/>
        <v>0</v>
      </c>
    </row>
    <row r="702" spans="53:53" x14ac:dyDescent="0.25">
      <c r="BA702">
        <f t="shared" si="38"/>
        <v>0</v>
      </c>
    </row>
    <row r="703" spans="53:53" x14ac:dyDescent="0.25">
      <c r="BA703">
        <f t="shared" si="38"/>
        <v>0</v>
      </c>
    </row>
    <row r="704" spans="53:53" x14ac:dyDescent="0.25">
      <c r="BA704">
        <f t="shared" si="38"/>
        <v>0</v>
      </c>
    </row>
    <row r="705" spans="53:53" x14ac:dyDescent="0.25">
      <c r="BA705">
        <f t="shared" si="38"/>
        <v>0</v>
      </c>
    </row>
    <row r="706" spans="53:53" x14ac:dyDescent="0.25">
      <c r="BA706">
        <f t="shared" si="38"/>
        <v>0</v>
      </c>
    </row>
    <row r="707" spans="53:53" x14ac:dyDescent="0.25">
      <c r="BA707">
        <f t="shared" si="38"/>
        <v>0</v>
      </c>
    </row>
    <row r="708" spans="53:53" x14ac:dyDescent="0.25">
      <c r="BA708">
        <f t="shared" si="38"/>
        <v>0</v>
      </c>
    </row>
    <row r="709" spans="53:53" x14ac:dyDescent="0.25">
      <c r="BA709">
        <f t="shared" si="38"/>
        <v>0</v>
      </c>
    </row>
    <row r="710" spans="53:53" x14ac:dyDescent="0.25">
      <c r="BA710">
        <f t="shared" si="38"/>
        <v>0</v>
      </c>
    </row>
    <row r="711" spans="53:53" x14ac:dyDescent="0.25">
      <c r="BA711">
        <f t="shared" si="38"/>
        <v>0</v>
      </c>
    </row>
    <row r="712" spans="53:53" x14ac:dyDescent="0.25">
      <c r="BA712">
        <f t="shared" si="38"/>
        <v>0</v>
      </c>
    </row>
    <row r="713" spans="53:53" x14ac:dyDescent="0.25">
      <c r="BA713">
        <f t="shared" si="38"/>
        <v>0</v>
      </c>
    </row>
    <row r="714" spans="53:53" x14ac:dyDescent="0.25">
      <c r="BA714">
        <f t="shared" si="38"/>
        <v>0</v>
      </c>
    </row>
    <row r="715" spans="53:53" x14ac:dyDescent="0.25">
      <c r="BA715">
        <f t="shared" si="38"/>
        <v>0</v>
      </c>
    </row>
    <row r="716" spans="53:53" x14ac:dyDescent="0.25">
      <c r="BA716">
        <f t="shared" si="38"/>
        <v>0</v>
      </c>
    </row>
    <row r="717" spans="53:53" x14ac:dyDescent="0.25">
      <c r="BA717">
        <f t="shared" si="38"/>
        <v>0</v>
      </c>
    </row>
    <row r="718" spans="53:53" x14ac:dyDescent="0.25">
      <c r="BA718">
        <f t="shared" si="38"/>
        <v>0</v>
      </c>
    </row>
    <row r="719" spans="53:53" x14ac:dyDescent="0.25">
      <c r="BA719">
        <f t="shared" si="38"/>
        <v>0</v>
      </c>
    </row>
    <row r="720" spans="53:53" x14ac:dyDescent="0.25">
      <c r="BA720">
        <f t="shared" si="38"/>
        <v>0</v>
      </c>
    </row>
    <row r="721" spans="53:53" x14ac:dyDescent="0.25">
      <c r="BA721">
        <f t="shared" si="38"/>
        <v>0</v>
      </c>
    </row>
    <row r="722" spans="53:53" x14ac:dyDescent="0.25">
      <c r="BA722">
        <f t="shared" si="38"/>
        <v>0</v>
      </c>
    </row>
    <row r="723" spans="53:53" x14ac:dyDescent="0.25">
      <c r="BA723">
        <f t="shared" si="38"/>
        <v>0</v>
      </c>
    </row>
    <row r="724" spans="53:53" x14ac:dyDescent="0.25">
      <c r="BA724">
        <f t="shared" si="38"/>
        <v>0</v>
      </c>
    </row>
    <row r="725" spans="53:53" x14ac:dyDescent="0.25">
      <c r="BA725">
        <f t="shared" ref="BA725:BA788" si="39">(AX725*6)+(AY725*8)+(AZ725*5)</f>
        <v>0</v>
      </c>
    </row>
    <row r="726" spans="53:53" x14ac:dyDescent="0.25">
      <c r="BA726">
        <f t="shared" si="39"/>
        <v>0</v>
      </c>
    </row>
    <row r="727" spans="53:53" x14ac:dyDescent="0.25">
      <c r="BA727">
        <f t="shared" si="39"/>
        <v>0</v>
      </c>
    </row>
    <row r="728" spans="53:53" x14ac:dyDescent="0.25">
      <c r="BA728">
        <f t="shared" si="39"/>
        <v>0</v>
      </c>
    </row>
    <row r="729" spans="53:53" x14ac:dyDescent="0.25">
      <c r="BA729">
        <f t="shared" si="39"/>
        <v>0</v>
      </c>
    </row>
    <row r="730" spans="53:53" x14ac:dyDescent="0.25">
      <c r="BA730">
        <f t="shared" si="39"/>
        <v>0</v>
      </c>
    </row>
    <row r="731" spans="53:53" x14ac:dyDescent="0.25">
      <c r="BA731">
        <f t="shared" si="39"/>
        <v>0</v>
      </c>
    </row>
    <row r="732" spans="53:53" x14ac:dyDescent="0.25">
      <c r="BA732">
        <f t="shared" si="39"/>
        <v>0</v>
      </c>
    </row>
    <row r="733" spans="53:53" x14ac:dyDescent="0.25">
      <c r="BA733">
        <f t="shared" si="39"/>
        <v>0</v>
      </c>
    </row>
    <row r="734" spans="53:53" x14ac:dyDescent="0.25">
      <c r="BA734">
        <f t="shared" si="39"/>
        <v>0</v>
      </c>
    </row>
    <row r="735" spans="53:53" x14ac:dyDescent="0.25">
      <c r="BA735">
        <f t="shared" si="39"/>
        <v>0</v>
      </c>
    </row>
    <row r="736" spans="53:53" x14ac:dyDescent="0.25">
      <c r="BA736">
        <f t="shared" si="39"/>
        <v>0</v>
      </c>
    </row>
    <row r="737" spans="53:53" x14ac:dyDescent="0.25">
      <c r="BA737">
        <f t="shared" si="39"/>
        <v>0</v>
      </c>
    </row>
    <row r="738" spans="53:53" x14ac:dyDescent="0.25">
      <c r="BA738">
        <f t="shared" si="39"/>
        <v>0</v>
      </c>
    </row>
    <row r="739" spans="53:53" x14ac:dyDescent="0.25">
      <c r="BA739">
        <f t="shared" si="39"/>
        <v>0</v>
      </c>
    </row>
    <row r="740" spans="53:53" x14ac:dyDescent="0.25">
      <c r="BA740">
        <f t="shared" si="39"/>
        <v>0</v>
      </c>
    </row>
    <row r="741" spans="53:53" x14ac:dyDescent="0.25">
      <c r="BA741">
        <f t="shared" si="39"/>
        <v>0</v>
      </c>
    </row>
    <row r="742" spans="53:53" x14ac:dyDescent="0.25">
      <c r="BA742">
        <f t="shared" si="39"/>
        <v>0</v>
      </c>
    </row>
    <row r="743" spans="53:53" x14ac:dyDescent="0.25">
      <c r="BA743">
        <f t="shared" si="39"/>
        <v>0</v>
      </c>
    </row>
    <row r="744" spans="53:53" x14ac:dyDescent="0.25">
      <c r="BA744">
        <f t="shared" si="39"/>
        <v>0</v>
      </c>
    </row>
    <row r="745" spans="53:53" x14ac:dyDescent="0.25">
      <c r="BA745">
        <f t="shared" si="39"/>
        <v>0</v>
      </c>
    </row>
    <row r="746" spans="53:53" x14ac:dyDescent="0.25">
      <c r="BA746">
        <f t="shared" si="39"/>
        <v>0</v>
      </c>
    </row>
    <row r="747" spans="53:53" x14ac:dyDescent="0.25">
      <c r="BA747">
        <f t="shared" si="39"/>
        <v>0</v>
      </c>
    </row>
    <row r="748" spans="53:53" x14ac:dyDescent="0.25">
      <c r="BA748">
        <f t="shared" si="39"/>
        <v>0</v>
      </c>
    </row>
    <row r="749" spans="53:53" x14ac:dyDescent="0.25">
      <c r="BA749">
        <f t="shared" si="39"/>
        <v>0</v>
      </c>
    </row>
    <row r="750" spans="53:53" x14ac:dyDescent="0.25">
      <c r="BA750">
        <f t="shared" si="39"/>
        <v>0</v>
      </c>
    </row>
    <row r="751" spans="53:53" x14ac:dyDescent="0.25">
      <c r="BA751">
        <f t="shared" si="39"/>
        <v>0</v>
      </c>
    </row>
    <row r="752" spans="53:53" x14ac:dyDescent="0.25">
      <c r="BA752">
        <f t="shared" si="39"/>
        <v>0</v>
      </c>
    </row>
    <row r="753" spans="53:53" x14ac:dyDescent="0.25">
      <c r="BA753">
        <f t="shared" si="39"/>
        <v>0</v>
      </c>
    </row>
    <row r="754" spans="53:53" x14ac:dyDescent="0.25">
      <c r="BA754">
        <f t="shared" si="39"/>
        <v>0</v>
      </c>
    </row>
    <row r="755" spans="53:53" x14ac:dyDescent="0.25">
      <c r="BA755">
        <f t="shared" si="39"/>
        <v>0</v>
      </c>
    </row>
    <row r="756" spans="53:53" x14ac:dyDescent="0.25">
      <c r="BA756">
        <f t="shared" si="39"/>
        <v>0</v>
      </c>
    </row>
    <row r="757" spans="53:53" x14ac:dyDescent="0.25">
      <c r="BA757">
        <f t="shared" si="39"/>
        <v>0</v>
      </c>
    </row>
    <row r="758" spans="53:53" x14ac:dyDescent="0.25">
      <c r="BA758">
        <f t="shared" si="39"/>
        <v>0</v>
      </c>
    </row>
    <row r="759" spans="53:53" x14ac:dyDescent="0.25">
      <c r="BA759">
        <f t="shared" si="39"/>
        <v>0</v>
      </c>
    </row>
    <row r="760" spans="53:53" x14ac:dyDescent="0.25">
      <c r="BA760">
        <f t="shared" si="39"/>
        <v>0</v>
      </c>
    </row>
    <row r="761" spans="53:53" x14ac:dyDescent="0.25">
      <c r="BA761">
        <f t="shared" si="39"/>
        <v>0</v>
      </c>
    </row>
    <row r="762" spans="53:53" x14ac:dyDescent="0.25">
      <c r="BA762">
        <f t="shared" si="39"/>
        <v>0</v>
      </c>
    </row>
    <row r="763" spans="53:53" x14ac:dyDescent="0.25">
      <c r="BA763">
        <f t="shared" si="39"/>
        <v>0</v>
      </c>
    </row>
    <row r="764" spans="53:53" x14ac:dyDescent="0.25">
      <c r="BA764">
        <f t="shared" si="39"/>
        <v>0</v>
      </c>
    </row>
    <row r="765" spans="53:53" x14ac:dyDescent="0.25">
      <c r="BA765">
        <f t="shared" si="39"/>
        <v>0</v>
      </c>
    </row>
    <row r="766" spans="53:53" x14ac:dyDescent="0.25">
      <c r="BA766">
        <f t="shared" si="39"/>
        <v>0</v>
      </c>
    </row>
    <row r="767" spans="53:53" x14ac:dyDescent="0.25">
      <c r="BA767">
        <f t="shared" si="39"/>
        <v>0</v>
      </c>
    </row>
    <row r="768" spans="53:53" x14ac:dyDescent="0.25">
      <c r="BA768">
        <f t="shared" si="39"/>
        <v>0</v>
      </c>
    </row>
    <row r="769" spans="53:53" x14ac:dyDescent="0.25">
      <c r="BA769">
        <f t="shared" si="39"/>
        <v>0</v>
      </c>
    </row>
    <row r="770" spans="53:53" x14ac:dyDescent="0.25">
      <c r="BA770">
        <f t="shared" si="39"/>
        <v>0</v>
      </c>
    </row>
    <row r="771" spans="53:53" x14ac:dyDescent="0.25">
      <c r="BA771">
        <f t="shared" si="39"/>
        <v>0</v>
      </c>
    </row>
    <row r="772" spans="53:53" x14ac:dyDescent="0.25">
      <c r="BA772">
        <f t="shared" si="39"/>
        <v>0</v>
      </c>
    </row>
    <row r="773" spans="53:53" x14ac:dyDescent="0.25">
      <c r="BA773">
        <f t="shared" si="39"/>
        <v>0</v>
      </c>
    </row>
    <row r="774" spans="53:53" x14ac:dyDescent="0.25">
      <c r="BA774">
        <f t="shared" si="39"/>
        <v>0</v>
      </c>
    </row>
    <row r="775" spans="53:53" x14ac:dyDescent="0.25">
      <c r="BA775">
        <f t="shared" si="39"/>
        <v>0</v>
      </c>
    </row>
    <row r="776" spans="53:53" x14ac:dyDescent="0.25">
      <c r="BA776">
        <f t="shared" si="39"/>
        <v>0</v>
      </c>
    </row>
    <row r="777" spans="53:53" x14ac:dyDescent="0.25">
      <c r="BA777">
        <f t="shared" si="39"/>
        <v>0</v>
      </c>
    </row>
    <row r="778" spans="53:53" x14ac:dyDescent="0.25">
      <c r="BA778">
        <f t="shared" si="39"/>
        <v>0</v>
      </c>
    </row>
    <row r="779" spans="53:53" x14ac:dyDescent="0.25">
      <c r="BA779">
        <f t="shared" si="39"/>
        <v>0</v>
      </c>
    </row>
    <row r="780" spans="53:53" x14ac:dyDescent="0.25">
      <c r="BA780">
        <f t="shared" si="39"/>
        <v>0</v>
      </c>
    </row>
    <row r="781" spans="53:53" x14ac:dyDescent="0.25">
      <c r="BA781">
        <f t="shared" si="39"/>
        <v>0</v>
      </c>
    </row>
    <row r="782" spans="53:53" x14ac:dyDescent="0.25">
      <c r="BA782">
        <f t="shared" si="39"/>
        <v>0</v>
      </c>
    </row>
    <row r="783" spans="53:53" x14ac:dyDescent="0.25">
      <c r="BA783">
        <f t="shared" si="39"/>
        <v>0</v>
      </c>
    </row>
    <row r="784" spans="53:53" x14ac:dyDescent="0.25">
      <c r="BA784">
        <f t="shared" si="39"/>
        <v>0</v>
      </c>
    </row>
    <row r="785" spans="53:53" x14ac:dyDescent="0.25">
      <c r="BA785">
        <f t="shared" si="39"/>
        <v>0</v>
      </c>
    </row>
    <row r="786" spans="53:53" x14ac:dyDescent="0.25">
      <c r="BA786">
        <f t="shared" si="39"/>
        <v>0</v>
      </c>
    </row>
    <row r="787" spans="53:53" x14ac:dyDescent="0.25">
      <c r="BA787">
        <f t="shared" si="39"/>
        <v>0</v>
      </c>
    </row>
    <row r="788" spans="53:53" x14ac:dyDescent="0.25">
      <c r="BA788">
        <f t="shared" si="39"/>
        <v>0</v>
      </c>
    </row>
    <row r="789" spans="53:53" x14ac:dyDescent="0.25">
      <c r="BA789">
        <f t="shared" ref="BA789:BA852" si="40">(AX789*6)+(AY789*8)+(AZ789*5)</f>
        <v>0</v>
      </c>
    </row>
    <row r="790" spans="53:53" x14ac:dyDescent="0.25">
      <c r="BA790">
        <f t="shared" si="40"/>
        <v>0</v>
      </c>
    </row>
    <row r="791" spans="53:53" x14ac:dyDescent="0.25">
      <c r="BA791">
        <f t="shared" si="40"/>
        <v>0</v>
      </c>
    </row>
    <row r="792" spans="53:53" x14ac:dyDescent="0.25">
      <c r="BA792">
        <f t="shared" si="40"/>
        <v>0</v>
      </c>
    </row>
    <row r="793" spans="53:53" x14ac:dyDescent="0.25">
      <c r="BA793">
        <f t="shared" si="40"/>
        <v>0</v>
      </c>
    </row>
    <row r="794" spans="53:53" x14ac:dyDescent="0.25">
      <c r="BA794">
        <f t="shared" si="40"/>
        <v>0</v>
      </c>
    </row>
    <row r="795" spans="53:53" x14ac:dyDescent="0.25">
      <c r="BA795">
        <f t="shared" si="40"/>
        <v>0</v>
      </c>
    </row>
    <row r="796" spans="53:53" x14ac:dyDescent="0.25">
      <c r="BA796">
        <f t="shared" si="40"/>
        <v>0</v>
      </c>
    </row>
    <row r="797" spans="53:53" x14ac:dyDescent="0.25">
      <c r="BA797">
        <f t="shared" si="40"/>
        <v>0</v>
      </c>
    </row>
    <row r="798" spans="53:53" x14ac:dyDescent="0.25">
      <c r="BA798">
        <f t="shared" si="40"/>
        <v>0</v>
      </c>
    </row>
    <row r="799" spans="53:53" x14ac:dyDescent="0.25">
      <c r="BA799">
        <f t="shared" si="40"/>
        <v>0</v>
      </c>
    </row>
    <row r="800" spans="53:53" x14ac:dyDescent="0.25">
      <c r="BA800">
        <f t="shared" si="40"/>
        <v>0</v>
      </c>
    </row>
    <row r="801" spans="53:53" x14ac:dyDescent="0.25">
      <c r="BA801">
        <f t="shared" si="40"/>
        <v>0</v>
      </c>
    </row>
    <row r="802" spans="53:53" x14ac:dyDescent="0.25">
      <c r="BA802">
        <f t="shared" si="40"/>
        <v>0</v>
      </c>
    </row>
    <row r="803" spans="53:53" x14ac:dyDescent="0.25">
      <c r="BA803">
        <f t="shared" si="40"/>
        <v>0</v>
      </c>
    </row>
    <row r="804" spans="53:53" x14ac:dyDescent="0.25">
      <c r="BA804">
        <f t="shared" si="40"/>
        <v>0</v>
      </c>
    </row>
    <row r="805" spans="53:53" x14ac:dyDescent="0.25">
      <c r="BA805">
        <f t="shared" si="40"/>
        <v>0</v>
      </c>
    </row>
    <row r="806" spans="53:53" x14ac:dyDescent="0.25">
      <c r="BA806">
        <f t="shared" si="40"/>
        <v>0</v>
      </c>
    </row>
    <row r="807" spans="53:53" x14ac:dyDescent="0.25">
      <c r="BA807">
        <f t="shared" si="40"/>
        <v>0</v>
      </c>
    </row>
    <row r="808" spans="53:53" x14ac:dyDescent="0.25">
      <c r="BA808">
        <f t="shared" si="40"/>
        <v>0</v>
      </c>
    </row>
    <row r="809" spans="53:53" x14ac:dyDescent="0.25">
      <c r="BA809">
        <f t="shared" si="40"/>
        <v>0</v>
      </c>
    </row>
    <row r="810" spans="53:53" x14ac:dyDescent="0.25">
      <c r="BA810">
        <f t="shared" si="40"/>
        <v>0</v>
      </c>
    </row>
    <row r="811" spans="53:53" x14ac:dyDescent="0.25">
      <c r="BA811">
        <f t="shared" si="40"/>
        <v>0</v>
      </c>
    </row>
    <row r="812" spans="53:53" x14ac:dyDescent="0.25">
      <c r="BA812">
        <f t="shared" si="40"/>
        <v>0</v>
      </c>
    </row>
    <row r="813" spans="53:53" x14ac:dyDescent="0.25">
      <c r="BA813">
        <f t="shared" si="40"/>
        <v>0</v>
      </c>
    </row>
    <row r="814" spans="53:53" x14ac:dyDescent="0.25">
      <c r="BA814">
        <f t="shared" si="40"/>
        <v>0</v>
      </c>
    </row>
    <row r="815" spans="53:53" x14ac:dyDescent="0.25">
      <c r="BA815">
        <f t="shared" si="40"/>
        <v>0</v>
      </c>
    </row>
    <row r="816" spans="53:53" x14ac:dyDescent="0.25">
      <c r="BA816">
        <f t="shared" si="40"/>
        <v>0</v>
      </c>
    </row>
    <row r="817" spans="53:53" x14ac:dyDescent="0.25">
      <c r="BA817">
        <f t="shared" si="40"/>
        <v>0</v>
      </c>
    </row>
    <row r="818" spans="53:53" x14ac:dyDescent="0.25">
      <c r="BA818">
        <f t="shared" si="40"/>
        <v>0</v>
      </c>
    </row>
    <row r="819" spans="53:53" x14ac:dyDescent="0.25">
      <c r="BA819">
        <f t="shared" si="40"/>
        <v>0</v>
      </c>
    </row>
    <row r="820" spans="53:53" x14ac:dyDescent="0.25">
      <c r="BA820">
        <f t="shared" si="40"/>
        <v>0</v>
      </c>
    </row>
    <row r="821" spans="53:53" x14ac:dyDescent="0.25">
      <c r="BA821">
        <f t="shared" si="40"/>
        <v>0</v>
      </c>
    </row>
    <row r="822" spans="53:53" x14ac:dyDescent="0.25">
      <c r="BA822">
        <f t="shared" si="40"/>
        <v>0</v>
      </c>
    </row>
    <row r="823" spans="53:53" x14ac:dyDescent="0.25">
      <c r="BA823">
        <f t="shared" si="40"/>
        <v>0</v>
      </c>
    </row>
    <row r="824" spans="53:53" x14ac:dyDescent="0.25">
      <c r="BA824">
        <f t="shared" si="40"/>
        <v>0</v>
      </c>
    </row>
    <row r="825" spans="53:53" x14ac:dyDescent="0.25">
      <c r="BA825">
        <f t="shared" si="40"/>
        <v>0</v>
      </c>
    </row>
    <row r="826" spans="53:53" x14ac:dyDescent="0.25">
      <c r="BA826">
        <f t="shared" si="40"/>
        <v>0</v>
      </c>
    </row>
    <row r="827" spans="53:53" x14ac:dyDescent="0.25">
      <c r="BA827">
        <f t="shared" si="40"/>
        <v>0</v>
      </c>
    </row>
    <row r="828" spans="53:53" x14ac:dyDescent="0.25">
      <c r="BA828">
        <f t="shared" si="40"/>
        <v>0</v>
      </c>
    </row>
    <row r="829" spans="53:53" x14ac:dyDescent="0.25">
      <c r="BA829">
        <f t="shared" si="40"/>
        <v>0</v>
      </c>
    </row>
    <row r="830" spans="53:53" x14ac:dyDescent="0.25">
      <c r="BA830">
        <f t="shared" si="40"/>
        <v>0</v>
      </c>
    </row>
    <row r="831" spans="53:53" x14ac:dyDescent="0.25">
      <c r="BA831">
        <f t="shared" si="40"/>
        <v>0</v>
      </c>
    </row>
    <row r="832" spans="53:53" x14ac:dyDescent="0.25">
      <c r="BA832">
        <f t="shared" si="40"/>
        <v>0</v>
      </c>
    </row>
    <row r="833" spans="53:53" x14ac:dyDescent="0.25">
      <c r="BA833">
        <f t="shared" si="40"/>
        <v>0</v>
      </c>
    </row>
    <row r="834" spans="53:53" x14ac:dyDescent="0.25">
      <c r="BA834">
        <f t="shared" si="40"/>
        <v>0</v>
      </c>
    </row>
    <row r="835" spans="53:53" x14ac:dyDescent="0.25">
      <c r="BA835">
        <f t="shared" si="40"/>
        <v>0</v>
      </c>
    </row>
    <row r="836" spans="53:53" x14ac:dyDescent="0.25">
      <c r="BA836">
        <f t="shared" si="40"/>
        <v>0</v>
      </c>
    </row>
    <row r="837" spans="53:53" x14ac:dyDescent="0.25">
      <c r="BA837">
        <f t="shared" si="40"/>
        <v>0</v>
      </c>
    </row>
    <row r="838" spans="53:53" x14ac:dyDescent="0.25">
      <c r="BA838">
        <f t="shared" si="40"/>
        <v>0</v>
      </c>
    </row>
    <row r="839" spans="53:53" x14ac:dyDescent="0.25">
      <c r="BA839">
        <f t="shared" si="40"/>
        <v>0</v>
      </c>
    </row>
    <row r="840" spans="53:53" x14ac:dyDescent="0.25">
      <c r="BA840">
        <f t="shared" si="40"/>
        <v>0</v>
      </c>
    </row>
    <row r="841" spans="53:53" x14ac:dyDescent="0.25">
      <c r="BA841">
        <f t="shared" si="40"/>
        <v>0</v>
      </c>
    </row>
    <row r="842" spans="53:53" x14ac:dyDescent="0.25">
      <c r="BA842">
        <f t="shared" si="40"/>
        <v>0</v>
      </c>
    </row>
    <row r="843" spans="53:53" x14ac:dyDescent="0.25">
      <c r="BA843">
        <f t="shared" si="40"/>
        <v>0</v>
      </c>
    </row>
    <row r="844" spans="53:53" x14ac:dyDescent="0.25">
      <c r="BA844">
        <f t="shared" si="40"/>
        <v>0</v>
      </c>
    </row>
    <row r="845" spans="53:53" x14ac:dyDescent="0.25">
      <c r="BA845">
        <f t="shared" si="40"/>
        <v>0</v>
      </c>
    </row>
    <row r="846" spans="53:53" x14ac:dyDescent="0.25">
      <c r="BA846">
        <f t="shared" si="40"/>
        <v>0</v>
      </c>
    </row>
    <row r="847" spans="53:53" x14ac:dyDescent="0.25">
      <c r="BA847">
        <f t="shared" si="40"/>
        <v>0</v>
      </c>
    </row>
    <row r="848" spans="53:53" x14ac:dyDescent="0.25">
      <c r="BA848">
        <f t="shared" si="40"/>
        <v>0</v>
      </c>
    </row>
    <row r="849" spans="53:53" x14ac:dyDescent="0.25">
      <c r="BA849">
        <f t="shared" si="40"/>
        <v>0</v>
      </c>
    </row>
    <row r="850" spans="53:53" x14ac:dyDescent="0.25">
      <c r="BA850">
        <f t="shared" si="40"/>
        <v>0</v>
      </c>
    </row>
    <row r="851" spans="53:53" x14ac:dyDescent="0.25">
      <c r="BA851">
        <f t="shared" si="40"/>
        <v>0</v>
      </c>
    </row>
    <row r="852" spans="53:53" x14ac:dyDescent="0.25">
      <c r="BA852">
        <f t="shared" si="40"/>
        <v>0</v>
      </c>
    </row>
    <row r="853" spans="53:53" x14ac:dyDescent="0.25">
      <c r="BA853">
        <f t="shared" ref="BA853:BA916" si="41">(AX853*6)+(AY853*8)+(AZ853*5)</f>
        <v>0</v>
      </c>
    </row>
    <row r="854" spans="53:53" x14ac:dyDescent="0.25">
      <c r="BA854">
        <f t="shared" si="41"/>
        <v>0</v>
      </c>
    </row>
    <row r="855" spans="53:53" x14ac:dyDescent="0.25">
      <c r="BA855">
        <f t="shared" si="41"/>
        <v>0</v>
      </c>
    </row>
    <row r="856" spans="53:53" x14ac:dyDescent="0.25">
      <c r="BA856">
        <f t="shared" si="41"/>
        <v>0</v>
      </c>
    </row>
    <row r="857" spans="53:53" x14ac:dyDescent="0.25">
      <c r="BA857">
        <f t="shared" si="41"/>
        <v>0</v>
      </c>
    </row>
    <row r="858" spans="53:53" x14ac:dyDescent="0.25">
      <c r="BA858">
        <f t="shared" si="41"/>
        <v>0</v>
      </c>
    </row>
    <row r="859" spans="53:53" x14ac:dyDescent="0.25">
      <c r="BA859">
        <f t="shared" si="41"/>
        <v>0</v>
      </c>
    </row>
    <row r="860" spans="53:53" x14ac:dyDescent="0.25">
      <c r="BA860">
        <f t="shared" si="41"/>
        <v>0</v>
      </c>
    </row>
    <row r="861" spans="53:53" x14ac:dyDescent="0.25">
      <c r="BA861">
        <f t="shared" si="41"/>
        <v>0</v>
      </c>
    </row>
    <row r="862" spans="53:53" x14ac:dyDescent="0.25">
      <c r="BA862">
        <f t="shared" si="41"/>
        <v>0</v>
      </c>
    </row>
    <row r="863" spans="53:53" x14ac:dyDescent="0.25">
      <c r="BA863">
        <f t="shared" si="41"/>
        <v>0</v>
      </c>
    </row>
    <row r="864" spans="53:53" x14ac:dyDescent="0.25">
      <c r="BA864">
        <f t="shared" si="41"/>
        <v>0</v>
      </c>
    </row>
    <row r="865" spans="53:53" x14ac:dyDescent="0.25">
      <c r="BA865">
        <f t="shared" si="41"/>
        <v>0</v>
      </c>
    </row>
    <row r="866" spans="53:53" x14ac:dyDescent="0.25">
      <c r="BA866">
        <f t="shared" si="41"/>
        <v>0</v>
      </c>
    </row>
    <row r="867" spans="53:53" x14ac:dyDescent="0.25">
      <c r="BA867">
        <f t="shared" si="41"/>
        <v>0</v>
      </c>
    </row>
    <row r="868" spans="53:53" x14ac:dyDescent="0.25">
      <c r="BA868">
        <f t="shared" si="41"/>
        <v>0</v>
      </c>
    </row>
    <row r="869" spans="53:53" x14ac:dyDescent="0.25">
      <c r="BA869">
        <f t="shared" si="41"/>
        <v>0</v>
      </c>
    </row>
    <row r="870" spans="53:53" x14ac:dyDescent="0.25">
      <c r="BA870">
        <f t="shared" si="41"/>
        <v>0</v>
      </c>
    </row>
    <row r="871" spans="53:53" x14ac:dyDescent="0.25">
      <c r="BA871">
        <f t="shared" si="41"/>
        <v>0</v>
      </c>
    </row>
    <row r="872" spans="53:53" x14ac:dyDescent="0.25">
      <c r="BA872">
        <f t="shared" si="41"/>
        <v>0</v>
      </c>
    </row>
    <row r="873" spans="53:53" x14ac:dyDescent="0.25">
      <c r="BA873">
        <f t="shared" si="41"/>
        <v>0</v>
      </c>
    </row>
    <row r="874" spans="53:53" x14ac:dyDescent="0.25">
      <c r="BA874">
        <f t="shared" si="41"/>
        <v>0</v>
      </c>
    </row>
    <row r="875" spans="53:53" x14ac:dyDescent="0.25">
      <c r="BA875">
        <f t="shared" si="41"/>
        <v>0</v>
      </c>
    </row>
    <row r="876" spans="53:53" x14ac:dyDescent="0.25">
      <c r="BA876">
        <f t="shared" si="41"/>
        <v>0</v>
      </c>
    </row>
    <row r="877" spans="53:53" x14ac:dyDescent="0.25">
      <c r="BA877">
        <f t="shared" si="41"/>
        <v>0</v>
      </c>
    </row>
    <row r="878" spans="53:53" x14ac:dyDescent="0.25">
      <c r="BA878">
        <f t="shared" si="41"/>
        <v>0</v>
      </c>
    </row>
    <row r="879" spans="53:53" x14ac:dyDescent="0.25">
      <c r="BA879">
        <f t="shared" si="41"/>
        <v>0</v>
      </c>
    </row>
    <row r="880" spans="53:53" x14ac:dyDescent="0.25">
      <c r="BA880">
        <f t="shared" si="41"/>
        <v>0</v>
      </c>
    </row>
    <row r="881" spans="53:53" x14ac:dyDescent="0.25">
      <c r="BA881">
        <f t="shared" si="41"/>
        <v>0</v>
      </c>
    </row>
    <row r="882" spans="53:53" x14ac:dyDescent="0.25">
      <c r="BA882">
        <f t="shared" si="41"/>
        <v>0</v>
      </c>
    </row>
    <row r="883" spans="53:53" x14ac:dyDescent="0.25">
      <c r="BA883">
        <f t="shared" si="41"/>
        <v>0</v>
      </c>
    </row>
    <row r="884" spans="53:53" x14ac:dyDescent="0.25">
      <c r="BA884">
        <f t="shared" si="41"/>
        <v>0</v>
      </c>
    </row>
    <row r="885" spans="53:53" x14ac:dyDescent="0.25">
      <c r="BA885">
        <f t="shared" si="41"/>
        <v>0</v>
      </c>
    </row>
    <row r="886" spans="53:53" x14ac:dyDescent="0.25">
      <c r="BA886">
        <f t="shared" si="41"/>
        <v>0</v>
      </c>
    </row>
    <row r="887" spans="53:53" x14ac:dyDescent="0.25">
      <c r="BA887">
        <f t="shared" si="41"/>
        <v>0</v>
      </c>
    </row>
    <row r="888" spans="53:53" x14ac:dyDescent="0.25">
      <c r="BA888">
        <f t="shared" si="41"/>
        <v>0</v>
      </c>
    </row>
    <row r="889" spans="53:53" x14ac:dyDescent="0.25">
      <c r="BA889">
        <f t="shared" si="41"/>
        <v>0</v>
      </c>
    </row>
    <row r="890" spans="53:53" x14ac:dyDescent="0.25">
      <c r="BA890">
        <f t="shared" si="41"/>
        <v>0</v>
      </c>
    </row>
    <row r="891" spans="53:53" x14ac:dyDescent="0.25">
      <c r="BA891">
        <f t="shared" si="41"/>
        <v>0</v>
      </c>
    </row>
    <row r="892" spans="53:53" x14ac:dyDescent="0.25">
      <c r="BA892">
        <f t="shared" si="41"/>
        <v>0</v>
      </c>
    </row>
    <row r="893" spans="53:53" x14ac:dyDescent="0.25">
      <c r="BA893">
        <f t="shared" si="41"/>
        <v>0</v>
      </c>
    </row>
    <row r="894" spans="53:53" x14ac:dyDescent="0.25">
      <c r="BA894">
        <f t="shared" si="41"/>
        <v>0</v>
      </c>
    </row>
    <row r="895" spans="53:53" x14ac:dyDescent="0.25">
      <c r="BA895">
        <f t="shared" si="41"/>
        <v>0</v>
      </c>
    </row>
    <row r="896" spans="53:53" x14ac:dyDescent="0.25">
      <c r="BA896">
        <f t="shared" si="41"/>
        <v>0</v>
      </c>
    </row>
    <row r="897" spans="53:53" x14ac:dyDescent="0.25">
      <c r="BA897">
        <f t="shared" si="41"/>
        <v>0</v>
      </c>
    </row>
    <row r="898" spans="53:53" x14ac:dyDescent="0.25">
      <c r="BA898">
        <f t="shared" si="41"/>
        <v>0</v>
      </c>
    </row>
    <row r="899" spans="53:53" x14ac:dyDescent="0.25">
      <c r="BA899">
        <f t="shared" si="41"/>
        <v>0</v>
      </c>
    </row>
    <row r="900" spans="53:53" x14ac:dyDescent="0.25">
      <c r="BA900">
        <f t="shared" si="41"/>
        <v>0</v>
      </c>
    </row>
    <row r="901" spans="53:53" x14ac:dyDescent="0.25">
      <c r="BA901">
        <f t="shared" si="41"/>
        <v>0</v>
      </c>
    </row>
    <row r="902" spans="53:53" x14ac:dyDescent="0.25">
      <c r="BA902">
        <f t="shared" si="41"/>
        <v>0</v>
      </c>
    </row>
    <row r="903" spans="53:53" x14ac:dyDescent="0.25">
      <c r="BA903">
        <f t="shared" si="41"/>
        <v>0</v>
      </c>
    </row>
    <row r="904" spans="53:53" x14ac:dyDescent="0.25">
      <c r="BA904">
        <f t="shared" si="41"/>
        <v>0</v>
      </c>
    </row>
    <row r="905" spans="53:53" x14ac:dyDescent="0.25">
      <c r="BA905">
        <f t="shared" si="41"/>
        <v>0</v>
      </c>
    </row>
    <row r="906" spans="53:53" x14ac:dyDescent="0.25">
      <c r="BA906">
        <f t="shared" si="41"/>
        <v>0</v>
      </c>
    </row>
    <row r="907" spans="53:53" x14ac:dyDescent="0.25">
      <c r="BA907">
        <f t="shared" si="41"/>
        <v>0</v>
      </c>
    </row>
    <row r="908" spans="53:53" x14ac:dyDescent="0.25">
      <c r="BA908">
        <f t="shared" si="41"/>
        <v>0</v>
      </c>
    </row>
    <row r="909" spans="53:53" x14ac:dyDescent="0.25">
      <c r="BA909">
        <f t="shared" si="41"/>
        <v>0</v>
      </c>
    </row>
    <row r="910" spans="53:53" x14ac:dyDescent="0.25">
      <c r="BA910">
        <f t="shared" si="41"/>
        <v>0</v>
      </c>
    </row>
    <row r="911" spans="53:53" x14ac:dyDescent="0.25">
      <c r="BA911">
        <f t="shared" si="41"/>
        <v>0</v>
      </c>
    </row>
    <row r="912" spans="53:53" x14ac:dyDescent="0.25">
      <c r="BA912">
        <f t="shared" si="41"/>
        <v>0</v>
      </c>
    </row>
    <row r="913" spans="53:53" x14ac:dyDescent="0.25">
      <c r="BA913">
        <f t="shared" si="41"/>
        <v>0</v>
      </c>
    </row>
    <row r="914" spans="53:53" x14ac:dyDescent="0.25">
      <c r="BA914">
        <f t="shared" si="41"/>
        <v>0</v>
      </c>
    </row>
    <row r="915" spans="53:53" x14ac:dyDescent="0.25">
      <c r="BA915">
        <f t="shared" si="41"/>
        <v>0</v>
      </c>
    </row>
    <row r="916" spans="53:53" x14ac:dyDescent="0.25">
      <c r="BA916">
        <f t="shared" si="41"/>
        <v>0</v>
      </c>
    </row>
    <row r="917" spans="53:53" x14ac:dyDescent="0.25">
      <c r="BA917">
        <f t="shared" ref="BA917:BA963" si="42">(AX917*6)+(AY917*8)+(AZ917*5)</f>
        <v>0</v>
      </c>
    </row>
    <row r="918" spans="53:53" x14ac:dyDescent="0.25">
      <c r="BA918">
        <f t="shared" si="42"/>
        <v>0</v>
      </c>
    </row>
    <row r="919" spans="53:53" x14ac:dyDescent="0.25">
      <c r="BA919">
        <f t="shared" si="42"/>
        <v>0</v>
      </c>
    </row>
    <row r="920" spans="53:53" x14ac:dyDescent="0.25">
      <c r="BA920">
        <f t="shared" si="42"/>
        <v>0</v>
      </c>
    </row>
    <row r="921" spans="53:53" x14ac:dyDescent="0.25">
      <c r="BA921">
        <f t="shared" si="42"/>
        <v>0</v>
      </c>
    </row>
    <row r="922" spans="53:53" x14ac:dyDescent="0.25">
      <c r="BA922">
        <f t="shared" si="42"/>
        <v>0</v>
      </c>
    </row>
    <row r="923" spans="53:53" x14ac:dyDescent="0.25">
      <c r="BA923">
        <f t="shared" si="42"/>
        <v>0</v>
      </c>
    </row>
    <row r="924" spans="53:53" x14ac:dyDescent="0.25">
      <c r="BA924">
        <f t="shared" si="42"/>
        <v>0</v>
      </c>
    </row>
    <row r="925" spans="53:53" x14ac:dyDescent="0.25">
      <c r="BA925">
        <f t="shared" si="42"/>
        <v>0</v>
      </c>
    </row>
    <row r="926" spans="53:53" x14ac:dyDescent="0.25">
      <c r="BA926">
        <f t="shared" si="42"/>
        <v>0</v>
      </c>
    </row>
    <row r="927" spans="53:53" x14ac:dyDescent="0.25">
      <c r="BA927">
        <f t="shared" si="42"/>
        <v>0</v>
      </c>
    </row>
    <row r="928" spans="53:53" x14ac:dyDescent="0.25">
      <c r="BA928">
        <f t="shared" si="42"/>
        <v>0</v>
      </c>
    </row>
    <row r="929" spans="53:53" x14ac:dyDescent="0.25">
      <c r="BA929">
        <f t="shared" si="42"/>
        <v>0</v>
      </c>
    </row>
    <row r="930" spans="53:53" x14ac:dyDescent="0.25">
      <c r="BA930">
        <f t="shared" si="42"/>
        <v>0</v>
      </c>
    </row>
    <row r="931" spans="53:53" x14ac:dyDescent="0.25">
      <c r="BA931">
        <f t="shared" si="42"/>
        <v>0</v>
      </c>
    </row>
    <row r="932" spans="53:53" x14ac:dyDescent="0.25">
      <c r="BA932">
        <f t="shared" si="42"/>
        <v>0</v>
      </c>
    </row>
    <row r="933" spans="53:53" x14ac:dyDescent="0.25">
      <c r="BA933">
        <f t="shared" si="42"/>
        <v>0</v>
      </c>
    </row>
    <row r="934" spans="53:53" x14ac:dyDescent="0.25">
      <c r="BA934">
        <f t="shared" si="42"/>
        <v>0</v>
      </c>
    </row>
    <row r="935" spans="53:53" x14ac:dyDescent="0.25">
      <c r="BA935">
        <f t="shared" si="42"/>
        <v>0</v>
      </c>
    </row>
    <row r="936" spans="53:53" x14ac:dyDescent="0.25">
      <c r="BA936">
        <f t="shared" si="42"/>
        <v>0</v>
      </c>
    </row>
    <row r="937" spans="53:53" x14ac:dyDescent="0.25">
      <c r="BA937">
        <f t="shared" si="42"/>
        <v>0</v>
      </c>
    </row>
    <row r="938" spans="53:53" x14ac:dyDescent="0.25">
      <c r="BA938">
        <f t="shared" si="42"/>
        <v>0</v>
      </c>
    </row>
    <row r="939" spans="53:53" x14ac:dyDescent="0.25">
      <c r="BA939">
        <f t="shared" si="42"/>
        <v>0</v>
      </c>
    </row>
    <row r="940" spans="53:53" x14ac:dyDescent="0.25">
      <c r="BA940">
        <f t="shared" si="42"/>
        <v>0</v>
      </c>
    </row>
    <row r="941" spans="53:53" x14ac:dyDescent="0.25">
      <c r="BA941">
        <f t="shared" si="42"/>
        <v>0</v>
      </c>
    </row>
    <row r="942" spans="53:53" x14ac:dyDescent="0.25">
      <c r="BA942">
        <f t="shared" si="42"/>
        <v>0</v>
      </c>
    </row>
    <row r="943" spans="53:53" x14ac:dyDescent="0.25">
      <c r="BA943">
        <f t="shared" si="42"/>
        <v>0</v>
      </c>
    </row>
    <row r="944" spans="53:53" x14ac:dyDescent="0.25">
      <c r="BA944">
        <f t="shared" si="42"/>
        <v>0</v>
      </c>
    </row>
    <row r="945" spans="53:53" x14ac:dyDescent="0.25">
      <c r="BA945">
        <f t="shared" si="42"/>
        <v>0</v>
      </c>
    </row>
    <row r="946" spans="53:53" x14ac:dyDescent="0.25">
      <c r="BA946">
        <f t="shared" si="42"/>
        <v>0</v>
      </c>
    </row>
    <row r="947" spans="53:53" x14ac:dyDescent="0.25">
      <c r="BA947">
        <f t="shared" si="42"/>
        <v>0</v>
      </c>
    </row>
    <row r="948" spans="53:53" x14ac:dyDescent="0.25">
      <c r="BA948">
        <f t="shared" si="42"/>
        <v>0</v>
      </c>
    </row>
    <row r="949" spans="53:53" x14ac:dyDescent="0.25">
      <c r="BA949">
        <f t="shared" si="42"/>
        <v>0</v>
      </c>
    </row>
    <row r="950" spans="53:53" x14ac:dyDescent="0.25">
      <c r="BA950">
        <f t="shared" si="42"/>
        <v>0</v>
      </c>
    </row>
    <row r="951" spans="53:53" x14ac:dyDescent="0.25">
      <c r="BA951">
        <f t="shared" si="42"/>
        <v>0</v>
      </c>
    </row>
    <row r="952" spans="53:53" x14ac:dyDescent="0.25">
      <c r="BA952">
        <f t="shared" si="42"/>
        <v>0</v>
      </c>
    </row>
    <row r="953" spans="53:53" x14ac:dyDescent="0.25">
      <c r="BA953">
        <f t="shared" si="42"/>
        <v>0</v>
      </c>
    </row>
    <row r="954" spans="53:53" x14ac:dyDescent="0.25">
      <c r="BA954">
        <f t="shared" si="42"/>
        <v>0</v>
      </c>
    </row>
    <row r="955" spans="53:53" x14ac:dyDescent="0.25">
      <c r="BA955">
        <f t="shared" si="42"/>
        <v>0</v>
      </c>
    </row>
    <row r="956" spans="53:53" x14ac:dyDescent="0.25">
      <c r="BA956">
        <f t="shared" si="42"/>
        <v>0</v>
      </c>
    </row>
    <row r="957" spans="53:53" x14ac:dyDescent="0.25">
      <c r="BA957">
        <f t="shared" si="42"/>
        <v>0</v>
      </c>
    </row>
    <row r="958" spans="53:53" x14ac:dyDescent="0.25">
      <c r="BA958">
        <f t="shared" si="42"/>
        <v>0</v>
      </c>
    </row>
    <row r="959" spans="53:53" x14ac:dyDescent="0.25">
      <c r="BA959">
        <f t="shared" si="42"/>
        <v>0</v>
      </c>
    </row>
    <row r="960" spans="53:53" x14ac:dyDescent="0.25">
      <c r="BA960">
        <f t="shared" si="42"/>
        <v>0</v>
      </c>
    </row>
    <row r="961" spans="53:53" x14ac:dyDescent="0.25">
      <c r="BA961">
        <f t="shared" si="42"/>
        <v>0</v>
      </c>
    </row>
    <row r="962" spans="53:53" x14ac:dyDescent="0.25">
      <c r="BA962">
        <f t="shared" si="42"/>
        <v>0</v>
      </c>
    </row>
    <row r="963" spans="53:53" x14ac:dyDescent="0.25">
      <c r="BA963">
        <f t="shared" si="42"/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30"/>
  <sheetViews>
    <sheetView workbookViewId="0">
      <selection activeCell="H12" sqref="H12"/>
    </sheetView>
  </sheetViews>
  <sheetFormatPr baseColWidth="10" defaultRowHeight="15" x14ac:dyDescent="0.25"/>
  <cols>
    <col min="2" max="2" width="11.85546875" bestFit="1" customWidth="1"/>
    <col min="5" max="5" width="11.85546875" bestFit="1" customWidth="1"/>
  </cols>
  <sheetData>
    <row r="3" spans="1:9" x14ac:dyDescent="0.25">
      <c r="C3" t="s">
        <v>299</v>
      </c>
      <c r="G3" t="s">
        <v>300</v>
      </c>
      <c r="I3" t="s">
        <v>301</v>
      </c>
    </row>
    <row r="4" spans="1:9" x14ac:dyDescent="0.25">
      <c r="A4" s="126"/>
      <c r="B4" t="s">
        <v>304</v>
      </c>
      <c r="C4">
        <v>12188</v>
      </c>
      <c r="G4">
        <v>10612</v>
      </c>
      <c r="I4">
        <f>C4-G4</f>
        <v>1576</v>
      </c>
    </row>
    <row r="5" spans="1:9" x14ac:dyDescent="0.25">
      <c r="A5" s="98"/>
      <c r="B5" t="s">
        <v>305</v>
      </c>
      <c r="C5">
        <f>C4-C23</f>
        <v>11845.5</v>
      </c>
      <c r="E5">
        <f>C4-C22</f>
        <v>11503</v>
      </c>
      <c r="G5">
        <f>G4-C23</f>
        <v>10269.5</v>
      </c>
    </row>
    <row r="6" spans="1:9" x14ac:dyDescent="0.25">
      <c r="A6" s="98"/>
      <c r="B6" t="s">
        <v>306</v>
      </c>
      <c r="C6">
        <f>C5*0.1</f>
        <v>1184.55</v>
      </c>
      <c r="E6">
        <f>E5*0.1</f>
        <v>1150.3</v>
      </c>
    </row>
    <row r="7" spans="1:9" x14ac:dyDescent="0.25">
      <c r="A7" s="98"/>
      <c r="B7" t="s">
        <v>307</v>
      </c>
      <c r="C7">
        <f>C5*0.01</f>
        <v>118.455</v>
      </c>
      <c r="E7">
        <f>E5*0.01</f>
        <v>115.03</v>
      </c>
    </row>
    <row r="8" spans="1:9" x14ac:dyDescent="0.25">
      <c r="A8" s="98"/>
      <c r="B8" t="s">
        <v>300</v>
      </c>
      <c r="C8">
        <f>SUM(C6,C7)</f>
        <v>1303.0049999999999</v>
      </c>
      <c r="E8">
        <f>SUM(E6, E7)</f>
        <v>1265.33</v>
      </c>
      <c r="G8">
        <f>C5-C8</f>
        <v>10542.495000000001</v>
      </c>
    </row>
    <row r="9" spans="1:9" x14ac:dyDescent="0.25">
      <c r="A9" s="98"/>
    </row>
    <row r="10" spans="1:9" x14ac:dyDescent="0.25">
      <c r="A10" s="98"/>
      <c r="G10">
        <f>E5-E8</f>
        <v>10237.67</v>
      </c>
      <c r="H10">
        <f>G10+C23</f>
        <v>10580.17</v>
      </c>
    </row>
    <row r="11" spans="1:9" x14ac:dyDescent="0.25">
      <c r="A11" s="98"/>
    </row>
    <row r="12" spans="1:9" x14ac:dyDescent="0.25">
      <c r="A12" s="98"/>
      <c r="E12">
        <v>1100</v>
      </c>
      <c r="F12">
        <f>E12*2</f>
        <v>2200</v>
      </c>
      <c r="G12">
        <f>2200*2</f>
        <v>4400</v>
      </c>
      <c r="H12">
        <f>G12*7</f>
        <v>30800</v>
      </c>
    </row>
    <row r="13" spans="1:9" x14ac:dyDescent="0.25">
      <c r="A13" s="126">
        <v>10612</v>
      </c>
      <c r="E13">
        <v>1150</v>
      </c>
      <c r="F13">
        <f>E13*2</f>
        <v>2300</v>
      </c>
      <c r="G13">
        <f>F13*2</f>
        <v>4600</v>
      </c>
      <c r="H13">
        <f>G13*7</f>
        <v>32200</v>
      </c>
    </row>
    <row r="14" spans="1:9" x14ac:dyDescent="0.25">
      <c r="F14">
        <v>2992</v>
      </c>
      <c r="G14">
        <f>F14*2</f>
        <v>5984</v>
      </c>
      <c r="H14">
        <f>G14*7</f>
        <v>41888</v>
      </c>
    </row>
    <row r="22" spans="2:5" x14ac:dyDescent="0.25">
      <c r="B22" t="s">
        <v>302</v>
      </c>
      <c r="C22">
        <v>685</v>
      </c>
    </row>
    <row r="23" spans="2:5" x14ac:dyDescent="0.25">
      <c r="B23" t="s">
        <v>303</v>
      </c>
      <c r="C23">
        <f>C22/2</f>
        <v>342.5</v>
      </c>
    </row>
    <row r="28" spans="2:5" x14ac:dyDescent="0.25">
      <c r="E28">
        <v>12188</v>
      </c>
    </row>
    <row r="29" spans="2:5" x14ac:dyDescent="0.25">
      <c r="C29">
        <v>11000</v>
      </c>
      <c r="D29">
        <v>1100</v>
      </c>
      <c r="E29">
        <f>E28-D29</f>
        <v>11088</v>
      </c>
    </row>
    <row r="30" spans="2:5" x14ac:dyDescent="0.25">
      <c r="E30">
        <f>E29-342.5</f>
        <v>10745.5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14"/>
  <sheetViews>
    <sheetView workbookViewId="0">
      <selection activeCell="M4" sqref="M4"/>
    </sheetView>
  </sheetViews>
  <sheetFormatPr baseColWidth="10" defaultRowHeight="15" x14ac:dyDescent="0.25"/>
  <cols>
    <col min="1" max="1" width="13.42578125" customWidth="1"/>
  </cols>
  <sheetData>
    <row r="2" spans="1:15" x14ac:dyDescent="0.25">
      <c r="A2" s="138"/>
      <c r="B2" s="137" t="s">
        <v>302</v>
      </c>
      <c r="D2" s="1" t="s">
        <v>308</v>
      </c>
      <c r="E2" s="1"/>
      <c r="F2" s="1"/>
      <c r="H2" s="136" t="s">
        <v>310</v>
      </c>
      <c r="I2" s="136"/>
      <c r="J2" s="136"/>
      <c r="L2" s="110" t="s">
        <v>311</v>
      </c>
      <c r="M2" s="110"/>
      <c r="N2" s="110"/>
      <c r="O2" s="110"/>
    </row>
    <row r="3" spans="1:15" x14ac:dyDescent="0.25">
      <c r="A3" s="137" t="s">
        <v>313</v>
      </c>
      <c r="B3" s="4">
        <v>685</v>
      </c>
    </row>
    <row r="4" spans="1:15" x14ac:dyDescent="0.25">
      <c r="A4" s="137" t="s">
        <v>314</v>
      </c>
      <c r="B4" s="4">
        <f>B3/2</f>
        <v>342.5</v>
      </c>
      <c r="D4" t="s">
        <v>309</v>
      </c>
      <c r="E4">
        <v>12188</v>
      </c>
      <c r="H4" t="s">
        <v>309</v>
      </c>
      <c r="I4">
        <v>10612</v>
      </c>
      <c r="L4" t="s">
        <v>312</v>
      </c>
      <c r="M4" s="72">
        <f>E4-I4</f>
        <v>1576</v>
      </c>
    </row>
    <row r="9" spans="1:15" x14ac:dyDescent="0.25">
      <c r="A9" s="139"/>
    </row>
    <row r="10" spans="1:15" x14ac:dyDescent="0.25">
      <c r="A10">
        <v>29926</v>
      </c>
      <c r="B10">
        <f>A10*0.1</f>
        <v>2992.6000000000004</v>
      </c>
    </row>
    <row r="12" spans="1:15" x14ac:dyDescent="0.25">
      <c r="B12">
        <f>E4*2</f>
        <v>24376</v>
      </c>
    </row>
    <row r="13" spans="1:15" x14ac:dyDescent="0.25">
      <c r="B13">
        <f>B12-B10</f>
        <v>21383.4</v>
      </c>
    </row>
    <row r="14" spans="1:15" x14ac:dyDescent="0.25">
      <c r="B14">
        <f>B13/2</f>
        <v>10691.7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8:G13"/>
  <sheetViews>
    <sheetView workbookViewId="0">
      <selection activeCell="F11" sqref="F11"/>
    </sheetView>
  </sheetViews>
  <sheetFormatPr baseColWidth="10" defaultRowHeight="15" x14ac:dyDescent="0.25"/>
  <sheetData>
    <row r="8" spans="3:7" x14ac:dyDescent="0.25">
      <c r="C8">
        <v>10800</v>
      </c>
      <c r="D8">
        <v>12100</v>
      </c>
      <c r="E8">
        <f>D8-C8</f>
        <v>1300</v>
      </c>
    </row>
    <row r="9" spans="3:7" x14ac:dyDescent="0.25">
      <c r="C9">
        <v>10613</v>
      </c>
      <c r="D9">
        <v>11052</v>
      </c>
      <c r="E9">
        <f>D9-C9</f>
        <v>439</v>
      </c>
    </row>
    <row r="12" spans="3:7" x14ac:dyDescent="0.25">
      <c r="C12" s="1">
        <v>22300</v>
      </c>
      <c r="D12" s="1">
        <v>23600</v>
      </c>
      <c r="E12">
        <f>D12-C12</f>
        <v>1300</v>
      </c>
    </row>
    <row r="13" spans="3:7" x14ac:dyDescent="0.25">
      <c r="G13">
        <f>439*3</f>
        <v>1317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Adriana Felisa Chavez de la Pena</cp:lastModifiedBy>
  <dcterms:created xsi:type="dcterms:W3CDTF">2017-02-16T19:59:31Z</dcterms:created>
  <dcterms:modified xsi:type="dcterms:W3CDTF">2018-07-20T00:01:01Z</dcterms:modified>
</cp:coreProperties>
</file>