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AU34" i="1" l="1"/>
  <c r="AS22" i="1" l="1"/>
  <c r="AS23" i="1"/>
  <c r="AS24" i="1"/>
  <c r="AS25" i="1"/>
  <c r="AS26" i="1"/>
  <c r="AS27" i="1"/>
  <c r="AS28" i="1"/>
  <c r="AS29" i="1"/>
  <c r="AS30" i="1"/>
  <c r="AS31" i="1"/>
  <c r="AS32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21" i="1"/>
  <c r="AU22" i="1" l="1"/>
  <c r="AS20" i="1" l="1"/>
  <c r="AS19" i="1"/>
  <c r="AS18" i="1"/>
  <c r="AS17" i="1"/>
  <c r="AS15" i="1"/>
  <c r="J25" i="1" l="1"/>
  <c r="AV16" i="1" l="1"/>
  <c r="L29" i="1" l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Z579" i="1" s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<sst xmlns="http://schemas.openxmlformats.org/spreadsheetml/2006/main" count="332" uniqueCount="250">
  <si>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</si>
  <si>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</si>
  <si>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</si>
  <si>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</si>
  <si>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</si>
  <si>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</si>
  <si>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</si>
  <si>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</si>
  <si>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</si>
  <si>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</si>
  <si>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</si>
  <si>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</si>
  <si>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</si>
  <si>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</si>
  <si>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</si>
  <si>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</si>
  <si>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</si>
  <si>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</si>
  <si>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</si>
  <si>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</si>
  <si>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</si>
  <si>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</si>
  <si>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</si>
  <si>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</si>
  <si>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</si>
  <si>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</si>
  <si>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</si>
  <si>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</si>
  <si>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</si>
  <si>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</si>
  <si>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</si>
  <si>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</si>
  <si>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</si>
  <si>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</si>
  <si>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</si>
  <si>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</si>
  <si>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</si>
  <si>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</si>
  <si>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</si>
  <si>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</si>
  <si>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</si>
  <si>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</si>
  <si>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</si>
  <si>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</si>
  <si>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</si>
  <si>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</si>
  <si>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</si>
  <si>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</si>
  <si>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</si>
  <si>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</si>
  <si>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</si>
  <si>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</si>
  <si>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</si>
  <si>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</si>
  <si>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</si>
  <si>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</si>
  <si>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</si>
  <si>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</si>
  <si>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</si>
  <si>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</si>
  <si>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</si>
  <si>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</si>
  <si>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</si>
  <si>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</si>
  <si>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</si>
  <si>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</si>
  <si>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</si>
  <si>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</si>
  <si>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</si>
  <si>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</si>
  <si>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</si>
  <si>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</si>
  <si>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</si>
  <si>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</si>
  <si>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</si>
  <si>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</si>
  <si>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</si>
  <si>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</si>
  <si>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</si>
  <si>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</si>
  <si>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</si>
  <si>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</si>
  <si>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</si>
  <si>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</si>
  <si>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</si>
  <si>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</si>
  <si>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</si>
  <si>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</si>
  <si>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</si>
  <si>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</si>
  <si>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</si>
  <si>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</si>
  <si>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</si>
  <si>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</si>
  <si>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</si>
  <si>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</si>
  <si>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</si>
  <si>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</si>
  <si>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</si>
  <si>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</si>
  <si>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</si>
  <si>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</si>
  <si>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</si>
  <si>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</si>
  <si>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</si>
  <si>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</si>
  <si>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</si>
  <si>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</si>
  <si>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</si>
  <si>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</si>
  <si>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</si>
  <si>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</si>
  <si>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</si>
  <si>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</si>
  <si>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</si>
  <si>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</si>
  <si>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</si>
  <si>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</si>
  <si>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</si>
  <si>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</si>
  <si>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</si>
  <si>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</si>
  <si>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</si>
  <si>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</si>
  <si>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</si>
  <si>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</si>
  <si>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</si>
  <si>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</si>
  <si>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</si>
  <si>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</si>
  <si>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</si>
  <si>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</si>
  <si>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</si>
  <si>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</si>
  <si>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</si>
  <si>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</si>
  <si>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</si>
  <si>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</si>
  <si>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</si>
  <si>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</si>
  <si>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</si>
  <si>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</si>
  <si>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</si>
  <si>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</si>
  <si>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</si>
  <si>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</si>
  <si>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</si>
  <si>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</si>
  <si>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</si>
  <si>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</si>
  <si>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</si>
  <si>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</si>
  <si>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</si>
  <si>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</si>
  <si>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</si>
  <si>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</si>
  <si>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</si>
  <si>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</si>
  <si>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</si>
  <si>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</si>
  <si>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</si>
  <si>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</si>
  <si>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</si>
  <si>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</si>
  <si>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</si>
  <si>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</si>
  <si>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</si>
  <si>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</si>
  <si>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</si>
  <si>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</si>
  <si>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</si>
  <si>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</si>
  <si>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</si>
  <si>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</si>
  <si>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</si>
  <si>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</si>
  <si>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</si>
  <si>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</si>
  <si>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</si>
  <si>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</si>
  <si>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</si>
  <si>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</si>
  <si>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</si>
  <si>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</si>
  <si>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</si>
  <si>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</si>
  <si>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</si>
  <si>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</si>
  <si>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</si>
  <si>
    <t>Perro Negro</t>
  </si>
  <si>
    <t>Marco café</t>
  </si>
  <si>
    <t>ADRI FEST</t>
  </si>
  <si>
    <t>Enana y papá cooperaron</t>
  </si>
  <si>
    <t>Perro negro</t>
  </si>
  <si>
    <t>??????</t>
  </si>
  <si>
    <t>Helados Nutrisa</t>
  </si>
  <si>
    <t>Uber Fallido</t>
  </si>
  <si>
    <t>Descanso</t>
  </si>
  <si>
    <t>Papá Uber</t>
  </si>
  <si>
    <t>Mike Herrera</t>
  </si>
  <si>
    <t>Pastel Carlos</t>
  </si>
  <si>
    <t>Niño</t>
  </si>
  <si>
    <t>Pastel Carlos cooperacha</t>
  </si>
  <si>
    <t>Cine Pedro Ale</t>
  </si>
  <si>
    <t>Copias; Chocolate</t>
  </si>
  <si>
    <t xml:space="preserve"> ,</t>
  </si>
  <si>
    <t>China</t>
  </si>
  <si>
    <t>Palomitas; Boleto</t>
  </si>
  <si>
    <t>Examen Manu</t>
  </si>
  <si>
    <t>Yogurt; Granos</t>
  </si>
  <si>
    <t>Juev</t>
  </si>
  <si>
    <t>Edgar Zapata</t>
  </si>
  <si>
    <t>Jaime pago China</t>
  </si>
  <si>
    <t>Fiesta Manu</t>
  </si>
  <si>
    <t>Puente</t>
  </si>
  <si>
    <t>Mariscos</t>
  </si>
  <si>
    <t>Martes</t>
  </si>
  <si>
    <t>Hooters Juancho</t>
  </si>
  <si>
    <t>Arizona</t>
  </si>
  <si>
    <t>Coca</t>
  </si>
  <si>
    <t>Maíz; Coca (No registrada)</t>
  </si>
  <si>
    <t>Yogurth ; Prestamo Enana</t>
  </si>
  <si>
    <t>PAPIIT termino</t>
  </si>
  <si>
    <t xml:space="preserve">Mariscos </t>
  </si>
  <si>
    <t>Enigma Enana; Karaoke x2 +30 enana; Alambre noche; Coca enana; Karaoke Brandon</t>
  </si>
  <si>
    <t>Taxi; Starbucks</t>
  </si>
  <si>
    <t>CARNES :3</t>
  </si>
  <si>
    <t>Cooperacha café</t>
  </si>
  <si>
    <t>Mamá para cortar cabello</t>
  </si>
  <si>
    <t>Javs Invita Cumple</t>
  </si>
  <si>
    <t>Ingles (13-23 mar)</t>
  </si>
  <si>
    <t>Buffette Sushi</t>
  </si>
  <si>
    <t>Agua mineral</t>
  </si>
  <si>
    <t>Seminario</t>
  </si>
  <si>
    <t>Jaime cooperó 110 para la comida y 14 en Tacos</t>
  </si>
  <si>
    <t>El Gnomo</t>
  </si>
  <si>
    <t>Tacos carnitas; Yogurt</t>
  </si>
  <si>
    <t>Javs</t>
  </si>
  <si>
    <t xml:space="preserve">Uber </t>
  </si>
  <si>
    <t>Gatos</t>
  </si>
  <si>
    <t>Reunion Veracruz</t>
  </si>
  <si>
    <t>Papitas con la enana</t>
  </si>
  <si>
    <t>Torta El secreto (A michas con Jaime)</t>
  </si>
  <si>
    <t>Cooperacha alcohol</t>
  </si>
  <si>
    <t>&lt;- Corte</t>
  </si>
  <si>
    <t>(Consulta de Saldo)</t>
  </si>
  <si>
    <t>Cancelado (Boletos Christian)</t>
  </si>
  <si>
    <t>Trámites Jaime</t>
  </si>
  <si>
    <t>Mie</t>
  </si>
  <si>
    <t>Uber desde Casa de Manu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</si>
</sst>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0" borderId="0" xfId="0" applyNumberFormat="1" applyFont="1"/>
    <xf numFmtId="0" fontId="14" fillId="0" borderId="0" xfId="0" applyFont="1"/>
    <xf numFmtId="0" fontId="19" fillId="0" borderId="0" xfId="0" applyFont="1"/>
    <xf numFmtId="0" fontId="2" fillId="10" borderId="0" xfId="0" applyFont="1" applyFill="1"/>
    <xf numFmtId="0" fontId="20" fillId="4" borderId="0" xfId="0" applyFont="1" applyFill="1"/>
    <xf numFmtId="0" fontId="7" fillId="4" borderId="0" xfId="0" applyFont="1" applyFill="1"/>
    <xf numFmtId="16" fontId="0" fillId="4" borderId="0" xfId="0" applyNumberForma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5"/>
  <sheetViews>
    <sheetView tabSelected="1" workbookViewId="0">
      <selection activeCell="N25" sqref="N25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2" t="s">
        <v>146</v>
      </c>
      <c r="P1" s="78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6">
        <f>L3-C2</f>
        <v>-4788.6499999999996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180</v>
      </c>
      <c r="AQ2" s="62" t="s">
        <v>181</v>
      </c>
      <c r="AR2" s="62" t="s">
        <v>92</v>
      </c>
      <c r="AS2" s="62" t="s">
        <v>85</v>
      </c>
      <c r="AT2" s="62" t="s">
        <v>86</v>
      </c>
      <c r="AU2" s="77" t="s">
        <v>113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(SUM(C2,(E11:E501),(K11:K501)))-(SUM((D11:D501),(C11:C501)))</f>
        <v>4913.3500000000004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7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29082.35</v>
      </c>
      <c r="S4" s="49">
        <v>42783</v>
      </c>
      <c r="T4" s="50" t="s">
        <v>83</v>
      </c>
      <c r="U4" s="51" t="s">
        <v>105</v>
      </c>
      <c r="V4" s="43">
        <f t="shared" ref="V4:V68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8" si="4">AT4*5</f>
        <v>0</v>
      </c>
      <c r="AV4">
        <v>14</v>
      </c>
      <c r="AX4" s="64"/>
      <c r="AY4" s="64" t="s">
        <v>91</v>
      </c>
      <c r="AZ4" s="64">
        <f>(SUM((AO3:AO521)))-(SUM((AS3:AS521)))</f>
        <v>5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106</v>
      </c>
      <c r="V5" s="43">
        <f t="shared" si="3"/>
        <v>300</v>
      </c>
      <c r="W5" s="52">
        <v>120</v>
      </c>
      <c r="X5" s="52">
        <v>200</v>
      </c>
      <c r="Y5" t="s">
        <v>102</v>
      </c>
      <c r="Z5" s="53">
        <f t="shared" si="0"/>
        <v>20</v>
      </c>
      <c r="AA5">
        <v>0</v>
      </c>
      <c r="AB5" t="s">
        <v>101</v>
      </c>
      <c r="AC5" s="59"/>
      <c r="AD5" s="59"/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(SUM((Q11:Q501),(V3:V521)))-(SUM(E11:E501))</f>
        <v>202.5</v>
      </c>
      <c r="M6" s="32"/>
      <c r="N6" s="32"/>
      <c r="S6" s="49">
        <v>42785</v>
      </c>
      <c r="T6" s="50" t="s">
        <v>107</v>
      </c>
      <c r="U6" s="74" t="s">
        <v>109</v>
      </c>
      <c r="V6" s="43">
        <f t="shared" si="3"/>
        <v>50</v>
      </c>
      <c r="W6" s="52">
        <v>50</v>
      </c>
      <c r="X6" s="52"/>
      <c r="Y6" t="s">
        <v>110</v>
      </c>
      <c r="Z6" s="53">
        <f t="shared" si="0"/>
        <v>0</v>
      </c>
      <c r="AA6">
        <v>0</v>
      </c>
      <c r="AB6" s="40" t="s">
        <v>117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108</v>
      </c>
      <c r="U7" s="51" t="s">
        <v>111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112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114</v>
      </c>
      <c r="U8" s="51" t="s">
        <v>116</v>
      </c>
      <c r="V8" s="43">
        <f t="shared" si="3"/>
        <v>-22.5</v>
      </c>
      <c r="W8" s="52">
        <v>75</v>
      </c>
      <c r="X8" s="76">
        <v>9</v>
      </c>
      <c r="Y8" t="s">
        <v>118</v>
      </c>
      <c r="Z8" s="53">
        <f t="shared" si="0"/>
        <v>106.5</v>
      </c>
      <c r="AA8">
        <v>70</v>
      </c>
      <c r="AB8" t="s">
        <v>119</v>
      </c>
      <c r="AC8" t="s">
        <v>115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SUM(L11:L501)</f>
        <v>24169</v>
      </c>
      <c r="N9" s="35" t="s">
        <v>56</v>
      </c>
      <c r="O9" s="36"/>
      <c r="P9" s="36"/>
      <c r="Q9" s="36"/>
      <c r="S9" s="49">
        <v>42788</v>
      </c>
      <c r="T9" s="50" t="s">
        <v>121</v>
      </c>
      <c r="U9" s="51" t="s">
        <v>122</v>
      </c>
      <c r="V9" s="43">
        <f t="shared" si="3"/>
        <v>334</v>
      </c>
      <c r="W9" s="52"/>
      <c r="X9" s="52">
        <v>500</v>
      </c>
      <c r="Y9" t="s">
        <v>123</v>
      </c>
      <c r="Z9" s="53">
        <f t="shared" si="0"/>
        <v>166</v>
      </c>
      <c r="AA9">
        <v>100</v>
      </c>
      <c r="AB9" t="s">
        <v>124</v>
      </c>
      <c r="AC9" t="s">
        <v>125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126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141</v>
      </c>
      <c r="AC10" t="s">
        <v>129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C11" s="40"/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135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134</v>
      </c>
      <c r="AC11" t="s">
        <v>136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160</v>
      </c>
      <c r="Q12" s="39">
        <v>465</v>
      </c>
      <c r="S12" s="49">
        <v>42791</v>
      </c>
      <c r="T12" s="50" t="s">
        <v>100</v>
      </c>
      <c r="U12" s="51" t="s">
        <v>130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170</v>
      </c>
      <c r="P13" s="59" t="s">
        <v>171</v>
      </c>
      <c r="Q13" s="39">
        <v>600</v>
      </c>
      <c r="S13" s="49">
        <v>42792</v>
      </c>
      <c r="T13" s="50" t="s">
        <v>107</v>
      </c>
      <c r="U13" s="51" t="s">
        <v>139</v>
      </c>
      <c r="V13" s="43">
        <f t="shared" si="3"/>
        <v>330</v>
      </c>
      <c r="W13" s="52"/>
      <c r="X13" s="52">
        <v>350</v>
      </c>
      <c r="Y13" t="s">
        <v>140</v>
      </c>
      <c r="Z13" s="53">
        <f t="shared" si="0"/>
        <v>20</v>
      </c>
      <c r="AA13">
        <v>0</v>
      </c>
      <c r="AB13" t="s">
        <v>144</v>
      </c>
      <c r="AC13" t="s">
        <v>143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179</v>
      </c>
      <c r="Q14" s="39">
        <v>500</v>
      </c>
      <c r="S14" s="49">
        <v>42793</v>
      </c>
      <c r="T14" s="50" t="s">
        <v>108</v>
      </c>
      <c r="U14" s="51" t="s">
        <v>142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147</v>
      </c>
      <c r="AC14" t="s">
        <v>148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120</v>
      </c>
      <c r="C15" s="13"/>
      <c r="D15" s="80">
        <v>165.23</v>
      </c>
      <c r="E15" s="14"/>
      <c r="F15" s="92" t="s">
        <v>244</v>
      </c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57</v>
      </c>
      <c r="P15" s="59" t="s">
        <v>187</v>
      </c>
      <c r="Q15" s="39">
        <v>400</v>
      </c>
      <c r="S15" s="49">
        <v>42794</v>
      </c>
      <c r="T15" s="50" t="s">
        <v>114</v>
      </c>
      <c r="U15" s="74" t="s">
        <v>151</v>
      </c>
      <c r="V15" s="43">
        <f t="shared" si="3"/>
        <v>-30</v>
      </c>
      <c r="W15" s="52">
        <v>75</v>
      </c>
      <c r="X15" s="52">
        <v>40</v>
      </c>
      <c r="Y15" t="s">
        <v>152</v>
      </c>
      <c r="Z15" s="53">
        <f t="shared" si="0"/>
        <v>145</v>
      </c>
      <c r="AA15">
        <v>60</v>
      </c>
      <c r="AB15" t="s">
        <v>97</v>
      </c>
      <c r="AC15" t="s">
        <v>163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132</v>
      </c>
      <c r="C16" s="13"/>
      <c r="D16" s="80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60">
        <v>42817</v>
      </c>
      <c r="O16" s="59" t="s">
        <v>57</v>
      </c>
      <c r="P16" s="59" t="s">
        <v>230</v>
      </c>
      <c r="Q16" s="39">
        <v>400</v>
      </c>
      <c r="S16" s="49">
        <v>42795</v>
      </c>
      <c r="T16" s="50" t="s">
        <v>121</v>
      </c>
      <c r="U16" s="51" t="s">
        <v>155</v>
      </c>
      <c r="V16" s="43">
        <f t="shared" si="3"/>
        <v>-0.5</v>
      </c>
      <c r="W16" s="52">
        <v>75</v>
      </c>
      <c r="X16" s="52">
        <v>50</v>
      </c>
      <c r="Y16" t="s">
        <v>156</v>
      </c>
      <c r="Z16" s="84">
        <f t="shared" si="0"/>
        <v>125.5</v>
      </c>
      <c r="AA16">
        <v>70</v>
      </c>
      <c r="AB16" t="s">
        <v>119</v>
      </c>
      <c r="AC16" t="s">
        <v>157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133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161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119</v>
      </c>
      <c r="AC17" s="40" t="s">
        <v>162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138</v>
      </c>
      <c r="B18" t="s">
        <v>137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164</v>
      </c>
      <c r="V18" s="85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165</v>
      </c>
      <c r="AC18" t="s">
        <v>166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145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167</v>
      </c>
      <c r="V19" s="43">
        <f t="shared" si="3"/>
        <v>-19</v>
      </c>
      <c r="W19" s="52">
        <v>0</v>
      </c>
      <c r="X19" s="52">
        <v>40</v>
      </c>
      <c r="Y19" t="s">
        <v>152</v>
      </c>
      <c r="Z19" s="53">
        <f t="shared" si="0"/>
        <v>59</v>
      </c>
      <c r="AA19">
        <v>30</v>
      </c>
      <c r="AB19" t="s">
        <v>168</v>
      </c>
      <c r="AC19" t="s">
        <v>169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149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107</v>
      </c>
      <c r="U20" s="51" t="s">
        <v>174</v>
      </c>
      <c r="V20" s="43">
        <f t="shared" si="3"/>
        <v>-130</v>
      </c>
      <c r="W20" s="52">
        <v>120</v>
      </c>
      <c r="X20" s="52">
        <v>15</v>
      </c>
      <c r="Y20" t="s">
        <v>175</v>
      </c>
      <c r="Z20" s="53">
        <f t="shared" si="0"/>
        <v>265</v>
      </c>
      <c r="AA20">
        <v>100</v>
      </c>
      <c r="AB20" t="s">
        <v>176</v>
      </c>
      <c r="AC20" t="s">
        <v>177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150</v>
      </c>
      <c r="C21" s="87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108</v>
      </c>
      <c r="U21" s="51" t="s">
        <v>178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5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172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114</v>
      </c>
      <c r="U22" s="51" t="s">
        <v>182</v>
      </c>
      <c r="V22" s="43">
        <f t="shared" si="3"/>
        <v>14.5</v>
      </c>
      <c r="W22" s="52">
        <v>75</v>
      </c>
      <c r="X22" s="88"/>
      <c r="Z22" s="53">
        <f t="shared" si="0"/>
        <v>60.5</v>
      </c>
      <c r="AA22">
        <v>0</v>
      </c>
      <c r="AC22" t="s">
        <v>183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6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173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121</v>
      </c>
      <c r="U23" s="51" t="s">
        <v>185</v>
      </c>
      <c r="V23" s="43">
        <f t="shared" si="3"/>
        <v>-8.5</v>
      </c>
      <c r="W23" s="76">
        <v>75</v>
      </c>
      <c r="X23" s="76">
        <v>50</v>
      </c>
      <c r="Y23" t="s">
        <v>186</v>
      </c>
      <c r="Z23" s="53">
        <f t="shared" si="0"/>
        <v>133.5</v>
      </c>
      <c r="AA23">
        <v>110</v>
      </c>
      <c r="AB23" t="s">
        <v>185</v>
      </c>
      <c r="AC23" t="s">
        <v>148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16</v>
      </c>
      <c r="AO23">
        <v>0</v>
      </c>
      <c r="AP23">
        <v>2</v>
      </c>
      <c r="AQ23">
        <v>0</v>
      </c>
      <c r="AR23">
        <v>2</v>
      </c>
      <c r="AS23">
        <f t="shared" si="7"/>
        <v>22</v>
      </c>
      <c r="AT23">
        <v>0</v>
      </c>
      <c r="AU23">
        <f t="shared" si="4"/>
        <v>0</v>
      </c>
      <c r="AV23">
        <v>16</v>
      </c>
    </row>
    <row r="24" spans="1:57" x14ac:dyDescent="0.25">
      <c r="A24" s="34">
        <v>42800</v>
      </c>
      <c r="B24" t="s">
        <v>145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 t="s">
        <v>63</v>
      </c>
      <c r="U24" s="51" t="s">
        <v>190</v>
      </c>
      <c r="V24" s="43">
        <f t="shared" si="3"/>
        <v>-30</v>
      </c>
      <c r="W24" s="52">
        <v>75</v>
      </c>
      <c r="X24" s="52"/>
      <c r="Z24" s="53">
        <f t="shared" si="0"/>
        <v>105</v>
      </c>
      <c r="AA24">
        <v>70</v>
      </c>
      <c r="AB24" t="s">
        <v>119</v>
      </c>
      <c r="AD24">
        <v>0</v>
      </c>
      <c r="AE24" s="40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35</v>
      </c>
      <c r="AO24">
        <v>30</v>
      </c>
      <c r="AP24">
        <v>2</v>
      </c>
      <c r="AQ24">
        <v>0</v>
      </c>
      <c r="AR24">
        <v>3</v>
      </c>
      <c r="AS24">
        <f t="shared" si="7"/>
        <v>27</v>
      </c>
      <c r="AT24">
        <v>0</v>
      </c>
      <c r="AU24">
        <f t="shared" si="4"/>
        <v>0</v>
      </c>
      <c r="AV24">
        <v>5</v>
      </c>
    </row>
    <row r="25" spans="1:57" x14ac:dyDescent="0.25">
      <c r="A25" s="34">
        <v>42802</v>
      </c>
      <c r="B25" t="s">
        <v>188</v>
      </c>
      <c r="C25" s="13"/>
      <c r="D25" s="93">
        <v>142.35</v>
      </c>
      <c r="E25" s="14"/>
      <c r="G25" s="8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 t="s">
        <v>83</v>
      </c>
      <c r="U25" s="51" t="s">
        <v>189</v>
      </c>
      <c r="V25" s="43">
        <f t="shared" si="3"/>
        <v>-257.5</v>
      </c>
      <c r="W25" s="52">
        <v>75</v>
      </c>
      <c r="X25" s="52"/>
      <c r="Z25" s="53">
        <f t="shared" si="0"/>
        <v>332.5</v>
      </c>
      <c r="AA25">
        <v>250</v>
      </c>
      <c r="AB25" t="s">
        <v>189</v>
      </c>
      <c r="AC25" t="s">
        <v>220</v>
      </c>
      <c r="AD25">
        <v>10</v>
      </c>
      <c r="AE25" s="91">
        <v>12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60.5</v>
      </c>
      <c r="AO25">
        <v>40</v>
      </c>
      <c r="AP25" s="40">
        <v>0</v>
      </c>
      <c r="AQ25">
        <v>0</v>
      </c>
      <c r="AR25">
        <v>2</v>
      </c>
      <c r="AS25">
        <f t="shared" si="7"/>
        <v>10</v>
      </c>
      <c r="AT25">
        <v>0</v>
      </c>
      <c r="AU25">
        <f t="shared" si="4"/>
        <v>0</v>
      </c>
      <c r="AV25">
        <v>20.5</v>
      </c>
    </row>
    <row r="26" spans="1:57" x14ac:dyDescent="0.25">
      <c r="A26" s="34">
        <v>42802</v>
      </c>
      <c r="B26" t="s">
        <v>150</v>
      </c>
      <c r="C26" s="13"/>
      <c r="D26" s="12">
        <v>160.88</v>
      </c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 t="s">
        <v>100</v>
      </c>
      <c r="U26" s="51" t="s">
        <v>191</v>
      </c>
      <c r="V26" s="43">
        <f t="shared" si="3"/>
        <v>-190</v>
      </c>
      <c r="W26" s="52">
        <v>300</v>
      </c>
      <c r="X26" s="52">
        <v>500</v>
      </c>
      <c r="Y26" t="s">
        <v>192</v>
      </c>
      <c r="Z26" s="53">
        <f t="shared" si="0"/>
        <v>990</v>
      </c>
      <c r="AA26">
        <v>200</v>
      </c>
      <c r="AB26" t="s">
        <v>193</v>
      </c>
      <c r="AC26" t="s">
        <v>224</v>
      </c>
      <c r="AD26">
        <v>250</v>
      </c>
      <c r="AE26">
        <v>290</v>
      </c>
      <c r="AF26">
        <v>100</v>
      </c>
      <c r="AG26" s="91">
        <v>20</v>
      </c>
      <c r="AH26">
        <v>130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O26">
        <v>0</v>
      </c>
      <c r="AP26">
        <v>0</v>
      </c>
      <c r="AQ26">
        <v>0</v>
      </c>
      <c r="AR26">
        <v>4</v>
      </c>
      <c r="AS26">
        <f t="shared" si="7"/>
        <v>20</v>
      </c>
      <c r="AT26">
        <v>0</v>
      </c>
      <c r="AU26">
        <f t="shared" si="4"/>
        <v>0</v>
      </c>
      <c r="AV26">
        <v>0</v>
      </c>
    </row>
    <row r="27" spans="1:57" x14ac:dyDescent="0.25">
      <c r="A27" s="34">
        <v>42802</v>
      </c>
      <c r="B27" t="s">
        <v>150</v>
      </c>
      <c r="C27" s="13"/>
      <c r="D27" s="12">
        <v>129.34</v>
      </c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 t="s">
        <v>107</v>
      </c>
      <c r="U27" s="51" t="s">
        <v>197</v>
      </c>
      <c r="V27" s="43">
        <f t="shared" si="3"/>
        <v>50</v>
      </c>
      <c r="W27" s="52">
        <v>50</v>
      </c>
      <c r="X27" s="52"/>
      <c r="Y27" t="s">
        <v>198</v>
      </c>
      <c r="Z27" s="53">
        <f t="shared" si="0"/>
        <v>0</v>
      </c>
      <c r="AA27">
        <v>0</v>
      </c>
      <c r="AB27" t="s">
        <v>144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>
        <f t="shared" si="7"/>
        <v>0</v>
      </c>
      <c r="AT27">
        <v>0</v>
      </c>
      <c r="AU27">
        <f t="shared" si="4"/>
        <v>0</v>
      </c>
      <c r="AV27">
        <v>0</v>
      </c>
    </row>
    <row r="28" spans="1:57" x14ac:dyDescent="0.25">
      <c r="A28" s="34">
        <v>42804</v>
      </c>
      <c r="C28" s="13"/>
      <c r="D28" s="12">
        <v>161.15</v>
      </c>
      <c r="E28" s="14"/>
      <c r="G28" s="60">
        <v>42789</v>
      </c>
      <c r="H28" s="59" t="s">
        <v>127</v>
      </c>
      <c r="I28" s="59" t="s">
        <v>128</v>
      </c>
      <c r="J28" s="24">
        <v>100</v>
      </c>
      <c r="K28" s="23"/>
      <c r="L28" s="21">
        <f>J28-K28</f>
        <v>100</v>
      </c>
      <c r="N28" s="59"/>
      <c r="O28" s="59"/>
      <c r="P28" s="59" t="s">
        <v>205</v>
      </c>
      <c r="Q28" s="39"/>
      <c r="S28" s="49">
        <v>42807</v>
      </c>
      <c r="T28" s="50" t="s">
        <v>108</v>
      </c>
      <c r="U28" s="51" t="s">
        <v>199</v>
      </c>
      <c r="V28" s="43">
        <f t="shared" si="3"/>
        <v>347.5</v>
      </c>
      <c r="W28" s="52">
        <v>175</v>
      </c>
      <c r="X28" s="52">
        <v>220</v>
      </c>
      <c r="Y28" t="s">
        <v>202</v>
      </c>
      <c r="Z28" s="53">
        <f t="shared" si="0"/>
        <v>47.5</v>
      </c>
      <c r="AA28" s="40">
        <v>0</v>
      </c>
      <c r="AC28" t="s">
        <v>204</v>
      </c>
      <c r="AD28">
        <v>6</v>
      </c>
      <c r="AE28">
        <v>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35.5</v>
      </c>
      <c r="AO28">
        <v>0</v>
      </c>
      <c r="AP28">
        <v>2</v>
      </c>
      <c r="AQ28">
        <v>0</v>
      </c>
      <c r="AR28">
        <v>0</v>
      </c>
      <c r="AS28">
        <f t="shared" si="7"/>
        <v>12</v>
      </c>
      <c r="AT28">
        <v>4</v>
      </c>
      <c r="AU28">
        <f t="shared" si="4"/>
        <v>20</v>
      </c>
      <c r="AV28">
        <v>15.5</v>
      </c>
    </row>
    <row r="29" spans="1:57" x14ac:dyDescent="0.25">
      <c r="A29" s="34">
        <v>42804</v>
      </c>
      <c r="B29" t="s">
        <v>194</v>
      </c>
      <c r="C29" s="13"/>
      <c r="D29" s="12">
        <v>142.72999999999999</v>
      </c>
      <c r="E29" s="14"/>
      <c r="G29" s="60">
        <v>42794</v>
      </c>
      <c r="H29" s="59" t="s">
        <v>153</v>
      </c>
      <c r="I29" s="83" t="s">
        <v>154</v>
      </c>
      <c r="J29" s="24">
        <v>10</v>
      </c>
      <c r="K29" s="23"/>
      <c r="L29" s="21">
        <f t="shared" ref="L29:L34" si="8">J29-K29</f>
        <v>10</v>
      </c>
      <c r="N29" s="59"/>
      <c r="O29" s="59"/>
      <c r="P29" s="59"/>
      <c r="Q29" s="39"/>
      <c r="S29" s="49">
        <v>42808</v>
      </c>
      <c r="T29" s="50" t="s">
        <v>114</v>
      </c>
      <c r="U29" s="51" t="s">
        <v>203</v>
      </c>
      <c r="V29" s="43">
        <f t="shared" si="3"/>
        <v>-93.5</v>
      </c>
      <c r="W29" s="52">
        <v>75</v>
      </c>
      <c r="X29" s="52">
        <v>20</v>
      </c>
      <c r="Y29" t="s">
        <v>201</v>
      </c>
      <c r="Z29" s="53">
        <f t="shared" si="0"/>
        <v>188.5</v>
      </c>
      <c r="AA29">
        <v>50</v>
      </c>
      <c r="AB29" t="s">
        <v>206</v>
      </c>
      <c r="AC29" t="s">
        <v>207</v>
      </c>
      <c r="AD29">
        <v>43</v>
      </c>
      <c r="AE29">
        <v>80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15.5</v>
      </c>
      <c r="AO29">
        <v>0</v>
      </c>
      <c r="AP29">
        <v>0</v>
      </c>
      <c r="AQ29">
        <v>0</v>
      </c>
      <c r="AR29">
        <v>1</v>
      </c>
      <c r="AS29">
        <f t="shared" si="7"/>
        <v>5</v>
      </c>
      <c r="AT29">
        <v>0</v>
      </c>
      <c r="AU29">
        <f t="shared" si="4"/>
        <v>0</v>
      </c>
      <c r="AV29">
        <v>15.5</v>
      </c>
    </row>
    <row r="30" spans="1:57" x14ac:dyDescent="0.25">
      <c r="A30" s="34">
        <v>42805</v>
      </c>
      <c r="B30" t="s">
        <v>195</v>
      </c>
      <c r="C30" s="13"/>
      <c r="D30" s="12">
        <v>201</v>
      </c>
      <c r="E30" s="14"/>
      <c r="G30" s="60">
        <v>42795</v>
      </c>
      <c r="H30" s="59" t="s">
        <v>158</v>
      </c>
      <c r="I30" s="59" t="s">
        <v>159</v>
      </c>
      <c r="J30" s="24">
        <v>20</v>
      </c>
      <c r="K30" s="75" t="s">
        <v>184</v>
      </c>
      <c r="L30" s="21">
        <v>0</v>
      </c>
      <c r="N30" s="59"/>
      <c r="O30" s="59"/>
      <c r="P30" s="59"/>
      <c r="Q30" s="39"/>
      <c r="S30" s="49">
        <v>42809</v>
      </c>
      <c r="T30" s="50" t="s">
        <v>121</v>
      </c>
      <c r="U30" s="51" t="s">
        <v>208</v>
      </c>
      <c r="V30" s="85">
        <f t="shared" si="3"/>
        <v>-25.5</v>
      </c>
      <c r="W30" s="52">
        <v>75</v>
      </c>
      <c r="X30" s="52"/>
      <c r="Z30" s="53">
        <f t="shared" si="0"/>
        <v>100.5</v>
      </c>
      <c r="AA30">
        <v>70</v>
      </c>
      <c r="AB30" t="s">
        <v>119</v>
      </c>
      <c r="AC30" t="s">
        <v>209</v>
      </c>
      <c r="AD30">
        <v>10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10.5</v>
      </c>
      <c r="AO30" s="40">
        <v>0</v>
      </c>
      <c r="AP30">
        <v>0</v>
      </c>
      <c r="AQ30">
        <v>0</v>
      </c>
      <c r="AR30" s="40">
        <v>0</v>
      </c>
      <c r="AS30">
        <f t="shared" si="7"/>
        <v>0</v>
      </c>
      <c r="AT30" s="40">
        <v>0</v>
      </c>
      <c r="AU30">
        <f t="shared" si="4"/>
        <v>0</v>
      </c>
      <c r="AV30">
        <v>10.5</v>
      </c>
    </row>
    <row r="31" spans="1:57" x14ac:dyDescent="0.25">
      <c r="A31" s="90">
        <v>42805</v>
      </c>
      <c r="B31" t="s">
        <v>196</v>
      </c>
      <c r="C31" s="13"/>
      <c r="D31" s="12">
        <v>52.79</v>
      </c>
      <c r="E31" s="14"/>
      <c r="G31" s="97">
        <v>42816</v>
      </c>
      <c r="H31" s="64" t="s">
        <v>28</v>
      </c>
      <c r="I31" s="64" t="s">
        <v>217</v>
      </c>
      <c r="J31" s="98">
        <v>150</v>
      </c>
      <c r="K31" s="99" t="s">
        <v>246</v>
      </c>
      <c r="L31" s="100">
        <v>0</v>
      </c>
      <c r="N31" s="59"/>
      <c r="O31" s="59"/>
      <c r="P31" s="59"/>
      <c r="Q31" s="39"/>
      <c r="S31" s="49">
        <v>42810</v>
      </c>
      <c r="T31" s="50" t="s">
        <v>210</v>
      </c>
      <c r="U31" s="51" t="s">
        <v>211</v>
      </c>
      <c r="V31" s="43">
        <f t="shared" si="3"/>
        <v>-147.5</v>
      </c>
      <c r="W31" s="52">
        <v>75</v>
      </c>
      <c r="X31" s="52"/>
      <c r="Z31" s="53">
        <f t="shared" si="0"/>
        <v>222.5</v>
      </c>
      <c r="AA31">
        <v>0</v>
      </c>
      <c r="AB31" t="s">
        <v>212</v>
      </c>
      <c r="AC31" t="s">
        <v>225</v>
      </c>
      <c r="AD31">
        <v>60</v>
      </c>
      <c r="AE31" s="91">
        <v>128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34.5</v>
      </c>
      <c r="AO31" s="91">
        <v>20</v>
      </c>
      <c r="AP31">
        <v>0</v>
      </c>
      <c r="AQ31">
        <v>0</v>
      </c>
      <c r="AR31">
        <v>1</v>
      </c>
      <c r="AS31">
        <f t="shared" si="7"/>
        <v>5</v>
      </c>
      <c r="AT31">
        <v>0</v>
      </c>
      <c r="AU31">
        <f t="shared" si="4"/>
        <v>0</v>
      </c>
      <c r="AV31">
        <v>14.5</v>
      </c>
    </row>
    <row r="32" spans="1:57" x14ac:dyDescent="0.25">
      <c r="A32" s="34">
        <v>42807</v>
      </c>
      <c r="B32" t="s">
        <v>200</v>
      </c>
      <c r="C32" s="13"/>
      <c r="D32" s="12">
        <v>354</v>
      </c>
      <c r="E32" s="14"/>
      <c r="G32" s="60">
        <v>42802</v>
      </c>
      <c r="H32" s="59" t="s">
        <v>237</v>
      </c>
      <c r="I32" s="59" t="s">
        <v>238</v>
      </c>
      <c r="J32" s="24">
        <v>140</v>
      </c>
      <c r="K32" s="23"/>
      <c r="L32" s="21">
        <f t="shared" si="8"/>
        <v>140</v>
      </c>
      <c r="N32" s="59"/>
      <c r="O32" s="59"/>
      <c r="P32" s="59"/>
      <c r="Q32" s="39"/>
      <c r="S32" s="49">
        <v>42811</v>
      </c>
      <c r="T32" s="50" t="s">
        <v>83</v>
      </c>
      <c r="U32" s="51" t="s">
        <v>213</v>
      </c>
      <c r="V32" s="43">
        <f t="shared" si="3"/>
        <v>-410.5</v>
      </c>
      <c r="W32" s="52">
        <v>75</v>
      </c>
      <c r="X32" s="52"/>
      <c r="Z32" s="53">
        <f t="shared" si="0"/>
        <v>485.5</v>
      </c>
      <c r="AA32">
        <v>450</v>
      </c>
      <c r="AB32" s="40" t="s">
        <v>226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35.5</v>
      </c>
      <c r="AO32">
        <v>0</v>
      </c>
      <c r="AP32">
        <v>2</v>
      </c>
      <c r="AQ32">
        <v>0</v>
      </c>
      <c r="AR32">
        <v>0</v>
      </c>
      <c r="AS32">
        <f t="shared" si="7"/>
        <v>12</v>
      </c>
      <c r="AT32" s="12">
        <v>1</v>
      </c>
      <c r="AU32">
        <f t="shared" si="4"/>
        <v>5</v>
      </c>
      <c r="AV32">
        <v>30.5</v>
      </c>
    </row>
    <row r="33" spans="1:48" x14ac:dyDescent="0.25">
      <c r="A33" s="34">
        <v>42812</v>
      </c>
      <c r="B33" t="s">
        <v>249</v>
      </c>
      <c r="C33" s="13"/>
      <c r="D33" s="12">
        <v>127.61</v>
      </c>
      <c r="E33" s="14"/>
      <c r="G33" s="60"/>
      <c r="H33" s="59"/>
      <c r="I33" s="59"/>
      <c r="J33" s="24"/>
      <c r="K33" s="23"/>
      <c r="L33" s="21"/>
      <c r="N33" s="59"/>
      <c r="O33" s="59"/>
      <c r="P33" s="59"/>
      <c r="Q33" s="39"/>
      <c r="S33" s="49"/>
      <c r="T33" s="50"/>
      <c r="U33" s="51"/>
      <c r="V33" s="43"/>
      <c r="W33" s="52"/>
      <c r="X33" s="52"/>
      <c r="Z33" s="53"/>
      <c r="AB33" s="40"/>
      <c r="AT33" s="12"/>
    </row>
    <row r="34" spans="1:48" x14ac:dyDescent="0.25">
      <c r="A34" s="34">
        <v>42821</v>
      </c>
      <c r="B34" t="s">
        <v>145</v>
      </c>
      <c r="C34" s="13"/>
      <c r="D34" s="12"/>
      <c r="E34" s="14">
        <v>500</v>
      </c>
      <c r="G34" s="60">
        <v>42802</v>
      </c>
      <c r="H34" s="59" t="s">
        <v>237</v>
      </c>
      <c r="I34" s="59" t="s">
        <v>239</v>
      </c>
      <c r="J34" s="24">
        <v>200</v>
      </c>
      <c r="K34" s="23"/>
      <c r="L34" s="21">
        <f t="shared" si="8"/>
        <v>200</v>
      </c>
      <c r="N34" s="59"/>
      <c r="O34" s="59"/>
      <c r="P34" s="59"/>
      <c r="Q34" s="39"/>
      <c r="S34" s="49">
        <v>42812</v>
      </c>
      <c r="T34" s="50" t="s">
        <v>100</v>
      </c>
      <c r="U34" s="51" t="s">
        <v>215</v>
      </c>
      <c r="V34" s="43">
        <f t="shared" si="3"/>
        <v>26</v>
      </c>
      <c r="W34" s="52">
        <v>120</v>
      </c>
      <c r="X34" s="52"/>
      <c r="Z34" s="53">
        <f t="shared" si="0"/>
        <v>94</v>
      </c>
      <c r="AA34" s="91">
        <v>62</v>
      </c>
      <c r="AB34" t="s">
        <v>223</v>
      </c>
      <c r="AC34" t="s">
        <v>219</v>
      </c>
      <c r="AD34">
        <v>12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20</v>
      </c>
      <c r="AO34">
        <v>20</v>
      </c>
      <c r="AP34">
        <v>0</v>
      </c>
      <c r="AQ34">
        <v>0</v>
      </c>
      <c r="AR34">
        <v>3</v>
      </c>
      <c r="AS34">
        <f t="shared" si="7"/>
        <v>15</v>
      </c>
      <c r="AT34">
        <v>0</v>
      </c>
      <c r="AU34">
        <f t="shared" si="4"/>
        <v>0</v>
      </c>
      <c r="AV34">
        <v>0</v>
      </c>
    </row>
    <row r="35" spans="1:48" x14ac:dyDescent="0.25">
      <c r="A35" s="96">
        <v>42821</v>
      </c>
      <c r="B35" s="94" t="s">
        <v>245</v>
      </c>
      <c r="C35" s="94"/>
      <c r="D35" s="94">
        <v>-642</v>
      </c>
      <c r="E35" s="95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42813</v>
      </c>
      <c r="T35" s="50" t="s">
        <v>107</v>
      </c>
      <c r="U35" s="51" t="s">
        <v>197</v>
      </c>
      <c r="V35" s="43">
        <f t="shared" si="3"/>
        <v>0</v>
      </c>
      <c r="W35" s="52">
        <v>0</v>
      </c>
      <c r="X35" s="52"/>
      <c r="Z35" s="53">
        <f t="shared" si="0"/>
        <v>0</v>
      </c>
      <c r="AA35">
        <v>0</v>
      </c>
      <c r="AB35" t="s">
        <v>144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>
        <f t="shared" si="7"/>
        <v>0</v>
      </c>
      <c r="AT35">
        <v>0</v>
      </c>
      <c r="AU35">
        <f t="shared" si="4"/>
        <v>0</v>
      </c>
      <c r="AV35">
        <v>0</v>
      </c>
    </row>
    <row r="36" spans="1:48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0</v>
      </c>
      <c r="T36" s="50" t="s">
        <v>108</v>
      </c>
      <c r="U36" s="51" t="s">
        <v>214</v>
      </c>
      <c r="V36" s="43">
        <f t="shared" si="3"/>
        <v>79</v>
      </c>
      <c r="W36" s="52">
        <v>100</v>
      </c>
      <c r="X36" s="52"/>
      <c r="Z36" s="53">
        <f t="shared" si="0"/>
        <v>21</v>
      </c>
      <c r="AA36">
        <v>0</v>
      </c>
      <c r="AB36" t="s">
        <v>144</v>
      </c>
      <c r="AC36" t="s">
        <v>218</v>
      </c>
      <c r="AD36">
        <v>11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10</v>
      </c>
      <c r="AO36">
        <v>0</v>
      </c>
      <c r="AP36">
        <v>0</v>
      </c>
      <c r="AQ36">
        <v>0</v>
      </c>
      <c r="AR36">
        <v>0</v>
      </c>
      <c r="AS36">
        <f t="shared" si="7"/>
        <v>0</v>
      </c>
      <c r="AT36">
        <v>2</v>
      </c>
      <c r="AU36">
        <f t="shared" si="4"/>
        <v>10</v>
      </c>
      <c r="AV36">
        <v>0</v>
      </c>
    </row>
    <row r="37" spans="1:48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42815</v>
      </c>
      <c r="T37" s="50" t="s">
        <v>216</v>
      </c>
      <c r="U37" s="51" t="s">
        <v>217</v>
      </c>
      <c r="V37" s="43">
        <f t="shared" si="3"/>
        <v>-122.5</v>
      </c>
      <c r="W37" s="52">
        <v>75</v>
      </c>
      <c r="X37" s="52">
        <v>80</v>
      </c>
      <c r="Z37" s="53">
        <f t="shared" si="0"/>
        <v>277.5</v>
      </c>
      <c r="AA37">
        <v>60</v>
      </c>
      <c r="AB37" t="s">
        <v>206</v>
      </c>
      <c r="AC37" t="s">
        <v>221</v>
      </c>
      <c r="AD37">
        <v>12</v>
      </c>
      <c r="AE37" s="19">
        <v>150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55.5</v>
      </c>
      <c r="AO37">
        <v>40</v>
      </c>
      <c r="AP37">
        <v>2</v>
      </c>
      <c r="AQ37">
        <v>0</v>
      </c>
      <c r="AR37">
        <v>2</v>
      </c>
      <c r="AS37">
        <f t="shared" si="7"/>
        <v>22</v>
      </c>
      <c r="AT37">
        <v>0</v>
      </c>
      <c r="AU37">
        <f t="shared" si="4"/>
        <v>0</v>
      </c>
      <c r="AV37">
        <v>15.5</v>
      </c>
    </row>
    <row r="38" spans="1:48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42816</v>
      </c>
      <c r="T38" s="50" t="s">
        <v>121</v>
      </c>
      <c r="U38" s="51" t="s">
        <v>222</v>
      </c>
      <c r="V38" s="43">
        <f t="shared" si="3"/>
        <v>80.5</v>
      </c>
      <c r="W38" s="52">
        <v>105</v>
      </c>
      <c r="X38" s="52">
        <v>75</v>
      </c>
      <c r="Y38" t="s">
        <v>228</v>
      </c>
      <c r="Z38" s="53">
        <f t="shared" si="0"/>
        <v>99.5</v>
      </c>
      <c r="AA38">
        <v>70</v>
      </c>
      <c r="AB38" t="s">
        <v>119</v>
      </c>
      <c r="AC38" t="s">
        <v>227</v>
      </c>
      <c r="AD38">
        <v>20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9.5</v>
      </c>
      <c r="AO38">
        <v>0</v>
      </c>
      <c r="AP38">
        <v>0</v>
      </c>
      <c r="AQ38">
        <v>0</v>
      </c>
      <c r="AR38">
        <v>2</v>
      </c>
      <c r="AS38">
        <f t="shared" si="7"/>
        <v>10</v>
      </c>
      <c r="AT38">
        <v>0</v>
      </c>
      <c r="AU38">
        <f t="shared" si="4"/>
        <v>0</v>
      </c>
      <c r="AV38">
        <v>9.5</v>
      </c>
    </row>
    <row r="39" spans="1:48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42817</v>
      </c>
      <c r="T39" s="50" t="s">
        <v>63</v>
      </c>
      <c r="U39" s="51" t="s">
        <v>229</v>
      </c>
      <c r="V39" s="43">
        <f t="shared" si="3"/>
        <v>65</v>
      </c>
      <c r="W39" s="52">
        <v>75</v>
      </c>
      <c r="X39" s="52">
        <v>40</v>
      </c>
      <c r="Y39" t="s">
        <v>152</v>
      </c>
      <c r="Z39" s="53">
        <f t="shared" si="0"/>
        <v>50</v>
      </c>
      <c r="AA39">
        <v>0</v>
      </c>
      <c r="AB39" t="s">
        <v>231</v>
      </c>
      <c r="AC39" t="s">
        <v>232</v>
      </c>
      <c r="AD39">
        <v>10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40</v>
      </c>
      <c r="AO39">
        <v>30</v>
      </c>
      <c r="AP39">
        <v>4</v>
      </c>
      <c r="AQ39">
        <v>0</v>
      </c>
      <c r="AR39">
        <v>4</v>
      </c>
      <c r="AS39">
        <f t="shared" si="7"/>
        <v>44</v>
      </c>
      <c r="AT39">
        <v>0</v>
      </c>
      <c r="AU39">
        <f t="shared" si="4"/>
        <v>0</v>
      </c>
      <c r="AV39">
        <v>10</v>
      </c>
    </row>
    <row r="40" spans="1:48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42818</v>
      </c>
      <c r="T40" s="50" t="s">
        <v>83</v>
      </c>
      <c r="U40" s="51" t="s">
        <v>233</v>
      </c>
      <c r="V40" s="43">
        <f t="shared" si="3"/>
        <v>-126</v>
      </c>
      <c r="W40" s="52">
        <v>75</v>
      </c>
      <c r="X40" s="52">
        <v>127</v>
      </c>
      <c r="Y40" t="s">
        <v>234</v>
      </c>
      <c r="Z40" s="53">
        <f t="shared" si="0"/>
        <v>328</v>
      </c>
      <c r="AA40">
        <v>260</v>
      </c>
      <c r="AB40" t="s">
        <v>235</v>
      </c>
      <c r="AC40" t="s">
        <v>236</v>
      </c>
      <c r="AD40">
        <v>34</v>
      </c>
      <c r="AE40">
        <v>9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25</v>
      </c>
      <c r="AO40">
        <v>20</v>
      </c>
      <c r="AP40">
        <v>0</v>
      </c>
      <c r="AQ40">
        <v>0</v>
      </c>
      <c r="AR40">
        <v>3</v>
      </c>
      <c r="AS40">
        <f t="shared" si="7"/>
        <v>15</v>
      </c>
      <c r="AT40">
        <v>0</v>
      </c>
      <c r="AU40">
        <f t="shared" si="4"/>
        <v>0</v>
      </c>
      <c r="AV40">
        <v>5</v>
      </c>
    </row>
    <row r="41" spans="1:48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42819</v>
      </c>
      <c r="T41" s="50" t="s">
        <v>100</v>
      </c>
      <c r="U41" s="51" t="s">
        <v>240</v>
      </c>
      <c r="V41" s="43">
        <f t="shared" si="3"/>
        <v>25</v>
      </c>
      <c r="W41" s="52">
        <v>120</v>
      </c>
      <c r="X41" s="52"/>
      <c r="Z41" s="53">
        <f t="shared" si="0"/>
        <v>95</v>
      </c>
      <c r="AA41">
        <v>25</v>
      </c>
      <c r="AB41" t="s">
        <v>242</v>
      </c>
      <c r="AC41" t="s">
        <v>243</v>
      </c>
      <c r="AD41">
        <v>50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20</v>
      </c>
      <c r="AO41">
        <v>20</v>
      </c>
      <c r="AP41">
        <v>1</v>
      </c>
      <c r="AQ41">
        <v>2</v>
      </c>
      <c r="AR41">
        <v>0</v>
      </c>
      <c r="AS41">
        <f t="shared" si="7"/>
        <v>22</v>
      </c>
      <c r="AT41">
        <v>0</v>
      </c>
      <c r="AU41">
        <f t="shared" si="4"/>
        <v>0</v>
      </c>
      <c r="AV41">
        <v>0</v>
      </c>
    </row>
    <row r="42" spans="1:48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42820</v>
      </c>
      <c r="T42" s="50" t="s">
        <v>107</v>
      </c>
      <c r="U42" s="51" t="s">
        <v>197</v>
      </c>
      <c r="V42" s="43">
        <f t="shared" si="3"/>
        <v>-10</v>
      </c>
      <c r="W42" s="52">
        <v>0</v>
      </c>
      <c r="X42" s="52">
        <v>0</v>
      </c>
      <c r="Z42" s="53">
        <f t="shared" si="0"/>
        <v>10</v>
      </c>
      <c r="AA42">
        <v>0</v>
      </c>
      <c r="AC42" t="s">
        <v>241</v>
      </c>
      <c r="AD42">
        <v>10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>
        <f t="shared" si="7"/>
        <v>0</v>
      </c>
      <c r="AT42">
        <v>0</v>
      </c>
      <c r="AU42">
        <f t="shared" si="4"/>
        <v>0</v>
      </c>
      <c r="AV42">
        <v>0</v>
      </c>
    </row>
    <row r="43" spans="1:48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42821</v>
      </c>
      <c r="T43" s="50" t="s">
        <v>108</v>
      </c>
      <c r="U43" s="51" t="s">
        <v>247</v>
      </c>
      <c r="V43" s="43">
        <f t="shared" si="3"/>
        <v>114.5</v>
      </c>
      <c r="W43" s="52">
        <v>125</v>
      </c>
      <c r="X43" s="52"/>
      <c r="Z43" s="53">
        <f t="shared" si="0"/>
        <v>10.5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10.5</v>
      </c>
      <c r="AS43">
        <f t="shared" si="7"/>
        <v>0</v>
      </c>
      <c r="AU43">
        <f t="shared" si="4"/>
        <v>0</v>
      </c>
      <c r="AV43">
        <v>10.5</v>
      </c>
    </row>
    <row r="44" spans="1:48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42822</v>
      </c>
      <c r="T44" s="50" t="s">
        <v>114</v>
      </c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1:48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42823</v>
      </c>
      <c r="T45" s="50" t="s">
        <v>248</v>
      </c>
      <c r="U45" s="51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1:48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42824</v>
      </c>
      <c r="T46" s="50" t="s">
        <v>63</v>
      </c>
      <c r="U46" s="74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1:48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42825</v>
      </c>
      <c r="T47" s="50" t="s">
        <v>83</v>
      </c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1:48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si="0"/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si="3"/>
        <v>0</v>
      </c>
      <c r="W68" s="52"/>
      <c r="X68" s="52"/>
      <c r="Z68" s="53">
        <f t="shared" ref="Z68:Z131" si="9">SUM(AA68,AD68,AE68,AF68,AG68,AH68,AI68,AJ68,AK68,AL68,AM68,AN68)</f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si="4"/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ref="V69:V132" si="10">(SUM(W69,X69))-Z69</f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ref="AU69:AU132" si="11">AT69*5</f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6"/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ref="AN86:AN149" si="12">SUM(AO86,AV86,AU86)</f>
        <v>0</v>
      </c>
      <c r="AS86">
        <f t="shared" si="7"/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ref="AS87:AS150" si="13">(AP87*6)+(AQ87*8)+(AR87*5)</f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si="9"/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si="10"/>
        <v>0</v>
      </c>
      <c r="W132" s="52"/>
      <c r="X132" s="52"/>
      <c r="Z132" s="53">
        <f t="shared" ref="Z132:Z195" si="14">SUM(AA132,AD132,AE132,AF132,AG132,AH132,AI132,AJ132,AK132,AL132,AM132,AN132)</f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si="11"/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ref="V133:V196" si="15">(SUM(W133,X133))-Z133</f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ref="AU133:AU196" si="16">AT133*5</f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2"/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ref="AN150:AN213" si="17">SUM(AO150,AV150,AU150)</f>
        <v>0</v>
      </c>
      <c r="AS150">
        <f t="shared" si="13"/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ref="AS151:AS214" si="18">(AP151*6)+(AQ151*8)+(AR151*5)</f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si="14"/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si="15"/>
        <v>0</v>
      </c>
      <c r="W196" s="52"/>
      <c r="X196" s="52"/>
      <c r="Z196" s="53">
        <f t="shared" ref="Z196:Z259" si="19">SUM(AA196,AD196,AE196,AF196,AG196,AH196,AI196,AJ196,AK196,AL196,AM196,AN196)</f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si="16"/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ref="V197:V260" si="20">(SUM(W197,X197))-Z197</f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ref="AU197:AU260" si="21">AT197*5</f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17"/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ref="AN214:AN277" si="22">SUM(AO214,AV214,AU214)</f>
        <v>0</v>
      </c>
      <c r="AS214">
        <f t="shared" si="18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ref="AS215:AS278" si="23">(AP215*6)+(AQ215*8)+(AR215*5)</f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si="19"/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si="20"/>
        <v>0</v>
      </c>
      <c r="W260" s="52"/>
      <c r="X260" s="52"/>
      <c r="Z260" s="53">
        <f t="shared" ref="Z260:Z323" si="24">SUM(AA260,AD260,AE260,AF260,AG260,AH260,AI260,AJ260,AK260,AL260,AM260,AN260)</f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si="21"/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ref="V261:V324" si="25">(SUM(W261,X261))-Z261</f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ref="AU261:AU324" si="26">AT261*5</f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2"/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ref="AN278:AN341" si="27">SUM(AO278,AV278,AU278)</f>
        <v>0</v>
      </c>
      <c r="AS278">
        <f t="shared" si="23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ref="AS279:AS342" si="28">(AP279*6)+(AQ279*8)+(AR279*5)</f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4"/>
      <c r="K288" s="23"/>
      <c r="L288" s="21"/>
      <c r="N288" s="59"/>
      <c r="O288" s="59"/>
      <c r="P288" s="59"/>
      <c r="Q288" s="39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si="24"/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si="25"/>
        <v>0</v>
      </c>
      <c r="W324" s="52"/>
      <c r="X324" s="52"/>
      <c r="Z324" s="53">
        <f t="shared" ref="Z324:Z387" si="29">SUM(AA324,AD324,AE324,AF324,AG324,AH324,AI324,AJ324,AK324,AL324,AM324,AN324)</f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si="26"/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ref="V325:V388" si="30">(SUM(W325,X325))-Z325</f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ref="AU325:AU388" si="31">AT325*5</f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27"/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ref="AN342:AN405" si="32">SUM(AO342,AV342,AU342)</f>
        <v>0</v>
      </c>
      <c r="AS342">
        <f t="shared" si="28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ref="AS343:AS406" si="33">(AP343*6)+(AQ343*8)+(AR343*5)</f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6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G379" s="59"/>
      <c r="H379" s="59"/>
      <c r="I379" s="59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si="29"/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si="30"/>
        <v>0</v>
      </c>
      <c r="W388" s="52"/>
      <c r="X388" s="52"/>
      <c r="Z388" s="53">
        <f t="shared" ref="Z388:Z451" si="34">SUM(AA388,AD388,AE388,AF388,AG388,AH388,AI388,AJ388,AK388,AL388,AM388,AN388)</f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si="31"/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ref="V389:V452" si="35">(SUM(W389,X389))-Z389</f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ref="AU389:AU452" si="36">AT389*5</f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K403" s="14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2"/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ref="AN406:AN469" si="37">SUM(AO406,AV406,AU406)</f>
        <v>0</v>
      </c>
      <c r="AS406">
        <f t="shared" si="33"/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ref="AS407:AS470" si="38">(AP407*6)+(AQ407*8)+(AR407*5)</f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L422" s="22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J444" s="25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si="34"/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si="35"/>
        <v>0</v>
      </c>
      <c r="W452" s="52"/>
      <c r="X452" s="52"/>
      <c r="Z452" s="53">
        <f t="shared" ref="Z452:Z515" si="39">SUM(AA452,AD452,AE452,AF452,AG452,AH452,AI452,AJ452,AK452,AL452,AM452,AN452)</f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si="36"/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ref="V453:V516" si="40">(SUM(W453,X453))-Z453</f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ref="AU453:AU516" si="41">AT453*5</f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37"/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ref="AN470:AN533" si="42">SUM(AO470,AV470,AU470)</f>
        <v>0</v>
      </c>
      <c r="AS470">
        <f t="shared" si="38"/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ref="AS471:AS534" si="43">(AP471*6)+(AQ471*8)+(AR471*5)</f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si="39"/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si="40"/>
        <v>0</v>
      </c>
      <c r="W516" s="52"/>
      <c r="X516" s="52"/>
      <c r="Z516" s="53">
        <f t="shared" ref="Z516:Z579" si="44">SUM(AA516,AD516,AE516,AF516,AG516,AH516,AI516,AJ516,AK516,AL516,AM516,AN516)</f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si="41"/>
        <v>0</v>
      </c>
    </row>
    <row r="517" spans="4:47" x14ac:dyDescent="0.25">
      <c r="S517" s="50"/>
      <c r="T517" s="50"/>
      <c r="U517" s="51"/>
      <c r="V517" s="43">
        <f t="shared" ref="V517:V521" si="45">(SUM(W517,X517))-Z517</f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ref="AU517:AU580" si="46">AT517*5</f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S521" s="50"/>
      <c r="T521" s="50"/>
      <c r="U521" s="51"/>
      <c r="V521" s="43">
        <f t="shared" si="45"/>
        <v>0</v>
      </c>
      <c r="W521" s="52"/>
      <c r="X521" s="52"/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2"/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ref="AN534:AN597" si="47">SUM(AO534,AV534,AU534)</f>
        <v>0</v>
      </c>
      <c r="AS534">
        <f t="shared" si="43"/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ref="AS535:AS598" si="48">(AP535*6)+(AQ535*8)+(AR535*5)</f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Z579" s="53">
        <f t="shared" si="44"/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si="46"/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ref="AU581:AU594" si="49">AT581*5</f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  <c r="AU594">
        <f t="shared" si="49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si="47"/>
        <v>0</v>
      </c>
      <c r="AS597">
        <f t="shared" si="48"/>
        <v>0</v>
      </c>
    </row>
    <row r="598" spans="40:47" x14ac:dyDescent="0.25">
      <c r="AN598">
        <f t="shared" ref="AN598:AN599" si="50">SUM(AO598,AV598,AU598)</f>
        <v>0</v>
      </c>
      <c r="AS598">
        <f t="shared" si="48"/>
        <v>0</v>
      </c>
    </row>
    <row r="599" spans="40:47" x14ac:dyDescent="0.25">
      <c r="AN599">
        <f t="shared" si="50"/>
        <v>0</v>
      </c>
      <c r="AS599">
        <f t="shared" ref="AS599:AS662" si="51">(AP599*6)+(AQ599*8)+(AR599*5)</f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si="51"/>
        <v>0</v>
      </c>
    </row>
    <row r="663" spans="45:45" x14ac:dyDescent="0.25">
      <c r="AS663">
        <f t="shared" ref="AS663:AS726" si="52">(AP663*6)+(AQ663*8)+(AR663*5)</f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si="52"/>
        <v>0</v>
      </c>
    </row>
    <row r="727" spans="45:45" x14ac:dyDescent="0.25">
      <c r="AS727">
        <f t="shared" ref="AS727:AS790" si="53">(AP727*6)+(AQ727*8)+(AR727*5)</f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si="53"/>
        <v>0</v>
      </c>
    </row>
    <row r="791" spans="45:45" x14ac:dyDescent="0.25">
      <c r="AS791">
        <f t="shared" ref="AS791:AS854" si="54">(AP791*6)+(AQ791*8)+(AR791*5)</f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si="54"/>
        <v>0</v>
      </c>
    </row>
    <row r="855" spans="45:45" x14ac:dyDescent="0.25">
      <c r="AS855">
        <f t="shared" ref="AS855:AS918" si="55">(AP855*6)+(AQ855*8)+(AR855*5)</f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si="55"/>
        <v>0</v>
      </c>
    </row>
    <row r="919" spans="45:45" x14ac:dyDescent="0.25">
      <c r="AS919">
        <f t="shared" ref="AS919:AS965" si="56">(AP919*6)+(AQ919*8)+(AR919*5)</f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  <row r="965" spans="45:45" x14ac:dyDescent="0.25">
      <c r="AS965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2017-03-27T23:20:53Z</dcterms:modified>
</cp:coreProperties>
</file>