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3760" yWindow="5960" windowWidth="25600" windowHeight="16060" tabRatio="500"/>
  </bookViews>
  <sheets>
    <sheet name="Ex1a" sheetId="1" r:id="rId1"/>
    <sheet name="Ex2a" sheetId="2" r:id="rId2"/>
    <sheet name="Ex3a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5" i="1" l="1"/>
  <c r="J35" i="1"/>
  <c r="K35" i="1"/>
  <c r="I35" i="1"/>
  <c r="K33" i="1"/>
  <c r="J33" i="1"/>
  <c r="L33" i="1"/>
  <c r="I33" i="1"/>
  <c r="K30" i="1"/>
  <c r="L30" i="1"/>
  <c r="I30" i="1"/>
  <c r="J30" i="1"/>
  <c r="L27" i="1"/>
  <c r="K27" i="1"/>
  <c r="J27" i="1"/>
  <c r="I27" i="1"/>
  <c r="L8" i="2"/>
  <c r="K8" i="2"/>
  <c r="J8" i="2"/>
  <c r="I8" i="2"/>
  <c r="L5" i="2"/>
  <c r="K5" i="2"/>
  <c r="J5" i="2"/>
  <c r="I5" i="2"/>
  <c r="I5" i="1"/>
  <c r="L5" i="1"/>
  <c r="L8" i="1"/>
  <c r="K8" i="1"/>
  <c r="J8" i="1"/>
  <c r="I8" i="1"/>
  <c r="K5" i="1"/>
  <c r="J5" i="1"/>
  <c r="I2" i="2"/>
  <c r="J2" i="2"/>
  <c r="K2" i="2"/>
  <c r="L2" i="2"/>
  <c r="L2" i="1"/>
  <c r="K2" i="1"/>
  <c r="J2" i="1"/>
  <c r="I2" i="1"/>
</calcChain>
</file>

<file path=xl/sharedStrings.xml><?xml version="1.0" encoding="utf-8"?>
<sst xmlns="http://schemas.openxmlformats.org/spreadsheetml/2006/main" count="115" uniqueCount="28">
  <si>
    <t>Jaime Islas</t>
  </si>
  <si>
    <t>Sujeto</t>
  </si>
  <si>
    <t>Criterio</t>
  </si>
  <si>
    <t>Hit</t>
  </si>
  <si>
    <t>F.Alarmas</t>
  </si>
  <si>
    <t>Omisiones</t>
  </si>
  <si>
    <t>Rechazos</t>
  </si>
  <si>
    <t>k</t>
  </si>
  <si>
    <t>A</t>
  </si>
  <si>
    <t>B</t>
  </si>
  <si>
    <t>Piloto1</t>
  </si>
  <si>
    <t>A / B</t>
  </si>
  <si>
    <t>R(AN)</t>
  </si>
  <si>
    <t>R(BN)</t>
  </si>
  <si>
    <t>R(BS)</t>
  </si>
  <si>
    <t>R(AS)</t>
  </si>
  <si>
    <t>Fa(AN)</t>
  </si>
  <si>
    <t>Fa(BN)</t>
  </si>
  <si>
    <t>H(BS)</t>
  </si>
  <si>
    <t>H(AS)</t>
  </si>
  <si>
    <t>M(AS)</t>
  </si>
  <si>
    <t>M(BS)</t>
  </si>
  <si>
    <t>1ª Mitad</t>
  </si>
  <si>
    <t>2ª Mitad</t>
  </si>
  <si>
    <t>Piloto2</t>
  </si>
  <si>
    <t>Niño JoseM</t>
  </si>
  <si>
    <t>Piloto 2</t>
  </si>
  <si>
    <t>Ana Wirth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</si>
</sst>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2" borderId="0" xfId="0" applyNumberFormat="1" applyFill="1"/>
    <xf numFmtId="164" fontId="0" fillId="0" borderId="0" xfId="0" applyNumberFormat="1" applyFill="1"/>
    <xf numFmtId="164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0" fontId="0" fillId="3" borderId="0" xfId="0" applyFill="1"/>
    <xf numFmtId="165" fontId="0" fillId="2" borderId="0" xfId="0" applyNumberFormat="1" applyFill="1"/>
    <xf numFmtId="165" fontId="0" fillId="0" borderId="0" xfId="0" applyNumberFormat="1"/>
    <xf numFmtId="165" fontId="0" fillId="4" borderId="0" xfId="0" applyNumberFormat="1" applyFill="1"/>
    <xf numFmtId="165" fontId="0" fillId="5" borderId="0" xfId="0" applyNumberFormat="1" applyFill="1"/>
    <xf numFmtId="1" fontId="0" fillId="4" borderId="0" xfId="0" applyNumberFormat="1" applyFill="1"/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D12" sqref="D12"/>
    </sheetView>
  </sheetViews>
  <sheetFormatPr baseColWidth="10" defaultRowHeight="15" x14ac:dyDescent="0"/>
  <cols>
    <col min="1" max="3" width="10.83203125" style="3"/>
    <col min="4" max="7" width="10.83203125" style="5"/>
    <col min="8" max="8" width="10.83203125" style="2"/>
    <col min="9" max="12" width="10.83203125" style="10"/>
    <col min="13" max="13" width="10.83203125" style="2" customWidth="1"/>
    <col min="14" max="17" width="10.83203125" style="10"/>
    <col min="18" max="18" width="10.83203125" style="2" customWidth="1"/>
    <col min="19" max="16384" width="10.83203125" style="3"/>
  </cols>
  <sheetData>
    <row r="1" spans="1:20" s="1" customFormat="1">
      <c r="A1" s="1" t="s">
        <v>1</v>
      </c>
      <c r="B1" s="1" t="s">
        <v>2</v>
      </c>
      <c r="C1" s="1" t="s">
        <v>11</v>
      </c>
      <c r="D1" s="4" t="s">
        <v>3</v>
      </c>
      <c r="E1" s="4" t="s">
        <v>4</v>
      </c>
      <c r="F1" s="4" t="s">
        <v>6</v>
      </c>
      <c r="G1" s="4" t="s">
        <v>5</v>
      </c>
      <c r="H1" s="2"/>
      <c r="I1" s="9" t="s">
        <v>16</v>
      </c>
      <c r="J1" s="9" t="s">
        <v>17</v>
      </c>
      <c r="K1" s="9" t="s">
        <v>18</v>
      </c>
      <c r="L1" s="9" t="s">
        <v>19</v>
      </c>
      <c r="M1" s="2"/>
      <c r="N1" s="9" t="s">
        <v>12</v>
      </c>
      <c r="O1" s="9" t="s">
        <v>13</v>
      </c>
      <c r="P1" s="9" t="s">
        <v>14</v>
      </c>
      <c r="Q1" s="9" t="s">
        <v>15</v>
      </c>
      <c r="R1" s="2"/>
      <c r="S1" s="1" t="s">
        <v>21</v>
      </c>
      <c r="T1" s="1" t="s">
        <v>20</v>
      </c>
    </row>
    <row r="2" spans="1:20">
      <c r="A2" s="3" t="s">
        <v>10</v>
      </c>
      <c r="B2" s="3" t="s">
        <v>7</v>
      </c>
      <c r="C2" s="3" t="s">
        <v>8</v>
      </c>
      <c r="D2" s="5">
        <v>156</v>
      </c>
      <c r="E2" s="5">
        <v>41</v>
      </c>
      <c r="F2" s="5">
        <v>159</v>
      </c>
      <c r="G2" s="5">
        <v>44</v>
      </c>
      <c r="I2" s="10">
        <f>E2/200</f>
        <v>0.20499999999999999</v>
      </c>
      <c r="J2" s="10">
        <f>E3/200</f>
        <v>0.4</v>
      </c>
      <c r="K2" s="10">
        <f>D3/200</f>
        <v>0.63</v>
      </c>
      <c r="L2" s="10">
        <f>D2/200</f>
        <v>0.78</v>
      </c>
      <c r="N2" s="10">
        <v>2.085</v>
      </c>
      <c r="O2" s="10">
        <v>2.8050000000000002</v>
      </c>
      <c r="P2" s="10">
        <v>4.18</v>
      </c>
      <c r="Q2" s="10">
        <v>4.6399999999999997</v>
      </c>
    </row>
    <row r="3" spans="1:20">
      <c r="A3" s="3" t="s">
        <v>0</v>
      </c>
      <c r="C3" s="3" t="s">
        <v>9</v>
      </c>
      <c r="D3" s="5">
        <v>126</v>
      </c>
      <c r="E3" s="5">
        <v>80</v>
      </c>
      <c r="F3" s="5">
        <v>120</v>
      </c>
      <c r="G3" s="5">
        <v>74</v>
      </c>
    </row>
    <row r="5" spans="1:20">
      <c r="B5" s="3" t="s">
        <v>22</v>
      </c>
      <c r="D5" s="5">
        <v>75</v>
      </c>
      <c r="E5" s="5">
        <v>27</v>
      </c>
      <c r="F5" s="5">
        <v>77</v>
      </c>
      <c r="G5" s="5">
        <v>24</v>
      </c>
      <c r="I5" s="10">
        <f>E5/104</f>
        <v>0.25961538461538464</v>
      </c>
      <c r="J5" s="10">
        <f>E6/94</f>
        <v>0.48936170212765956</v>
      </c>
      <c r="K5" s="10">
        <f>D6/103</f>
        <v>0.57281553398058249</v>
      </c>
      <c r="L5" s="10">
        <f>D5/99</f>
        <v>0.75757575757575757</v>
      </c>
      <c r="N5" s="10">
        <v>2.3172999999999999</v>
      </c>
      <c r="O5" s="10">
        <v>3.2229999999999999</v>
      </c>
      <c r="P5" s="10">
        <v>3.8730000000000002</v>
      </c>
      <c r="Q5" s="10">
        <v>4.4400000000000004</v>
      </c>
    </row>
    <row r="6" spans="1:20">
      <c r="D6" s="5">
        <v>59</v>
      </c>
      <c r="E6" s="5">
        <v>46</v>
      </c>
      <c r="F6" s="5">
        <v>48</v>
      </c>
      <c r="G6" s="5">
        <v>44</v>
      </c>
    </row>
    <row r="8" spans="1:20">
      <c r="B8" s="3" t="s">
        <v>23</v>
      </c>
      <c r="D8" s="5">
        <v>81</v>
      </c>
      <c r="E8" s="5">
        <v>14</v>
      </c>
      <c r="F8" s="5">
        <v>82</v>
      </c>
      <c r="G8" s="5">
        <v>20</v>
      </c>
      <c r="I8" s="10">
        <f>E8/96</f>
        <v>0.14583333333333334</v>
      </c>
      <c r="J8" s="10">
        <f>E9/106</f>
        <v>0.32075471698113206</v>
      </c>
      <c r="K8" s="10">
        <f>D9/97</f>
        <v>0.69072164948453607</v>
      </c>
      <c r="L8" s="10">
        <f>D8/101</f>
        <v>0.80198019801980203</v>
      </c>
      <c r="N8" s="10">
        <v>1.8332999999999999</v>
      </c>
      <c r="O8" s="10">
        <v>2.4329999999999998</v>
      </c>
      <c r="P8" s="10">
        <v>4.5050999999999997</v>
      </c>
      <c r="Q8" s="10">
        <v>4.8310000000000004</v>
      </c>
    </row>
    <row r="9" spans="1:20">
      <c r="D9" s="5">
        <v>67</v>
      </c>
      <c r="E9" s="5">
        <v>34</v>
      </c>
      <c r="F9" s="5">
        <v>72</v>
      </c>
      <c r="G9" s="5">
        <v>30</v>
      </c>
    </row>
    <row r="12" spans="1:20">
      <c r="B12" s="5">
        <v>6</v>
      </c>
      <c r="C12" s="3" t="s">
        <v>8</v>
      </c>
    </row>
    <row r="13" spans="1:20">
      <c r="B13" s="5"/>
      <c r="C13" s="3" t="s">
        <v>9</v>
      </c>
    </row>
    <row r="14" spans="1:20">
      <c r="B14" s="5">
        <v>5</v>
      </c>
      <c r="C14" s="3" t="s">
        <v>8</v>
      </c>
    </row>
    <row r="15" spans="1:20">
      <c r="B15" s="5"/>
      <c r="C15" s="3" t="s">
        <v>9</v>
      </c>
    </row>
    <row r="16" spans="1:20">
      <c r="B16" s="5">
        <v>4</v>
      </c>
      <c r="C16" s="3" t="s">
        <v>8</v>
      </c>
    </row>
    <row r="17" spans="1:20">
      <c r="B17" s="5"/>
      <c r="C17" s="3" t="s">
        <v>9</v>
      </c>
    </row>
    <row r="18" spans="1:20">
      <c r="B18" s="5">
        <v>3</v>
      </c>
      <c r="C18" s="3" t="s">
        <v>8</v>
      </c>
    </row>
    <row r="19" spans="1:20">
      <c r="B19" s="5"/>
      <c r="C19" s="3" t="s">
        <v>9</v>
      </c>
    </row>
    <row r="20" spans="1:20">
      <c r="B20" s="5">
        <v>2</v>
      </c>
      <c r="C20" s="3" t="s">
        <v>8</v>
      </c>
    </row>
    <row r="21" spans="1:20">
      <c r="B21" s="5"/>
      <c r="C21" s="3" t="s">
        <v>9</v>
      </c>
    </row>
    <row r="22" spans="1:20">
      <c r="B22" s="5">
        <v>1</v>
      </c>
      <c r="C22" s="3" t="s">
        <v>8</v>
      </c>
    </row>
    <row r="23" spans="1:20">
      <c r="B23" s="5"/>
      <c r="C23" s="3" t="s">
        <v>9</v>
      </c>
    </row>
    <row r="26" spans="1:20" s="1" customFormat="1">
      <c r="A26" s="1" t="s">
        <v>1</v>
      </c>
      <c r="B26" s="1" t="s">
        <v>2</v>
      </c>
      <c r="C26" s="1" t="s">
        <v>11</v>
      </c>
      <c r="D26" s="4" t="s">
        <v>3</v>
      </c>
      <c r="E26" s="4" t="s">
        <v>4</v>
      </c>
      <c r="F26" s="4" t="s">
        <v>6</v>
      </c>
      <c r="G26" s="4" t="s">
        <v>5</v>
      </c>
      <c r="H26" s="2"/>
      <c r="I26" s="9" t="s">
        <v>16</v>
      </c>
      <c r="J26" s="9" t="s">
        <v>17</v>
      </c>
      <c r="K26" s="9" t="s">
        <v>18</v>
      </c>
      <c r="L26" s="9" t="s">
        <v>19</v>
      </c>
      <c r="M26" s="2"/>
      <c r="N26" s="9" t="s">
        <v>12</v>
      </c>
      <c r="O26" s="9" t="s">
        <v>13</v>
      </c>
      <c r="P26" s="9" t="s">
        <v>14</v>
      </c>
      <c r="Q26" s="9" t="s">
        <v>15</v>
      </c>
      <c r="R26" s="2"/>
      <c r="S26" s="1" t="s">
        <v>21</v>
      </c>
      <c r="T26" s="1" t="s">
        <v>20</v>
      </c>
    </row>
    <row r="27" spans="1:20">
      <c r="A27" s="3" t="s">
        <v>24</v>
      </c>
      <c r="B27" s="3" t="s">
        <v>7</v>
      </c>
      <c r="C27" s="3" t="s">
        <v>8</v>
      </c>
      <c r="D27" s="5">
        <v>136</v>
      </c>
      <c r="E27" s="5">
        <v>89</v>
      </c>
      <c r="F27" s="5">
        <v>111</v>
      </c>
      <c r="G27" s="5">
        <v>64</v>
      </c>
      <c r="I27" s="10">
        <f>E27/200</f>
        <v>0.44500000000000001</v>
      </c>
      <c r="J27" s="10">
        <f>E28/200</f>
        <v>0.48</v>
      </c>
      <c r="K27" s="10">
        <f>D28/200</f>
        <v>0.45500000000000002</v>
      </c>
      <c r="L27" s="10">
        <f>D27/200</f>
        <v>0.68</v>
      </c>
      <c r="N27" s="10">
        <v>3.3250000000000002</v>
      </c>
      <c r="O27" s="10">
        <v>3.44</v>
      </c>
      <c r="P27" s="10">
        <v>3.335</v>
      </c>
      <c r="Q27" s="10">
        <v>4.3550000000000004</v>
      </c>
    </row>
    <row r="28" spans="1:20">
      <c r="A28" s="3" t="s">
        <v>25</v>
      </c>
      <c r="C28" s="3" t="s">
        <v>9</v>
      </c>
      <c r="D28" s="13">
        <v>91</v>
      </c>
      <c r="E28" s="13">
        <v>96</v>
      </c>
      <c r="F28" s="5">
        <v>104</v>
      </c>
      <c r="G28" s="5">
        <v>109</v>
      </c>
      <c r="J28" s="11"/>
      <c r="K28" s="11"/>
      <c r="O28" s="11"/>
      <c r="P28" s="11"/>
    </row>
    <row r="30" spans="1:20">
      <c r="B30" s="3" t="s">
        <v>22</v>
      </c>
      <c r="D30" s="5">
        <v>60</v>
      </c>
      <c r="E30" s="5">
        <v>49</v>
      </c>
      <c r="F30" s="5">
        <v>58</v>
      </c>
      <c r="G30" s="5">
        <v>32</v>
      </c>
      <c r="I30" s="10">
        <f>E30/107</f>
        <v>0.45794392523364486</v>
      </c>
      <c r="J30" s="10">
        <f>E31/104</f>
        <v>0.50961538461538458</v>
      </c>
      <c r="K30" s="10">
        <f>D31/97</f>
        <v>0.41237113402061853</v>
      </c>
      <c r="L30" s="10">
        <f>D30/92</f>
        <v>0.65217391304347827</v>
      </c>
      <c r="N30" s="10">
        <v>3.3359999999999999</v>
      </c>
      <c r="O30" s="10">
        <v>3.5379999999999998</v>
      </c>
      <c r="P30" s="10">
        <v>3.1749999999999998</v>
      </c>
      <c r="Q30" s="10">
        <v>4.1900000000000004</v>
      </c>
    </row>
    <row r="31" spans="1:20">
      <c r="D31" s="13">
        <v>40</v>
      </c>
      <c r="E31" s="13">
        <v>53</v>
      </c>
      <c r="F31" s="5">
        <v>51</v>
      </c>
      <c r="G31" s="5">
        <v>57</v>
      </c>
      <c r="J31" s="11"/>
      <c r="K31" s="11"/>
    </row>
    <row r="33" spans="2:17">
      <c r="B33" s="3" t="s">
        <v>23</v>
      </c>
      <c r="D33" s="5">
        <v>76</v>
      </c>
      <c r="E33" s="5">
        <v>40</v>
      </c>
      <c r="F33" s="5">
        <v>53</v>
      </c>
      <c r="G33" s="5">
        <v>32</v>
      </c>
      <c r="I33" s="12">
        <f>E33/93</f>
        <v>0.43010752688172044</v>
      </c>
      <c r="J33" s="12">
        <f>E34/96</f>
        <v>0.44791666666666669</v>
      </c>
      <c r="K33" s="12">
        <f>D34/103</f>
        <v>0.49514563106796117</v>
      </c>
      <c r="L33" s="12">
        <f>D33/108</f>
        <v>0.70370370370370372</v>
      </c>
      <c r="N33" s="12">
        <v>3.3109999999999999</v>
      </c>
      <c r="O33" s="12">
        <v>3.3330000000000002</v>
      </c>
      <c r="P33" s="12">
        <v>3.4849999999999999</v>
      </c>
      <c r="Q33" s="12">
        <v>4.49</v>
      </c>
    </row>
    <row r="34" spans="2:17">
      <c r="D34" s="5">
        <v>51</v>
      </c>
      <c r="E34" s="5">
        <v>43</v>
      </c>
      <c r="F34" s="5">
        <v>53</v>
      </c>
      <c r="G34" s="5">
        <v>52</v>
      </c>
    </row>
    <row r="35" spans="2:17">
      <c r="I35" s="10">
        <f>AVERAGE(I30,I33)</f>
        <v>0.44402572605768265</v>
      </c>
      <c r="J35" s="10">
        <f t="shared" ref="J35:L35" si="0">AVERAGE(J30,J33)</f>
        <v>0.47876602564102566</v>
      </c>
      <c r="K35" s="10">
        <f t="shared" si="0"/>
        <v>0.45375838254428985</v>
      </c>
      <c r="L35" s="10">
        <f t="shared" si="0"/>
        <v>0.677938808373591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27" sqref="D27"/>
    </sheetView>
  </sheetViews>
  <sheetFormatPr baseColWidth="10" defaultRowHeight="15" x14ac:dyDescent="0"/>
  <cols>
    <col min="1" max="3" width="10.83203125" style="3"/>
    <col min="4" max="7" width="10.83203125" style="5"/>
    <col min="8" max="8" width="10.83203125" style="2"/>
    <col min="9" max="12" width="10.83203125" style="3"/>
    <col min="13" max="13" width="10.83203125" style="2" customWidth="1"/>
    <col min="14" max="17" width="10.83203125" style="3"/>
    <col min="18" max="18" width="10.83203125" style="2" customWidth="1"/>
    <col min="19" max="20" width="10.83203125" style="3"/>
  </cols>
  <sheetData>
    <row r="1" spans="1:20" s="8" customFormat="1">
      <c r="A1" s="6" t="s">
        <v>1</v>
      </c>
      <c r="B1" s="6" t="s">
        <v>2</v>
      </c>
      <c r="C1" s="6" t="s">
        <v>11</v>
      </c>
      <c r="D1" s="7" t="s">
        <v>3</v>
      </c>
      <c r="E1" s="7" t="s">
        <v>4</v>
      </c>
      <c r="F1" s="7" t="s">
        <v>6</v>
      </c>
      <c r="G1" s="7" t="s">
        <v>5</v>
      </c>
      <c r="H1" s="6"/>
      <c r="I1" s="6" t="s">
        <v>16</v>
      </c>
      <c r="J1" s="6" t="s">
        <v>17</v>
      </c>
      <c r="K1" s="6" t="s">
        <v>18</v>
      </c>
      <c r="L1" s="6" t="s">
        <v>19</v>
      </c>
      <c r="M1" s="6"/>
      <c r="N1" s="6" t="s">
        <v>12</v>
      </c>
      <c r="O1" s="6" t="s">
        <v>13</v>
      </c>
      <c r="P1" s="6" t="s">
        <v>14</v>
      </c>
      <c r="Q1" s="6" t="s">
        <v>15</v>
      </c>
      <c r="R1" s="6"/>
      <c r="S1" s="6" t="s">
        <v>21</v>
      </c>
      <c r="T1" s="6" t="s">
        <v>20</v>
      </c>
    </row>
    <row r="2" spans="1:20">
      <c r="A2" s="3" t="s">
        <v>10</v>
      </c>
      <c r="B2" s="3" t="s">
        <v>7</v>
      </c>
      <c r="C2" s="3" t="s">
        <v>8</v>
      </c>
      <c r="D2" s="5">
        <v>156</v>
      </c>
      <c r="E2" s="5">
        <v>41</v>
      </c>
      <c r="F2" s="5">
        <v>159</v>
      </c>
      <c r="G2" s="5">
        <v>44</v>
      </c>
      <c r="I2" s="3">
        <f>E2/200</f>
        <v>0.20499999999999999</v>
      </c>
      <c r="J2" s="3">
        <f>E3/200</f>
        <v>0.4</v>
      </c>
      <c r="K2" s="3">
        <f>D3/200</f>
        <v>0.63</v>
      </c>
      <c r="L2" s="3">
        <f>D2/200</f>
        <v>0.78</v>
      </c>
    </row>
    <row r="3" spans="1:20">
      <c r="A3" s="3" t="s">
        <v>0</v>
      </c>
      <c r="C3" s="3" t="s">
        <v>9</v>
      </c>
      <c r="D3" s="5">
        <v>126</v>
      </c>
      <c r="E3" s="5">
        <v>80</v>
      </c>
      <c r="F3" s="5">
        <v>120</v>
      </c>
      <c r="G3" s="5">
        <v>74</v>
      </c>
    </row>
    <row r="5" spans="1:20" s="3" customFormat="1">
      <c r="B5" s="3" t="s">
        <v>22</v>
      </c>
      <c r="D5" s="5">
        <v>75</v>
      </c>
      <c r="E5" s="5">
        <v>27</v>
      </c>
      <c r="F5" s="5">
        <v>77</v>
      </c>
      <c r="G5" s="5">
        <v>24</v>
      </c>
      <c r="H5" s="2"/>
      <c r="I5" s="10">
        <f>E5/104</f>
        <v>0.25961538461538464</v>
      </c>
      <c r="J5" s="10">
        <f>E6/94</f>
        <v>0.48936170212765956</v>
      </c>
      <c r="K5" s="10">
        <f>D6/103</f>
        <v>0.57281553398058249</v>
      </c>
      <c r="L5" s="10">
        <f>D5/99</f>
        <v>0.75757575757575757</v>
      </c>
      <c r="M5" s="2"/>
      <c r="N5" s="10">
        <v>2.3172999999999999</v>
      </c>
      <c r="O5" s="10">
        <v>3.2229999999999999</v>
      </c>
      <c r="P5" s="10">
        <v>3.8730000000000002</v>
      </c>
      <c r="Q5" s="10">
        <v>4.4400000000000004</v>
      </c>
      <c r="R5" s="2"/>
    </row>
    <row r="6" spans="1:20" s="3" customFormat="1">
      <c r="D6" s="5">
        <v>59</v>
      </c>
      <c r="E6" s="5">
        <v>46</v>
      </c>
      <c r="F6" s="5">
        <v>48</v>
      </c>
      <c r="G6" s="5">
        <v>44</v>
      </c>
      <c r="H6" s="2"/>
      <c r="I6" s="10"/>
      <c r="J6" s="10"/>
      <c r="K6" s="10"/>
      <c r="L6" s="10"/>
      <c r="M6" s="2"/>
      <c r="N6" s="10"/>
      <c r="O6" s="10"/>
      <c r="P6" s="10"/>
      <c r="Q6" s="10"/>
      <c r="R6" s="2"/>
    </row>
    <row r="7" spans="1:20" s="3" customFormat="1">
      <c r="D7" s="5"/>
      <c r="E7" s="5"/>
      <c r="F7" s="5"/>
      <c r="G7" s="5"/>
      <c r="H7" s="2"/>
      <c r="I7" s="10"/>
      <c r="J7" s="10"/>
      <c r="K7" s="10"/>
      <c r="L7" s="10"/>
      <c r="M7" s="2"/>
      <c r="N7" s="10"/>
      <c r="O7" s="10"/>
      <c r="P7" s="10"/>
      <c r="Q7" s="10"/>
      <c r="R7" s="2"/>
    </row>
    <row r="8" spans="1:20" s="3" customFormat="1">
      <c r="B8" s="3" t="s">
        <v>23</v>
      </c>
      <c r="D8" s="5">
        <v>81</v>
      </c>
      <c r="E8" s="5">
        <v>14</v>
      </c>
      <c r="F8" s="5">
        <v>82</v>
      </c>
      <c r="G8" s="5">
        <v>20</v>
      </c>
      <c r="H8" s="2"/>
      <c r="I8" s="10">
        <f>E8/96</f>
        <v>0.14583333333333334</v>
      </c>
      <c r="J8" s="10">
        <f>E9/106</f>
        <v>0.32075471698113206</v>
      </c>
      <c r="K8" s="10">
        <f>D9/97</f>
        <v>0.69072164948453607</v>
      </c>
      <c r="L8" s="10">
        <f>D8/101</f>
        <v>0.80198019801980203</v>
      </c>
      <c r="M8" s="2"/>
      <c r="N8" s="10">
        <v>1.8332999999999999</v>
      </c>
      <c r="O8" s="10">
        <v>2.4329999999999998</v>
      </c>
      <c r="P8" s="10">
        <v>4.5050999999999997</v>
      </c>
      <c r="Q8" s="10">
        <v>4.8310000000000004</v>
      </c>
      <c r="R8" s="2"/>
    </row>
    <row r="9" spans="1:20" s="3" customFormat="1">
      <c r="D9" s="5">
        <v>67</v>
      </c>
      <c r="E9" s="5">
        <v>34</v>
      </c>
      <c r="F9" s="5">
        <v>72</v>
      </c>
      <c r="G9" s="5">
        <v>30</v>
      </c>
      <c r="H9" s="2"/>
      <c r="I9" s="10"/>
      <c r="J9" s="10"/>
      <c r="K9" s="10"/>
      <c r="L9" s="10"/>
      <c r="M9" s="2"/>
      <c r="N9" s="10"/>
      <c r="O9" s="10"/>
      <c r="P9" s="10"/>
      <c r="Q9" s="10"/>
      <c r="R9" s="2"/>
    </row>
    <row r="10" spans="1:20" s="3" customFormat="1">
      <c r="D10" s="5"/>
      <c r="E10" s="5"/>
      <c r="F10" s="5"/>
      <c r="G10" s="5"/>
      <c r="H10" s="2"/>
      <c r="I10" s="10"/>
      <c r="J10" s="10"/>
      <c r="K10" s="10"/>
      <c r="L10" s="10"/>
      <c r="M10" s="2"/>
      <c r="N10" s="10"/>
      <c r="O10" s="10"/>
      <c r="P10" s="10"/>
      <c r="Q10" s="10"/>
      <c r="R10" s="2"/>
    </row>
    <row r="11" spans="1:20" s="3" customFormat="1">
      <c r="D11" s="5"/>
      <c r="E11" s="5"/>
      <c r="F11" s="5"/>
      <c r="G11" s="5"/>
      <c r="H11" s="2"/>
      <c r="I11" s="10"/>
      <c r="J11" s="10"/>
      <c r="K11" s="10"/>
      <c r="L11" s="10"/>
      <c r="M11" s="2"/>
      <c r="N11" s="10"/>
      <c r="O11" s="10"/>
      <c r="P11" s="10"/>
      <c r="Q11" s="10"/>
      <c r="R11" s="2"/>
    </row>
    <row r="12" spans="1:20" s="3" customFormat="1">
      <c r="D12" s="5"/>
      <c r="E12" s="5"/>
      <c r="F12" s="5"/>
      <c r="G12" s="5"/>
      <c r="H12" s="2"/>
      <c r="I12" s="10"/>
      <c r="J12" s="10"/>
      <c r="K12" s="10"/>
      <c r="L12" s="10"/>
      <c r="M12" s="2"/>
      <c r="N12" s="10"/>
      <c r="O12" s="10"/>
      <c r="P12" s="10"/>
      <c r="Q12" s="10"/>
      <c r="R12" s="2"/>
    </row>
    <row r="13" spans="1:20" s="3" customFormat="1">
      <c r="B13" s="5">
        <v>6</v>
      </c>
      <c r="C13" s="3" t="s">
        <v>8</v>
      </c>
      <c r="D13" s="5"/>
      <c r="E13" s="5"/>
      <c r="F13" s="5"/>
      <c r="G13" s="5"/>
      <c r="H13" s="2"/>
      <c r="I13" s="10"/>
      <c r="J13" s="10"/>
      <c r="K13" s="10"/>
      <c r="L13" s="10"/>
      <c r="M13" s="2"/>
      <c r="N13" s="10"/>
      <c r="O13" s="10"/>
      <c r="P13" s="10"/>
      <c r="Q13" s="10"/>
      <c r="R13" s="2"/>
    </row>
    <row r="14" spans="1:20" s="3" customFormat="1">
      <c r="B14" s="5"/>
      <c r="C14" s="3" t="s">
        <v>9</v>
      </c>
      <c r="D14" s="5"/>
      <c r="E14" s="5"/>
      <c r="F14" s="5"/>
      <c r="G14" s="5"/>
      <c r="H14" s="2"/>
      <c r="I14" s="10"/>
      <c r="J14" s="10"/>
      <c r="K14" s="10"/>
      <c r="L14" s="10"/>
      <c r="M14" s="2"/>
      <c r="N14" s="10"/>
      <c r="O14" s="10"/>
      <c r="P14" s="10"/>
      <c r="Q14" s="10"/>
      <c r="R14" s="2"/>
    </row>
    <row r="15" spans="1:20" s="3" customFormat="1">
      <c r="B15" s="5">
        <v>5</v>
      </c>
      <c r="C15" s="3" t="s">
        <v>8</v>
      </c>
      <c r="D15" s="5"/>
      <c r="E15" s="5"/>
      <c r="F15" s="5"/>
      <c r="G15" s="5"/>
      <c r="H15" s="2"/>
      <c r="I15" s="10"/>
      <c r="J15" s="10"/>
      <c r="K15" s="10"/>
      <c r="L15" s="10"/>
      <c r="M15" s="2"/>
      <c r="N15" s="10"/>
      <c r="O15" s="10"/>
      <c r="P15" s="10"/>
      <c r="Q15" s="10"/>
      <c r="R15" s="2"/>
    </row>
    <row r="16" spans="1:20" s="3" customFormat="1">
      <c r="B16" s="5"/>
      <c r="C16" s="3" t="s">
        <v>9</v>
      </c>
      <c r="D16" s="5"/>
      <c r="E16" s="5"/>
      <c r="F16" s="5"/>
      <c r="G16" s="5"/>
      <c r="H16" s="2"/>
      <c r="I16" s="10"/>
      <c r="J16" s="10"/>
      <c r="K16" s="10"/>
      <c r="L16" s="10"/>
      <c r="M16" s="2"/>
      <c r="N16" s="10"/>
      <c r="O16" s="10"/>
      <c r="P16" s="10"/>
      <c r="Q16" s="10"/>
      <c r="R16" s="2"/>
    </row>
    <row r="17" spans="1:20" s="3" customFormat="1">
      <c r="B17" s="5">
        <v>4</v>
      </c>
      <c r="C17" s="3" t="s">
        <v>8</v>
      </c>
      <c r="D17" s="5"/>
      <c r="E17" s="5"/>
      <c r="F17" s="5"/>
      <c r="G17" s="5"/>
      <c r="H17" s="2"/>
      <c r="I17" s="10"/>
      <c r="J17" s="10"/>
      <c r="K17" s="10"/>
      <c r="L17" s="10"/>
      <c r="M17" s="2"/>
      <c r="N17" s="10"/>
      <c r="O17" s="10"/>
      <c r="P17" s="10"/>
      <c r="Q17" s="10"/>
      <c r="R17" s="2"/>
    </row>
    <row r="18" spans="1:20" s="3" customFormat="1">
      <c r="B18" s="5"/>
      <c r="C18" s="3" t="s">
        <v>9</v>
      </c>
      <c r="D18" s="5"/>
      <c r="E18" s="5"/>
      <c r="F18" s="5"/>
      <c r="G18" s="5"/>
      <c r="H18" s="2"/>
      <c r="I18" s="10"/>
      <c r="J18" s="10"/>
      <c r="K18" s="10"/>
      <c r="L18" s="10"/>
      <c r="M18" s="2"/>
      <c r="N18" s="10"/>
      <c r="O18" s="10"/>
      <c r="P18" s="10"/>
      <c r="Q18" s="10"/>
      <c r="R18" s="2"/>
    </row>
    <row r="19" spans="1:20" s="3" customFormat="1">
      <c r="B19" s="5">
        <v>3</v>
      </c>
      <c r="C19" s="3" t="s">
        <v>8</v>
      </c>
      <c r="D19" s="5"/>
      <c r="E19" s="5"/>
      <c r="F19" s="5"/>
      <c r="G19" s="5"/>
      <c r="H19" s="2"/>
      <c r="I19" s="10"/>
      <c r="J19" s="10"/>
      <c r="K19" s="10"/>
      <c r="L19" s="10"/>
      <c r="M19" s="2"/>
      <c r="N19" s="10"/>
      <c r="O19" s="10"/>
      <c r="P19" s="10"/>
      <c r="Q19" s="10"/>
      <c r="R19" s="2"/>
    </row>
    <row r="20" spans="1:20" s="3" customFormat="1">
      <c r="B20" s="5"/>
      <c r="C20" s="3" t="s">
        <v>9</v>
      </c>
      <c r="D20" s="5"/>
      <c r="E20" s="5"/>
      <c r="F20" s="5"/>
      <c r="G20" s="5"/>
      <c r="H20" s="2"/>
      <c r="I20" s="10"/>
      <c r="J20" s="10"/>
      <c r="K20" s="10"/>
      <c r="L20" s="10"/>
      <c r="M20" s="2"/>
      <c r="N20" s="10"/>
      <c r="O20" s="10"/>
      <c r="P20" s="10"/>
      <c r="Q20" s="10"/>
      <c r="R20" s="2"/>
    </row>
    <row r="21" spans="1:20" s="3" customFormat="1">
      <c r="B21" s="5">
        <v>2</v>
      </c>
      <c r="C21" s="3" t="s">
        <v>8</v>
      </c>
      <c r="D21" s="5"/>
      <c r="E21" s="5"/>
      <c r="F21" s="5"/>
      <c r="G21" s="5"/>
      <c r="H21" s="2"/>
      <c r="I21" s="10"/>
      <c r="J21" s="10"/>
      <c r="K21" s="10"/>
      <c r="L21" s="10"/>
      <c r="M21" s="2"/>
      <c r="N21" s="10"/>
      <c r="O21" s="10"/>
      <c r="P21" s="10"/>
      <c r="Q21" s="10"/>
      <c r="R21" s="2"/>
    </row>
    <row r="22" spans="1:20" s="3" customFormat="1">
      <c r="B22" s="5"/>
      <c r="C22" s="3" t="s">
        <v>9</v>
      </c>
      <c r="D22" s="5"/>
      <c r="E22" s="5"/>
      <c r="F22" s="5"/>
      <c r="G22" s="5"/>
      <c r="H22" s="2"/>
      <c r="I22" s="10"/>
      <c r="J22" s="10"/>
      <c r="K22" s="10"/>
      <c r="L22" s="10"/>
      <c r="M22" s="2"/>
      <c r="N22" s="10"/>
      <c r="O22" s="10"/>
      <c r="P22" s="10"/>
      <c r="Q22" s="10"/>
      <c r="R22" s="2"/>
    </row>
    <row r="23" spans="1:20" s="3" customFormat="1">
      <c r="B23" s="5">
        <v>1</v>
      </c>
      <c r="C23" s="3" t="s">
        <v>8</v>
      </c>
      <c r="D23" s="5"/>
      <c r="E23" s="5"/>
      <c r="F23" s="5"/>
      <c r="G23" s="5"/>
      <c r="H23" s="2"/>
      <c r="I23" s="10"/>
      <c r="J23" s="10"/>
      <c r="K23" s="10"/>
      <c r="L23" s="10"/>
      <c r="M23" s="2"/>
      <c r="N23" s="10"/>
      <c r="O23" s="10"/>
      <c r="P23" s="10"/>
      <c r="Q23" s="10"/>
      <c r="R23" s="2"/>
    </row>
    <row r="24" spans="1:20" s="3" customFormat="1">
      <c r="B24" s="5"/>
      <c r="C24" s="3" t="s">
        <v>9</v>
      </c>
      <c r="D24" s="5"/>
      <c r="E24" s="5"/>
      <c r="F24" s="5"/>
      <c r="G24" s="5"/>
      <c r="H24" s="2"/>
      <c r="I24" s="10"/>
      <c r="J24" s="10"/>
      <c r="K24" s="10"/>
      <c r="L24" s="10"/>
      <c r="M24" s="2"/>
      <c r="N24" s="10"/>
      <c r="O24" s="10"/>
      <c r="P24" s="10"/>
      <c r="Q24" s="10"/>
      <c r="R24" s="2"/>
    </row>
    <row r="26" spans="1:20" s="8" customFormat="1">
      <c r="A26" s="6" t="s">
        <v>1</v>
      </c>
      <c r="B26" s="6" t="s">
        <v>2</v>
      </c>
      <c r="C26" s="6" t="s">
        <v>11</v>
      </c>
      <c r="D26" s="7" t="s">
        <v>3</v>
      </c>
      <c r="E26" s="7" t="s">
        <v>4</v>
      </c>
      <c r="F26" s="7" t="s">
        <v>6</v>
      </c>
      <c r="G26" s="7" t="s">
        <v>5</v>
      </c>
      <c r="H26" s="6"/>
      <c r="I26" s="6" t="s">
        <v>16</v>
      </c>
      <c r="J26" s="6" t="s">
        <v>17</v>
      </c>
      <c r="K26" s="6" t="s">
        <v>18</v>
      </c>
      <c r="L26" s="6" t="s">
        <v>19</v>
      </c>
      <c r="M26" s="6"/>
      <c r="N26" s="6" t="s">
        <v>12</v>
      </c>
      <c r="O26" s="6" t="s">
        <v>13</v>
      </c>
      <c r="P26" s="6" t="s">
        <v>14</v>
      </c>
      <c r="Q26" s="6" t="s">
        <v>15</v>
      </c>
      <c r="R26" s="6"/>
      <c r="S26" s="6" t="s">
        <v>21</v>
      </c>
      <c r="T26" s="6" t="s">
        <v>20</v>
      </c>
    </row>
    <row r="27" spans="1:20">
      <c r="A27" s="3" t="s">
        <v>26</v>
      </c>
      <c r="N27" s="3">
        <v>2.0350000000000001</v>
      </c>
      <c r="P27" s="3">
        <v>4.5650000000000004</v>
      </c>
      <c r="Q27" s="3">
        <v>3.86</v>
      </c>
    </row>
    <row r="28" spans="1:20">
      <c r="A28" s="3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Ex1a</vt:lpstr>
      <vt:lpstr>Ex2a</vt:lpstr>
      <vt:lpstr>Ex3a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dcterms:created xsi:type="dcterms:W3CDTF">2016-04-28T21:01:12Z</dcterms:created>
  <dcterms:modified xsi:type="dcterms:W3CDTF">2016-04-29T22:47:37Z</dcterms:modified>
</cp:coreProperties>
</file>