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O15" i="1" s="1"/>
  <c r="AA15" i="1" s="1"/>
  <c r="W15" i="1" s="1"/>
  <c r="AT15" i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<sst xmlns="http://schemas.openxmlformats.org/spreadsheetml/2006/main" count="714" uniqueCount="439">
  <si>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</si>
  <si>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</si>
  <si>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</si>
  <si>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</si>
  <si>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</si>
  <si>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</si>
  <si>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</si>
  <si>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</si>
  <si>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</si>
  <si>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</si>
  <si>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</si>
  <si>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</si>
  <si>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</si>
  <si>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</si>
  <si>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</si>
  <si>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</si>
  <si>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</si>
  <si>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</si>
  <si>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</si>
  <si>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</si>
  <si>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</si>
  <si>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</si>
  <si>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</si>
  <si>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</si>
  <si>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</si>
  <si>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</si>
  <si>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</si>
  <si>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</si>
  <si>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</si>
  <si>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</si>
  <si>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</si>
  <si>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</si>
  <si>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</si>
  <si>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</si>
  <si>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</si>
  <si>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</si>
  <si>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</si>
  <si>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</si>
  <si>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</si>
  <si>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</si>
  <si>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</si>
  <si>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</si>
  <si>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</si>
  <si>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</si>
  <si>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</si>
  <si>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</si>
  <si>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</si>
  <si>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</si>
  <si>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</si>
  <si>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</si>
  <si>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</si>
  <si>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</si>
  <si>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</si>
  <si>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</si>
  <si>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</si>
  <si>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</si>
  <si>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</si>
  <si>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</si>
  <si>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</si>
  <si>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</si>
  <si>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</si>
  <si>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</si>
  <si>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</si>
  <si>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</si>
  <si>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</si>
  <si>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</si>
  <si>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</si>
  <si>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</si>
  <si>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</si>
  <si>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</si>
  <si>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</si>
  <si>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</si>
  <si>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</si>
  <si>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</si>
  <si>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</si>
  <si>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</si>
  <si>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</si>
  <si>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</si>
  <si>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</si>
  <si>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</si>
  <si>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</si>
  <si>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</si>
  <si>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</si>
  <si>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</si>
  <si>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</si>
  <si>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</si>
  <si>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</si>
  <si>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</si>
  <si>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</si>
  <si>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</si>
  <si>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</si>
  <si>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</si>
  <si>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</si>
  <si>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</si>
  <si>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</si>
  <si>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</si>
  <si>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</si>
  <si>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</si>
  <si>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</si>
  <si>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</si>
  <si>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</si>
  <si>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</si>
  <si>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</si>
  <si>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</si>
  <si>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</si>
  <si>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</si>
  <si>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</si>
  <si>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</si>
  <si>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</si>
  <si>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</si>
  <si>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</si>
  <si>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</si>
  <si>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</si>
  <si>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</si>
  <si>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</si>
  <si>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</si>
  <si>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</si>
  <si>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</si>
  <si>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</si>
  <si>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</si>
  <si>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</si>
  <si>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</si>
  <si>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</si>
  <si>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</si>
  <si>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</si>
  <si>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</si>
  <si>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</si>
  <si>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</si>
  <si>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</si>
  <si>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</si>
  <si>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</si>
  <si>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</si>
  <si>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</si>
  <si>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</si>
  <si>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</si>
  <si>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</si>
  <si>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</si>
  <si>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</si>
  <si>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</si>
  <si>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</si>
  <si>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</si>
  <si>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</si>
  <si>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</si>
  <si>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</si>
  <si>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</si>
  <si>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</si>
  <si>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</si>
  <si>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</si>
  <si>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</si>
  <si>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</si>
  <si>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</si>
  <si>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</si>
  <si>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</si>
  <si>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</si>
  <si>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</si>
  <si>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</si>
  <si>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</si>
  <si>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</si>
  <si>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</si>
  <si>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</si>
  <si>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</si>
  <si>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</si>
  <si>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</si>
  <si>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</si>
  <si>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</si>
  <si>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</si>
  <si>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</si>
  <si>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</si>
  <si>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</si>
  <si>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</si>
  <si>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</si>
  <si>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</si>
  <si>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</si>
  <si>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</si>
  <si>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</si>
  <si>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</si>
  <si>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</si>
  <si>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</si>
  <si>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</si>
  <si>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</si>
  <si>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</si>
  <si>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</si>
  <si>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</si>
  <si>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</si>
  <si>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</si>
  <si>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</si>
  <si>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</si>
  <si>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</si>
  <si>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</si>
  <si>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</si>
  <si>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</si>
  <si>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</si>
  <si>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</si>
  <si>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</si>
  <si>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</si>
  <si>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</si>
  <si>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</si>
  <si>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</si>
  <si>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</si>
  <si>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</si>
  <si>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</si>
  <si>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</si>
  <si>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</si>
  <si>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</si>
  <si>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</si>
  <si>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</si>
  <si>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</si>
  <si>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</si>
  <si>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</si>
  <si>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</si>
  <si>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</si>
  <si>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</si>
  <si>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</si>
  <si>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</si>
  <si>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</si>
  <si>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</si>
  <si>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</si>
  <si>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</si>
  <si>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</si>
  <si>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</si>
  <si>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</si>
  <si>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</si>
  <si>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</si>
  <si>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</si>
  <si>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</si>
  <si>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</si>
  <si>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</si>
  <si>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</si>
  <si>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</si>
  <si>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</si>
  <si>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</si>
  <si>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</si>
  <si>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</si>
  <si>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</si>
  <si>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</si>
  <si>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</si>
  <si>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</si>
  <si>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</si>
  <si>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</si>
  <si>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</si>
  <si>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</si>
  <si>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</si>
  <si>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</si>
  <si>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</si>
  <si>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</si>
  <si>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</si>
  <si>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</si>
  <si>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</si>
  <si>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</si>
  <si>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</si>
  <si>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</si>
  <si>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</si>
  <si>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</si>
  <si>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</si>
  <si>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</si>
  <si>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</si>
  <si>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</si>
  <si>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</si>
  <si>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</si>
  <si>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</si>
  <si>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</si>
  <si>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</si>
  <si>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</si>
  <si>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</si>
  <si>
    <t>Vips Jaime SARI</t>
  </si>
  <si>
    <t>Chillis - Aniversario</t>
  </si>
  <si>
    <t>Pantalones - Aniversario</t>
  </si>
  <si>
    <t>Wok</t>
  </si>
  <si>
    <t>Chillis Aniversario</t>
  </si>
  <si>
    <t>ANIVERSARIO</t>
  </si>
  <si>
    <t>Implante</t>
  </si>
  <si>
    <t>Reunion Mario 2</t>
  </si>
  <si>
    <t>Chelas, Bubulubu</t>
  </si>
  <si>
    <t>Juego mesa</t>
  </si>
  <si>
    <t>Monopoly</t>
  </si>
  <si>
    <t>Kentucky</t>
  </si>
  <si>
    <t>Ahorros</t>
  </si>
  <si>
    <t>Niño Volvió</t>
  </si>
  <si>
    <t>Sra Ana Julia</t>
  </si>
  <si>
    <t>Clase</t>
  </si>
  <si>
    <t>Beto</t>
  </si>
  <si>
    <t>Perdio su cartera</t>
  </si>
  <si>
    <t>Tarjeta Metrobus, Chocolate</t>
  </si>
  <si>
    <t>No Mario</t>
  </si>
  <si>
    <t>No Javs</t>
  </si>
  <si>
    <t>TacosJaime; Chocolate</t>
  </si>
  <si>
    <t>Papá pagando tennis :D</t>
  </si>
  <si>
    <t>PAPIME</t>
  </si>
  <si>
    <t>SINCA inscripcion</t>
  </si>
  <si>
    <t>Pagando tennis</t>
  </si>
  <si>
    <t>Sra Letty &amp; Julia</t>
  </si>
  <si>
    <t>Bistecates</t>
  </si>
  <si>
    <t>Chelas, SINCA</t>
  </si>
  <si>
    <t>Agua;Copias</t>
  </si>
  <si>
    <t>Estrenando ESO :D</t>
  </si>
  <si>
    <t>Clases Ingles Tardeeeeee</t>
  </si>
  <si>
    <t>Netflix  (Sept,2016-Oct,2017)</t>
  </si>
  <si>
    <t>BladeRunner Original</t>
  </si>
  <si>
    <t>Sukiya</t>
  </si>
  <si>
    <t>Snickers; Chela; Tarjeta; Nutrisa</t>
  </si>
  <si>
    <t>Mampa</t>
  </si>
  <si>
    <t>Mama</t>
  </si>
  <si>
    <t>Dahlia Iris PW</t>
  </si>
  <si>
    <t>Pagando Uber</t>
  </si>
  <si>
    <t>Lalo Boletos Devolucion</t>
  </si>
  <si>
    <t xml:space="preserve"> Pago Semanal</t>
  </si>
  <si>
    <t>Codigo Arreglado</t>
  </si>
  <si>
    <t>Alitas Edgar&amp;Jaime</t>
  </si>
  <si>
    <t>Alitas JaimeEdgar</t>
  </si>
  <si>
    <t>Solo Emilio</t>
  </si>
  <si>
    <t>Café Sabado Cine</t>
  </si>
  <si>
    <t>Friki Plaza</t>
  </si>
  <si>
    <t>No estaba el juego</t>
  </si>
  <si>
    <t>Pizzas Jaime</t>
  </si>
  <si>
    <t>BladeRunner 2049</t>
  </si>
  <si>
    <t>Carls Junior</t>
  </si>
  <si>
    <t>Pizzas copilco</t>
  </si>
  <si>
    <t>Plática Pablo Gómez</t>
  </si>
  <si>
    <t>Clases ingles maratónica</t>
  </si>
  <si>
    <t>Jaime invitó Mariscos</t>
  </si>
  <si>
    <t>Jaime invitó IHOP</t>
  </si>
  <si>
    <t>Sushi Buffete</t>
  </si>
  <si>
    <t>Café con Pan de Muerto</t>
  </si>
  <si>
    <t>Café con Ale</t>
  </si>
  <si>
    <t>Seminario Python</t>
  </si>
  <si>
    <t>Ale Consejos de Celular 1</t>
  </si>
  <si>
    <t>Tía de Jaime</t>
  </si>
  <si>
    <t>Buscando Juego en la FrikiPlaza</t>
  </si>
  <si>
    <t>PERDI EL CELULAR :C</t>
  </si>
  <si>
    <t>Cervezas</t>
  </si>
  <si>
    <t>China yo pagué; Maíz</t>
  </si>
  <si>
    <t>Comida Tia Ivonne</t>
  </si>
  <si>
    <t>Cooperacha Café</t>
  </si>
  <si>
    <t>Revision Jaime Tesis</t>
  </si>
  <si>
    <t>Oct, 2017</t>
  </si>
  <si>
    <t>Ryan se fue al cine</t>
  </si>
  <si>
    <t>Coca</t>
  </si>
  <si>
    <t>Chip nuevo; Copias</t>
  </si>
  <si>
    <t>Pago Pau 1</t>
  </si>
  <si>
    <t>Ale Bateria</t>
  </si>
  <si>
    <t>Stephane - Pago final</t>
  </si>
  <si>
    <t>Bateria iPhone</t>
  </si>
  <si>
    <t>Pau-Pago1, Maiz; Bateria; Palomitas Ale; Taxi</t>
  </si>
  <si>
    <t>Sol café</t>
  </si>
  <si>
    <t>iPhone</t>
  </si>
  <si>
    <t>Moshi-Moshi</t>
  </si>
  <si>
    <t>Propina</t>
  </si>
  <si>
    <t>Chillis Ele y Mel</t>
  </si>
  <si>
    <t>Chillis Lab25</t>
  </si>
  <si>
    <t>Sol Sushi</t>
  </si>
  <si>
    <t>Lalo Pago</t>
  </si>
  <si>
    <t>Lalo - Pagos</t>
  </si>
  <si>
    <t>Pau-Pago2,</t>
  </si>
  <si>
    <t>Pan de Muerto</t>
  </si>
  <si>
    <t>El doc me ignoró (x2)</t>
  </si>
  <si>
    <t>Clases de Ingles</t>
  </si>
  <si>
    <t>Niño Compras por internet</t>
  </si>
  <si>
    <t>Veterinario</t>
  </si>
  <si>
    <t>Etrian Odyssey</t>
  </si>
  <si>
    <t>Jaime Boletos</t>
  </si>
  <si>
    <t>Sushi + Propina</t>
  </si>
  <si>
    <t>Wingstop + Propina</t>
  </si>
  <si>
    <t>Starbucks</t>
  </si>
  <si>
    <t>Veterinario; Taxix2;BoletosJaime;Bubulubu</t>
  </si>
  <si>
    <t>American Gods</t>
  </si>
  <si>
    <t>Seminario Alejandra</t>
  </si>
  <si>
    <t>Celular para su mamá</t>
  </si>
  <si>
    <t>Batería iPhone</t>
  </si>
  <si>
    <t>Tía Emma</t>
  </si>
  <si>
    <t>Pan de muerto</t>
  </si>
  <si>
    <t>Palomitas y Café</t>
  </si>
  <si>
    <t>Cerveza</t>
  </si>
  <si>
    <t>American Gods en Ecatepec</t>
  </si>
  <si>
    <t>Alejandro Celular Mamá</t>
  </si>
  <si>
    <t>Ale celular</t>
  </si>
  <si>
    <t>Amiguitos :D</t>
  </si>
  <si>
    <t>Jaime invitó</t>
  </si>
  <si>
    <t>Confirmando Palafox</t>
  </si>
  <si>
    <t>Ensalada</t>
  </si>
  <si>
    <t>Reunion Palafox</t>
  </si>
  <si>
    <t>Papeles Jaime Forma 2</t>
  </si>
  <si>
    <t>Brazalete; Copias e Impresiones; Coquita</t>
  </si>
  <si>
    <t>No Coco :C</t>
  </si>
  <si>
    <t>Papanicolau</t>
  </si>
  <si>
    <t>Lugar SUPER CARO en la Roma (Marotoro)</t>
  </si>
  <si>
    <t>Café en Vips</t>
  </si>
  <si>
    <t>Banana Split</t>
  </si>
  <si>
    <t>Taco Inn</t>
  </si>
  <si>
    <t>Hersheys, Bubulubu, Cerveza</t>
  </si>
  <si>
    <t>Tlaxcala</t>
  </si>
  <si>
    <t>Tlaxcala - PAPIME</t>
  </si>
  <si>
    <t>PAPIME Tlaxcala</t>
  </si>
  <si>
    <t>Desayuno Puebla</t>
  </si>
  <si>
    <t>Cerveza Chaneque</t>
  </si>
  <si>
    <t>Ultimo desayuno Tlaxcala</t>
  </si>
  <si>
    <t>Viaje a Tlaxcala</t>
  </si>
  <si>
    <t>Tlax- Presentacion Doc</t>
  </si>
  <si>
    <t>Tlax - Simposios Lab25</t>
  </si>
  <si>
    <t>Tlax - Puebla</t>
  </si>
  <si>
    <t>Tlax - Regreso</t>
  </si>
  <si>
    <t>Jaime Justice League</t>
  </si>
  <si>
    <t>Minonis</t>
  </si>
  <si>
    <t>Taxi a casa Jonathan; Yogurth cena</t>
  </si>
  <si>
    <t>Mesón Taurino</t>
  </si>
  <si>
    <t>Taxi_1; Americano; Combi; CervezaMel</t>
  </si>
  <si>
    <t>Pizzas Minoni en la noche</t>
  </si>
  <si>
    <t>Molletes; CervezaThai; AlcoholNoche</t>
  </si>
  <si>
    <t>Semitas Puebla</t>
  </si>
  <si>
    <t>TaxiPuebla; Turibus; PagoCervezasNoCambio; Pringles</t>
  </si>
  <si>
    <t>Taxis; SeñorViejito; Baño</t>
  </si>
  <si>
    <t>Café de olla</t>
  </si>
  <si>
    <t>Sra Lety</t>
  </si>
  <si>
    <t>Cine; Palomitas;Taxi</t>
  </si>
  <si>
    <t>Café con Sol</t>
  </si>
  <si>
    <t>Coco Cine Familia</t>
  </si>
  <si>
    <t>Misa Papá Tomás</t>
  </si>
  <si>
    <t>Libre Jaime</t>
  </si>
  <si>
    <t>Revisión Doc</t>
  </si>
  <si>
    <t>Crepas</t>
  </si>
  <si>
    <t>Platanitos; Cerveza</t>
  </si>
  <si>
    <t>Justice Alejandro</t>
  </si>
  <si>
    <t>Tramites - Pao Perla y Forma3</t>
  </si>
  <si>
    <t>Café con Sol - Psicometría</t>
  </si>
  <si>
    <t>Pagina PAPIME</t>
  </si>
  <si>
    <t>Seminario Alfonso</t>
  </si>
  <si>
    <t>R Shiny notas</t>
  </si>
  <si>
    <t>Tecuas Alitas</t>
  </si>
  <si>
    <t>Jaime Ecatepec</t>
  </si>
  <si>
    <t>Deposito Devolucion</t>
  </si>
  <si>
    <t>3 Pago Paulina</t>
  </si>
  <si>
    <t>Solo Emilio, lavar ropa</t>
  </si>
  <si>
    <t>Pagina LabVirtual25</t>
  </si>
  <si>
    <t>Comida Corrida</t>
  </si>
  <si>
    <t>Alitas Tecuas</t>
  </si>
  <si>
    <t>Pasajes; Hocho; Chocolate</t>
  </si>
  <si>
    <t>Deposito Ahorros</t>
  </si>
  <si>
    <t>Pago Bateria</t>
  </si>
  <si>
    <t>Para pagar Pau</t>
  </si>
  <si>
    <t>Pago 3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</si>
</sst>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5" borderId="0" xfId="0" applyFill="1"/>
    <xf numFmtId="0" fontId="19" fillId="14" borderId="0" xfId="0" applyFont="1" applyFill="1"/>
    <xf numFmtId="16" fontId="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FFCC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D38" sqref="D38"/>
    </sheetView>
  </sheetViews>
  <sheetFormatPr baseColWidth="10" defaultRowHeight="15" x14ac:dyDescent="0.25"/>
  <cols>
    <col min="1" max="1" width="8.5703125" customWidth="1"/>
    <col min="2" max="2" width="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(SUM(C2,(E11:E499)))-(SUM((D11:D499),(C11:C499)))</f>
        <v>6858.0299999999988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35078.03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4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(SUM((Q11:Q299),(W3:W500),(C11:C499)))-(SUM((R11:R499)))</f>
        <v>220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220</v>
      </c>
      <c r="O7" s="83"/>
      <c r="P7" s="82">
        <f>(SUM(R11:R499))-(SUM(E11:E499))</f>
        <v>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28000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193.5</v>
      </c>
      <c r="X12" s="52">
        <v>70</v>
      </c>
      <c r="Y12" s="91">
        <v>227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93">
        <v>42989</v>
      </c>
      <c r="B18" s="94" t="s">
        <v>213</v>
      </c>
      <c r="C18" s="95">
        <v>1000</v>
      </c>
      <c r="D18" s="96"/>
      <c r="E18" s="97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A20" s="93">
        <v>43005</v>
      </c>
      <c r="B20" s="94" t="s">
        <v>258</v>
      </c>
      <c r="C20" s="95">
        <v>3200</v>
      </c>
      <c r="D20" s="96"/>
      <c r="E20" s="97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93">
        <v>43006</v>
      </c>
      <c r="B21" s="94" t="s">
        <v>263</v>
      </c>
      <c r="C21" s="95"/>
      <c r="D21" s="96">
        <v>1288</v>
      </c>
      <c r="E21" s="97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A22" s="33">
        <v>43008</v>
      </c>
      <c r="B22" t="s">
        <v>264</v>
      </c>
      <c r="C22" s="13"/>
      <c r="D22" s="12">
        <v>144</v>
      </c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A23" s="33">
        <v>43009</v>
      </c>
      <c r="B23" t="s">
        <v>265</v>
      </c>
      <c r="C23" s="13"/>
      <c r="D23" s="12">
        <v>649</v>
      </c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A24" s="33">
        <v>43009</v>
      </c>
      <c r="B24" t="s">
        <v>266</v>
      </c>
      <c r="C24" s="13"/>
      <c r="D24" s="12">
        <v>796</v>
      </c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A25" s="33">
        <v>43015</v>
      </c>
      <c r="B25" t="s">
        <v>286</v>
      </c>
      <c r="C25" s="13"/>
      <c r="D25" s="12"/>
      <c r="E25" s="14">
        <v>1288</v>
      </c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A26" s="33">
        <v>43013</v>
      </c>
      <c r="B26" t="s">
        <v>212</v>
      </c>
      <c r="C26" s="13"/>
      <c r="D26" s="12">
        <v>160.9</v>
      </c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A27" s="93">
        <v>43016</v>
      </c>
      <c r="B27" s="94" t="s">
        <v>176</v>
      </c>
      <c r="C27" s="95"/>
      <c r="D27" s="96">
        <v>196.69</v>
      </c>
      <c r="E27" s="97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A28" s="33">
        <v>43022</v>
      </c>
      <c r="B28" t="s">
        <v>310</v>
      </c>
      <c r="C28" s="13"/>
      <c r="D28" s="12">
        <v>38</v>
      </c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A29" s="33">
        <v>43033</v>
      </c>
      <c r="B29" t="s">
        <v>341</v>
      </c>
      <c r="C29" s="13">
        <v>931</v>
      </c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A30" s="33">
        <v>43038</v>
      </c>
      <c r="B30" t="s">
        <v>350</v>
      </c>
      <c r="C30" s="13"/>
      <c r="D30" s="12"/>
      <c r="E30" s="14">
        <v>2960</v>
      </c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8">
        <v>43004</v>
      </c>
      <c r="O30" s="37" t="s">
        <v>238</v>
      </c>
      <c r="P30" s="37"/>
      <c r="Q30" s="39">
        <v>200</v>
      </c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A31" s="33">
        <v>43040</v>
      </c>
      <c r="B31" t="s">
        <v>358</v>
      </c>
      <c r="C31" s="13"/>
      <c r="D31" s="12">
        <v>1020</v>
      </c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8">
        <v>43006</v>
      </c>
      <c r="O31" s="37" t="s">
        <v>170</v>
      </c>
      <c r="P31" s="37"/>
      <c r="Q31" s="39">
        <v>500</v>
      </c>
      <c r="R31" s="39">
        <v>500</v>
      </c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A32" s="33">
        <v>43040</v>
      </c>
      <c r="B32" t="s">
        <v>359</v>
      </c>
      <c r="C32" s="13">
        <v>1800</v>
      </c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8">
        <v>43006</v>
      </c>
      <c r="O32" s="37" t="s">
        <v>27</v>
      </c>
      <c r="P32" s="37" t="s">
        <v>262</v>
      </c>
      <c r="Q32" s="39">
        <v>100</v>
      </c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A33" s="93">
        <v>43045</v>
      </c>
      <c r="B33" s="94" t="s">
        <v>373</v>
      </c>
      <c r="C33" s="95">
        <v>5300</v>
      </c>
      <c r="D33" s="96"/>
      <c r="E33" s="97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8">
        <v>43009</v>
      </c>
      <c r="O33" s="37" t="s">
        <v>273</v>
      </c>
      <c r="P33" s="37"/>
      <c r="Q33" s="39"/>
      <c r="R33" s="39">
        <v>-100</v>
      </c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A34" s="33">
        <v>43046</v>
      </c>
      <c r="B34" t="s">
        <v>212</v>
      </c>
      <c r="C34" s="13"/>
      <c r="D34" s="12">
        <v>160.69999999999999</v>
      </c>
      <c r="E34" s="14"/>
      <c r="G34" s="60"/>
      <c r="H34" s="60" t="s">
        <v>84</v>
      </c>
      <c r="I34" s="60" t="s">
        <v>128</v>
      </c>
      <c r="J34" s="62">
        <v>1000</v>
      </c>
      <c r="K34" s="65">
        <v>1000</v>
      </c>
      <c r="L34" s="66">
        <f>J34-K34</f>
        <v>0</v>
      </c>
      <c r="N34" s="38">
        <v>43009</v>
      </c>
      <c r="O34" s="37"/>
      <c r="P34" s="37" t="s">
        <v>276</v>
      </c>
      <c r="Q34" s="39"/>
      <c r="R34" s="39">
        <v>400</v>
      </c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A35" s="33">
        <v>43052</v>
      </c>
      <c r="B35" t="s">
        <v>390</v>
      </c>
      <c r="C35" s="13"/>
      <c r="D35" s="12"/>
      <c r="E35" s="14">
        <v>2182.5</v>
      </c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8">
        <v>43010</v>
      </c>
      <c r="O35" s="37" t="s">
        <v>278</v>
      </c>
      <c r="P35" s="37" t="s">
        <v>279</v>
      </c>
      <c r="Q35" s="39">
        <v>200</v>
      </c>
      <c r="R35" s="39">
        <v>200</v>
      </c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A36" s="33">
        <v>43055</v>
      </c>
      <c r="B36" t="s">
        <v>392</v>
      </c>
      <c r="C36" s="13"/>
      <c r="D36" s="12">
        <v>110</v>
      </c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8">
        <v>43015</v>
      </c>
      <c r="O36" s="37" t="s">
        <v>27</v>
      </c>
      <c r="P36" s="37" t="s">
        <v>289</v>
      </c>
      <c r="Q36" s="39">
        <v>1288</v>
      </c>
      <c r="R36" s="39">
        <v>1288</v>
      </c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105">
        <v>43055</v>
      </c>
      <c r="B37" t="s">
        <v>393</v>
      </c>
      <c r="C37" s="13"/>
      <c r="D37" s="12">
        <v>105</v>
      </c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8">
        <v>43012</v>
      </c>
      <c r="O37" s="37" t="s">
        <v>290</v>
      </c>
      <c r="P37" s="37"/>
      <c r="Q37" s="39">
        <v>350</v>
      </c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A38" s="33">
        <v>43056</v>
      </c>
      <c r="B38" t="s">
        <v>394</v>
      </c>
      <c r="C38" s="13"/>
      <c r="D38" s="12">
        <v>100</v>
      </c>
      <c r="E38" s="14"/>
      <c r="G38" s="60"/>
      <c r="H38" s="60" t="s">
        <v>89</v>
      </c>
      <c r="I38" s="60" t="s">
        <v>90</v>
      </c>
      <c r="J38" s="62">
        <v>2200</v>
      </c>
      <c r="K38" s="65">
        <v>2200</v>
      </c>
      <c r="L38" s="66">
        <f t="shared" ref="L38:L84" si="7">J38-K38</f>
        <v>0</v>
      </c>
      <c r="N38" s="38">
        <v>43016</v>
      </c>
      <c r="O38" s="37" t="s">
        <v>300</v>
      </c>
      <c r="P38" s="37" t="s">
        <v>303</v>
      </c>
      <c r="Q38" s="39">
        <v>200</v>
      </c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A39" s="33">
        <v>43057</v>
      </c>
      <c r="B39" t="s">
        <v>410</v>
      </c>
      <c r="C39" s="13"/>
      <c r="D39" s="12">
        <v>38</v>
      </c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8">
        <v>43019</v>
      </c>
      <c r="O39" s="37" t="s">
        <v>278</v>
      </c>
      <c r="P39" s="37" t="s">
        <v>305</v>
      </c>
      <c r="Q39" s="39">
        <v>250</v>
      </c>
      <c r="R39" s="39">
        <v>100</v>
      </c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A40" s="33">
        <v>43070</v>
      </c>
      <c r="B40" t="s">
        <v>212</v>
      </c>
      <c r="C40" s="13"/>
      <c r="D40" s="12">
        <v>161</v>
      </c>
      <c r="E40" s="14"/>
      <c r="G40" s="59">
        <v>42987</v>
      </c>
      <c r="H40" s="60" t="s">
        <v>29</v>
      </c>
      <c r="I40" s="60" t="s">
        <v>177</v>
      </c>
      <c r="J40" s="62">
        <v>214</v>
      </c>
      <c r="K40" s="65">
        <v>214</v>
      </c>
      <c r="L40" s="66">
        <f t="shared" si="7"/>
        <v>0</v>
      </c>
      <c r="N40" s="38">
        <v>43022</v>
      </c>
      <c r="O40" s="37" t="s">
        <v>311</v>
      </c>
      <c r="P40" s="37"/>
      <c r="Q40" s="39"/>
      <c r="R40" s="39">
        <v>-2100</v>
      </c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A41" s="33">
        <v>43071</v>
      </c>
      <c r="B41" t="s">
        <v>176</v>
      </c>
      <c r="C41" s="13"/>
      <c r="D41" s="12">
        <v>240</v>
      </c>
      <c r="E41" s="14"/>
      <c r="G41" s="59">
        <v>42989</v>
      </c>
      <c r="H41" s="60" t="s">
        <v>75</v>
      </c>
      <c r="I41" s="60" t="s">
        <v>214</v>
      </c>
      <c r="J41" s="62">
        <v>1000</v>
      </c>
      <c r="K41" s="65">
        <v>1000</v>
      </c>
      <c r="L41" s="66">
        <f t="shared" si="7"/>
        <v>0</v>
      </c>
      <c r="N41" s="38">
        <v>43022</v>
      </c>
      <c r="O41" s="37" t="s">
        <v>312</v>
      </c>
      <c r="P41" s="37"/>
      <c r="Q41" s="39"/>
      <c r="R41" s="39">
        <v>2100</v>
      </c>
      <c r="T41" s="49">
        <v>42993</v>
      </c>
      <c r="U41" s="50" t="s">
        <v>92</v>
      </c>
      <c r="V41" s="51" t="s">
        <v>228</v>
      </c>
      <c r="W41" s="43">
        <f t="shared" si="3"/>
        <v>162.5</v>
      </c>
      <c r="X41" s="52">
        <v>120</v>
      </c>
      <c r="Y41" s="100">
        <v>175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A42" s="33">
        <v>43075</v>
      </c>
      <c r="B42" t="s">
        <v>435</v>
      </c>
      <c r="C42" s="13"/>
      <c r="D42" s="12"/>
      <c r="E42" s="14">
        <v>1100</v>
      </c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8">
        <v>43025</v>
      </c>
      <c r="O42" s="37" t="s">
        <v>170</v>
      </c>
      <c r="P42" s="37"/>
      <c r="Q42" s="39">
        <v>300</v>
      </c>
      <c r="R42" s="39">
        <v>200</v>
      </c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64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8">
        <v>43027</v>
      </c>
      <c r="O43" s="37" t="s">
        <v>278</v>
      </c>
      <c r="P43" s="37"/>
      <c r="Q43" s="39">
        <v>250</v>
      </c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59">
        <v>43006</v>
      </c>
      <c r="H44" s="60" t="s">
        <v>27</v>
      </c>
      <c r="I44" s="60" t="s">
        <v>263</v>
      </c>
      <c r="J44" s="62">
        <v>1288</v>
      </c>
      <c r="K44" s="65">
        <v>1288</v>
      </c>
      <c r="L44" s="66">
        <f t="shared" si="7"/>
        <v>0</v>
      </c>
      <c r="N44" s="38">
        <v>43032</v>
      </c>
      <c r="O44" s="37" t="s">
        <v>170</v>
      </c>
      <c r="P44" s="37"/>
      <c r="Q44" s="39">
        <v>200</v>
      </c>
      <c r="R44" s="104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64">
        <v>43010</v>
      </c>
      <c r="H45" s="18" t="s">
        <v>280</v>
      </c>
      <c r="I45" s="18" t="s">
        <v>281</v>
      </c>
      <c r="J45" s="23">
        <v>100</v>
      </c>
      <c r="K45" s="22"/>
      <c r="L45" s="20">
        <f t="shared" si="7"/>
        <v>100</v>
      </c>
      <c r="N45" s="38">
        <v>43033</v>
      </c>
      <c r="O45" s="103" t="s">
        <v>338</v>
      </c>
      <c r="P45" s="37"/>
      <c r="Q45" s="104"/>
      <c r="R45" s="39">
        <v>-1000</v>
      </c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64">
        <v>43014</v>
      </c>
      <c r="H46" s="18" t="s">
        <v>287</v>
      </c>
      <c r="I46" s="18" t="s">
        <v>288</v>
      </c>
      <c r="J46" s="23">
        <v>300</v>
      </c>
      <c r="K46" s="22"/>
      <c r="L46" s="20">
        <f t="shared" si="7"/>
        <v>300</v>
      </c>
      <c r="N46" s="38">
        <v>43035</v>
      </c>
      <c r="O46" s="37" t="s">
        <v>340</v>
      </c>
      <c r="P46" s="37"/>
      <c r="Q46" s="39">
        <v>1200</v>
      </c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 t="s">
        <v>334</v>
      </c>
      <c r="H47" s="18" t="s">
        <v>29</v>
      </c>
      <c r="I47" s="18" t="s">
        <v>296</v>
      </c>
      <c r="J47" s="23">
        <v>1040</v>
      </c>
      <c r="K47" s="22"/>
      <c r="L47" s="20">
        <f t="shared" si="7"/>
        <v>1040</v>
      </c>
      <c r="N47" s="38">
        <v>43038</v>
      </c>
      <c r="O47" s="37" t="s">
        <v>351</v>
      </c>
      <c r="P47" s="37"/>
      <c r="Q47" s="39">
        <v>2960</v>
      </c>
      <c r="R47" s="39">
        <v>2960</v>
      </c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59">
        <v>43016</v>
      </c>
      <c r="H48" s="60" t="s">
        <v>301</v>
      </c>
      <c r="I48" s="60" t="s">
        <v>177</v>
      </c>
      <c r="J48" s="62">
        <v>200</v>
      </c>
      <c r="K48" s="65">
        <v>200</v>
      </c>
      <c r="L48" s="66">
        <f t="shared" si="7"/>
        <v>0</v>
      </c>
      <c r="N48" s="38">
        <v>43039</v>
      </c>
      <c r="O48" s="37" t="s">
        <v>278</v>
      </c>
      <c r="P48" s="37"/>
      <c r="Q48" s="39">
        <v>100</v>
      </c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 t="s">
        <v>29</v>
      </c>
      <c r="I49" s="18" t="s">
        <v>344</v>
      </c>
      <c r="J49" s="23">
        <v>3500</v>
      </c>
      <c r="K49" s="22">
        <v>100</v>
      </c>
      <c r="L49" s="20">
        <f t="shared" si="7"/>
        <v>3400</v>
      </c>
      <c r="N49" s="38">
        <v>43040</v>
      </c>
      <c r="O49" s="37" t="s">
        <v>357</v>
      </c>
      <c r="P49" s="37"/>
      <c r="Q49" s="39"/>
      <c r="R49" s="39">
        <v>-300</v>
      </c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 t="s">
        <v>23</v>
      </c>
      <c r="I50" s="18" t="s">
        <v>366</v>
      </c>
      <c r="J50" s="23">
        <v>5300</v>
      </c>
      <c r="K50" s="22"/>
      <c r="L50" s="20">
        <f t="shared" si="7"/>
        <v>5300</v>
      </c>
      <c r="N50" s="38">
        <v>43044</v>
      </c>
      <c r="O50" s="37" t="s">
        <v>368</v>
      </c>
      <c r="P50" s="37" t="s">
        <v>369</v>
      </c>
      <c r="Q50" s="39">
        <v>150</v>
      </c>
      <c r="R50" s="39">
        <v>300</v>
      </c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60"/>
      <c r="H51" s="60" t="s">
        <v>29</v>
      </c>
      <c r="I51" s="60" t="s">
        <v>367</v>
      </c>
      <c r="J51" s="62">
        <v>500</v>
      </c>
      <c r="K51" s="65">
        <v>500</v>
      </c>
      <c r="L51" s="66">
        <f t="shared" si="7"/>
        <v>0</v>
      </c>
      <c r="N51" s="38">
        <v>43046</v>
      </c>
      <c r="O51" s="37" t="s">
        <v>170</v>
      </c>
      <c r="P51" s="37" t="s">
        <v>171</v>
      </c>
      <c r="Q51" s="39">
        <v>450</v>
      </c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8">
        <v>43047</v>
      </c>
      <c r="O52" s="37" t="s">
        <v>278</v>
      </c>
      <c r="P52" s="37" t="s">
        <v>171</v>
      </c>
      <c r="Q52" s="39">
        <v>300</v>
      </c>
      <c r="R52" s="39"/>
      <c r="T52" s="49">
        <v>43004</v>
      </c>
      <c r="U52" s="50" t="s">
        <v>91</v>
      </c>
      <c r="V52" s="51" t="s">
        <v>255</v>
      </c>
      <c r="W52" s="43">
        <f t="shared" si="3"/>
        <v>3.5</v>
      </c>
      <c r="X52" s="52">
        <v>80</v>
      </c>
      <c r="Y52" s="52"/>
      <c r="AA52" s="53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8">
        <v>43050</v>
      </c>
      <c r="O53" s="37" t="s">
        <v>383</v>
      </c>
      <c r="P53" s="37"/>
      <c r="Q53" s="39"/>
      <c r="R53" s="39">
        <v>-1000</v>
      </c>
      <c r="T53" s="49">
        <v>43005</v>
      </c>
      <c r="U53" s="50" t="s">
        <v>96</v>
      </c>
      <c r="V53" s="51" t="s">
        <v>23</v>
      </c>
      <c r="W53" s="43">
        <f t="shared" si="3"/>
        <v>-3370.5</v>
      </c>
      <c r="X53" s="52">
        <v>80</v>
      </c>
      <c r="Y53" s="52">
        <v>80</v>
      </c>
      <c r="AA53" s="53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8">
        <v>43052</v>
      </c>
      <c r="O54" s="37" t="s">
        <v>389</v>
      </c>
      <c r="P54" s="37"/>
      <c r="Q54" s="39"/>
      <c r="R54" s="39">
        <v>-300</v>
      </c>
      <c r="T54" s="49">
        <v>43006</v>
      </c>
      <c r="U54" s="50" t="s">
        <v>55</v>
      </c>
      <c r="V54" s="51" t="s">
        <v>260</v>
      </c>
      <c r="W54" s="43">
        <f t="shared" si="3"/>
        <v>-76.5</v>
      </c>
      <c r="X54" s="52">
        <v>80</v>
      </c>
      <c r="Y54" s="101"/>
      <c r="AA54" s="53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8">
        <v>43052</v>
      </c>
      <c r="O55" s="37" t="s">
        <v>391</v>
      </c>
      <c r="P55" s="37"/>
      <c r="Q55" s="39">
        <v>2182.5</v>
      </c>
      <c r="R55" s="39">
        <v>2182.5</v>
      </c>
      <c r="T55" s="49">
        <v>43007</v>
      </c>
      <c r="U55" s="50" t="s">
        <v>92</v>
      </c>
      <c r="V55" s="51" t="s">
        <v>271</v>
      </c>
      <c r="W55" s="43">
        <f t="shared" si="3"/>
        <v>-55.5</v>
      </c>
      <c r="X55" s="52">
        <v>80</v>
      </c>
      <c r="Y55" s="52"/>
      <c r="AA55" s="53">
        <f t="shared" si="0"/>
        <v>135.5</v>
      </c>
      <c r="AB55">
        <v>100</v>
      </c>
      <c r="AC55" t="s">
        <v>275</v>
      </c>
      <c r="AD55" t="s">
        <v>272</v>
      </c>
      <c r="AE55">
        <v>18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12.5</v>
      </c>
      <c r="AT55">
        <f t="shared" si="6"/>
        <v>0</v>
      </c>
      <c r="AV55">
        <f t="shared" si="4"/>
        <v>0</v>
      </c>
      <c r="AW55">
        <v>12.5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8">
        <v>43060</v>
      </c>
      <c r="O56" s="37" t="s">
        <v>411</v>
      </c>
      <c r="P56" s="37"/>
      <c r="Q56" s="39">
        <v>300</v>
      </c>
      <c r="R56" s="39">
        <v>300</v>
      </c>
      <c r="T56" s="49">
        <v>43008</v>
      </c>
      <c r="U56" s="50" t="s">
        <v>93</v>
      </c>
      <c r="V56" s="51" t="s">
        <v>270</v>
      </c>
      <c r="W56" s="43">
        <f t="shared" si="3"/>
        <v>-100</v>
      </c>
      <c r="X56" s="52">
        <v>120</v>
      </c>
      <c r="Y56" s="52"/>
      <c r="AA56" s="53">
        <f t="shared" si="0"/>
        <v>220</v>
      </c>
      <c r="AB56">
        <v>100</v>
      </c>
      <c r="AC56" t="s">
        <v>267</v>
      </c>
      <c r="AD56" t="s">
        <v>274</v>
      </c>
      <c r="AE56">
        <v>100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20</v>
      </c>
      <c r="AT56">
        <f t="shared" si="6"/>
        <v>0</v>
      </c>
      <c r="AU56">
        <v>4</v>
      </c>
      <c r="AV56">
        <f t="shared" si="4"/>
        <v>20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8">
        <v>43062</v>
      </c>
      <c r="O57" s="37" t="s">
        <v>278</v>
      </c>
      <c r="P57" s="37"/>
      <c r="Q57" s="39">
        <v>250</v>
      </c>
      <c r="R57" s="39"/>
      <c r="T57" s="49">
        <v>43009</v>
      </c>
      <c r="U57" s="50" t="s">
        <v>94</v>
      </c>
      <c r="V57" s="51" t="s">
        <v>269</v>
      </c>
      <c r="W57" s="43">
        <f t="shared" si="3"/>
        <v>388.5</v>
      </c>
      <c r="X57" s="52">
        <v>100</v>
      </c>
      <c r="Y57" s="52">
        <v>300</v>
      </c>
      <c r="Z57" t="s">
        <v>208</v>
      </c>
      <c r="AA57" s="53">
        <f t="shared" si="0"/>
        <v>11.5</v>
      </c>
      <c r="AB57" s="102" t="s">
        <v>106</v>
      </c>
      <c r="AC57" t="s">
        <v>268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11.5</v>
      </c>
      <c r="AT57">
        <f t="shared" si="6"/>
        <v>0</v>
      </c>
      <c r="AV57">
        <f t="shared" si="4"/>
        <v>0</v>
      </c>
      <c r="AW57">
        <v>11.5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8">
        <v>43064</v>
      </c>
      <c r="O58" s="37" t="s">
        <v>75</v>
      </c>
      <c r="P58" s="37" t="s">
        <v>21</v>
      </c>
      <c r="Q58" s="39">
        <v>1000</v>
      </c>
      <c r="R58" s="39">
        <v>1000</v>
      </c>
      <c r="T58" s="49">
        <v>43010</v>
      </c>
      <c r="U58" s="50" t="s">
        <v>95</v>
      </c>
      <c r="V58" s="51" t="s">
        <v>277</v>
      </c>
      <c r="W58" s="43">
        <f t="shared" si="3"/>
        <v>-7</v>
      </c>
      <c r="X58" s="52">
        <v>80</v>
      </c>
      <c r="Y58" s="52"/>
      <c r="AA58" s="53">
        <f t="shared" si="0"/>
        <v>87</v>
      </c>
      <c r="AB58">
        <v>70</v>
      </c>
      <c r="AC58" t="s">
        <v>141</v>
      </c>
      <c r="AD58" t="s">
        <v>256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15</v>
      </c>
      <c r="AT58">
        <f t="shared" si="6"/>
        <v>0</v>
      </c>
      <c r="AV58">
        <f t="shared" si="4"/>
        <v>0</v>
      </c>
      <c r="AW58">
        <v>15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8">
        <v>43069</v>
      </c>
      <c r="O59" s="37" t="s">
        <v>278</v>
      </c>
      <c r="P59" s="37"/>
      <c r="Q59" s="37">
        <v>250</v>
      </c>
      <c r="R59" s="37"/>
      <c r="T59" s="49">
        <v>43011</v>
      </c>
      <c r="U59" s="50" t="s">
        <v>91</v>
      </c>
      <c r="V59" s="51" t="s">
        <v>283</v>
      </c>
      <c r="W59" s="43">
        <f t="shared" si="3"/>
        <v>-41.5</v>
      </c>
      <c r="X59" s="52">
        <v>80</v>
      </c>
      <c r="Y59" s="52"/>
      <c r="AA59" s="53">
        <f t="shared" si="0"/>
        <v>121.5</v>
      </c>
      <c r="AB59">
        <v>60</v>
      </c>
      <c r="AC59" t="s">
        <v>150</v>
      </c>
      <c r="AD59" t="s">
        <v>282</v>
      </c>
      <c r="AE59">
        <v>40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17.5</v>
      </c>
      <c r="AQ59">
        <v>2</v>
      </c>
      <c r="AT59">
        <f t="shared" si="6"/>
        <v>12</v>
      </c>
      <c r="AU59">
        <v>1</v>
      </c>
      <c r="AV59">
        <f t="shared" si="4"/>
        <v>5</v>
      </c>
      <c r="AW59">
        <v>12.5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8">
        <v>43074</v>
      </c>
      <c r="O60" s="37" t="s">
        <v>29</v>
      </c>
      <c r="P60" s="37" t="s">
        <v>436</v>
      </c>
      <c r="Q60" s="39">
        <v>600</v>
      </c>
      <c r="R60" s="39">
        <v>600</v>
      </c>
      <c r="T60" s="49">
        <v>43012</v>
      </c>
      <c r="U60" s="50" t="s">
        <v>96</v>
      </c>
      <c r="V60" s="51" t="s">
        <v>284</v>
      </c>
      <c r="W60" s="43">
        <f t="shared" si="3"/>
        <v>-30</v>
      </c>
      <c r="X60" s="52">
        <v>80</v>
      </c>
      <c r="Y60" s="52"/>
      <c r="AA60" s="53">
        <f t="shared" si="0"/>
        <v>110</v>
      </c>
      <c r="AB60">
        <v>60</v>
      </c>
      <c r="AC60" t="s">
        <v>116</v>
      </c>
      <c r="AD60" t="s">
        <v>285</v>
      </c>
      <c r="AE60">
        <v>32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16</v>
      </c>
      <c r="AT60">
        <f t="shared" si="6"/>
        <v>0</v>
      </c>
      <c r="AV60">
        <f t="shared" si="4"/>
        <v>0</v>
      </c>
      <c r="AW60">
        <v>16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8">
        <v>43074</v>
      </c>
      <c r="O61" s="37" t="s">
        <v>29</v>
      </c>
      <c r="P61" s="37" t="s">
        <v>262</v>
      </c>
      <c r="Q61" s="39">
        <v>200</v>
      </c>
      <c r="R61" s="39">
        <v>200</v>
      </c>
      <c r="T61" s="49">
        <v>43013</v>
      </c>
      <c r="U61" s="50" t="s">
        <v>55</v>
      </c>
      <c r="V61" s="51" t="s">
        <v>295</v>
      </c>
      <c r="W61" s="43">
        <f t="shared" si="3"/>
        <v>40</v>
      </c>
      <c r="X61" s="52">
        <v>80</v>
      </c>
      <c r="Y61" s="52"/>
      <c r="AA61" s="53">
        <f t="shared" si="0"/>
        <v>40</v>
      </c>
      <c r="AD61" t="s">
        <v>293</v>
      </c>
      <c r="AE61">
        <v>15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15</v>
      </c>
      <c r="AQ61">
        <v>2</v>
      </c>
      <c r="AT61">
        <f t="shared" si="6"/>
        <v>12</v>
      </c>
      <c r="AU61">
        <v>3</v>
      </c>
      <c r="AV61">
        <f t="shared" si="4"/>
        <v>15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8">
        <v>43075</v>
      </c>
      <c r="O62" s="37"/>
      <c r="P62" s="37" t="s">
        <v>437</v>
      </c>
      <c r="Q62" s="39"/>
      <c r="R62" s="39">
        <v>-1000</v>
      </c>
      <c r="T62" s="49">
        <v>43014</v>
      </c>
      <c r="U62" s="50" t="s">
        <v>92</v>
      </c>
      <c r="V62" s="51" t="s">
        <v>294</v>
      </c>
      <c r="W62" s="43">
        <f t="shared" si="3"/>
        <v>-333.5</v>
      </c>
      <c r="X62" s="52">
        <v>80</v>
      </c>
      <c r="Y62" s="52"/>
      <c r="AA62" s="53">
        <f t="shared" si="0"/>
        <v>413.5</v>
      </c>
      <c r="AB62">
        <v>70</v>
      </c>
      <c r="AC62" t="s">
        <v>291</v>
      </c>
      <c r="AD62" t="s">
        <v>292</v>
      </c>
      <c r="AE62">
        <v>20</v>
      </c>
      <c r="AF62" s="12">
        <v>300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23.5</v>
      </c>
      <c r="AT62">
        <f t="shared" si="6"/>
        <v>0</v>
      </c>
      <c r="AU62">
        <v>1</v>
      </c>
      <c r="AV62">
        <f t="shared" si="4"/>
        <v>5</v>
      </c>
      <c r="AW62">
        <v>18.5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 t="s">
        <v>93</v>
      </c>
      <c r="V63" s="51" t="s">
        <v>297</v>
      </c>
      <c r="W63" s="43">
        <f t="shared" si="3"/>
        <v>20</v>
      </c>
      <c r="X63" s="52">
        <v>200</v>
      </c>
      <c r="Y63" s="52"/>
      <c r="AA63" s="53">
        <f t="shared" si="0"/>
        <v>180</v>
      </c>
      <c r="AB63">
        <v>100</v>
      </c>
      <c r="AC63" t="s">
        <v>298</v>
      </c>
      <c r="AD63" t="s">
        <v>299</v>
      </c>
      <c r="AE63">
        <v>20</v>
      </c>
      <c r="AF63">
        <v>20</v>
      </c>
      <c r="AG63">
        <v>20</v>
      </c>
      <c r="AH63">
        <v>20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 t="s">
        <v>94</v>
      </c>
      <c r="V64" s="51" t="s">
        <v>302</v>
      </c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9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 t="s">
        <v>95</v>
      </c>
      <c r="V65" s="51" t="s">
        <v>304</v>
      </c>
      <c r="W65" s="43">
        <f t="shared" si="3"/>
        <v>31.5</v>
      </c>
      <c r="X65" s="52">
        <v>120</v>
      </c>
      <c r="Y65" s="52"/>
      <c r="AA65" s="53">
        <f t="shared" si="0"/>
        <v>88.5</v>
      </c>
      <c r="AB65">
        <v>70</v>
      </c>
      <c r="AC65" t="s">
        <v>141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18.5</v>
      </c>
      <c r="AT65">
        <f t="shared" si="6"/>
        <v>0</v>
      </c>
      <c r="AV65">
        <f t="shared" si="4"/>
        <v>0</v>
      </c>
      <c r="AW65">
        <v>18.5</v>
      </c>
    </row>
    <row r="66" spans="3:49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 t="s">
        <v>91</v>
      </c>
      <c r="V66" s="51" t="s">
        <v>306</v>
      </c>
      <c r="W66" s="43">
        <f t="shared" si="3"/>
        <v>-54</v>
      </c>
      <c r="X66" s="52">
        <v>80</v>
      </c>
      <c r="Y66" s="52"/>
      <c r="AA66" s="53">
        <f t="shared" si="0"/>
        <v>134</v>
      </c>
      <c r="AB66">
        <v>64</v>
      </c>
      <c r="AC66" t="s">
        <v>150</v>
      </c>
      <c r="AD66" t="s">
        <v>211</v>
      </c>
      <c r="AE66">
        <v>7.5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62.5</v>
      </c>
      <c r="AP66">
        <v>50</v>
      </c>
      <c r="AQ66">
        <v>2</v>
      </c>
      <c r="AS66">
        <v>1</v>
      </c>
      <c r="AT66">
        <f t="shared" si="6"/>
        <v>17</v>
      </c>
      <c r="AV66">
        <f t="shared" si="4"/>
        <v>0</v>
      </c>
      <c r="AW66">
        <v>12.5</v>
      </c>
    </row>
    <row r="67" spans="3:49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 t="s">
        <v>96</v>
      </c>
      <c r="V67" s="51" t="s">
        <v>308</v>
      </c>
      <c r="W67" s="43">
        <f t="shared" si="3"/>
        <v>-192.5</v>
      </c>
      <c r="X67" s="52">
        <v>80</v>
      </c>
      <c r="Y67" s="52"/>
      <c r="AA67" s="53">
        <f t="shared" ref="AA67:AA130" si="8">SUM(AB67,AE67,AF67,AG67,AH67,AI67,AJ67,AK67,AL67,AM67,AN67,AO67)</f>
        <v>272.5</v>
      </c>
      <c r="AB67">
        <v>60</v>
      </c>
      <c r="AC67" t="s">
        <v>116</v>
      </c>
      <c r="AD67" t="s">
        <v>307</v>
      </c>
      <c r="AE67">
        <v>200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12.5</v>
      </c>
      <c r="AS67">
        <v>1</v>
      </c>
      <c r="AT67">
        <f t="shared" si="6"/>
        <v>5</v>
      </c>
      <c r="AV67">
        <f t="shared" si="4"/>
        <v>0</v>
      </c>
      <c r="AW67">
        <v>12.5</v>
      </c>
    </row>
    <row r="68" spans="3:49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 t="s">
        <v>55</v>
      </c>
      <c r="V68" s="51" t="s">
        <v>309</v>
      </c>
      <c r="W68" s="43">
        <f t="shared" ref="W68:W131" si="10">(SUM(X68,Y68))-AA68</f>
        <v>7.5</v>
      </c>
      <c r="X68" s="52">
        <v>80</v>
      </c>
      <c r="Y68" s="52"/>
      <c r="AA68" s="53">
        <f t="shared" si="8"/>
        <v>72.5</v>
      </c>
      <c r="AB68">
        <v>50</v>
      </c>
      <c r="AC68" t="s">
        <v>150</v>
      </c>
      <c r="AD68" t="s">
        <v>152</v>
      </c>
      <c r="AE68">
        <v>10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12.5</v>
      </c>
      <c r="AQ68">
        <v>2</v>
      </c>
      <c r="AS68">
        <v>1</v>
      </c>
      <c r="AT68">
        <f t="shared" si="6"/>
        <v>17</v>
      </c>
      <c r="AV68">
        <f t="shared" ref="AV68:AV131" si="11">AU68*5</f>
        <v>0</v>
      </c>
      <c r="AW68">
        <v>12.5</v>
      </c>
    </row>
    <row r="69" spans="3:49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 t="s">
        <v>92</v>
      </c>
      <c r="V69" s="51" t="s">
        <v>313</v>
      </c>
      <c r="W69" s="43">
        <f t="shared" si="10"/>
        <v>-192.5</v>
      </c>
      <c r="X69" s="52">
        <v>80</v>
      </c>
      <c r="Y69" s="52"/>
      <c r="AA69" s="53">
        <f t="shared" si="8"/>
        <v>272.5</v>
      </c>
      <c r="AB69">
        <v>240</v>
      </c>
      <c r="AC69" t="s">
        <v>316</v>
      </c>
      <c r="AD69" t="s">
        <v>152</v>
      </c>
      <c r="AE69">
        <v>10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22.5</v>
      </c>
      <c r="AT69">
        <f t="shared" si="6"/>
        <v>0</v>
      </c>
      <c r="AU69">
        <v>2</v>
      </c>
      <c r="AV69">
        <f t="shared" si="11"/>
        <v>10</v>
      </c>
      <c r="AW69">
        <v>12.5</v>
      </c>
    </row>
    <row r="70" spans="3:49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 t="s">
        <v>93</v>
      </c>
      <c r="V70" s="51" t="s">
        <v>314</v>
      </c>
      <c r="W70" s="43">
        <f t="shared" si="10"/>
        <v>-8.5</v>
      </c>
      <c r="X70" s="52">
        <v>120</v>
      </c>
      <c r="Y70" s="52"/>
      <c r="AA70" s="53">
        <f t="shared" si="8"/>
        <v>128.5</v>
      </c>
      <c r="AB70">
        <v>100</v>
      </c>
      <c r="AC70" t="s">
        <v>315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28.5</v>
      </c>
      <c r="AT70">
        <f t="shared" si="6"/>
        <v>0</v>
      </c>
      <c r="AU70">
        <v>2</v>
      </c>
      <c r="AV70">
        <f t="shared" si="11"/>
        <v>10</v>
      </c>
      <c r="AW70">
        <v>18.5</v>
      </c>
    </row>
    <row r="71" spans="3:49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 t="s">
        <v>94</v>
      </c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9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 t="s">
        <v>95</v>
      </c>
      <c r="V72" s="51" t="s">
        <v>317</v>
      </c>
      <c r="W72" s="43">
        <f t="shared" si="10"/>
        <v>51.5</v>
      </c>
      <c r="X72" s="52">
        <v>120</v>
      </c>
      <c r="Y72" s="52"/>
      <c r="AA72" s="53">
        <f t="shared" si="8"/>
        <v>68.5</v>
      </c>
      <c r="AB72">
        <v>0</v>
      </c>
      <c r="AC72" t="s">
        <v>319</v>
      </c>
      <c r="AD72" t="s">
        <v>256</v>
      </c>
      <c r="AE72">
        <v>6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62.5</v>
      </c>
      <c r="AP72">
        <v>50</v>
      </c>
      <c r="AS72">
        <v>1</v>
      </c>
      <c r="AT72">
        <f t="shared" si="6"/>
        <v>5</v>
      </c>
      <c r="AV72">
        <f t="shared" si="11"/>
        <v>0</v>
      </c>
      <c r="AW72">
        <v>12.5</v>
      </c>
    </row>
    <row r="73" spans="3:49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 t="s">
        <v>91</v>
      </c>
      <c r="V73" s="51" t="s">
        <v>318</v>
      </c>
      <c r="W73" s="43">
        <f t="shared" si="10"/>
        <v>74</v>
      </c>
      <c r="X73" s="52">
        <v>80</v>
      </c>
      <c r="Y73" s="52"/>
      <c r="AA73" s="53">
        <f t="shared" si="8"/>
        <v>6</v>
      </c>
      <c r="AB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6</v>
      </c>
      <c r="AQ73">
        <v>4</v>
      </c>
      <c r="AS73">
        <v>4</v>
      </c>
      <c r="AT73">
        <f t="shared" si="6"/>
        <v>44</v>
      </c>
      <c r="AV73">
        <f t="shared" si="11"/>
        <v>0</v>
      </c>
      <c r="AW73">
        <v>6</v>
      </c>
    </row>
    <row r="74" spans="3:49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 t="s">
        <v>96</v>
      </c>
      <c r="V74" s="51" t="s">
        <v>328</v>
      </c>
      <c r="W74" s="43">
        <f t="shared" si="10"/>
        <v>-73.5</v>
      </c>
      <c r="X74" s="52">
        <v>80</v>
      </c>
      <c r="Y74" s="52"/>
      <c r="AA74" s="53">
        <f t="shared" si="8"/>
        <v>153.5</v>
      </c>
      <c r="AB74">
        <v>130</v>
      </c>
      <c r="AC74" t="s">
        <v>330</v>
      </c>
      <c r="AE74">
        <v>10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13.5</v>
      </c>
      <c r="AS74">
        <v>1</v>
      </c>
      <c r="AT74">
        <f t="shared" si="6"/>
        <v>5</v>
      </c>
      <c r="AV74">
        <f t="shared" si="11"/>
        <v>0</v>
      </c>
      <c r="AW74">
        <v>13.5</v>
      </c>
    </row>
    <row r="75" spans="3:49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 t="s">
        <v>55</v>
      </c>
      <c r="V75" s="51" t="s">
        <v>325</v>
      </c>
      <c r="W75" s="43">
        <f t="shared" si="10"/>
        <v>-167.5</v>
      </c>
      <c r="X75" s="52">
        <v>80</v>
      </c>
      <c r="Y75" s="52"/>
      <c r="AA75" s="53">
        <f t="shared" si="8"/>
        <v>247.5</v>
      </c>
      <c r="AB75">
        <v>70</v>
      </c>
      <c r="AC75" t="s">
        <v>116</v>
      </c>
      <c r="AD75" t="s">
        <v>323</v>
      </c>
      <c r="AE75">
        <v>140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37.5</v>
      </c>
      <c r="AP75">
        <v>25</v>
      </c>
      <c r="AQ75">
        <v>2</v>
      </c>
      <c r="AS75">
        <v>3</v>
      </c>
      <c r="AT75">
        <f t="shared" si="6"/>
        <v>27</v>
      </c>
      <c r="AV75">
        <f t="shared" si="11"/>
        <v>0</v>
      </c>
      <c r="AW75">
        <v>12.5</v>
      </c>
    </row>
    <row r="76" spans="3:49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 t="s">
        <v>92</v>
      </c>
      <c r="V76" s="51" t="s">
        <v>324</v>
      </c>
      <c r="W76" s="43">
        <f t="shared" si="10"/>
        <v>47.5</v>
      </c>
      <c r="X76" s="52">
        <v>80</v>
      </c>
      <c r="Y76" s="52"/>
      <c r="AA76" s="53">
        <f t="shared" si="8"/>
        <v>32.5</v>
      </c>
      <c r="AB76">
        <v>0</v>
      </c>
      <c r="AC76" t="s">
        <v>320</v>
      </c>
      <c r="AD76" t="s">
        <v>329</v>
      </c>
      <c r="AE76">
        <v>20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12.5</v>
      </c>
      <c r="AS76">
        <v>3</v>
      </c>
      <c r="AT76">
        <f t="shared" si="6"/>
        <v>15</v>
      </c>
      <c r="AV76">
        <f t="shared" si="11"/>
        <v>0</v>
      </c>
      <c r="AW76">
        <v>12.5</v>
      </c>
    </row>
    <row r="77" spans="3:49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 t="s">
        <v>93</v>
      </c>
      <c r="V77" s="51" t="s">
        <v>327</v>
      </c>
      <c r="W77" s="43">
        <f t="shared" si="10"/>
        <v>-50</v>
      </c>
      <c r="X77" s="52">
        <v>120</v>
      </c>
      <c r="Y77" s="52"/>
      <c r="AA77" s="53">
        <f t="shared" si="8"/>
        <v>170</v>
      </c>
      <c r="AB77">
        <v>120</v>
      </c>
      <c r="AC77" t="s">
        <v>321</v>
      </c>
      <c r="AD77" t="s">
        <v>322</v>
      </c>
      <c r="AE77">
        <v>50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S77">
        <v>2</v>
      </c>
      <c r="AT77">
        <f t="shared" si="6"/>
        <v>10</v>
      </c>
      <c r="AV77">
        <f t="shared" si="11"/>
        <v>0</v>
      </c>
    </row>
    <row r="78" spans="3:49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 t="s">
        <v>94</v>
      </c>
      <c r="V78" s="51" t="s">
        <v>326</v>
      </c>
      <c r="W78" s="43">
        <f t="shared" si="10"/>
        <v>-30</v>
      </c>
      <c r="X78" s="52"/>
      <c r="Y78" s="52"/>
      <c r="AA78" s="53">
        <f t="shared" si="8"/>
        <v>30</v>
      </c>
      <c r="AC78" t="s">
        <v>331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30</v>
      </c>
      <c r="AP78">
        <v>30</v>
      </c>
      <c r="AS78">
        <v>1</v>
      </c>
      <c r="AT78">
        <f t="shared" si="6"/>
        <v>5</v>
      </c>
      <c r="AV78">
        <f t="shared" si="11"/>
        <v>0</v>
      </c>
    </row>
    <row r="79" spans="3:49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 t="s">
        <v>95</v>
      </c>
      <c r="V79" s="51" t="s">
        <v>333</v>
      </c>
      <c r="W79" s="43">
        <f t="shared" si="10"/>
        <v>-22.5</v>
      </c>
      <c r="X79" s="52">
        <v>120</v>
      </c>
      <c r="Y79" s="52"/>
      <c r="AA79" s="53">
        <f t="shared" si="8"/>
        <v>142.5</v>
      </c>
      <c r="AB79">
        <v>70</v>
      </c>
      <c r="AC79" t="s">
        <v>141</v>
      </c>
      <c r="AD79" t="s">
        <v>332</v>
      </c>
      <c r="AE79">
        <v>50</v>
      </c>
      <c r="AF79">
        <v>10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12.5</v>
      </c>
      <c r="AS79">
        <v>1</v>
      </c>
      <c r="AT79">
        <f t="shared" si="6"/>
        <v>5</v>
      </c>
      <c r="AV79">
        <f t="shared" si="11"/>
        <v>0</v>
      </c>
      <c r="AW79">
        <v>12.5</v>
      </c>
    </row>
    <row r="80" spans="3:49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 t="s">
        <v>91</v>
      </c>
      <c r="V80" s="51" t="s">
        <v>335</v>
      </c>
      <c r="W80" s="43">
        <f t="shared" si="10"/>
        <v>-25</v>
      </c>
      <c r="X80" s="52">
        <v>80</v>
      </c>
      <c r="Y80" s="52"/>
      <c r="AA80" s="53">
        <f t="shared" si="8"/>
        <v>105</v>
      </c>
      <c r="AB80">
        <v>11</v>
      </c>
      <c r="AC80" t="s">
        <v>336</v>
      </c>
      <c r="AD80" t="s">
        <v>337</v>
      </c>
      <c r="AE80">
        <v>58</v>
      </c>
      <c r="AF80">
        <v>11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25</v>
      </c>
      <c r="AP80">
        <v>20</v>
      </c>
      <c r="AQ80">
        <v>4</v>
      </c>
      <c r="AS80">
        <v>3</v>
      </c>
      <c r="AT80">
        <f t="shared" si="6"/>
        <v>39</v>
      </c>
      <c r="AV80">
        <f t="shared" si="11"/>
        <v>0</v>
      </c>
      <c r="AW80">
        <v>5</v>
      </c>
    </row>
    <row r="81" spans="3:49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 t="s">
        <v>96</v>
      </c>
      <c r="V81" s="51" t="s">
        <v>339</v>
      </c>
      <c r="W81" s="43">
        <f t="shared" si="10"/>
        <v>-1948.5</v>
      </c>
      <c r="X81" s="52">
        <v>80</v>
      </c>
      <c r="Y81" s="52"/>
      <c r="AA81" s="53">
        <f t="shared" si="8"/>
        <v>2028.5</v>
      </c>
      <c r="AB81">
        <v>70</v>
      </c>
      <c r="AC81" t="s">
        <v>150</v>
      </c>
      <c r="AD81" s="103" t="s">
        <v>342</v>
      </c>
      <c r="AE81" s="103">
        <v>1000</v>
      </c>
      <c r="AF81">
        <v>10</v>
      </c>
      <c r="AG81">
        <v>800</v>
      </c>
      <c r="AH81">
        <v>66</v>
      </c>
      <c r="AI81">
        <v>50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32.5</v>
      </c>
      <c r="AP81">
        <v>20</v>
      </c>
      <c r="AS81">
        <v>1</v>
      </c>
      <c r="AT81">
        <f t="shared" si="6"/>
        <v>5</v>
      </c>
      <c r="AV81">
        <f t="shared" si="11"/>
        <v>0</v>
      </c>
      <c r="AW81">
        <v>12.5</v>
      </c>
    </row>
    <row r="82" spans="3:49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 t="s">
        <v>55</v>
      </c>
      <c r="V82" s="51" t="s">
        <v>343</v>
      </c>
      <c r="W82" s="43">
        <f t="shared" si="10"/>
        <v>-79.5</v>
      </c>
      <c r="X82" s="52"/>
      <c r="Y82" s="52"/>
      <c r="AA82" s="53">
        <f t="shared" si="8"/>
        <v>79.5</v>
      </c>
      <c r="AB82">
        <v>62</v>
      </c>
      <c r="AC82" t="s">
        <v>116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17.5</v>
      </c>
      <c r="AT82">
        <f t="shared" si="6"/>
        <v>0</v>
      </c>
      <c r="AU82">
        <v>1</v>
      </c>
      <c r="AV82">
        <f t="shared" si="11"/>
        <v>5</v>
      </c>
      <c r="AW82">
        <v>12.5</v>
      </c>
    </row>
    <row r="83" spans="3:49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 t="s">
        <v>92</v>
      </c>
      <c r="V83" s="51" t="s">
        <v>348</v>
      </c>
      <c r="W83" s="43">
        <f t="shared" si="10"/>
        <v>-236</v>
      </c>
      <c r="X83" s="52"/>
      <c r="Y83" s="52"/>
      <c r="AA83" s="53">
        <f t="shared" si="8"/>
        <v>236</v>
      </c>
      <c r="AB83">
        <v>70</v>
      </c>
      <c r="AC83" t="s">
        <v>153</v>
      </c>
      <c r="AD83" t="s">
        <v>347</v>
      </c>
      <c r="AE83">
        <v>150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16</v>
      </c>
      <c r="AS83">
        <v>2</v>
      </c>
      <c r="AT83">
        <f t="shared" si="6"/>
        <v>10</v>
      </c>
      <c r="AV83">
        <f t="shared" si="11"/>
        <v>0</v>
      </c>
      <c r="AW83">
        <v>16</v>
      </c>
    </row>
    <row r="84" spans="3:49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 t="s">
        <v>93</v>
      </c>
      <c r="V84" s="51" t="s">
        <v>349</v>
      </c>
      <c r="W84" s="43">
        <f t="shared" si="10"/>
        <v>-170.5</v>
      </c>
      <c r="X84" s="52">
        <v>120</v>
      </c>
      <c r="Y84" s="52"/>
      <c r="AA84" s="53">
        <f t="shared" si="8"/>
        <v>290.5</v>
      </c>
      <c r="AB84">
        <v>250</v>
      </c>
      <c r="AC84" t="s">
        <v>345</v>
      </c>
      <c r="AD84" t="s">
        <v>346</v>
      </c>
      <c r="AE84">
        <v>21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19.5</v>
      </c>
      <c r="AS84">
        <v>1</v>
      </c>
      <c r="AT84">
        <f t="shared" si="6"/>
        <v>5</v>
      </c>
      <c r="AV84">
        <f t="shared" si="11"/>
        <v>0</v>
      </c>
      <c r="AW84">
        <v>19.5</v>
      </c>
    </row>
    <row r="85" spans="3:49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 t="s">
        <v>94</v>
      </c>
      <c r="V85" s="51"/>
      <c r="W85" s="43">
        <f t="shared" si="10"/>
        <v>-150</v>
      </c>
      <c r="X85" s="52"/>
      <c r="Y85" s="52"/>
      <c r="AA85" s="53">
        <f t="shared" si="8"/>
        <v>150</v>
      </c>
      <c r="AC85" t="s">
        <v>353</v>
      </c>
      <c r="AE85">
        <v>150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9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49">
        <v>43038</v>
      </c>
      <c r="U86" s="50" t="s">
        <v>95</v>
      </c>
      <c r="V86" s="51" t="s">
        <v>354</v>
      </c>
      <c r="W86" s="43">
        <f t="shared" si="10"/>
        <v>-662.5</v>
      </c>
      <c r="X86" s="52">
        <v>120</v>
      </c>
      <c r="Y86" s="52"/>
      <c r="AA86" s="53">
        <f t="shared" si="8"/>
        <v>782.5</v>
      </c>
      <c r="AB86">
        <v>70</v>
      </c>
      <c r="AC86" t="s">
        <v>141</v>
      </c>
      <c r="AD86" s="103" t="s">
        <v>352</v>
      </c>
      <c r="AE86" s="103">
        <v>700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12.5</v>
      </c>
      <c r="AT86">
        <f t="shared" si="13"/>
        <v>0</v>
      </c>
      <c r="AV86">
        <f t="shared" si="11"/>
        <v>0</v>
      </c>
      <c r="AW86">
        <v>12.5</v>
      </c>
    </row>
    <row r="87" spans="3:49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49">
        <v>43039</v>
      </c>
      <c r="U87" s="50" t="s">
        <v>91</v>
      </c>
      <c r="V87" s="51" t="s">
        <v>355</v>
      </c>
      <c r="W87" s="43">
        <f t="shared" si="10"/>
        <v>70</v>
      </c>
      <c r="X87" s="52">
        <v>120</v>
      </c>
      <c r="Y87" s="52"/>
      <c r="AA87" s="53">
        <f t="shared" si="8"/>
        <v>50</v>
      </c>
      <c r="AB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50</v>
      </c>
      <c r="AP87">
        <v>50</v>
      </c>
      <c r="AQ87">
        <v>4</v>
      </c>
      <c r="AS87">
        <v>3</v>
      </c>
      <c r="AT87">
        <f t="shared" si="13"/>
        <v>39</v>
      </c>
      <c r="AV87">
        <f t="shared" si="11"/>
        <v>0</v>
      </c>
    </row>
    <row r="88" spans="3:49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49">
        <v>43040</v>
      </c>
      <c r="U88" s="50" t="s">
        <v>96</v>
      </c>
      <c r="V88" s="51" t="s">
        <v>356</v>
      </c>
      <c r="W88" s="43">
        <f t="shared" si="10"/>
        <v>-2217</v>
      </c>
      <c r="X88" s="52">
        <v>80</v>
      </c>
      <c r="Y88" s="52"/>
      <c r="AA88" s="53">
        <f t="shared" si="8"/>
        <v>2297</v>
      </c>
      <c r="AB88">
        <v>230</v>
      </c>
      <c r="AC88" t="s">
        <v>360</v>
      </c>
      <c r="AD88" t="s">
        <v>363</v>
      </c>
      <c r="AE88">
        <v>200</v>
      </c>
      <c r="AF88">
        <v>21</v>
      </c>
      <c r="AG88">
        <v>30</v>
      </c>
      <c r="AH88" s="13">
        <v>1800</v>
      </c>
      <c r="AI88">
        <v>5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11</v>
      </c>
      <c r="AT88">
        <f t="shared" si="13"/>
        <v>0</v>
      </c>
      <c r="AU88">
        <v>1</v>
      </c>
      <c r="AV88">
        <f t="shared" si="11"/>
        <v>5</v>
      </c>
      <c r="AW88">
        <v>6</v>
      </c>
    </row>
    <row r="89" spans="3:49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49">
        <v>43041</v>
      </c>
      <c r="U89" s="50" t="s">
        <v>55</v>
      </c>
      <c r="V89" s="51" t="s">
        <v>364</v>
      </c>
      <c r="W89" s="43">
        <f>(SUM(X89,Y89))-AA89</f>
        <v>-80</v>
      </c>
      <c r="X89" s="52">
        <v>80</v>
      </c>
      <c r="Y89" s="52"/>
      <c r="AA89" s="53">
        <f t="shared" si="8"/>
        <v>160</v>
      </c>
      <c r="AB89">
        <v>120</v>
      </c>
      <c r="AC89" t="s">
        <v>361</v>
      </c>
      <c r="AD89" t="s">
        <v>362</v>
      </c>
      <c r="AE89">
        <v>40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S89">
        <v>2</v>
      </c>
      <c r="AT89">
        <f t="shared" si="13"/>
        <v>10</v>
      </c>
      <c r="AV89">
        <f t="shared" si="11"/>
        <v>0</v>
      </c>
    </row>
    <row r="90" spans="3:49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49">
        <v>43042</v>
      </c>
      <c r="U90" s="50" t="s">
        <v>92</v>
      </c>
      <c r="V90" s="51" t="s">
        <v>365</v>
      </c>
      <c r="W90" s="43">
        <f t="shared" si="10"/>
        <v>-127.5</v>
      </c>
      <c r="X90" s="52">
        <v>80</v>
      </c>
      <c r="Y90" s="52"/>
      <c r="AA90" s="53">
        <f t="shared" si="8"/>
        <v>207.5</v>
      </c>
      <c r="AB90">
        <v>100</v>
      </c>
      <c r="AC90" t="s">
        <v>298</v>
      </c>
      <c r="AD90" t="s">
        <v>370</v>
      </c>
      <c r="AE90">
        <v>50</v>
      </c>
      <c r="AF90">
        <v>40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17.5</v>
      </c>
      <c r="AT90">
        <f t="shared" si="13"/>
        <v>0</v>
      </c>
      <c r="AU90">
        <v>1</v>
      </c>
      <c r="AV90">
        <f t="shared" si="11"/>
        <v>5</v>
      </c>
      <c r="AW90">
        <v>12.5</v>
      </c>
    </row>
    <row r="91" spans="3:49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49">
        <v>43043</v>
      </c>
      <c r="U91" s="50" t="s">
        <v>93</v>
      </c>
      <c r="V91" s="51" t="s">
        <v>372</v>
      </c>
      <c r="W91" s="43">
        <f t="shared" si="10"/>
        <v>-10</v>
      </c>
      <c r="X91" s="52">
        <v>120</v>
      </c>
      <c r="Y91" s="52"/>
      <c r="AA91" s="53">
        <f t="shared" si="8"/>
        <v>130</v>
      </c>
      <c r="AB91">
        <v>100</v>
      </c>
      <c r="AC91" t="s">
        <v>275</v>
      </c>
      <c r="AD91" t="s">
        <v>371</v>
      </c>
      <c r="AE91">
        <v>20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10</v>
      </c>
      <c r="AT91">
        <f t="shared" si="13"/>
        <v>0</v>
      </c>
      <c r="AU91">
        <v>2</v>
      </c>
      <c r="AV91">
        <f t="shared" si="11"/>
        <v>10</v>
      </c>
    </row>
    <row r="92" spans="3:49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49">
        <v>43044</v>
      </c>
      <c r="U92" s="50" t="s">
        <v>94</v>
      </c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9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49">
        <v>43045</v>
      </c>
      <c r="U93" s="50" t="s">
        <v>95</v>
      </c>
      <c r="V93" s="51" t="s">
        <v>375</v>
      </c>
      <c r="W93" s="43">
        <f t="shared" si="10"/>
        <v>-5180</v>
      </c>
      <c r="X93" s="52">
        <v>130</v>
      </c>
      <c r="Y93" s="52"/>
      <c r="AA93" s="53">
        <f t="shared" si="8"/>
        <v>5310</v>
      </c>
      <c r="AB93">
        <v>0</v>
      </c>
      <c r="AC93" t="s">
        <v>376</v>
      </c>
      <c r="AD93" t="s">
        <v>374</v>
      </c>
      <c r="AE93" s="12">
        <v>5300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10</v>
      </c>
      <c r="AT93">
        <f t="shared" si="13"/>
        <v>0</v>
      </c>
      <c r="AU93">
        <v>2</v>
      </c>
      <c r="AV93">
        <f t="shared" si="11"/>
        <v>10</v>
      </c>
    </row>
    <row r="94" spans="3:49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49">
        <v>43046</v>
      </c>
      <c r="U94" s="50" t="s">
        <v>91</v>
      </c>
      <c r="V94" s="51" t="s">
        <v>377</v>
      </c>
      <c r="W94" s="43">
        <f t="shared" si="10"/>
        <v>-450</v>
      </c>
      <c r="X94" s="52">
        <v>80</v>
      </c>
      <c r="Y94" s="52"/>
      <c r="AA94" s="53">
        <f t="shared" si="8"/>
        <v>530</v>
      </c>
      <c r="AB94">
        <v>50</v>
      </c>
      <c r="AC94" t="s">
        <v>378</v>
      </c>
      <c r="AD94" t="s">
        <v>381</v>
      </c>
      <c r="AE94">
        <v>400</v>
      </c>
      <c r="AF94">
        <v>6</v>
      </c>
      <c r="AG94">
        <v>10</v>
      </c>
      <c r="AH94">
        <v>9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55</v>
      </c>
      <c r="AP94">
        <v>50</v>
      </c>
      <c r="AQ94">
        <v>2</v>
      </c>
      <c r="AS94">
        <v>2</v>
      </c>
      <c r="AT94">
        <f t="shared" si="13"/>
        <v>22</v>
      </c>
      <c r="AU94">
        <v>1</v>
      </c>
      <c r="AV94">
        <f t="shared" si="11"/>
        <v>5</v>
      </c>
    </row>
    <row r="95" spans="3:49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49">
        <v>43047</v>
      </c>
      <c r="U95" s="50" t="s">
        <v>96</v>
      </c>
      <c r="V95" s="51" t="s">
        <v>379</v>
      </c>
      <c r="W95" s="43">
        <f t="shared" si="10"/>
        <v>-70</v>
      </c>
      <c r="X95" s="52">
        <v>80</v>
      </c>
      <c r="Y95" s="52"/>
      <c r="AA95" s="53">
        <f t="shared" si="8"/>
        <v>150</v>
      </c>
      <c r="AB95">
        <v>138</v>
      </c>
      <c r="AC95" t="s">
        <v>150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12</v>
      </c>
      <c r="AS95">
        <v>2</v>
      </c>
      <c r="AT95">
        <f t="shared" si="13"/>
        <v>10</v>
      </c>
      <c r="AV95">
        <f t="shared" si="11"/>
        <v>0</v>
      </c>
      <c r="AW95">
        <v>12</v>
      </c>
    </row>
    <row r="96" spans="3:49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49">
        <v>43048</v>
      </c>
      <c r="U96" s="50" t="s">
        <v>55</v>
      </c>
      <c r="V96" s="51" t="s">
        <v>380</v>
      </c>
      <c r="W96" s="43">
        <f t="shared" si="10"/>
        <v>44</v>
      </c>
      <c r="X96" s="52">
        <v>80</v>
      </c>
      <c r="Y96" s="52"/>
      <c r="AA96" s="53">
        <f t="shared" si="8"/>
        <v>36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36</v>
      </c>
      <c r="AP96">
        <v>20</v>
      </c>
      <c r="AQ96">
        <v>2</v>
      </c>
      <c r="AT96">
        <f t="shared" si="13"/>
        <v>12</v>
      </c>
      <c r="AU96">
        <v>2</v>
      </c>
      <c r="AV96">
        <f t="shared" si="11"/>
        <v>10</v>
      </c>
      <c r="AW96">
        <v>6</v>
      </c>
    </row>
    <row r="97" spans="3:49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49">
        <v>43049</v>
      </c>
      <c r="U97" s="50" t="s">
        <v>92</v>
      </c>
      <c r="V97" s="51"/>
      <c r="W97" s="43">
        <f t="shared" si="10"/>
        <v>-171</v>
      </c>
      <c r="X97" s="52"/>
      <c r="Y97" s="52"/>
      <c r="AA97" s="53">
        <f t="shared" si="8"/>
        <v>171</v>
      </c>
      <c r="AB97">
        <v>110</v>
      </c>
      <c r="AC97" t="s">
        <v>387</v>
      </c>
      <c r="AD97" t="s">
        <v>388</v>
      </c>
      <c r="AE97">
        <v>8</v>
      </c>
      <c r="AF97">
        <v>5</v>
      </c>
      <c r="AG97">
        <v>18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30</v>
      </c>
      <c r="AP97">
        <v>20</v>
      </c>
      <c r="AQ97">
        <v>2</v>
      </c>
      <c r="AT97">
        <f t="shared" si="13"/>
        <v>12</v>
      </c>
      <c r="AU97">
        <v>2</v>
      </c>
      <c r="AV97">
        <f t="shared" si="11"/>
        <v>10</v>
      </c>
    </row>
    <row r="98" spans="3:49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49">
        <v>43050</v>
      </c>
      <c r="U98" s="50" t="s">
        <v>93</v>
      </c>
      <c r="V98" s="51" t="s">
        <v>383</v>
      </c>
      <c r="W98" s="43">
        <f t="shared" si="10"/>
        <v>-450</v>
      </c>
      <c r="X98" s="52">
        <v>120</v>
      </c>
      <c r="Y98" s="52"/>
      <c r="AA98" s="53">
        <f t="shared" si="8"/>
        <v>570</v>
      </c>
      <c r="AB98">
        <v>400</v>
      </c>
      <c r="AC98" t="s">
        <v>384</v>
      </c>
      <c r="AD98" t="s">
        <v>385</v>
      </c>
      <c r="AE98">
        <v>160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10</v>
      </c>
      <c r="AT98">
        <f t="shared" si="13"/>
        <v>0</v>
      </c>
      <c r="AU98">
        <v>2</v>
      </c>
      <c r="AV98">
        <f t="shared" si="11"/>
        <v>10</v>
      </c>
    </row>
    <row r="99" spans="3:49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49">
        <v>43051</v>
      </c>
      <c r="U99" s="50" t="s">
        <v>94</v>
      </c>
      <c r="V99" s="51" t="s">
        <v>382</v>
      </c>
      <c r="W99" s="43">
        <f t="shared" si="10"/>
        <v>-73</v>
      </c>
      <c r="X99" s="52"/>
      <c r="Y99" s="52"/>
      <c r="AA99" s="53">
        <f t="shared" si="8"/>
        <v>73</v>
      </c>
      <c r="AB99">
        <v>40</v>
      </c>
      <c r="AC99" t="s">
        <v>386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33</v>
      </c>
      <c r="AT99">
        <f t="shared" si="13"/>
        <v>0</v>
      </c>
      <c r="AU99">
        <v>4</v>
      </c>
      <c r="AV99">
        <f t="shared" si="11"/>
        <v>20</v>
      </c>
      <c r="AW99">
        <v>13</v>
      </c>
    </row>
    <row r="100" spans="3:49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49">
        <v>43052</v>
      </c>
      <c r="U100" s="50" t="s">
        <v>95</v>
      </c>
      <c r="V100" s="51" t="s">
        <v>395</v>
      </c>
      <c r="W100" s="43">
        <f t="shared" si="10"/>
        <v>106</v>
      </c>
      <c r="X100" s="52">
        <v>500</v>
      </c>
      <c r="Y100" s="52"/>
      <c r="AA100" s="53">
        <f t="shared" si="8"/>
        <v>394</v>
      </c>
      <c r="AB100">
        <v>176</v>
      </c>
      <c r="AC100" t="s">
        <v>401</v>
      </c>
      <c r="AD100" t="s">
        <v>402</v>
      </c>
      <c r="AE100">
        <v>50</v>
      </c>
      <c r="AF100">
        <v>18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150</v>
      </c>
      <c r="AT100">
        <f t="shared" si="13"/>
        <v>0</v>
      </c>
      <c r="AV100">
        <f t="shared" si="11"/>
        <v>0</v>
      </c>
      <c r="AW100">
        <v>150</v>
      </c>
    </row>
    <row r="101" spans="3:49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49">
        <v>43053</v>
      </c>
      <c r="U101" s="50" t="s">
        <v>91</v>
      </c>
      <c r="V101" s="51" t="s">
        <v>396</v>
      </c>
      <c r="W101" s="43">
        <f t="shared" si="10"/>
        <v>-298</v>
      </c>
      <c r="X101" s="52"/>
      <c r="Y101" s="52"/>
      <c r="AA101" s="53">
        <f t="shared" si="8"/>
        <v>298</v>
      </c>
      <c r="AB101">
        <v>240</v>
      </c>
      <c r="AC101" t="s">
        <v>403</v>
      </c>
      <c r="AD101" t="s">
        <v>404</v>
      </c>
      <c r="AE101">
        <v>5</v>
      </c>
      <c r="AF101">
        <v>12</v>
      </c>
      <c r="AG101">
        <v>15</v>
      </c>
      <c r="AH101">
        <v>26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9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49">
        <v>43054</v>
      </c>
      <c r="U102" s="50" t="s">
        <v>96</v>
      </c>
      <c r="V102" s="51" t="s">
        <v>397</v>
      </c>
      <c r="W102" s="43">
        <f t="shared" si="10"/>
        <v>-287</v>
      </c>
      <c r="X102" s="52"/>
      <c r="Y102" s="52"/>
      <c r="AA102" s="53">
        <f t="shared" si="8"/>
        <v>287</v>
      </c>
      <c r="AB102">
        <v>152</v>
      </c>
      <c r="AC102" t="s">
        <v>405</v>
      </c>
      <c r="AD102" t="s">
        <v>406</v>
      </c>
      <c r="AE102">
        <v>30</v>
      </c>
      <c r="AF102">
        <v>30</v>
      </c>
      <c r="AG102">
        <v>75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9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49">
        <v>43055</v>
      </c>
      <c r="U103" s="50" t="s">
        <v>55</v>
      </c>
      <c r="V103" s="51" t="s">
        <v>398</v>
      </c>
      <c r="W103" s="43">
        <f t="shared" si="10"/>
        <v>-359</v>
      </c>
      <c r="X103" s="52"/>
      <c r="Y103" s="52">
        <v>220</v>
      </c>
      <c r="AA103" s="53">
        <f t="shared" si="8"/>
        <v>579</v>
      </c>
      <c r="AB103">
        <v>85</v>
      </c>
      <c r="AC103" t="s">
        <v>407</v>
      </c>
      <c r="AD103" t="s">
        <v>408</v>
      </c>
      <c r="AE103">
        <v>70</v>
      </c>
      <c r="AF103">
        <v>50</v>
      </c>
      <c r="AG103">
        <v>300</v>
      </c>
      <c r="AH103">
        <v>44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30</v>
      </c>
      <c r="AT103">
        <f t="shared" si="13"/>
        <v>0</v>
      </c>
      <c r="AV103">
        <f t="shared" si="11"/>
        <v>0</v>
      </c>
      <c r="AW103">
        <v>30</v>
      </c>
    </row>
    <row r="104" spans="3:49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49">
        <v>43056</v>
      </c>
      <c r="U104" s="50" t="s">
        <v>92</v>
      </c>
      <c r="V104" s="51" t="s">
        <v>399</v>
      </c>
      <c r="W104" s="43">
        <f t="shared" si="10"/>
        <v>-200</v>
      </c>
      <c r="X104" s="52"/>
      <c r="Y104" s="52"/>
      <c r="AA104" s="53">
        <f t="shared" si="8"/>
        <v>200</v>
      </c>
      <c r="AB104" t="s">
        <v>106</v>
      </c>
      <c r="AD104" t="s">
        <v>409</v>
      </c>
      <c r="AE104">
        <v>30</v>
      </c>
      <c r="AF104">
        <v>7</v>
      </c>
      <c r="AG104">
        <v>3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160</v>
      </c>
      <c r="AT104">
        <f t="shared" si="13"/>
        <v>0</v>
      </c>
      <c r="AU104">
        <v>2</v>
      </c>
      <c r="AV104">
        <f t="shared" si="11"/>
        <v>10</v>
      </c>
      <c r="AW104">
        <v>150</v>
      </c>
    </row>
    <row r="105" spans="3:49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49">
        <v>43057</v>
      </c>
      <c r="U105" s="50" t="s">
        <v>93</v>
      </c>
      <c r="V105" s="51" t="s">
        <v>400</v>
      </c>
      <c r="W105" s="43">
        <f t="shared" si="10"/>
        <v>0</v>
      </c>
      <c r="X105" s="52">
        <v>120</v>
      </c>
      <c r="Y105" s="52"/>
      <c r="AA105" s="53">
        <f t="shared" si="8"/>
        <v>120</v>
      </c>
      <c r="AB105">
        <v>120</v>
      </c>
      <c r="AC105" t="s">
        <v>298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9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49">
        <v>43058</v>
      </c>
      <c r="U106" s="50" t="s">
        <v>94</v>
      </c>
      <c r="V106" s="51" t="s">
        <v>139</v>
      </c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9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49">
        <v>43059</v>
      </c>
      <c r="U107" s="50" t="s">
        <v>95</v>
      </c>
      <c r="V107" s="51" t="s">
        <v>416</v>
      </c>
      <c r="W107" s="43">
        <f t="shared" si="10"/>
        <v>-80</v>
      </c>
      <c r="X107" s="52">
        <v>80</v>
      </c>
      <c r="Y107" s="52"/>
      <c r="AA107" s="53">
        <f t="shared" si="8"/>
        <v>160</v>
      </c>
      <c r="AB107">
        <v>150</v>
      </c>
      <c r="AC107" t="s">
        <v>235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10</v>
      </c>
      <c r="AT107">
        <f t="shared" si="13"/>
        <v>0</v>
      </c>
      <c r="AU107">
        <v>2</v>
      </c>
      <c r="AV107">
        <f t="shared" si="11"/>
        <v>10</v>
      </c>
    </row>
    <row r="108" spans="3:49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49">
        <v>43060</v>
      </c>
      <c r="U108" s="50" t="s">
        <v>91</v>
      </c>
      <c r="V108" s="51" t="s">
        <v>355</v>
      </c>
      <c r="W108" s="43">
        <f t="shared" si="10"/>
        <v>70</v>
      </c>
      <c r="X108" s="52">
        <v>80</v>
      </c>
      <c r="Y108" s="52"/>
      <c r="AA108" s="53">
        <f t="shared" si="8"/>
        <v>10</v>
      </c>
      <c r="AB108">
        <v>0</v>
      </c>
      <c r="AC108" t="s">
        <v>139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10</v>
      </c>
      <c r="AT108">
        <f t="shared" si="13"/>
        <v>0</v>
      </c>
      <c r="AU108">
        <v>2</v>
      </c>
      <c r="AV108">
        <f t="shared" si="11"/>
        <v>10</v>
      </c>
    </row>
    <row r="109" spans="3:49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49">
        <v>43061</v>
      </c>
      <c r="U109" s="50" t="s">
        <v>96</v>
      </c>
      <c r="V109" s="51" t="s">
        <v>420</v>
      </c>
      <c r="W109" s="43">
        <f t="shared" si="10"/>
        <v>-56</v>
      </c>
      <c r="X109" s="52">
        <v>80</v>
      </c>
      <c r="Y109" s="52">
        <v>100</v>
      </c>
      <c r="Z109" t="s">
        <v>29</v>
      </c>
      <c r="AA109" s="53">
        <f t="shared" si="8"/>
        <v>236</v>
      </c>
      <c r="AB109">
        <v>70</v>
      </c>
      <c r="AC109" t="s">
        <v>150</v>
      </c>
      <c r="AD109" t="s">
        <v>412</v>
      </c>
      <c r="AE109">
        <v>20</v>
      </c>
      <c r="AF109">
        <v>96</v>
      </c>
      <c r="AG109">
        <v>40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10</v>
      </c>
      <c r="AT109">
        <f t="shared" si="13"/>
        <v>0</v>
      </c>
      <c r="AU109">
        <v>2</v>
      </c>
      <c r="AV109">
        <f t="shared" si="11"/>
        <v>10</v>
      </c>
    </row>
    <row r="110" spans="3:49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49">
        <v>43062</v>
      </c>
      <c r="U110" s="50" t="s">
        <v>55</v>
      </c>
      <c r="V110" s="51" t="s">
        <v>425</v>
      </c>
      <c r="W110" s="43">
        <f t="shared" si="10"/>
        <v>10</v>
      </c>
      <c r="X110" s="52">
        <v>80</v>
      </c>
      <c r="Y110" s="52"/>
      <c r="AA110" s="53">
        <f t="shared" si="8"/>
        <v>70</v>
      </c>
      <c r="AB110">
        <v>60</v>
      </c>
      <c r="AC110" t="s">
        <v>116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10</v>
      </c>
      <c r="AT110">
        <f t="shared" si="13"/>
        <v>0</v>
      </c>
      <c r="AU110">
        <v>2</v>
      </c>
      <c r="AV110">
        <f t="shared" si="11"/>
        <v>10</v>
      </c>
    </row>
    <row r="111" spans="3:49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49">
        <v>43063</v>
      </c>
      <c r="U111" s="50" t="s">
        <v>92</v>
      </c>
      <c r="V111" s="51" t="s">
        <v>424</v>
      </c>
      <c r="W111" s="43">
        <f t="shared" si="10"/>
        <v>-3</v>
      </c>
      <c r="X111" s="52">
        <v>80</v>
      </c>
      <c r="Y111" s="52"/>
      <c r="AA111" s="53">
        <f t="shared" si="8"/>
        <v>83</v>
      </c>
      <c r="AB111">
        <v>50</v>
      </c>
      <c r="AC111" t="s">
        <v>418</v>
      </c>
      <c r="AD111" t="s">
        <v>419</v>
      </c>
      <c r="AE111">
        <v>5</v>
      </c>
      <c r="AF111">
        <v>18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10</v>
      </c>
      <c r="AT111">
        <f t="shared" si="13"/>
        <v>0</v>
      </c>
      <c r="AU111">
        <v>2</v>
      </c>
      <c r="AV111">
        <f t="shared" si="11"/>
        <v>10</v>
      </c>
    </row>
    <row r="112" spans="3:49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49">
        <v>43064</v>
      </c>
      <c r="U112" s="50" t="s">
        <v>93</v>
      </c>
      <c r="V112" s="51" t="s">
        <v>415</v>
      </c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9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49">
        <v>43065</v>
      </c>
      <c r="U113" s="50" t="s">
        <v>94</v>
      </c>
      <c r="V113" s="51" t="s">
        <v>414</v>
      </c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9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49">
        <v>43066</v>
      </c>
      <c r="U114" s="50" t="s">
        <v>95</v>
      </c>
      <c r="V114" s="51" t="s">
        <v>423</v>
      </c>
      <c r="W114" s="43">
        <f t="shared" si="10"/>
        <v>-16</v>
      </c>
      <c r="X114" s="52">
        <v>70</v>
      </c>
      <c r="Y114" s="52"/>
      <c r="AA114" s="53">
        <f t="shared" si="8"/>
        <v>86</v>
      </c>
      <c r="AB114">
        <v>70</v>
      </c>
      <c r="AC114" t="s">
        <v>141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16</v>
      </c>
      <c r="AT114">
        <f t="shared" si="13"/>
        <v>0</v>
      </c>
      <c r="AU114">
        <v>2</v>
      </c>
      <c r="AV114">
        <f t="shared" si="11"/>
        <v>10</v>
      </c>
      <c r="AW114">
        <v>6</v>
      </c>
    </row>
    <row r="115" spans="3:49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49">
        <v>43067</v>
      </c>
      <c r="U115" s="50" t="s">
        <v>91</v>
      </c>
      <c r="V115" s="51" t="s">
        <v>417</v>
      </c>
      <c r="W115" s="43">
        <f t="shared" si="10"/>
        <v>-11</v>
      </c>
      <c r="X115" s="52">
        <v>70</v>
      </c>
      <c r="Y115" s="52"/>
      <c r="AA115" s="53">
        <f t="shared" si="8"/>
        <v>81</v>
      </c>
      <c r="AB115">
        <v>70</v>
      </c>
      <c r="AC115" t="s">
        <v>150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11</v>
      </c>
      <c r="AQ115">
        <v>2</v>
      </c>
      <c r="AS115">
        <v>2</v>
      </c>
      <c r="AT115">
        <f t="shared" si="13"/>
        <v>22</v>
      </c>
      <c r="AU115">
        <v>1</v>
      </c>
      <c r="AV115">
        <f t="shared" si="11"/>
        <v>5</v>
      </c>
      <c r="AW115">
        <v>6</v>
      </c>
    </row>
    <row r="116" spans="3:49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49">
        <v>43068</v>
      </c>
      <c r="U116" s="50" t="s">
        <v>96</v>
      </c>
      <c r="V116" s="51" t="s">
        <v>422</v>
      </c>
      <c r="W116" s="43">
        <f t="shared" si="10"/>
        <v>-96</v>
      </c>
      <c r="X116" s="52">
        <v>70</v>
      </c>
      <c r="Y116" s="52"/>
      <c r="AA116" s="53">
        <f t="shared" si="8"/>
        <v>166</v>
      </c>
      <c r="AB116">
        <v>60</v>
      </c>
      <c r="AC116" t="s">
        <v>116</v>
      </c>
      <c r="AD116" t="s">
        <v>413</v>
      </c>
      <c r="AE116">
        <v>90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16</v>
      </c>
      <c r="AT116">
        <f t="shared" si="13"/>
        <v>0</v>
      </c>
      <c r="AU116">
        <v>2</v>
      </c>
      <c r="AV116">
        <f t="shared" si="11"/>
        <v>10</v>
      </c>
      <c r="AW116">
        <v>6</v>
      </c>
    </row>
    <row r="117" spans="3:49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49">
        <v>43069</v>
      </c>
      <c r="U117" s="50" t="s">
        <v>55</v>
      </c>
      <c r="V117" s="51" t="s">
        <v>421</v>
      </c>
      <c r="W117" s="43">
        <f t="shared" si="10"/>
        <v>-6</v>
      </c>
      <c r="X117" s="52">
        <v>70</v>
      </c>
      <c r="Y117" s="52"/>
      <c r="AA117" s="53">
        <f t="shared" si="8"/>
        <v>76</v>
      </c>
      <c r="AB117">
        <v>70</v>
      </c>
      <c r="AC117" t="s">
        <v>150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6</v>
      </c>
      <c r="AQ117">
        <v>2</v>
      </c>
      <c r="AS117">
        <v>1</v>
      </c>
      <c r="AT117">
        <f t="shared" si="13"/>
        <v>17</v>
      </c>
      <c r="AV117">
        <f t="shared" si="11"/>
        <v>0</v>
      </c>
      <c r="AW117">
        <v>6</v>
      </c>
    </row>
    <row r="118" spans="3:49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49">
        <v>43070</v>
      </c>
      <c r="U118" s="50" t="s">
        <v>92</v>
      </c>
      <c r="V118" s="51" t="s">
        <v>426</v>
      </c>
      <c r="W118" s="43">
        <f t="shared" si="10"/>
        <v>-96</v>
      </c>
      <c r="X118" s="52">
        <v>80</v>
      </c>
      <c r="Y118" s="52"/>
      <c r="AA118" s="53">
        <f t="shared" si="8"/>
        <v>176</v>
      </c>
      <c r="AB118">
        <v>70</v>
      </c>
      <c r="AC118" t="s">
        <v>432</v>
      </c>
      <c r="AD118" t="s">
        <v>433</v>
      </c>
      <c r="AE118">
        <v>100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6</v>
      </c>
      <c r="AT118">
        <f t="shared" si="13"/>
        <v>0</v>
      </c>
      <c r="AV118">
        <f t="shared" si="11"/>
        <v>0</v>
      </c>
      <c r="AW118">
        <v>6</v>
      </c>
    </row>
    <row r="119" spans="3:49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49">
        <v>43071</v>
      </c>
      <c r="U119" s="50" t="s">
        <v>93</v>
      </c>
      <c r="V119" s="51" t="s">
        <v>427</v>
      </c>
      <c r="W119" s="43">
        <f t="shared" si="10"/>
        <v>-130</v>
      </c>
      <c r="X119" s="52">
        <v>120</v>
      </c>
      <c r="Y119" s="52"/>
      <c r="AA119" s="53">
        <f t="shared" si="8"/>
        <v>250</v>
      </c>
      <c r="AB119">
        <v>188</v>
      </c>
      <c r="AC119" t="s">
        <v>298</v>
      </c>
      <c r="AD119" t="s">
        <v>434</v>
      </c>
      <c r="AE119">
        <v>12</v>
      </c>
      <c r="AF119">
        <v>40</v>
      </c>
      <c r="AG119">
        <v>10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9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49">
        <v>43072</v>
      </c>
      <c r="U120" s="50" t="s">
        <v>94</v>
      </c>
      <c r="V120" s="51" t="s">
        <v>428</v>
      </c>
      <c r="W120" s="43">
        <f t="shared" si="10"/>
        <v>-20</v>
      </c>
      <c r="X120" s="52"/>
      <c r="Y120" s="52"/>
      <c r="AA120" s="53">
        <f t="shared" si="8"/>
        <v>20</v>
      </c>
      <c r="AB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20</v>
      </c>
      <c r="AT120">
        <f t="shared" si="13"/>
        <v>0</v>
      </c>
      <c r="AU120">
        <v>2</v>
      </c>
      <c r="AV120">
        <f t="shared" si="11"/>
        <v>10</v>
      </c>
      <c r="AW120">
        <v>10</v>
      </c>
    </row>
    <row r="121" spans="3:49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49">
        <v>43073</v>
      </c>
      <c r="U121" s="50" t="s">
        <v>95</v>
      </c>
      <c r="V121" s="51" t="s">
        <v>431</v>
      </c>
      <c r="W121" s="43">
        <f t="shared" si="10"/>
        <v>20</v>
      </c>
      <c r="X121" s="52">
        <v>80</v>
      </c>
      <c r="Y121" s="52"/>
      <c r="AA121" s="53">
        <f t="shared" si="8"/>
        <v>60</v>
      </c>
      <c r="AB121">
        <v>60</v>
      </c>
      <c r="AC121" t="s">
        <v>141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9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49">
        <v>43074</v>
      </c>
      <c r="U122" s="50" t="s">
        <v>91</v>
      </c>
      <c r="V122" s="51" t="s">
        <v>430</v>
      </c>
      <c r="W122" s="43">
        <f t="shared" si="10"/>
        <v>42</v>
      </c>
      <c r="X122" s="52">
        <v>80</v>
      </c>
      <c r="Y122" s="52"/>
      <c r="AA122" s="53">
        <f t="shared" si="8"/>
        <v>38</v>
      </c>
      <c r="AB122">
        <v>0</v>
      </c>
      <c r="AD122" t="s">
        <v>211</v>
      </c>
      <c r="AE122">
        <v>8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30</v>
      </c>
      <c r="AP122">
        <v>20</v>
      </c>
      <c r="AQ122">
        <v>2</v>
      </c>
      <c r="AT122">
        <f t="shared" si="13"/>
        <v>12</v>
      </c>
      <c r="AU122">
        <v>2</v>
      </c>
      <c r="AV122">
        <f t="shared" si="11"/>
        <v>10</v>
      </c>
    </row>
    <row r="123" spans="3:49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49">
        <v>43075</v>
      </c>
      <c r="U123" s="50" t="s">
        <v>96</v>
      </c>
      <c r="V123" s="51" t="s">
        <v>429</v>
      </c>
      <c r="W123" s="43">
        <f t="shared" si="10"/>
        <v>-920</v>
      </c>
      <c r="X123" s="52">
        <v>80</v>
      </c>
      <c r="Y123" s="52"/>
      <c r="AA123" s="53">
        <f t="shared" si="8"/>
        <v>1000</v>
      </c>
      <c r="AD123" s="103" t="s">
        <v>438</v>
      </c>
      <c r="AE123" s="103">
        <v>1000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9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49">
        <v>43076</v>
      </c>
      <c r="U124" s="50" t="s">
        <v>55</v>
      </c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9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49">
        <v>43077</v>
      </c>
      <c r="U125" s="50" t="s">
        <v>92</v>
      </c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9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49">
        <v>43078</v>
      </c>
      <c r="U126" s="50" t="s">
        <v>93</v>
      </c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9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49">
        <v>43079</v>
      </c>
      <c r="U127" s="50" t="s">
        <v>94</v>
      </c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9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49">
        <v>43080</v>
      </c>
      <c r="U128" s="50" t="s">
        <v>95</v>
      </c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49">
        <v>43081</v>
      </c>
      <c r="U129" s="50" t="s">
        <v>91</v>
      </c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49">
        <v>43082</v>
      </c>
      <c r="U130" s="50" t="s">
        <v>96</v>
      </c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49">
        <v>43083</v>
      </c>
      <c r="U131" s="50" t="s">
        <v>55</v>
      </c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49">
        <v>43084</v>
      </c>
      <c r="U132" s="50" t="s">
        <v>92</v>
      </c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49">
        <v>43085</v>
      </c>
      <c r="U133" s="50" t="s">
        <v>93</v>
      </c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49">
        <v>43086</v>
      </c>
      <c r="U134" s="50" t="s">
        <v>94</v>
      </c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49">
        <v>43087</v>
      </c>
      <c r="U135" s="50" t="s">
        <v>95</v>
      </c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49">
        <v>43088</v>
      </c>
      <c r="U136" s="50" t="s">
        <v>91</v>
      </c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49">
        <v>43089</v>
      </c>
      <c r="U137" s="50" t="s">
        <v>96</v>
      </c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49">
        <v>43090</v>
      </c>
      <c r="U138" s="50" t="s">
        <v>55</v>
      </c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49">
        <v>43091</v>
      </c>
      <c r="U139" s="50" t="s">
        <v>92</v>
      </c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49">
        <v>43092</v>
      </c>
      <c r="U140" s="50" t="s">
        <v>93</v>
      </c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49">
        <v>43093</v>
      </c>
      <c r="U141" s="50" t="s">
        <v>94</v>
      </c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49">
        <v>43094</v>
      </c>
      <c r="U142" s="50" t="s">
        <v>95</v>
      </c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49">
        <v>43095</v>
      </c>
      <c r="U143" s="50" t="s">
        <v>91</v>
      </c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49">
        <v>43096</v>
      </c>
      <c r="U144" s="50" t="s">
        <v>96</v>
      </c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49">
        <v>43097</v>
      </c>
      <c r="U145" s="50" t="s">
        <v>55</v>
      </c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49">
        <v>43098</v>
      </c>
      <c r="U146" s="50" t="s">
        <v>92</v>
      </c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49">
        <v>43099</v>
      </c>
      <c r="U147" s="50" t="s">
        <v>93</v>
      </c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49">
        <v>43100</v>
      </c>
      <c r="U148" s="50" t="s">
        <v>94</v>
      </c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49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49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49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49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49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49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49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49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49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49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49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49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49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49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49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49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49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49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49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49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49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49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49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49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49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49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49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49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49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49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49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49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49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49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49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49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49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49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49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49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49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49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49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49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49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49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49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49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49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49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49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49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49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49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49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49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49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49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49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49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49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49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49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49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49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49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49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49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49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49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49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49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49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49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49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49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49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49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49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49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49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49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49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49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49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49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49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49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49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49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1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2017-12-06T21:06:28Z</dcterms:modified>
</cp:coreProperties>
</file>