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6" r:id="rId2"/>
    <sheet name="Hoja2 (2)" sheetId="5" r:id="rId3"/>
    <sheet name="Hoja3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7" l="1"/>
  <c r="J12" i="7"/>
  <c r="J11" i="7"/>
  <c r="J10" i="7"/>
  <c r="J9" i="7"/>
  <c r="J8" i="7"/>
  <c r="J7" i="7"/>
  <c r="J6" i="7"/>
  <c r="J5" i="7"/>
  <c r="J4" i="7"/>
  <c r="J3" i="7"/>
  <c r="D2" i="7"/>
  <c r="C2" i="7"/>
  <c r="E2" i="7" l="1"/>
  <c r="E20" i="1"/>
  <c r="V26" i="1" l="1"/>
  <c r="O11" i="1"/>
  <c r="V31" i="1"/>
  <c r="V32" i="1" l="1"/>
  <c r="V61" i="1" l="1"/>
  <c r="V30" i="1" l="1"/>
  <c r="V58" i="1"/>
  <c r="V29" i="1" l="1"/>
  <c r="BF4" i="1" l="1"/>
  <c r="AY4" i="1" s="1"/>
  <c r="BF5" i="1"/>
  <c r="AY5" i="1" s="1"/>
  <c r="BF6" i="1"/>
  <c r="AY6" i="1" s="1"/>
  <c r="BF7" i="1"/>
  <c r="AY7" i="1" s="1"/>
  <c r="BF8" i="1"/>
  <c r="AY8" i="1" s="1"/>
  <c r="BF9" i="1"/>
  <c r="AY9" i="1" s="1"/>
  <c r="BF10" i="1"/>
  <c r="AY10" i="1" s="1"/>
  <c r="BF11" i="1"/>
  <c r="AY11" i="1" s="1"/>
  <c r="BF12" i="1"/>
  <c r="AY12" i="1" s="1"/>
  <c r="BF13" i="1"/>
  <c r="AY13" i="1" s="1"/>
  <c r="BF14" i="1"/>
  <c r="AY14" i="1" s="1"/>
  <c r="BF15" i="1"/>
  <c r="AY15" i="1" s="1"/>
  <c r="BF16" i="1"/>
  <c r="AY16" i="1" s="1"/>
  <c r="BF17" i="1"/>
  <c r="AY17" i="1" s="1"/>
  <c r="BF18" i="1"/>
  <c r="AY18" i="1" s="1"/>
  <c r="BF19" i="1"/>
  <c r="AY19" i="1" s="1"/>
  <c r="BF20" i="1"/>
  <c r="AY20" i="1" s="1"/>
  <c r="BF21" i="1"/>
  <c r="AY21" i="1" s="1"/>
  <c r="BF22" i="1"/>
  <c r="AY22" i="1" s="1"/>
  <c r="BF23" i="1"/>
  <c r="AY23" i="1" s="1"/>
  <c r="BF24" i="1"/>
  <c r="AY24" i="1" s="1"/>
  <c r="BF25" i="1"/>
  <c r="AY25" i="1" s="1"/>
  <c r="BF26" i="1"/>
  <c r="AY26" i="1" s="1"/>
  <c r="BF27" i="1"/>
  <c r="AY27" i="1" s="1"/>
  <c r="BF28" i="1"/>
  <c r="AY28" i="1" s="1"/>
  <c r="BF29" i="1"/>
  <c r="AY29" i="1" s="1"/>
  <c r="BF30" i="1"/>
  <c r="AY30" i="1" s="1"/>
  <c r="BF31" i="1"/>
  <c r="AY31" i="1" s="1"/>
  <c r="BF32" i="1"/>
  <c r="AY32" i="1" s="1"/>
  <c r="BF33" i="1"/>
  <c r="AY33" i="1" s="1"/>
  <c r="BF34" i="1"/>
  <c r="AY34" i="1" s="1"/>
  <c r="BF35" i="1"/>
  <c r="AY35" i="1" s="1"/>
  <c r="BF36" i="1"/>
  <c r="AY36" i="1" s="1"/>
  <c r="BF37" i="1"/>
  <c r="AY37" i="1" s="1"/>
  <c r="BF38" i="1"/>
  <c r="AY38" i="1" s="1"/>
  <c r="BF39" i="1"/>
  <c r="AY39" i="1" s="1"/>
  <c r="BF40" i="1"/>
  <c r="AY40" i="1" s="1"/>
  <c r="BF41" i="1"/>
  <c r="AY41" i="1" s="1"/>
  <c r="BF42" i="1"/>
  <c r="AY42" i="1" s="1"/>
  <c r="BF43" i="1"/>
  <c r="AY43" i="1" s="1"/>
  <c r="BF44" i="1"/>
  <c r="AY44" i="1" s="1"/>
  <c r="BF45" i="1"/>
  <c r="AY45" i="1" s="1"/>
  <c r="BF46" i="1"/>
  <c r="AY46" i="1" s="1"/>
  <c r="BF47" i="1"/>
  <c r="AY47" i="1" s="1"/>
  <c r="BF48" i="1"/>
  <c r="AY48" i="1" s="1"/>
  <c r="BF49" i="1"/>
  <c r="AY49" i="1" s="1"/>
  <c r="BF50" i="1"/>
  <c r="AY50" i="1" s="1"/>
  <c r="BF51" i="1"/>
  <c r="AY51" i="1" s="1"/>
  <c r="BF52" i="1"/>
  <c r="AY52" i="1" s="1"/>
  <c r="BF53" i="1"/>
  <c r="AY53" i="1" s="1"/>
  <c r="BF54" i="1"/>
  <c r="AY54" i="1" s="1"/>
  <c r="BF55" i="1"/>
  <c r="AY55" i="1" s="1"/>
  <c r="BF56" i="1"/>
  <c r="AY56" i="1" s="1"/>
  <c r="BF57" i="1"/>
  <c r="AY57" i="1" s="1"/>
  <c r="BF58" i="1"/>
  <c r="AY58" i="1" s="1"/>
  <c r="BF59" i="1"/>
  <c r="AY59" i="1" s="1"/>
  <c r="BF60" i="1"/>
  <c r="AY60" i="1" s="1"/>
  <c r="BF61" i="1"/>
  <c r="AY61" i="1" s="1"/>
  <c r="BF62" i="1"/>
  <c r="AY62" i="1" s="1"/>
  <c r="BF63" i="1"/>
  <c r="AY63" i="1" s="1"/>
  <c r="BF64" i="1"/>
  <c r="AY64" i="1" s="1"/>
  <c r="BF65" i="1"/>
  <c r="AY65" i="1" s="1"/>
  <c r="BF66" i="1"/>
  <c r="AY66" i="1" s="1"/>
  <c r="BF67" i="1"/>
  <c r="AY67" i="1" s="1"/>
  <c r="BF68" i="1"/>
  <c r="AY68" i="1" s="1"/>
  <c r="BF69" i="1"/>
  <c r="AY69" i="1" s="1"/>
  <c r="BF70" i="1"/>
  <c r="AY70" i="1" s="1"/>
  <c r="BF71" i="1"/>
  <c r="AY71" i="1" s="1"/>
  <c r="BF72" i="1"/>
  <c r="AY72" i="1" s="1"/>
  <c r="BF73" i="1"/>
  <c r="AY73" i="1" s="1"/>
  <c r="BF74" i="1"/>
  <c r="AY74" i="1" s="1"/>
  <c r="BF75" i="1"/>
  <c r="AY75" i="1" s="1"/>
  <c r="BF76" i="1"/>
  <c r="AY76" i="1" s="1"/>
  <c r="BF77" i="1"/>
  <c r="AY77" i="1" s="1"/>
  <c r="BF78" i="1"/>
  <c r="AY78" i="1" s="1"/>
  <c r="BF79" i="1"/>
  <c r="AY79" i="1" s="1"/>
  <c r="BF80" i="1"/>
  <c r="AY80" i="1" s="1"/>
  <c r="BF81" i="1"/>
  <c r="AY81" i="1" s="1"/>
  <c r="BF82" i="1"/>
  <c r="AY82" i="1" s="1"/>
  <c r="BF83" i="1"/>
  <c r="AY83" i="1" s="1"/>
  <c r="BF84" i="1"/>
  <c r="AY84" i="1" s="1"/>
  <c r="BF85" i="1"/>
  <c r="AY85" i="1" s="1"/>
  <c r="BF86" i="1"/>
  <c r="AY86" i="1" s="1"/>
  <c r="BF87" i="1"/>
  <c r="AY87" i="1" s="1"/>
  <c r="BF88" i="1"/>
  <c r="AY88" i="1" s="1"/>
  <c r="BF89" i="1"/>
  <c r="AY89" i="1" s="1"/>
  <c r="BF90" i="1"/>
  <c r="AY90" i="1" s="1"/>
  <c r="BF91" i="1"/>
  <c r="AY91" i="1" s="1"/>
  <c r="BF92" i="1"/>
  <c r="AY92" i="1" s="1"/>
  <c r="BF93" i="1"/>
  <c r="AY93" i="1" s="1"/>
  <c r="BF94" i="1"/>
  <c r="AY94" i="1" s="1"/>
  <c r="BF95" i="1"/>
  <c r="AY95" i="1" s="1"/>
  <c r="BF96" i="1"/>
  <c r="AY96" i="1" s="1"/>
  <c r="BF97" i="1"/>
  <c r="AY97" i="1" s="1"/>
  <c r="BF98" i="1"/>
  <c r="AY98" i="1" s="1"/>
  <c r="BF99" i="1"/>
  <c r="AY99" i="1" s="1"/>
  <c r="BF100" i="1"/>
  <c r="AY100" i="1" s="1"/>
  <c r="BF101" i="1"/>
  <c r="AY101" i="1" s="1"/>
  <c r="BF102" i="1"/>
  <c r="AY102" i="1" s="1"/>
  <c r="BF103" i="1"/>
  <c r="AY103" i="1" s="1"/>
  <c r="BF104" i="1"/>
  <c r="AY104" i="1" s="1"/>
  <c r="BF105" i="1"/>
  <c r="AY105" i="1" s="1"/>
  <c r="BF106" i="1"/>
  <c r="AY106" i="1" s="1"/>
  <c r="BF107" i="1"/>
  <c r="AY107" i="1" s="1"/>
  <c r="BF108" i="1"/>
  <c r="AY108" i="1" s="1"/>
  <c r="BF109" i="1"/>
  <c r="AY109" i="1" s="1"/>
  <c r="BF110" i="1"/>
  <c r="AY110" i="1" s="1"/>
  <c r="BF111" i="1"/>
  <c r="AY111" i="1" s="1"/>
  <c r="BF112" i="1"/>
  <c r="AY112" i="1" s="1"/>
  <c r="BF113" i="1"/>
  <c r="AY113" i="1" s="1"/>
  <c r="BF114" i="1"/>
  <c r="AY114" i="1" s="1"/>
  <c r="BF115" i="1"/>
  <c r="AY115" i="1" s="1"/>
  <c r="BF116" i="1"/>
  <c r="AY116" i="1" s="1"/>
  <c r="BF117" i="1"/>
  <c r="AY117" i="1" s="1"/>
  <c r="BF118" i="1"/>
  <c r="AY118" i="1" s="1"/>
  <c r="BF119" i="1"/>
  <c r="AY119" i="1" s="1"/>
  <c r="BF120" i="1"/>
  <c r="AY120" i="1" s="1"/>
  <c r="BF121" i="1"/>
  <c r="AY121" i="1" s="1"/>
  <c r="BF122" i="1"/>
  <c r="AY122" i="1" s="1"/>
  <c r="BF123" i="1"/>
  <c r="AY123" i="1" s="1"/>
  <c r="BF124" i="1"/>
  <c r="AY124" i="1" s="1"/>
  <c r="BF3" i="1"/>
  <c r="AY3" i="1" s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3" i="1"/>
  <c r="E19" i="1" l="1"/>
  <c r="E18" i="1" l="1"/>
  <c r="E17" i="1"/>
  <c r="V28" i="1"/>
  <c r="V27" i="1" l="1"/>
  <c r="AK4" i="1" l="1"/>
  <c r="AG4" i="1" s="1"/>
  <c r="AK5" i="1"/>
  <c r="AG5" i="1" s="1"/>
  <c r="AK6" i="1"/>
  <c r="AK7" i="1"/>
  <c r="AG7" i="1" s="1"/>
  <c r="AK8" i="1"/>
  <c r="AG8" i="1" s="1"/>
  <c r="AK9" i="1"/>
  <c r="AG9" i="1" s="1"/>
  <c r="AK10" i="1"/>
  <c r="AG10" i="1" s="1"/>
  <c r="AK11" i="1"/>
  <c r="AG11" i="1" s="1"/>
  <c r="AK12" i="1"/>
  <c r="AG12" i="1" s="1"/>
  <c r="AK13" i="1"/>
  <c r="AG13" i="1" s="1"/>
  <c r="AK14" i="1"/>
  <c r="AG14" i="1" s="1"/>
  <c r="AK15" i="1"/>
  <c r="AG15" i="1" s="1"/>
  <c r="AK16" i="1"/>
  <c r="AG16" i="1" s="1"/>
  <c r="AK17" i="1"/>
  <c r="AG17" i="1" s="1"/>
  <c r="AK18" i="1"/>
  <c r="AG18" i="1" s="1"/>
  <c r="AK19" i="1"/>
  <c r="AG19" i="1" s="1"/>
  <c r="AK20" i="1"/>
  <c r="AG20" i="1" s="1"/>
  <c r="AK21" i="1"/>
  <c r="AG21" i="1" s="1"/>
  <c r="AK22" i="1"/>
  <c r="AG22" i="1" s="1"/>
  <c r="AK23" i="1"/>
  <c r="AK24" i="1"/>
  <c r="AG24" i="1" s="1"/>
  <c r="AK25" i="1"/>
  <c r="AG25" i="1" s="1"/>
  <c r="AK26" i="1"/>
  <c r="AG26" i="1" s="1"/>
  <c r="AK27" i="1"/>
  <c r="AG27" i="1" s="1"/>
  <c r="AK28" i="1"/>
  <c r="AG28" i="1" s="1"/>
  <c r="AK29" i="1"/>
  <c r="AG29" i="1" s="1"/>
  <c r="AK30" i="1"/>
  <c r="AG30" i="1" s="1"/>
  <c r="AK31" i="1"/>
  <c r="AG31" i="1" s="1"/>
  <c r="AK32" i="1"/>
  <c r="AG32" i="1" s="1"/>
  <c r="AK33" i="1"/>
  <c r="AG33" i="1" s="1"/>
  <c r="AK34" i="1"/>
  <c r="AG34" i="1" s="1"/>
  <c r="AK35" i="1"/>
  <c r="AG35" i="1" s="1"/>
  <c r="AK36" i="1"/>
  <c r="AG36" i="1" s="1"/>
  <c r="AK37" i="1"/>
  <c r="AG37" i="1" s="1"/>
  <c r="AK38" i="1"/>
  <c r="AG38" i="1" s="1"/>
  <c r="AK39" i="1"/>
  <c r="AG39" i="1" s="1"/>
  <c r="AK40" i="1"/>
  <c r="AG40" i="1" s="1"/>
  <c r="AK41" i="1"/>
  <c r="AG41" i="1" s="1"/>
  <c r="AK42" i="1"/>
  <c r="AG42" i="1" s="1"/>
  <c r="AK43" i="1"/>
  <c r="AG43" i="1" s="1"/>
  <c r="AK44" i="1"/>
  <c r="AG44" i="1" s="1"/>
  <c r="AK45" i="1"/>
  <c r="AG45" i="1" s="1"/>
  <c r="AK46" i="1"/>
  <c r="AG46" i="1" s="1"/>
  <c r="AK47" i="1"/>
  <c r="AG47" i="1" s="1"/>
  <c r="AK48" i="1"/>
  <c r="AG48" i="1" s="1"/>
  <c r="AK49" i="1"/>
  <c r="AG49" i="1" s="1"/>
  <c r="AK50" i="1"/>
  <c r="AG50" i="1" s="1"/>
  <c r="AK51" i="1"/>
  <c r="AG51" i="1" s="1"/>
  <c r="AK52" i="1"/>
  <c r="AG52" i="1" s="1"/>
  <c r="AK53" i="1"/>
  <c r="AG53" i="1" s="1"/>
  <c r="AK54" i="1"/>
  <c r="AG54" i="1" s="1"/>
  <c r="AK55" i="1"/>
  <c r="AG55" i="1" s="1"/>
  <c r="AK56" i="1"/>
  <c r="AG56" i="1" s="1"/>
  <c r="AK57" i="1"/>
  <c r="AG57" i="1" s="1"/>
  <c r="AK58" i="1"/>
  <c r="AG58" i="1" s="1"/>
  <c r="AK59" i="1"/>
  <c r="AG59" i="1" s="1"/>
  <c r="AK60" i="1"/>
  <c r="AG60" i="1" s="1"/>
  <c r="AK61" i="1"/>
  <c r="AG61" i="1" s="1"/>
  <c r="AK62" i="1"/>
  <c r="AG62" i="1" s="1"/>
  <c r="AK63" i="1"/>
  <c r="AG63" i="1" s="1"/>
  <c r="AK64" i="1"/>
  <c r="AG64" i="1" s="1"/>
  <c r="AK65" i="1"/>
  <c r="AG65" i="1" s="1"/>
  <c r="AK66" i="1"/>
  <c r="AG66" i="1" s="1"/>
  <c r="AK67" i="1"/>
  <c r="AG67" i="1" s="1"/>
  <c r="AK68" i="1"/>
  <c r="AG68" i="1" s="1"/>
  <c r="AK69" i="1"/>
  <c r="AG69" i="1" s="1"/>
  <c r="AK70" i="1"/>
  <c r="AG70" i="1" s="1"/>
  <c r="AK71" i="1"/>
  <c r="AG71" i="1" s="1"/>
  <c r="AK72" i="1"/>
  <c r="AG72" i="1" s="1"/>
  <c r="AK73" i="1"/>
  <c r="AG73" i="1" s="1"/>
  <c r="AK74" i="1"/>
  <c r="AG74" i="1" s="1"/>
  <c r="AK75" i="1"/>
  <c r="AG75" i="1" s="1"/>
  <c r="AK76" i="1"/>
  <c r="AG76" i="1" s="1"/>
  <c r="AK77" i="1"/>
  <c r="AG77" i="1" s="1"/>
  <c r="AK78" i="1"/>
  <c r="AG78" i="1" s="1"/>
  <c r="AK79" i="1"/>
  <c r="AG79" i="1" s="1"/>
  <c r="AK80" i="1"/>
  <c r="AG80" i="1" s="1"/>
  <c r="AK81" i="1"/>
  <c r="AG81" i="1" s="1"/>
  <c r="AK82" i="1"/>
  <c r="AG82" i="1" s="1"/>
  <c r="AK83" i="1"/>
  <c r="AG83" i="1" s="1"/>
  <c r="AK84" i="1"/>
  <c r="AG84" i="1" s="1"/>
  <c r="AK85" i="1"/>
  <c r="AG85" i="1" s="1"/>
  <c r="AK86" i="1"/>
  <c r="AG86" i="1" s="1"/>
  <c r="AK87" i="1"/>
  <c r="AG87" i="1" s="1"/>
  <c r="AK88" i="1"/>
  <c r="AG88" i="1" s="1"/>
  <c r="AK89" i="1"/>
  <c r="AG89" i="1" s="1"/>
  <c r="AK90" i="1"/>
  <c r="AG90" i="1" s="1"/>
  <c r="AK91" i="1"/>
  <c r="AG91" i="1" s="1"/>
  <c r="AK92" i="1"/>
  <c r="AG92" i="1" s="1"/>
  <c r="AK93" i="1"/>
  <c r="AG93" i="1" s="1"/>
  <c r="AK94" i="1"/>
  <c r="AG94" i="1" s="1"/>
  <c r="AK95" i="1"/>
  <c r="AG95" i="1" s="1"/>
  <c r="AK96" i="1"/>
  <c r="AG96" i="1" s="1"/>
  <c r="AK97" i="1"/>
  <c r="AG97" i="1" s="1"/>
  <c r="AK98" i="1"/>
  <c r="AG98" i="1" s="1"/>
  <c r="AK99" i="1"/>
  <c r="AG99" i="1" s="1"/>
  <c r="AK100" i="1"/>
  <c r="AG100" i="1" s="1"/>
  <c r="AK101" i="1"/>
  <c r="AG101" i="1" s="1"/>
  <c r="AK102" i="1"/>
  <c r="AG102" i="1" s="1"/>
  <c r="AK103" i="1"/>
  <c r="AG103" i="1" s="1"/>
  <c r="AK104" i="1"/>
  <c r="AG104" i="1" s="1"/>
  <c r="AK105" i="1"/>
  <c r="AG105" i="1" s="1"/>
  <c r="AK106" i="1"/>
  <c r="AG106" i="1" s="1"/>
  <c r="AK107" i="1"/>
  <c r="AG107" i="1" s="1"/>
  <c r="AK108" i="1"/>
  <c r="AG108" i="1" s="1"/>
  <c r="AK109" i="1"/>
  <c r="AG109" i="1" s="1"/>
  <c r="AK110" i="1"/>
  <c r="AG110" i="1" s="1"/>
  <c r="AK111" i="1"/>
  <c r="AG111" i="1" s="1"/>
  <c r="AK112" i="1"/>
  <c r="AG112" i="1" s="1"/>
  <c r="AK113" i="1"/>
  <c r="AG113" i="1" s="1"/>
  <c r="AK114" i="1"/>
  <c r="AG114" i="1" s="1"/>
  <c r="AK115" i="1"/>
  <c r="AG115" i="1" s="1"/>
  <c r="AK116" i="1"/>
  <c r="AG116" i="1" s="1"/>
  <c r="AK117" i="1"/>
  <c r="AG117" i="1" s="1"/>
  <c r="AK118" i="1"/>
  <c r="AG118" i="1" s="1"/>
  <c r="AK119" i="1"/>
  <c r="AG119" i="1" s="1"/>
  <c r="AK120" i="1"/>
  <c r="AG120" i="1" s="1"/>
  <c r="AK121" i="1"/>
  <c r="AG121" i="1" s="1"/>
  <c r="AK122" i="1"/>
  <c r="AG122" i="1" s="1"/>
  <c r="AK123" i="1"/>
  <c r="AG123" i="1" s="1"/>
  <c r="AK124" i="1"/>
  <c r="AG124" i="1" s="1"/>
  <c r="AK3" i="1"/>
  <c r="AG3" i="1" s="1"/>
  <c r="AG6" i="1"/>
  <c r="AG23" i="1"/>
  <c r="V25" i="1" l="1"/>
  <c r="P50" i="1" l="1"/>
  <c r="O50" i="1"/>
  <c r="V59" i="1"/>
  <c r="P45" i="1"/>
  <c r="O45" i="1"/>
  <c r="P33" i="1"/>
  <c r="O33" i="1"/>
  <c r="P11" i="1"/>
  <c r="Q11" i="1" s="1"/>
  <c r="Q50" i="1" l="1"/>
  <c r="Q33" i="1"/>
  <c r="Q45" i="1"/>
  <c r="V24" i="1" l="1"/>
  <c r="C2" i="5" l="1"/>
  <c r="D2" i="5" s="1"/>
  <c r="F2" i="5" s="1"/>
  <c r="F3" i="5" s="1"/>
  <c r="F4" i="5" s="1"/>
  <c r="V23" i="1" l="1"/>
  <c r="V22" i="1" l="1"/>
  <c r="V44" i="1"/>
  <c r="V57" i="1" l="1"/>
  <c r="V21" i="1" l="1"/>
  <c r="V47" i="1" l="1"/>
  <c r="V11" i="1"/>
  <c r="V12" i="1"/>
  <c r="V13" i="1"/>
  <c r="V14" i="1"/>
  <c r="V15" i="1"/>
  <c r="V16" i="1"/>
  <c r="V17" i="1"/>
  <c r="V18" i="1"/>
  <c r="V19" i="1"/>
  <c r="V20" i="1"/>
  <c r="V53" i="1"/>
  <c r="V56" i="1"/>
  <c r="V55" i="1"/>
  <c r="E11" i="1"/>
  <c r="E12" i="1"/>
  <c r="E13" i="1"/>
  <c r="E14" i="1"/>
  <c r="E15" i="1"/>
  <c r="E16" i="1"/>
  <c r="V35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9" i="1"/>
  <c r="V50" i="1"/>
  <c r="V51" i="1"/>
  <c r="V52" i="1"/>
  <c r="V54" i="1"/>
  <c r="V60" i="1"/>
  <c r="V48" i="1"/>
  <c r="V46" i="1"/>
  <c r="V45" i="1"/>
  <c r="N3" i="1"/>
  <c r="E3" i="1" s="1"/>
  <c r="V43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V33" i="1"/>
  <c r="V34" i="1"/>
  <c r="V36" i="1"/>
  <c r="V37" i="1"/>
  <c r="V38" i="1"/>
  <c r="V39" i="1"/>
  <c r="V40" i="1"/>
  <c r="V41" i="1"/>
  <c r="V42" i="1"/>
  <c r="E9" i="1" l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<sst xmlns="http://schemas.openxmlformats.org/spreadsheetml/2006/main" count="702" uniqueCount="416">
  <si>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</si>
  <si>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</si>
  <si>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</si>
  <si>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</si>
  <si>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</si>
  <si>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</si>
  <si>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</si>
  <si>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</si>
  <si>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</si>
  <si>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</si>
  <si>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</si>
  <si>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</si>
  <si>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</si>
  <si>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</si>
  <si>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</si>
  <si>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</si>
  <si>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</si>
  <si>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</si>
  <si>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</si>
  <si>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</si>
  <si>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</si>
  <si>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</si>
  <si>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</si>
  <si>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</si>
  <si>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</si>
  <si>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</si>
  <si>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</si>
  <si>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</si>
  <si>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</si>
  <si>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</si>
  <si>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</si>
  <si>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</si>
  <si>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</si>
  <si>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</si>
  <si>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</si>
  <si>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</si>
  <si>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</si>
  <si>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</si>
  <si>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</si>
  <si>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</si>
  <si>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</si>
  <si>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</si>
  <si>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</si>
  <si>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</si>
  <si>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</si>
  <si>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</si>
  <si>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</si>
  <si>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</si>
  <si>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</si>
  <si>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</si>
  <si>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</si>
  <si>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</si>
  <si>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</si>
  <si>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</si>
  <si>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</si>
  <si>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</si>
  <si>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</si>
  <si>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</si>
  <si>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</si>
  <si>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</si>
  <si>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</si>
  <si>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</si>
  <si>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</si>
  <si>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</si>
  <si>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</si>
  <si>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</si>
  <si>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</si>
  <si>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</si>
  <si>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</si>
  <si>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</si>
  <si>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</si>
  <si>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</si>
  <si>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</si>
  <si>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</si>
  <si>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</si>
  <si>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</si>
  <si>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</si>
  <si>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</si>
  <si>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</si>
  <si>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</si>
  <si>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</si>
  <si>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</si>
  <si>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</si>
  <si>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</si>
  <si>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</si>
  <si>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</si>
  <si>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</si>
  <si>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</si>
  <si>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</si>
  <si>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</si>
  <si>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</si>
  <si>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</si>
  <si>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</si>
  <si>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</si>
  <si>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</si>
  <si>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</si>
  <si>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</si>
  <si>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</si>
  <si>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</si>
  <si>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</si>
  <si>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</si>
  <si>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</si>
  <si>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</si>
  <si>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</si>
  <si>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</si>
  <si>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</si>
  <si>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</si>
  <si>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</si>
  <si>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</si>
  <si>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</si>
  <si>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</si>
  <si>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</si>
  <si>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</si>
  <si>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</si>
  <si>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</si>
  <si>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</si>
  <si>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</si>
  <si>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</si>
  <si>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</si>
  <si>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</si>
  <si>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</si>
  <si>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</si>
  <si>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</si>
  <si>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</si>
  <si>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</si>
  <si>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</si>
  <si>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</si>
  <si>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</si>
  <si>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</si>
  <si>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</si>
  <si>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</si>
  <si>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</si>
  <si>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</si>
  <si>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</si>
  <si>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</si>
  <si>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</si>
  <si>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</si>
  <si>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</si>
  <si>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</si>
  <si>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</si>
  <si>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</si>
  <si>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</si>
  <si>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</si>
  <si>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</si>
  <si>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</si>
  <si>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</si>
  <si>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</si>
  <si>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</si>
  <si>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</si>
  <si>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</si>
  <si>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</si>
  <si>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</si>
  <si>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</si>
  <si>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</si>
  <si>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Netflix</t>
  </si>
  <si>
    <t>Ale - Inscripcion</t>
  </si>
  <si>
    <t>Sol - Daikoku</t>
  </si>
  <si>
    <t>Uber con Sol al metro</t>
  </si>
  <si>
    <t>Audifonos sport + Marshall</t>
  </si>
  <si>
    <t>Inscripción (Mitad tía Maru)</t>
  </si>
  <si>
    <t>Comida China</t>
  </si>
  <si>
    <t>Comida Corrida</t>
  </si>
  <si>
    <t>Comida Corrida SEMITAS</t>
  </si>
  <si>
    <t>Impresiones; Transporte</t>
  </si>
  <si>
    <t>Krispy Kream</t>
  </si>
  <si>
    <t>Daikoku Sol</t>
  </si>
  <si>
    <t>Casa</t>
  </si>
  <si>
    <t>Pedro y Jaime en casa</t>
  </si>
  <si>
    <t>Toks Ale; Taxi Ale</t>
  </si>
  <si>
    <t>Capuchino</t>
  </si>
  <si>
    <t>Cerveza y juguito</t>
  </si>
  <si>
    <t>Jaime Centro: Audifonos y libros</t>
  </si>
  <si>
    <t>Pedro y Jaime comen mole en casa</t>
  </si>
  <si>
    <t>CENEVAL Verificación</t>
  </si>
  <si>
    <t>CENEVAL Mesa de coordinación</t>
  </si>
  <si>
    <t>Viernes loco, Viernes CONTE</t>
  </si>
  <si>
    <t>Mala Confiabilidad</t>
  </si>
  <si>
    <t>David - Sesión 1</t>
  </si>
  <si>
    <t>Invitación Sol comer - Compras con Jaime</t>
  </si>
  <si>
    <t>Penúltima consulta nariz</t>
  </si>
  <si>
    <t>Propuesta descriptores Etapa 1</t>
  </si>
  <si>
    <t>Ale; Taxi a Ceneval</t>
  </si>
  <si>
    <t>Taxi a Consulta</t>
  </si>
  <si>
    <t>Uber Alejandro UNITEC</t>
  </si>
  <si>
    <t>QUINCENA</t>
  </si>
  <si>
    <t>Uber a Taxqueña</t>
  </si>
  <si>
    <t>Capuchinos Café Folk</t>
  </si>
  <si>
    <t>Retiro para Bernal</t>
  </si>
  <si>
    <t>Angeles - Pago 1</t>
  </si>
  <si>
    <t>Alejandro Concierto + Pozole</t>
  </si>
  <si>
    <t>Pozole + 1/2 Uber</t>
  </si>
  <si>
    <t>Angeles</t>
  </si>
  <si>
    <t>Pago 1</t>
  </si>
  <si>
    <t>Houston's steaks</t>
  </si>
  <si>
    <t>Ale concierto, Prestamo Pozole; Capuchino</t>
  </si>
  <si>
    <t>16 sep - Paulina L</t>
  </si>
  <si>
    <t>16 sep - Brandon honorarios</t>
  </si>
  <si>
    <t>Honorarios extras</t>
  </si>
  <si>
    <t>Pago Gasolina</t>
  </si>
  <si>
    <t>Capuchino; Taxi 1; Pastel; Taxi 2</t>
  </si>
  <si>
    <t>Retiro para semana</t>
  </si>
  <si>
    <t>Angeles - Pago 2</t>
  </si>
  <si>
    <t>Pago 2</t>
  </si>
  <si>
    <t>Varios</t>
  </si>
  <si>
    <t>Hospedaje; Tour; Michelada; Nopales; Gorditas-Michelada; Desayuno Pau; Desayuno yo</t>
  </si>
  <si>
    <t>Pan; Desayuno; Sopa; Chichid'ho</t>
  </si>
  <si>
    <t>Dinero Jaime depósito; Capuchino</t>
  </si>
  <si>
    <t>Tacos esquina</t>
  </si>
  <si>
    <t>Sukiya</t>
  </si>
  <si>
    <t>Cerveza y Milky Way</t>
  </si>
  <si>
    <t>Pizza con Aldo y Eleo</t>
  </si>
  <si>
    <t>Ramsés - Sushi</t>
  </si>
  <si>
    <t>Uber - Muchas vueltas</t>
  </si>
  <si>
    <t>Uber - Propina</t>
  </si>
  <si>
    <t>Café para Ram</t>
  </si>
  <si>
    <t>Impresiones para David</t>
  </si>
  <si>
    <t>Capuchino + Latte Claum + Crepa</t>
  </si>
  <si>
    <t>Pago 3</t>
  </si>
  <si>
    <t>Angeles - Pago 3</t>
  </si>
  <si>
    <t>Tacos Tianguis</t>
  </si>
  <si>
    <t>25 sep - Oscar</t>
  </si>
  <si>
    <t>Me prestó para los tacos</t>
  </si>
  <si>
    <t>Muy enferma - Ale Zapatos</t>
  </si>
  <si>
    <t>David - Sola Sesion 2</t>
  </si>
  <si>
    <t>Lalo Boletos - Jaime Zodiac</t>
  </si>
  <si>
    <t>Rabanito y Resident Evil</t>
  </si>
  <si>
    <t>Sushi con Ram</t>
  </si>
  <si>
    <t>Houston's y Resident Evil</t>
  </si>
  <si>
    <t>PEÑA DE BERNAL</t>
  </si>
  <si>
    <t>Café con Jaime - Extrañar mucho</t>
  </si>
  <si>
    <t>Súper clase ! :D</t>
  </si>
  <si>
    <t>No clase - Compromiso Sandy</t>
  </si>
  <si>
    <t>Papas Sabritas</t>
  </si>
  <si>
    <t>Papas Sabritas; Toks con Ale</t>
  </si>
  <si>
    <t>Comida Tianguis - Jorge Oscar Day y Oli</t>
  </si>
  <si>
    <t>Zapatos Ale</t>
  </si>
  <si>
    <t>Café capuchino</t>
  </si>
  <si>
    <t xml:space="preserve">Tacos esquina </t>
  </si>
  <si>
    <t>IHOP Jaime</t>
  </si>
  <si>
    <t>Sandy presentación 1</t>
  </si>
  <si>
    <t>Propina Uber</t>
  </si>
  <si>
    <t>Uber a DGAE</t>
  </si>
  <si>
    <t>Tarjeta Play Station</t>
  </si>
  <si>
    <t>Café on la enana</t>
  </si>
  <si>
    <t>Efectivo para la semana</t>
  </si>
  <si>
    <t>Mama's Pizza</t>
  </si>
  <si>
    <t>Taquería Cuatro veinte</t>
  </si>
  <si>
    <t>Taxi</t>
  </si>
  <si>
    <t>TITULACIÓN JAIME!</t>
  </si>
  <si>
    <t>Mama's Pizza Jaime</t>
  </si>
  <si>
    <t>PreAniversario Jaime</t>
  </si>
  <si>
    <t>Tacos Tianguis Ceneval</t>
  </si>
  <si>
    <t>Tacos Erick y Fer</t>
  </si>
  <si>
    <t>Portón Jaime</t>
  </si>
  <si>
    <t>Aguas para sinodales</t>
  </si>
  <si>
    <t>Capuchino / Café con Jaime y Propina</t>
  </si>
  <si>
    <t>Capuchino y Recorte; Toks con Ale</t>
  </si>
  <si>
    <t>Chilaquiles; Capuchino</t>
  </si>
  <si>
    <t>Groupon - Masajes</t>
  </si>
  <si>
    <t>Retiro para Domingo</t>
  </si>
  <si>
    <t>Gnomo con Kari</t>
  </si>
  <si>
    <t>Sukiya Jaime</t>
  </si>
  <si>
    <t>Taxi; Golosinas</t>
  </si>
  <si>
    <t xml:space="preserve">Carnitas Erick </t>
  </si>
  <si>
    <t>CocaCola</t>
  </si>
  <si>
    <t>Jaime Tacondesa</t>
  </si>
  <si>
    <t>Retiro pre Quincena</t>
  </si>
  <si>
    <t>Toks Familia</t>
  </si>
  <si>
    <t>Pingüino</t>
  </si>
  <si>
    <t>Pizzas en Comedor</t>
  </si>
  <si>
    <t>Freestyle-Metro</t>
  </si>
  <si>
    <t>Control Play Station 4; Impresiones David - PayasitaMetro</t>
  </si>
  <si>
    <t>Helado; Abono ana</t>
  </si>
  <si>
    <t>Curso ElabReactivos - Sola 1</t>
  </si>
  <si>
    <t>Curso ElabReactivos - Oli y Pao</t>
  </si>
  <si>
    <t>Curso ElabReactivos - Sola 3</t>
  </si>
  <si>
    <t>Ruffles de queso; Capuchino</t>
  </si>
  <si>
    <t>Day-Mascarillas;  Helado ; Abono Ana</t>
  </si>
  <si>
    <t>Angeles - Pago 4</t>
  </si>
  <si>
    <t>Pago 4</t>
  </si>
  <si>
    <t>Uber Hooters a casa</t>
  </si>
  <si>
    <t>Helado; Hooters</t>
  </si>
  <si>
    <t>Retiro Ale - Libros</t>
  </si>
  <si>
    <t>Retiro quincenal</t>
  </si>
  <si>
    <t>Uber a casa (Casa de Aldo)</t>
  </si>
  <si>
    <t>Boletos Venom</t>
  </si>
  <si>
    <t>Libros (Broncas)</t>
  </si>
  <si>
    <t>Chapata + Capuchino + Helado</t>
  </si>
  <si>
    <t>Scary Witches + Ale + Toks</t>
  </si>
  <si>
    <t>Platanitos</t>
  </si>
  <si>
    <t>Candado</t>
  </si>
  <si>
    <t>Uber para mamá</t>
  </si>
  <si>
    <t>Tacos</t>
  </si>
  <si>
    <t>Helado</t>
  </si>
  <si>
    <t>Propina café; Helado</t>
  </si>
  <si>
    <t>Comida Señora INEE</t>
  </si>
  <si>
    <t>Helado + TeatreroPecero</t>
  </si>
  <si>
    <t>Cooperacha Cel</t>
  </si>
  <si>
    <t>Pago 5</t>
  </si>
  <si>
    <t>Uber de casa de Abue 1 am</t>
  </si>
  <si>
    <t>Café con Fanny + Buffet China</t>
  </si>
  <si>
    <t>Cervezas y Bubulubu</t>
  </si>
  <si>
    <t>Kentucky</t>
  </si>
  <si>
    <t>Pelea y drama :C</t>
  </si>
  <si>
    <t>Pingüino con Fer</t>
  </si>
  <si>
    <t>Gorillaz Uber</t>
  </si>
  <si>
    <t>Pago junto con cooperacha</t>
  </si>
  <si>
    <t>Octubre, 2018</t>
  </si>
  <si>
    <t>Fer - INEE</t>
  </si>
  <si>
    <t>Comidas</t>
  </si>
  <si>
    <t>CEPE - Casa Mtra San</t>
  </si>
  <si>
    <t>Uber Ale</t>
  </si>
  <si>
    <t>Carnitas Fer y Erick</t>
  </si>
  <si>
    <t>Tacos Carnitas Jorge</t>
  </si>
  <si>
    <t>Tarjeta Jaime</t>
  </si>
  <si>
    <t>Cheetos y Jugo; Payasito</t>
  </si>
  <si>
    <t>Semana</t>
  </si>
  <si>
    <t>Papá</t>
  </si>
  <si>
    <t>Taco</t>
  </si>
  <si>
    <t xml:space="preserve">Aguinaldo I </t>
  </si>
  <si>
    <t>Aguinaldo II</t>
  </si>
  <si>
    <t>Viaje Vallarta</t>
  </si>
  <si>
    <t>Ale Vallarta</t>
  </si>
  <si>
    <t>Ale Colegiatura</t>
  </si>
  <si>
    <t>Colegiatura pos Vallarta</t>
  </si>
  <si>
    <t>Helado pa todos</t>
  </si>
  <si>
    <t>Comida en casa</t>
  </si>
  <si>
    <t>Italianis</t>
  </si>
  <si>
    <t>Sushi Ito</t>
  </si>
  <si>
    <t>Enana Uber</t>
  </si>
  <si>
    <t>Gnomo con Ale</t>
  </si>
  <si>
    <t>Hamburguesa Arbol</t>
  </si>
  <si>
    <t>Texcoco</t>
  </si>
  <si>
    <t>Gnomo con Ale y Jaime</t>
  </si>
  <si>
    <t>Descanso 1 - Solo en casa</t>
  </si>
  <si>
    <t>Descanso 2 - Pelis con Jaime</t>
  </si>
  <si>
    <t>Descanso 3 - SushiIto con papás</t>
  </si>
  <si>
    <t>Descanso 4 - Texcoco</t>
  </si>
  <si>
    <t>Examen en DGEDD</t>
  </si>
  <si>
    <t>Concierto Gorillaz</t>
  </si>
  <si>
    <t>AGUINALDO I</t>
  </si>
  <si>
    <t>AGUINALDO II</t>
  </si>
  <si>
    <t>Pago 6</t>
  </si>
  <si>
    <t>NOVIEMBRE</t>
  </si>
  <si>
    <t>Cena Fin de año</t>
  </si>
  <si>
    <t>Pago Navidad</t>
  </si>
  <si>
    <t>Bacinika</t>
  </si>
  <si>
    <t>Sandy</t>
  </si>
  <si>
    <t>Pago 2 Dafne</t>
  </si>
  <si>
    <t>Tiendita</t>
  </si>
  <si>
    <t xml:space="preserve">Tacos Carnitas JL </t>
  </si>
  <si>
    <t>Pago 1 Dafne; Capuchino</t>
  </si>
  <si>
    <t>Torta Cubana Aldo</t>
  </si>
  <si>
    <t>Selección TALIS</t>
  </si>
  <si>
    <t>TALIS 1</t>
  </si>
  <si>
    <t>TALIS 2</t>
  </si>
  <si>
    <t>TALIS 3</t>
  </si>
  <si>
    <t>Resident Evil 5</t>
  </si>
  <si>
    <t>Clase Ingles 1</t>
  </si>
  <si>
    <t>TALIS 4</t>
  </si>
  <si>
    <t xml:space="preserve">TALIS EXAMEN </t>
  </si>
  <si>
    <t>Bacinika Lab</t>
  </si>
  <si>
    <t>Helado; Tacondesa; Capuchino</t>
  </si>
  <si>
    <t xml:space="preserve">Café con Sol </t>
  </si>
  <si>
    <t>Carmen - Pago 1</t>
  </si>
  <si>
    <t xml:space="preserve">Carmen </t>
  </si>
  <si>
    <t xml:space="preserve">Pizza </t>
  </si>
  <si>
    <t>Angeles - Pago 5</t>
  </si>
  <si>
    <t>Angeles - Pago 6</t>
  </si>
  <si>
    <t>Sushi Jaime</t>
  </si>
  <si>
    <t>Netflix (Feb,2018-Noviembre,2018)</t>
  </si>
  <si>
    <t>Celular Xiaomi Mi A 2</t>
  </si>
  <si>
    <t>Retiro semanal</t>
  </si>
  <si>
    <t>Comida corrida CU</t>
  </si>
  <si>
    <t>Johnie Walkr</t>
  </si>
  <si>
    <t>Fotocopias</t>
  </si>
  <si>
    <t>Mi mamá me dio 1000 pesos el 19 de nov</t>
  </si>
  <si>
    <t>Mamá intentó pagar un Uber imaginario</t>
  </si>
  <si>
    <t xml:space="preserve">Comida china </t>
  </si>
  <si>
    <t>Dulcería / Teavanna</t>
  </si>
  <si>
    <t>Torta Tabasqueña</t>
  </si>
  <si>
    <t>Hamburguesa Arbol y papas</t>
  </si>
  <si>
    <t xml:space="preserve">Pago 2 </t>
  </si>
  <si>
    <t>Tacos guisado</t>
  </si>
  <si>
    <t>Talis 1 - 17 segmentos</t>
  </si>
  <si>
    <t>Talis 2 - 15 segmentos</t>
  </si>
  <si>
    <t>Reunión revisión Reactivos</t>
  </si>
  <si>
    <t>LIBRE!  Resident Evil FINAL</t>
  </si>
  <si>
    <t>Misa papá Tomas + Clase Ingles</t>
  </si>
  <si>
    <t>Old boy con Jaime</t>
  </si>
  <si>
    <t>Overlord con Jaime !</t>
  </si>
  <si>
    <t>Smartfit</t>
  </si>
  <si>
    <t>Mamá pagó 6 dic 2018</t>
  </si>
  <si>
    <t>Buffete de Carnes</t>
  </si>
  <si>
    <t>Tacos Chile relleno y Chicharron</t>
  </si>
  <si>
    <t>Café con Sandy</t>
  </si>
  <si>
    <t>Comida con Sandy</t>
  </si>
  <si>
    <t>Tacos de Chile relleno</t>
  </si>
  <si>
    <t>Hamburguesa sencilla esquina</t>
  </si>
  <si>
    <t>Pago restante Daf y Oli</t>
  </si>
  <si>
    <t>Enana</t>
  </si>
  <si>
    <t>Corrigiendo error</t>
  </si>
  <si>
    <t>Para regalos navidad</t>
  </si>
  <si>
    <t>Saqué dinero</t>
  </si>
  <si>
    <t>Café fancy con Niño, Impresiones</t>
  </si>
  <si>
    <t>Café con Jaime</t>
  </si>
  <si>
    <t>Traje comida</t>
  </si>
  <si>
    <t>Hamburguesa arbol</t>
  </si>
  <si>
    <t>Talis - Sin internet</t>
  </si>
  <si>
    <t>ROBO TARJETA</t>
  </si>
  <si>
    <t>MP :C</t>
  </si>
  <si>
    <t>Taxi al doctor; Helado</t>
  </si>
  <si>
    <t>Comida corrida oaxaqueña</t>
  </si>
  <si>
    <t>Taxi 1 y Taxi 2</t>
  </si>
  <si>
    <t>Walmart y Jaime enfermo</t>
  </si>
  <si>
    <t>Rectificación - Comida con Niño!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</si>
</sst>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2060"/>
      <name val="Calibri"/>
      <family val="2"/>
      <scheme val="minor"/>
    </font>
    <font>
      <sz val="13"/>
      <color theme="9" tint="-0.249977111117893"/>
      <name val="Calibri"/>
      <family val="2"/>
      <scheme val="minor"/>
    </font>
    <font>
      <sz val="13"/>
      <color rgb="FFC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0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2" fillId="0" borderId="45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16" fontId="1" fillId="38" borderId="37" xfId="0" applyNumberFormat="1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 wrapText="1"/>
    </xf>
    <xf numFmtId="0" fontId="1" fillId="38" borderId="20" xfId="0" applyFont="1" applyFill="1" applyBorder="1" applyAlignment="1">
      <alignment horizontal="center" vertical="center"/>
    </xf>
    <xf numFmtId="0" fontId="1" fillId="38" borderId="41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left" vertical="center" wrapText="1"/>
    </xf>
    <xf numFmtId="0" fontId="13" fillId="0" borderId="53" xfId="0" applyFont="1" applyFill="1" applyBorder="1" applyAlignment="1">
      <alignment horizontal="center" vertical="center"/>
    </xf>
    <xf numFmtId="16" fontId="13" fillId="37" borderId="37" xfId="0" applyNumberFormat="1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horizontal="left" vertical="center" wrapText="1"/>
    </xf>
    <xf numFmtId="0" fontId="13" fillId="37" borderId="20" xfId="0" applyFont="1" applyFill="1" applyBorder="1" applyAlignment="1">
      <alignment horizontal="center" vertical="center"/>
    </xf>
    <xf numFmtId="0" fontId="13" fillId="37" borderId="41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6" fontId="0" fillId="0" borderId="39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16" fontId="13" fillId="0" borderId="16" xfId="0" applyNumberFormat="1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left" vertical="center" wrapText="1"/>
    </xf>
    <xf numFmtId="0" fontId="27" fillId="0" borderId="43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" fontId="13" fillId="0" borderId="52" xfId="0" applyNumberFormat="1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16" fontId="13" fillId="0" borderId="55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left" vertical="center" wrapText="1"/>
    </xf>
    <xf numFmtId="0" fontId="13" fillId="0" borderId="56" xfId="0" applyFont="1" applyFill="1" applyBorder="1" applyAlignment="1">
      <alignment horizontal="center" vertical="center"/>
    </xf>
    <xf numFmtId="0" fontId="13" fillId="0" borderId="57" xfId="0" applyFont="1" applyFill="1" applyBorder="1" applyAlignment="1">
      <alignment horizontal="center" vertical="center"/>
    </xf>
    <xf numFmtId="16" fontId="13" fillId="0" borderId="14" xfId="0" applyNumberFormat="1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 wrapText="1"/>
    </xf>
    <xf numFmtId="0" fontId="13" fillId="0" borderId="3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16" fontId="0" fillId="0" borderId="55" xfId="0" applyNumberFormat="1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left" vertical="center" wrapText="1"/>
    </xf>
    <xf numFmtId="0" fontId="0" fillId="0" borderId="56" xfId="0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horizontal="center" vertical="center"/>
    </xf>
    <xf numFmtId="16" fontId="0" fillId="39" borderId="51" xfId="0" applyNumberFormat="1" applyFont="1" applyFill="1" applyBorder="1" applyAlignment="1">
      <alignment horizontal="center" vertical="center"/>
    </xf>
    <xf numFmtId="0" fontId="0" fillId="39" borderId="21" xfId="0" applyFont="1" applyFill="1" applyBorder="1" applyAlignment="1">
      <alignment horizontal="left" vertical="center" wrapText="1"/>
    </xf>
    <xf numFmtId="0" fontId="0" fillId="39" borderId="21" xfId="0" applyFont="1" applyFill="1" applyBorder="1" applyAlignment="1">
      <alignment horizontal="center" vertical="center"/>
    </xf>
    <xf numFmtId="0" fontId="0" fillId="39" borderId="58" xfId="0" applyFont="1" applyFill="1" applyBorder="1" applyAlignment="1">
      <alignment horizontal="center" vertical="center"/>
    </xf>
    <xf numFmtId="16" fontId="0" fillId="39" borderId="52" xfId="0" applyNumberFormat="1" applyFont="1" applyFill="1" applyBorder="1" applyAlignment="1">
      <alignment horizontal="center" vertical="center"/>
    </xf>
    <xf numFmtId="0" fontId="0" fillId="39" borderId="53" xfId="0" applyFont="1" applyFill="1" applyBorder="1" applyAlignment="1">
      <alignment horizontal="left" vertical="center" wrapText="1"/>
    </xf>
    <xf numFmtId="0" fontId="0" fillId="39" borderId="53" xfId="0" applyFont="1" applyFill="1" applyBorder="1" applyAlignment="1">
      <alignment horizontal="center" vertical="center"/>
    </xf>
    <xf numFmtId="0" fontId="0" fillId="39" borderId="54" xfId="0" applyFont="1" applyFill="1" applyBorder="1" applyAlignment="1">
      <alignment horizontal="center" vertical="center"/>
    </xf>
    <xf numFmtId="0" fontId="3" fillId="34" borderId="23" xfId="0" applyFont="1" applyFill="1" applyBorder="1" applyAlignment="1">
      <alignment vertical="center"/>
    </xf>
    <xf numFmtId="0" fontId="3" fillId="34" borderId="23" xfId="0" applyFont="1" applyFill="1" applyBorder="1" applyAlignment="1">
      <alignment vertical="center" wrapText="1"/>
    </xf>
    <xf numFmtId="0" fontId="3" fillId="34" borderId="23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6" fontId="0" fillId="0" borderId="3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1" fillId="38" borderId="52" xfId="0" applyNumberFormat="1" applyFont="1" applyFill="1" applyBorder="1" applyAlignment="1">
      <alignment horizontal="center" vertical="center"/>
    </xf>
    <xf numFmtId="0" fontId="1" fillId="38" borderId="53" xfId="0" applyFont="1" applyFill="1" applyBorder="1" applyAlignment="1">
      <alignment horizontal="left" vertical="center" wrapText="1"/>
    </xf>
    <xf numFmtId="0" fontId="1" fillId="38" borderId="53" xfId="0" applyFont="1" applyFill="1" applyBorder="1" applyAlignment="1">
      <alignment horizontal="center" vertical="center"/>
    </xf>
    <xf numFmtId="0" fontId="1" fillId="38" borderId="54" xfId="0" applyFont="1" applyFill="1" applyBorder="1" applyAlignment="1">
      <alignment horizontal="center" vertical="center"/>
    </xf>
    <xf numFmtId="0" fontId="0" fillId="0" borderId="32" xfId="0" quotePrefix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15" borderId="5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0" borderId="39" xfId="0" applyFill="1" applyBorder="1" applyAlignment="1">
      <alignment vertical="center"/>
    </xf>
    <xf numFmtId="0" fontId="0" fillId="40" borderId="13" xfId="0" applyFill="1" applyBorder="1" applyAlignment="1">
      <alignment vertical="center"/>
    </xf>
    <xf numFmtId="0" fontId="0" fillId="40" borderId="13" xfId="0" applyFill="1" applyBorder="1" applyAlignment="1">
      <alignment horizontal="center" vertical="center"/>
    </xf>
    <xf numFmtId="0" fontId="0" fillId="40" borderId="42" xfId="0" applyFill="1" applyBorder="1" applyAlignment="1">
      <alignment horizontal="center" vertical="center"/>
    </xf>
    <xf numFmtId="16" fontId="13" fillId="39" borderId="51" xfId="0" applyNumberFormat="1" applyFont="1" applyFill="1" applyBorder="1" applyAlignment="1">
      <alignment horizontal="center" vertical="center"/>
    </xf>
    <xf numFmtId="0" fontId="13" fillId="39" borderId="21" xfId="0" applyFont="1" applyFill="1" applyBorder="1" applyAlignment="1">
      <alignment horizontal="left" vertical="center" wrapText="1"/>
    </xf>
    <xf numFmtId="0" fontId="13" fillId="39" borderId="21" xfId="0" applyFont="1" applyFill="1" applyBorder="1" applyAlignment="1">
      <alignment horizontal="center" vertical="center"/>
    </xf>
    <xf numFmtId="0" fontId="13" fillId="39" borderId="58" xfId="0" applyFont="1" applyFill="1" applyBorder="1" applyAlignment="1">
      <alignment horizontal="center" vertical="center"/>
    </xf>
    <xf numFmtId="16" fontId="27" fillId="0" borderId="39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16" fontId="10" fillId="0" borderId="16" xfId="0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left" vertical="center" wrapText="1"/>
    </xf>
    <xf numFmtId="0" fontId="10" fillId="0" borderId="4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0" fontId="0" fillId="0" borderId="37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3" borderId="60" xfId="0" applyFont="1" applyFill="1" applyBorder="1" applyAlignment="1">
      <alignment horizontal="center" vertical="center"/>
    </xf>
    <xf numFmtId="0" fontId="0" fillId="33" borderId="61" xfId="0" applyFont="1" applyFill="1" applyBorder="1" applyAlignment="1">
      <alignment horizontal="center" vertical="center"/>
    </xf>
    <xf numFmtId="0" fontId="0" fillId="33" borderId="62" xfId="0" applyFont="1" applyFill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 vertical="center"/>
    </xf>
    <xf numFmtId="0" fontId="0" fillId="33" borderId="12" xfId="0" applyFont="1" applyFill="1" applyBorder="1" applyAlignment="1">
      <alignment horizontal="center" vertical="center"/>
    </xf>
    <xf numFmtId="16" fontId="13" fillId="39" borderId="37" xfId="0" applyNumberFormat="1" applyFont="1" applyFill="1" applyBorder="1" applyAlignment="1">
      <alignment horizontal="center" vertical="center"/>
    </xf>
    <xf numFmtId="0" fontId="13" fillId="39" borderId="20" xfId="0" applyFont="1" applyFill="1" applyBorder="1" applyAlignment="1">
      <alignment horizontal="left" vertical="center" wrapText="1"/>
    </xf>
    <xf numFmtId="0" fontId="13" fillId="39" borderId="20" xfId="0" applyFont="1" applyFill="1" applyBorder="1" applyAlignment="1">
      <alignment horizontal="center" vertical="center"/>
    </xf>
    <xf numFmtId="0" fontId="13" fillId="39" borderId="41" xfId="0" applyFont="1" applyFill="1" applyBorder="1" applyAlignment="1">
      <alignment horizontal="center" vertical="center"/>
    </xf>
    <xf numFmtId="16" fontId="13" fillId="32" borderId="14" xfId="0" applyNumberFormat="1" applyFont="1" applyFill="1" applyBorder="1" applyAlignment="1">
      <alignment horizontal="center" vertical="center"/>
    </xf>
    <xf numFmtId="0" fontId="13" fillId="32" borderId="35" xfId="0" applyFont="1" applyFill="1" applyBorder="1" applyAlignment="1">
      <alignment horizontal="left" vertical="center" wrapText="1"/>
    </xf>
    <xf numFmtId="0" fontId="13" fillId="32" borderId="35" xfId="0" applyFont="1" applyFill="1" applyBorder="1" applyAlignment="1">
      <alignment horizontal="center" vertical="center"/>
    </xf>
    <xf numFmtId="0" fontId="13" fillId="32" borderId="15" xfId="0" applyFont="1" applyFill="1" applyBorder="1" applyAlignment="1">
      <alignment horizontal="center" vertical="center"/>
    </xf>
    <xf numFmtId="16" fontId="13" fillId="32" borderId="16" xfId="0" applyNumberFormat="1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left" vertical="center" wrapText="1"/>
    </xf>
    <xf numFmtId="0" fontId="13" fillId="32" borderId="43" xfId="0" applyFont="1" applyFill="1" applyBorder="1" applyAlignment="1">
      <alignment horizontal="center" vertical="center"/>
    </xf>
    <xf numFmtId="0" fontId="13" fillId="32" borderId="17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5" borderId="11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0" fillId="36" borderId="38" xfId="0" applyFill="1" applyBorder="1" applyAlignment="1">
      <alignment vertical="center" wrapText="1"/>
    </xf>
    <xf numFmtId="0" fontId="0" fillId="36" borderId="27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35" borderId="63" xfId="0" applyFill="1" applyBorder="1" applyAlignment="1">
      <alignment vertical="center" wrapText="1"/>
    </xf>
    <xf numFmtId="0" fontId="0" fillId="0" borderId="64" xfId="0" applyFill="1" applyBorder="1" applyAlignment="1">
      <alignment vertical="center" wrapText="1"/>
    </xf>
    <xf numFmtId="0" fontId="0" fillId="0" borderId="65" xfId="0" applyFill="1" applyBorder="1" applyAlignment="1">
      <alignment vertical="center" wrapText="1"/>
    </xf>
    <xf numFmtId="0" fontId="22" fillId="28" borderId="23" xfId="0" applyFont="1" applyFill="1" applyBorder="1" applyAlignment="1">
      <alignment horizontal="center" vertical="center"/>
    </xf>
    <xf numFmtId="0" fontId="23" fillId="28" borderId="23" xfId="0" applyFont="1" applyFill="1" applyBorder="1" applyAlignment="1">
      <alignment horizontal="center" vertical="center"/>
    </xf>
    <xf numFmtId="0" fontId="24" fillId="28" borderId="23" xfId="0" applyFont="1" applyFill="1" applyBorder="1" applyAlignment="1">
      <alignment horizontal="center" vertical="center"/>
    </xf>
    <xf numFmtId="0" fontId="9" fillId="35" borderId="14" xfId="0" applyFont="1" applyFill="1" applyBorder="1" applyAlignment="1">
      <alignment horizontal="center" vertical="center"/>
    </xf>
    <xf numFmtId="0" fontId="8" fillId="35" borderId="15" xfId="0" applyFont="1" applyFill="1" applyBorder="1" applyAlignment="1">
      <alignment horizontal="center" vertical="center"/>
    </xf>
    <xf numFmtId="0" fontId="9" fillId="35" borderId="39" xfId="0" applyFont="1" applyFill="1" applyBorder="1" applyAlignment="1">
      <alignment horizontal="center" vertical="center"/>
    </xf>
    <xf numFmtId="0" fontId="8" fillId="35" borderId="42" xfId="0" applyFont="1" applyFill="1" applyBorder="1" applyAlignment="1">
      <alignment horizontal="center" vertical="center"/>
    </xf>
    <xf numFmtId="0" fontId="9" fillId="35" borderId="16" xfId="0" applyFont="1" applyFill="1" applyBorder="1" applyAlignment="1">
      <alignment horizontal="center" vertical="center"/>
    </xf>
    <xf numFmtId="0" fontId="6" fillId="35" borderId="43" xfId="0" applyFont="1" applyFill="1" applyBorder="1" applyAlignment="1">
      <alignment horizontal="center" vertical="center"/>
    </xf>
    <xf numFmtId="0" fontId="8" fillId="3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2" xfId="0" applyFill="1" applyBorder="1" applyAlignment="1">
      <alignment horizontal="center" vertical="center" wrapText="1"/>
    </xf>
    <xf numFmtId="0" fontId="0" fillId="13" borderId="23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16" fontId="0" fillId="0" borderId="38" xfId="0" applyNumberFormat="1" applyFont="1" applyFill="1" applyBorder="1" applyAlignment="1">
      <alignment horizontal="center" vertical="center"/>
    </xf>
    <xf numFmtId="0" fontId="0" fillId="0" borderId="66" xfId="0" applyFont="1" applyFill="1" applyBorder="1" applyAlignment="1">
      <alignment horizontal="center" vertical="center"/>
    </xf>
    <xf numFmtId="16" fontId="10" fillId="0" borderId="40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center" vertical="center"/>
    </xf>
    <xf numFmtId="16" fontId="10" fillId="0" borderId="39" xfId="0" applyNumberFormat="1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16" fontId="13" fillId="0" borderId="37" xfId="0" applyNumberFormat="1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16" fontId="10" fillId="0" borderId="13" xfId="0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0" xfId="0" applyFont="1" applyFill="1" applyBorder="1" applyAlignment="1">
      <alignment horizontal="center" vertical="center"/>
    </xf>
    <xf numFmtId="0" fontId="28" fillId="28" borderId="20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8" fillId="28" borderId="4" xfId="0" applyFont="1" applyFill="1" applyBorder="1" applyAlignment="1">
      <alignment horizontal="center" vertical="center"/>
    </xf>
    <xf numFmtId="0" fontId="28" fillId="28" borderId="2" xfId="0" applyFont="1" applyFill="1" applyBorder="1" applyAlignment="1">
      <alignment horizontal="center" vertical="center"/>
    </xf>
    <xf numFmtId="0" fontId="29" fillId="28" borderId="23" xfId="0" applyFont="1" applyFill="1" applyBorder="1" applyAlignment="1">
      <alignment horizontal="center" vertical="center"/>
    </xf>
    <xf numFmtId="0" fontId="30" fillId="28" borderId="23" xfId="0" applyFont="1" applyFill="1" applyBorder="1" applyAlignment="1">
      <alignment horizontal="center" vertical="center"/>
    </xf>
    <xf numFmtId="0" fontId="31" fillId="28" borderId="23" xfId="0" applyFont="1" applyFill="1" applyBorder="1" applyAlignment="1">
      <alignment horizontal="center" vertical="center"/>
    </xf>
    <xf numFmtId="16" fontId="32" fillId="35" borderId="2" xfId="0" applyNumberFormat="1" applyFont="1" applyFill="1" applyBorder="1" applyAlignment="1">
      <alignment horizontal="center" vertical="center"/>
    </xf>
    <xf numFmtId="0" fontId="32" fillId="35" borderId="3" xfId="0" applyFont="1" applyFill="1" applyBorder="1" applyAlignment="1">
      <alignment horizontal="center" vertical="center"/>
    </xf>
    <xf numFmtId="0" fontId="33" fillId="35" borderId="2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2" fillId="33" borderId="11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9" xfId="0" applyFont="1" applyFill="1" applyBorder="1" applyAlignment="1">
      <alignment horizontal="center" vertical="center"/>
    </xf>
    <xf numFmtId="0" fontId="32" fillId="33" borderId="3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vertical="center" wrapText="1"/>
    </xf>
    <xf numFmtId="0" fontId="32" fillId="0" borderId="30" xfId="0" applyFont="1" applyFill="1" applyBorder="1" applyAlignment="1">
      <alignment vertical="center" wrapText="1"/>
    </xf>
    <xf numFmtId="0" fontId="34" fillId="35" borderId="28" xfId="0" applyFont="1" applyFill="1" applyBorder="1" applyAlignment="1">
      <alignment horizontal="center" vertical="center"/>
    </xf>
    <xf numFmtId="0" fontId="35" fillId="35" borderId="35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33" xfId="0" applyFont="1" applyFill="1" applyBorder="1" applyAlignment="1">
      <alignment horizontal="center" vertical="center"/>
    </xf>
    <xf numFmtId="0" fontId="32" fillId="33" borderId="34" xfId="0" applyFont="1" applyFill="1" applyBorder="1" applyAlignment="1">
      <alignment horizontal="center" vertical="center"/>
    </xf>
    <xf numFmtId="0" fontId="34" fillId="35" borderId="26" xfId="0" applyFont="1" applyFill="1" applyBorder="1" applyAlignment="1">
      <alignment horizontal="center" vertical="center"/>
    </xf>
    <xf numFmtId="0" fontId="35" fillId="35" borderId="36" xfId="0" applyFont="1" applyFill="1" applyBorder="1" applyAlignment="1">
      <alignment horizontal="center" vertical="center"/>
    </xf>
    <xf numFmtId="0" fontId="36" fillId="35" borderId="31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vertical="center" wrapText="1"/>
    </xf>
    <xf numFmtId="0" fontId="32" fillId="0" borderId="34" xfId="0" applyFont="1" applyFill="1" applyBorder="1" applyAlignment="1">
      <alignment vertical="center" wrapText="1"/>
    </xf>
    <xf numFmtId="0" fontId="34" fillId="35" borderId="32" xfId="0" applyFont="1" applyFill="1" applyBorder="1" applyAlignment="1">
      <alignment horizontal="center" vertical="center"/>
    </xf>
    <xf numFmtId="0" fontId="35" fillId="35" borderId="1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16" fontId="32" fillId="0" borderId="32" xfId="0" applyNumberFormat="1" applyFont="1" applyFill="1" applyBorder="1" applyAlignment="1">
      <alignment horizontal="center" vertical="center"/>
    </xf>
    <xf numFmtId="16" fontId="32" fillId="0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33" borderId="60" xfId="0" applyFont="1" applyFill="1" applyBorder="1" applyAlignment="1">
      <alignment horizontal="center" vertical="center"/>
    </xf>
    <xf numFmtId="0" fontId="32" fillId="33" borderId="61" xfId="0" applyFont="1" applyFill="1" applyBorder="1" applyAlignment="1">
      <alignment horizontal="center" vertical="center"/>
    </xf>
    <xf numFmtId="0" fontId="32" fillId="33" borderId="62" xfId="0" applyFont="1" applyFill="1" applyBorder="1" applyAlignment="1">
      <alignment horizontal="center" vertical="center"/>
    </xf>
    <xf numFmtId="16" fontId="32" fillId="0" borderId="7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33" borderId="49" xfId="0" applyFont="1" applyFill="1" applyBorder="1" applyAlignment="1">
      <alignment horizontal="center" vertical="center"/>
    </xf>
    <xf numFmtId="0" fontId="32" fillId="33" borderId="48" xfId="0" applyFont="1" applyFill="1" applyBorder="1" applyAlignment="1">
      <alignment horizontal="center" vertical="center"/>
    </xf>
    <xf numFmtId="0" fontId="32" fillId="33" borderId="50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 wrapText="1"/>
    </xf>
    <xf numFmtId="0" fontId="32" fillId="0" borderId="9" xfId="0" applyFont="1" applyFill="1" applyBorder="1" applyAlignment="1">
      <alignment vertical="center" wrapText="1"/>
    </xf>
    <xf numFmtId="0" fontId="34" fillId="35" borderId="7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2" fillId="0" borderId="0" xfId="0" applyFont="1"/>
    <xf numFmtId="0" fontId="31" fillId="35" borderId="4" xfId="0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left" vertical="center" wrapText="1"/>
    </xf>
    <xf numFmtId="0" fontId="10" fillId="0" borderId="53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" fontId="1" fillId="38" borderId="51" xfId="0" applyNumberFormat="1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left" vertical="center" wrapText="1"/>
    </xf>
    <xf numFmtId="0" fontId="1" fillId="38" borderId="21" xfId="0" applyFont="1" applyFill="1" applyBorder="1" applyAlignment="1">
      <alignment horizontal="center" vertical="center"/>
    </xf>
    <xf numFmtId="0" fontId="1" fillId="38" borderId="58" xfId="0" applyFont="1" applyFill="1" applyBorder="1" applyAlignment="1">
      <alignment horizontal="center" vertical="center"/>
    </xf>
    <xf numFmtId="16" fontId="13" fillId="39" borderId="52" xfId="0" applyNumberFormat="1" applyFont="1" applyFill="1" applyBorder="1" applyAlignment="1">
      <alignment horizontal="center" vertical="center"/>
    </xf>
    <xf numFmtId="0" fontId="13" fillId="39" borderId="53" xfId="0" applyFont="1" applyFill="1" applyBorder="1" applyAlignment="1">
      <alignment horizontal="left" vertical="center" wrapText="1"/>
    </xf>
    <xf numFmtId="0" fontId="13" fillId="39" borderId="53" xfId="0" applyFont="1" applyFill="1" applyBorder="1" applyAlignment="1">
      <alignment horizontal="center" vertical="center"/>
    </xf>
    <xf numFmtId="0" fontId="13" fillId="39" borderId="54" xfId="0" applyFont="1" applyFill="1" applyBorder="1" applyAlignment="1">
      <alignment horizontal="center" vertical="center"/>
    </xf>
    <xf numFmtId="16" fontId="10" fillId="0" borderId="52" xfId="0" applyNumberFormat="1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9" fillId="41" borderId="32" xfId="0" applyFont="1" applyFill="1" applyBorder="1" applyAlignment="1">
      <alignment horizontal="center" vertical="center"/>
    </xf>
    <xf numFmtId="0" fontId="6" fillId="41" borderId="13" xfId="0" applyFont="1" applyFill="1" applyBorder="1" applyAlignment="1">
      <alignment horizontal="center" vertical="center"/>
    </xf>
    <xf numFmtId="0" fontId="8" fillId="41" borderId="34" xfId="0" applyFont="1" applyFill="1" applyBorder="1" applyAlignment="1">
      <alignment horizontal="center" vertical="center"/>
    </xf>
    <xf numFmtId="0" fontId="9" fillId="41" borderId="5" xfId="0" applyFont="1" applyFill="1" applyBorder="1" applyAlignment="1">
      <alignment horizontal="center" vertical="center"/>
    </xf>
    <xf numFmtId="0" fontId="6" fillId="41" borderId="53" xfId="0" applyFont="1" applyFill="1" applyBorder="1" applyAlignment="1">
      <alignment horizontal="center" vertical="center"/>
    </xf>
    <xf numFmtId="0" fontId="8" fillId="41" borderId="6" xfId="0" applyFont="1" applyFill="1" applyBorder="1" applyAlignment="1">
      <alignment horizontal="center" vertical="center"/>
    </xf>
    <xf numFmtId="0" fontId="9" fillId="41" borderId="10" xfId="0" applyFont="1" applyFill="1" applyBorder="1" applyAlignment="1">
      <alignment horizontal="center" vertical="center"/>
    </xf>
    <xf numFmtId="0" fontId="6" fillId="41" borderId="20" xfId="0" applyFont="1" applyFill="1" applyBorder="1" applyAlignment="1">
      <alignment horizontal="center" vertical="center"/>
    </xf>
    <xf numFmtId="0" fontId="8" fillId="41" borderId="12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0" fillId="13" borderId="0" xfId="0" applyNumberFormat="1" applyFill="1" applyBorder="1" applyAlignment="1">
      <alignment horizontal="center" vertical="center"/>
    </xf>
    <xf numFmtId="16" fontId="0" fillId="13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zoomScale="115" zoomScaleNormal="115" workbookViewId="0">
      <selection activeCell="E3" sqref="E3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60" customWidth="1"/>
    <col min="8" max="8" width="29.28515625" style="54" customWidth="1"/>
    <col min="9" max="9" width="11.42578125" style="58" customWidth="1"/>
    <col min="10" max="10" width="11.42578125" style="59" customWidth="1"/>
    <col min="11" max="11" width="11.42578125" style="60"/>
    <col min="15" max="15" width="7.7109375" style="35" customWidth="1"/>
    <col min="16" max="16" width="8.140625" style="35" customWidth="1"/>
    <col min="17" max="17" width="10" style="35" customWidth="1"/>
    <col min="18" max="18" width="23" customWidth="1"/>
    <col min="19" max="19" width="20.42578125" customWidth="1"/>
    <col min="20" max="20" width="11.42578125" style="60" customWidth="1"/>
    <col min="21" max="21" width="11.85546875" style="60" bestFit="1" customWidth="1"/>
    <col min="22" max="22" width="11.42578125" style="60"/>
    <col min="24" max="24" width="11.42578125" style="60"/>
    <col min="25" max="25" width="13.42578125" style="471" customWidth="1"/>
    <col min="26" max="26" width="13.5703125" style="40" customWidth="1"/>
    <col min="27" max="28" width="11.42578125" style="60"/>
    <col min="31" max="31" width="6.42578125" customWidth="1"/>
    <col min="32" max="32" width="31.7109375" customWidth="1"/>
    <col min="33" max="33" width="10.85546875" hidden="1" customWidth="1"/>
    <col min="34" max="34" width="0" hidden="1" customWidth="1"/>
    <col min="35" max="35" width="14" hidden="1" customWidth="1"/>
    <col min="36" max="36" width="0" style="35" hidden="1" customWidth="1"/>
    <col min="37" max="37" width="0" hidden="1" customWidth="1"/>
    <col min="38" max="38" width="0" style="35" hidden="1" customWidth="1"/>
    <col min="39" max="39" width="24.140625" style="159" hidden="1" customWidth="1"/>
    <col min="40" max="40" width="36.7109375" style="159" hidden="1" customWidth="1"/>
    <col min="41" max="50" width="0" style="60" hidden="1" customWidth="1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43"/>
      <c r="D1" s="43"/>
      <c r="E1" s="43"/>
      <c r="F1" s="23"/>
      <c r="G1" s="57"/>
      <c r="H1" s="51"/>
      <c r="M1" t="s">
        <v>116</v>
      </c>
      <c r="T1" s="67"/>
      <c r="AD1" s="3"/>
      <c r="AE1" s="3"/>
      <c r="AF1" s="3"/>
      <c r="AG1" s="549" t="s">
        <v>51</v>
      </c>
      <c r="AH1" s="549"/>
      <c r="AI1" s="549"/>
      <c r="AJ1" s="549"/>
      <c r="AK1" s="549"/>
      <c r="AL1" s="549"/>
      <c r="AM1" s="549"/>
      <c r="AN1" s="549"/>
      <c r="AO1" s="549"/>
      <c r="AP1" s="549"/>
      <c r="AQ1" s="549"/>
      <c r="AR1" s="549"/>
      <c r="AS1" s="549"/>
      <c r="AT1" s="549"/>
      <c r="AU1" s="549"/>
      <c r="AV1" s="549"/>
      <c r="AW1" s="549"/>
      <c r="AX1" s="549"/>
      <c r="AY1" s="549"/>
      <c r="AZ1" s="549"/>
      <c r="BA1" s="549"/>
      <c r="BB1" s="549"/>
      <c r="BC1" s="549"/>
      <c r="BD1" s="549"/>
      <c r="BE1" s="549"/>
      <c r="BF1" s="549"/>
      <c r="BG1" s="549"/>
      <c r="BJ1" s="1"/>
    </row>
    <row r="2" spans="1:64" ht="15.75" thickBot="1" x14ac:dyDescent="0.3">
      <c r="A2" s="26"/>
      <c r="B2" s="29" t="s">
        <v>52</v>
      </c>
      <c r="C2" s="44">
        <v>43343</v>
      </c>
      <c r="D2" s="45"/>
      <c r="E2" s="31" t="s">
        <v>89</v>
      </c>
      <c r="F2" s="27"/>
      <c r="G2" s="61"/>
      <c r="H2" s="52"/>
      <c r="K2" s="553" t="s">
        <v>137</v>
      </c>
      <c r="L2" s="554"/>
      <c r="M2" s="554"/>
      <c r="N2" s="554"/>
      <c r="O2" s="554"/>
      <c r="P2" s="554"/>
      <c r="Q2" s="554"/>
      <c r="R2" s="554"/>
      <c r="S2" s="555"/>
      <c r="T2" s="67"/>
      <c r="AC2" s="1"/>
      <c r="AD2" s="263" t="s">
        <v>5</v>
      </c>
      <c r="AE2" s="264" t="s">
        <v>33</v>
      </c>
      <c r="AF2" s="265" t="s">
        <v>34</v>
      </c>
      <c r="AG2" s="178" t="s">
        <v>142</v>
      </c>
      <c r="AH2" s="266" t="s">
        <v>35</v>
      </c>
      <c r="AI2" s="266" t="s">
        <v>50</v>
      </c>
      <c r="AJ2" s="211" t="s">
        <v>48</v>
      </c>
      <c r="AK2" s="267" t="s">
        <v>49</v>
      </c>
      <c r="AL2" s="268" t="s">
        <v>37</v>
      </c>
      <c r="AM2" s="262" t="s">
        <v>4</v>
      </c>
      <c r="AN2" s="290" t="s">
        <v>48</v>
      </c>
      <c r="AO2" s="286" t="s">
        <v>38</v>
      </c>
      <c r="AP2" s="286" t="s">
        <v>39</v>
      </c>
      <c r="AQ2" s="286" t="s">
        <v>40</v>
      </c>
      <c r="AR2" s="286" t="s">
        <v>41</v>
      </c>
      <c r="AS2" s="286" t="s">
        <v>42</v>
      </c>
      <c r="AT2" s="286" t="s">
        <v>43</v>
      </c>
      <c r="AU2" s="286" t="s">
        <v>44</v>
      </c>
      <c r="AV2" s="286" t="s">
        <v>45</v>
      </c>
      <c r="AW2" s="286" t="s">
        <v>46</v>
      </c>
      <c r="AX2" s="286" t="s">
        <v>47</v>
      </c>
      <c r="AY2" s="179" t="s">
        <v>64</v>
      </c>
      <c r="AZ2" s="212" t="s">
        <v>65</v>
      </c>
      <c r="BA2" s="269" t="s">
        <v>66</v>
      </c>
      <c r="BB2" s="269" t="s">
        <v>67</v>
      </c>
      <c r="BC2" s="269" t="s">
        <v>68</v>
      </c>
      <c r="BD2" s="180" t="s">
        <v>69</v>
      </c>
      <c r="BE2" s="213" t="s">
        <v>70</v>
      </c>
      <c r="BF2" s="270" t="s">
        <v>71</v>
      </c>
      <c r="BG2" s="214" t="s">
        <v>72</v>
      </c>
      <c r="BI2" s="187"/>
      <c r="BJ2" s="22" t="s">
        <v>73</v>
      </c>
      <c r="BK2" s="22" t="s">
        <v>74</v>
      </c>
      <c r="BL2" s="188"/>
    </row>
    <row r="3" spans="1:64" ht="15.75" thickBot="1" x14ac:dyDescent="0.3">
      <c r="A3" s="26"/>
      <c r="B3" s="30" t="s">
        <v>10</v>
      </c>
      <c r="C3" s="46">
        <v>24143</v>
      </c>
      <c r="D3" s="45"/>
      <c r="E3" s="32">
        <f>N3-C3</f>
        <v>54693.94</v>
      </c>
      <c r="F3" s="27"/>
      <c r="G3" s="61"/>
      <c r="H3" s="52"/>
      <c r="K3" s="62"/>
      <c r="L3" s="9"/>
      <c r="M3" s="10" t="s">
        <v>2</v>
      </c>
      <c r="N3" s="11">
        <f>(SUM(C3,(K11:K511)))-(SUM((J11:J510),(I11:I511)))</f>
        <v>78836.94</v>
      </c>
      <c r="O3" s="36"/>
      <c r="P3" s="36"/>
      <c r="Q3" s="36"/>
      <c r="R3" s="9"/>
      <c r="S3" s="12"/>
      <c r="T3" s="67"/>
      <c r="AD3" s="224">
        <v>43344</v>
      </c>
      <c r="AE3" s="228" t="s">
        <v>149</v>
      </c>
      <c r="AF3" s="230" t="s">
        <v>171</v>
      </c>
      <c r="AG3" s="233">
        <f>(SUM(AH3,AI3))-AK3</f>
        <v>-2260</v>
      </c>
      <c r="AH3" s="234"/>
      <c r="AI3" s="235"/>
      <c r="AJ3" s="248"/>
      <c r="AK3" s="252">
        <f>SUM(AL3,AO3:AY3)</f>
        <v>2260</v>
      </c>
      <c r="AL3" s="253">
        <v>100</v>
      </c>
      <c r="AM3" s="254" t="s">
        <v>147</v>
      </c>
      <c r="AN3" s="291" t="s">
        <v>148</v>
      </c>
      <c r="AO3" s="225">
        <v>15</v>
      </c>
      <c r="AP3" s="325">
        <v>1500</v>
      </c>
      <c r="AQ3" s="225"/>
      <c r="AR3" s="596">
        <v>600</v>
      </c>
      <c r="AS3" s="225"/>
      <c r="AT3" s="225"/>
      <c r="AU3" s="225"/>
      <c r="AV3" s="225"/>
      <c r="AW3" s="225"/>
      <c r="AX3" s="251"/>
      <c r="AY3" s="284">
        <f>SUM(AZ3, BF3, BG3)</f>
        <v>45</v>
      </c>
      <c r="AZ3" s="415">
        <v>45</v>
      </c>
      <c r="BA3" s="326"/>
      <c r="BB3" s="327"/>
      <c r="BC3" s="328">
        <v>2</v>
      </c>
      <c r="BD3" s="278">
        <f>SUM((BA3*6), (BB3*8), (BC3*5))</f>
        <v>10</v>
      </c>
      <c r="BE3" s="307"/>
      <c r="BF3" s="284">
        <f>BE3*5</f>
        <v>0</v>
      </c>
      <c r="BG3" s="271"/>
      <c r="BI3" s="181"/>
      <c r="BJ3" s="182"/>
      <c r="BK3" s="182"/>
      <c r="BL3" s="183"/>
    </row>
    <row r="4" spans="1:64" ht="15.75" thickBot="1" x14ac:dyDescent="0.3">
      <c r="A4" s="26"/>
      <c r="B4" s="27"/>
      <c r="C4" s="47"/>
      <c r="D4" s="45"/>
      <c r="E4" s="45"/>
      <c r="F4" s="27"/>
      <c r="G4" s="61"/>
      <c r="H4" s="52"/>
      <c r="K4" s="62"/>
      <c r="L4" s="9"/>
      <c r="M4" s="9"/>
      <c r="N4" s="13"/>
      <c r="O4" s="37"/>
      <c r="P4" s="37"/>
      <c r="Q4" s="37"/>
      <c r="R4" s="14" t="s">
        <v>11</v>
      </c>
      <c r="S4" s="15">
        <f>SUM(N3,V9,S7)</f>
        <v>160667.94</v>
      </c>
      <c r="T4" s="67"/>
      <c r="AD4" s="224">
        <v>43345</v>
      </c>
      <c r="AE4" s="229" t="s">
        <v>61</v>
      </c>
      <c r="AF4" s="231" t="s">
        <v>172</v>
      </c>
      <c r="AG4" s="233">
        <f t="shared" ref="AG4:AG67" si="0">(SUM(AH4,AI4))-AK4</f>
        <v>0</v>
      </c>
      <c r="AH4" s="236"/>
      <c r="AI4" s="237"/>
      <c r="AJ4" s="249"/>
      <c r="AK4" s="252">
        <f t="shared" ref="AK4:AK67" si="1">SUM(AL4,AO4:AY4)</f>
        <v>0</v>
      </c>
      <c r="AL4" s="255">
        <v>0</v>
      </c>
      <c r="AM4" s="256" t="s">
        <v>167</v>
      </c>
      <c r="AN4" s="292"/>
      <c r="AO4" s="216"/>
      <c r="AP4" s="216"/>
      <c r="AQ4" s="216"/>
      <c r="AR4" s="216"/>
      <c r="AS4" s="216"/>
      <c r="AT4" s="216"/>
      <c r="AU4" s="216"/>
      <c r="AV4" s="216"/>
      <c r="AW4" s="216"/>
      <c r="AX4" s="227"/>
      <c r="AY4" s="284">
        <f t="shared" ref="AY4:AY67" si="2">SUM(AZ4, BF4, BG4)</f>
        <v>0</v>
      </c>
      <c r="AZ4" s="85"/>
      <c r="BA4" s="261"/>
      <c r="BB4" s="216"/>
      <c r="BC4" s="227"/>
      <c r="BD4" s="278">
        <f t="shared" ref="BD4:BD67" si="3">SUM((BA4*6), (BB4*8), (BC4*5))</f>
        <v>0</v>
      </c>
      <c r="BE4" s="143"/>
      <c r="BF4" s="284">
        <f t="shared" ref="BF4:BF67" si="4">BE4*5</f>
        <v>0</v>
      </c>
      <c r="BG4" s="272"/>
      <c r="BI4" s="181"/>
      <c r="BJ4" s="155" t="s">
        <v>75</v>
      </c>
      <c r="BK4" s="155">
        <f>(SUM((AZ3:AZ519)))-(SUM((BD3:BD519)))</f>
        <v>26</v>
      </c>
      <c r="BL4" s="183"/>
    </row>
    <row r="5" spans="1:64" ht="15.75" thickBot="1" x14ac:dyDescent="0.3">
      <c r="A5" s="26"/>
      <c r="B5" s="565" t="s">
        <v>1</v>
      </c>
      <c r="C5" s="566"/>
      <c r="D5" s="566"/>
      <c r="E5" s="566"/>
      <c r="F5" s="566"/>
      <c r="G5" s="567"/>
      <c r="H5" s="52"/>
      <c r="K5" s="556" t="s">
        <v>138</v>
      </c>
      <c r="L5" s="557"/>
      <c r="M5" s="557"/>
      <c r="N5" s="557"/>
      <c r="O5" s="557"/>
      <c r="P5" s="557"/>
      <c r="Q5" s="557"/>
      <c r="R5" s="557"/>
      <c r="S5" s="558"/>
      <c r="T5" s="550" t="s">
        <v>139</v>
      </c>
      <c r="U5" s="551"/>
      <c r="V5" s="559" t="s">
        <v>92</v>
      </c>
      <c r="W5" s="560"/>
      <c r="AD5" s="224">
        <v>43346</v>
      </c>
      <c r="AE5" s="229" t="s">
        <v>62</v>
      </c>
      <c r="AF5" s="231" t="s">
        <v>173</v>
      </c>
      <c r="AG5" s="233">
        <f t="shared" si="0"/>
        <v>-300</v>
      </c>
      <c r="AH5" s="236"/>
      <c r="AI5" s="237"/>
      <c r="AJ5" s="249"/>
      <c r="AK5" s="252">
        <f t="shared" si="1"/>
        <v>300</v>
      </c>
      <c r="AL5" s="255">
        <v>50</v>
      </c>
      <c r="AM5" s="256" t="s">
        <v>151</v>
      </c>
      <c r="AN5" s="292" t="s">
        <v>168</v>
      </c>
      <c r="AO5" s="216">
        <v>150</v>
      </c>
      <c r="AP5" s="216">
        <v>50</v>
      </c>
      <c r="AQ5" s="216"/>
      <c r="AR5" s="216"/>
      <c r="AS5" s="216"/>
      <c r="AT5" s="216"/>
      <c r="AU5" s="216"/>
      <c r="AV5" s="216"/>
      <c r="AW5" s="216"/>
      <c r="AX5" s="227"/>
      <c r="AY5" s="284">
        <f t="shared" si="2"/>
        <v>50</v>
      </c>
      <c r="AZ5" s="85">
        <v>50</v>
      </c>
      <c r="BA5" s="261">
        <v>1</v>
      </c>
      <c r="BB5" s="216"/>
      <c r="BC5" s="227">
        <v>2</v>
      </c>
      <c r="BD5" s="278">
        <f t="shared" si="3"/>
        <v>16</v>
      </c>
      <c r="BE5" s="143"/>
      <c r="BF5" s="284">
        <f t="shared" si="4"/>
        <v>0</v>
      </c>
      <c r="BG5" s="273"/>
      <c r="BI5" s="184"/>
      <c r="BJ5" s="185"/>
      <c r="BK5" s="185"/>
      <c r="BL5" s="186"/>
    </row>
    <row r="6" spans="1:64" ht="15.75" thickBot="1" x14ac:dyDescent="0.3">
      <c r="A6" s="26"/>
      <c r="B6" s="568" t="s">
        <v>0</v>
      </c>
      <c r="C6" s="569"/>
      <c r="D6" s="569"/>
      <c r="E6" s="569"/>
      <c r="F6" s="569"/>
      <c r="G6" s="570"/>
      <c r="H6" s="52"/>
      <c r="K6" s="63"/>
      <c r="L6" s="16"/>
      <c r="M6" s="17" t="s">
        <v>3</v>
      </c>
      <c r="N6" s="17">
        <f>(SUM((AA11:AA301),(AG3:AG500),(I11:I511)))-(SUM((AB11:AB501)))</f>
        <v>2306</v>
      </c>
      <c r="O6" s="38"/>
      <c r="P6" s="38"/>
      <c r="Q6" s="38"/>
      <c r="R6" s="16"/>
      <c r="S6" s="18"/>
      <c r="T6" s="96"/>
      <c r="U6" s="97" t="s">
        <v>79</v>
      </c>
      <c r="V6" s="98"/>
      <c r="W6" s="33"/>
      <c r="AD6" s="224">
        <v>43347</v>
      </c>
      <c r="AE6" s="229" t="s">
        <v>59</v>
      </c>
      <c r="AF6" s="232" t="s">
        <v>179</v>
      </c>
      <c r="AG6" s="233">
        <f t="shared" si="0"/>
        <v>-94</v>
      </c>
      <c r="AH6" s="236"/>
      <c r="AI6" s="237"/>
      <c r="AJ6" s="249"/>
      <c r="AK6" s="252">
        <f t="shared" si="1"/>
        <v>94</v>
      </c>
      <c r="AL6" s="255">
        <v>50</v>
      </c>
      <c r="AM6" s="257" t="s">
        <v>144</v>
      </c>
      <c r="AN6" s="292" t="s">
        <v>182</v>
      </c>
      <c r="AO6" s="216">
        <v>30</v>
      </c>
      <c r="AP6" s="216"/>
      <c r="AQ6" s="216"/>
      <c r="AR6" s="216"/>
      <c r="AS6" s="216"/>
      <c r="AT6" s="216"/>
      <c r="AU6" s="216"/>
      <c r="AV6" s="216"/>
      <c r="AW6" s="216"/>
      <c r="AX6" s="227"/>
      <c r="AY6" s="284">
        <f t="shared" si="2"/>
        <v>14</v>
      </c>
      <c r="AZ6" s="85"/>
      <c r="BA6" s="261">
        <v>1</v>
      </c>
      <c r="BB6" s="216"/>
      <c r="BC6" s="227">
        <v>2</v>
      </c>
      <c r="BD6" s="278">
        <f t="shared" si="3"/>
        <v>16</v>
      </c>
      <c r="BE6" s="143"/>
      <c r="BF6" s="284">
        <f t="shared" si="4"/>
        <v>0</v>
      </c>
      <c r="BG6" s="272">
        <v>14</v>
      </c>
    </row>
    <row r="7" spans="1:64" ht="15.75" thickBot="1" x14ac:dyDescent="0.3">
      <c r="A7" s="28"/>
      <c r="B7" s="24"/>
      <c r="C7" s="48"/>
      <c r="D7" s="49"/>
      <c r="E7" s="48"/>
      <c r="F7" s="24"/>
      <c r="G7" s="64"/>
      <c r="H7" s="53"/>
      <c r="K7" s="65"/>
      <c r="L7" s="19"/>
      <c r="M7" s="19"/>
      <c r="N7" s="19"/>
      <c r="O7" s="39"/>
      <c r="P7" s="39"/>
      <c r="Q7" s="39"/>
      <c r="R7" s="20" t="s">
        <v>80</v>
      </c>
      <c r="S7" s="21">
        <f>SUM(U7,N6)</f>
        <v>2106</v>
      </c>
      <c r="T7" s="99"/>
      <c r="U7" s="100">
        <f>(SUM(AB11:AB501))-(SUM(K11:K511))</f>
        <v>-200</v>
      </c>
      <c r="V7" s="101"/>
      <c r="W7" s="34">
        <f>E9</f>
        <v>12188</v>
      </c>
      <c r="AD7" s="224">
        <v>43348</v>
      </c>
      <c r="AE7" s="229" t="s">
        <v>63</v>
      </c>
      <c r="AF7" s="231" t="s">
        <v>180</v>
      </c>
      <c r="AG7" s="233">
        <f t="shared" si="0"/>
        <v>-80</v>
      </c>
      <c r="AH7" s="236"/>
      <c r="AI7" s="237"/>
      <c r="AJ7" s="249"/>
      <c r="AK7" s="252">
        <f t="shared" si="1"/>
        <v>80</v>
      </c>
      <c r="AL7" s="255">
        <v>50</v>
      </c>
      <c r="AM7" s="257" t="s">
        <v>161</v>
      </c>
      <c r="AN7" s="292" t="s">
        <v>169</v>
      </c>
      <c r="AO7" s="216">
        <v>30</v>
      </c>
      <c r="AP7" s="216"/>
      <c r="AQ7" s="216"/>
      <c r="AR7" s="216"/>
      <c r="AS7" s="216"/>
      <c r="AT7" s="216"/>
      <c r="AU7" s="216"/>
      <c r="AV7" s="216"/>
      <c r="AW7" s="216"/>
      <c r="AX7" s="227"/>
      <c r="AY7" s="284">
        <f t="shared" si="2"/>
        <v>0</v>
      </c>
      <c r="AZ7" s="85"/>
      <c r="BA7" s="261"/>
      <c r="BB7" s="216"/>
      <c r="BC7" s="227">
        <v>2</v>
      </c>
      <c r="BD7" s="278">
        <f t="shared" si="3"/>
        <v>10</v>
      </c>
      <c r="BE7" s="143"/>
      <c r="BF7" s="284">
        <f t="shared" si="4"/>
        <v>0</v>
      </c>
      <c r="BG7" s="272"/>
    </row>
    <row r="8" spans="1:64" ht="30" customHeight="1" thickBot="1" x14ac:dyDescent="0.3">
      <c r="AD8" s="224">
        <v>43349</v>
      </c>
      <c r="AE8" s="229" t="s">
        <v>36</v>
      </c>
      <c r="AF8" s="231" t="s">
        <v>174</v>
      </c>
      <c r="AG8" s="233">
        <f t="shared" si="0"/>
        <v>-3003.5</v>
      </c>
      <c r="AH8" s="236"/>
      <c r="AI8" s="416">
        <v>136.5</v>
      </c>
      <c r="AJ8" s="249"/>
      <c r="AK8" s="252">
        <f t="shared" si="1"/>
        <v>3140</v>
      </c>
      <c r="AL8" s="255">
        <v>100</v>
      </c>
      <c r="AM8" s="257" t="s">
        <v>160</v>
      </c>
      <c r="AN8" s="292" t="s">
        <v>181</v>
      </c>
      <c r="AO8" s="219">
        <v>3000</v>
      </c>
      <c r="AP8" s="216">
        <v>40</v>
      </c>
      <c r="AQ8" s="216"/>
      <c r="AR8" s="216"/>
      <c r="AS8" s="216"/>
      <c r="AT8" s="216"/>
      <c r="AU8" s="216"/>
      <c r="AV8" s="216"/>
      <c r="AW8" s="216"/>
      <c r="AX8" s="227"/>
      <c r="AY8" s="284">
        <f t="shared" si="2"/>
        <v>0</v>
      </c>
      <c r="AZ8" s="85"/>
      <c r="BA8" s="261">
        <v>1</v>
      </c>
      <c r="BB8" s="216"/>
      <c r="BC8" s="227">
        <v>2</v>
      </c>
      <c r="BD8" s="278">
        <f t="shared" si="3"/>
        <v>16</v>
      </c>
      <c r="BE8" s="143"/>
      <c r="BF8" s="284">
        <f t="shared" si="4"/>
        <v>0</v>
      </c>
      <c r="BG8" s="272"/>
    </row>
    <row r="9" spans="1:64" s="165" customFormat="1" ht="30" customHeight="1" thickBot="1" x14ac:dyDescent="0.3">
      <c r="A9" s="571" t="s">
        <v>93</v>
      </c>
      <c r="B9" s="572"/>
      <c r="C9" s="572"/>
      <c r="D9" s="572"/>
      <c r="E9" s="156">
        <f>SUM(E10:E494)</f>
        <v>12188</v>
      </c>
      <c r="G9" s="573" t="s">
        <v>136</v>
      </c>
      <c r="H9" s="574"/>
      <c r="I9" s="574"/>
      <c r="J9" s="574"/>
      <c r="K9" s="575"/>
      <c r="M9" s="561" t="s">
        <v>91</v>
      </c>
      <c r="N9" s="562"/>
      <c r="O9" s="562"/>
      <c r="P9" s="562"/>
      <c r="Q9" s="562"/>
      <c r="R9" s="562"/>
      <c r="S9" s="562"/>
      <c r="T9" s="563" t="s">
        <v>18</v>
      </c>
      <c r="U9" s="564"/>
      <c r="V9" s="102">
        <f>SUM(V11:V499)</f>
        <v>79725</v>
      </c>
      <c r="X9" s="550" t="s">
        <v>143</v>
      </c>
      <c r="Y9" s="551"/>
      <c r="Z9" s="551"/>
      <c r="AA9" s="551"/>
      <c r="AB9" s="552"/>
      <c r="AD9" s="224">
        <v>43350</v>
      </c>
      <c r="AE9" s="229" t="s">
        <v>60</v>
      </c>
      <c r="AF9" s="231" t="s">
        <v>175</v>
      </c>
      <c r="AG9" s="233">
        <f t="shared" si="0"/>
        <v>-140</v>
      </c>
      <c r="AH9" s="236"/>
      <c r="AI9" s="237"/>
      <c r="AJ9" s="249"/>
      <c r="AK9" s="252">
        <f t="shared" si="1"/>
        <v>140</v>
      </c>
      <c r="AL9" s="255">
        <v>100</v>
      </c>
      <c r="AM9" s="257" t="s">
        <v>162</v>
      </c>
      <c r="AN9" s="292" t="s">
        <v>170</v>
      </c>
      <c r="AO9" s="216">
        <v>40</v>
      </c>
      <c r="AP9" s="216"/>
      <c r="AQ9" s="216"/>
      <c r="AR9" s="216"/>
      <c r="AS9" s="216"/>
      <c r="AT9" s="216"/>
      <c r="AU9" s="216"/>
      <c r="AV9" s="216"/>
      <c r="AW9" s="216"/>
      <c r="AX9" s="227"/>
      <c r="AY9" s="284">
        <f t="shared" si="2"/>
        <v>0</v>
      </c>
      <c r="AZ9" s="85"/>
      <c r="BA9" s="261"/>
      <c r="BB9" s="216"/>
      <c r="BC9" s="227">
        <v>2</v>
      </c>
      <c r="BD9" s="278">
        <f t="shared" si="3"/>
        <v>10</v>
      </c>
      <c r="BE9" s="143"/>
      <c r="BF9" s="284">
        <f t="shared" si="4"/>
        <v>0</v>
      </c>
      <c r="BG9" s="272"/>
      <c r="BH9" s="189"/>
    </row>
    <row r="10" spans="1:64" s="165" customFormat="1" ht="30" customHeight="1" thickBot="1" x14ac:dyDescent="0.3">
      <c r="A10" s="382" t="s">
        <v>140</v>
      </c>
      <c r="B10" s="383" t="s">
        <v>48</v>
      </c>
      <c r="C10" s="384" t="s">
        <v>13</v>
      </c>
      <c r="D10" s="384" t="s">
        <v>94</v>
      </c>
      <c r="E10" s="384" t="s">
        <v>30</v>
      </c>
      <c r="G10" s="330" t="s">
        <v>5</v>
      </c>
      <c r="H10" s="331" t="s">
        <v>6</v>
      </c>
      <c r="I10" s="332" t="s">
        <v>8</v>
      </c>
      <c r="J10" s="333" t="s">
        <v>9</v>
      </c>
      <c r="K10" s="334" t="s">
        <v>7</v>
      </c>
      <c r="M10" s="190" t="s">
        <v>5</v>
      </c>
      <c r="N10" s="191" t="s">
        <v>12</v>
      </c>
      <c r="O10" s="191" t="s">
        <v>18</v>
      </c>
      <c r="P10" s="192" t="s">
        <v>94</v>
      </c>
      <c r="Q10" s="193" t="s">
        <v>131</v>
      </c>
      <c r="R10" s="453" t="s">
        <v>134</v>
      </c>
      <c r="S10" s="454" t="s">
        <v>135</v>
      </c>
      <c r="T10" s="461" t="s">
        <v>13</v>
      </c>
      <c r="U10" s="462" t="s">
        <v>14</v>
      </c>
      <c r="V10" s="463" t="s">
        <v>30</v>
      </c>
      <c r="W10" s="194"/>
      <c r="X10" s="285" t="s">
        <v>5</v>
      </c>
      <c r="Y10" s="472" t="s">
        <v>31</v>
      </c>
      <c r="Z10" s="166" t="s">
        <v>4</v>
      </c>
      <c r="AA10" s="166" t="s">
        <v>32</v>
      </c>
      <c r="AB10" s="166" t="s">
        <v>81</v>
      </c>
      <c r="AD10" s="224">
        <v>43351</v>
      </c>
      <c r="AE10" s="228" t="s">
        <v>149</v>
      </c>
      <c r="AF10" s="231" t="s">
        <v>178</v>
      </c>
      <c r="AG10" s="233">
        <f t="shared" si="0"/>
        <v>-44</v>
      </c>
      <c r="AH10" s="236"/>
      <c r="AI10" s="237"/>
      <c r="AJ10" s="249"/>
      <c r="AK10" s="252">
        <f t="shared" si="1"/>
        <v>44</v>
      </c>
      <c r="AL10" s="255" t="s">
        <v>73</v>
      </c>
      <c r="AM10" s="257" t="s">
        <v>165</v>
      </c>
      <c r="AN10" s="292" t="s">
        <v>164</v>
      </c>
      <c r="AO10" s="216">
        <v>44</v>
      </c>
      <c r="AP10" s="216"/>
      <c r="AQ10" s="216"/>
      <c r="AR10" s="216"/>
      <c r="AS10" s="216"/>
      <c r="AT10" s="216"/>
      <c r="AU10" s="216"/>
      <c r="AV10" s="216"/>
      <c r="AW10" s="216"/>
      <c r="AX10" s="227"/>
      <c r="AY10" s="284">
        <f t="shared" si="2"/>
        <v>0</v>
      </c>
      <c r="AZ10" s="85"/>
      <c r="BA10" s="261"/>
      <c r="BB10" s="216"/>
      <c r="BC10" s="227"/>
      <c r="BD10" s="278">
        <f t="shared" si="3"/>
        <v>0</v>
      </c>
      <c r="BE10" s="143"/>
      <c r="BF10" s="284">
        <f t="shared" si="4"/>
        <v>0</v>
      </c>
      <c r="BG10" s="272"/>
    </row>
    <row r="11" spans="1:64" s="165" customFormat="1" ht="30" customHeight="1" thickBot="1" x14ac:dyDescent="0.3">
      <c r="A11" s="388" t="s">
        <v>95</v>
      </c>
      <c r="B11" s="389" t="s">
        <v>96</v>
      </c>
      <c r="C11" s="390">
        <v>1000</v>
      </c>
      <c r="D11" s="390">
        <v>500</v>
      </c>
      <c r="E11" s="275">
        <f t="shared" ref="E11:E20" si="5">C11-D11</f>
        <v>500</v>
      </c>
      <c r="G11" s="347">
        <v>43344</v>
      </c>
      <c r="H11" s="348" t="s">
        <v>145</v>
      </c>
      <c r="I11" s="349">
        <v>1500</v>
      </c>
      <c r="J11" s="349"/>
      <c r="K11" s="350"/>
      <c r="M11" s="445" t="s">
        <v>15</v>
      </c>
      <c r="N11" s="301" t="s">
        <v>16</v>
      </c>
      <c r="O11" s="122">
        <f>SUM(T11:T32)</f>
        <v>65910</v>
      </c>
      <c r="P11" s="287">
        <f>SUM(U11:U30)</f>
        <v>0</v>
      </c>
      <c r="Q11" s="452">
        <f>O11-P11</f>
        <v>65910</v>
      </c>
      <c r="R11" s="94" t="s">
        <v>29</v>
      </c>
      <c r="S11" s="458"/>
      <c r="T11" s="464">
        <v>5000</v>
      </c>
      <c r="U11" s="104"/>
      <c r="V11" s="465">
        <f t="shared" ref="V11:V44" si="6">T11-U11</f>
        <v>5000</v>
      </c>
      <c r="W11" s="195"/>
      <c r="X11" s="160">
        <v>43344</v>
      </c>
      <c r="Y11" s="473" t="s">
        <v>152</v>
      </c>
      <c r="Z11" s="163" t="s">
        <v>153</v>
      </c>
      <c r="AA11" s="168">
        <v>660</v>
      </c>
      <c r="AB11" s="169"/>
      <c r="AD11" s="224">
        <v>43352</v>
      </c>
      <c r="AE11" s="229" t="s">
        <v>61</v>
      </c>
      <c r="AF11" s="231" t="s">
        <v>177</v>
      </c>
      <c r="AG11" s="233">
        <f t="shared" si="0"/>
        <v>-44</v>
      </c>
      <c r="AH11" s="236"/>
      <c r="AI11" s="237"/>
      <c r="AJ11" s="249"/>
      <c r="AK11" s="252">
        <f t="shared" si="1"/>
        <v>44</v>
      </c>
      <c r="AL11" s="255"/>
      <c r="AM11" s="257" t="s">
        <v>166</v>
      </c>
      <c r="AN11" s="292" t="s">
        <v>163</v>
      </c>
      <c r="AO11" s="216">
        <v>30</v>
      </c>
      <c r="AP11" s="216">
        <v>14</v>
      </c>
      <c r="AQ11" s="216"/>
      <c r="AR11" s="216"/>
      <c r="AS11" s="216"/>
      <c r="AT11" s="216"/>
      <c r="AU11" s="216"/>
      <c r="AV11" s="216"/>
      <c r="AW11" s="216"/>
      <c r="AX11" s="227"/>
      <c r="AY11" s="284">
        <f t="shared" si="2"/>
        <v>0</v>
      </c>
      <c r="AZ11" s="85"/>
      <c r="BA11" s="261"/>
      <c r="BB11" s="216"/>
      <c r="BC11" s="227"/>
      <c r="BD11" s="278">
        <f t="shared" si="3"/>
        <v>0</v>
      </c>
      <c r="BE11" s="143"/>
      <c r="BF11" s="284">
        <f t="shared" si="4"/>
        <v>0</v>
      </c>
      <c r="BG11" s="272"/>
    </row>
    <row r="12" spans="1:64" s="165" customFormat="1" ht="30" customHeight="1" thickBot="1" x14ac:dyDescent="0.3">
      <c r="A12" s="391" t="s">
        <v>97</v>
      </c>
      <c r="B12" s="385" t="s">
        <v>98</v>
      </c>
      <c r="C12" s="215">
        <v>560</v>
      </c>
      <c r="D12" s="386">
        <v>400</v>
      </c>
      <c r="E12" s="226">
        <f t="shared" si="5"/>
        <v>160</v>
      </c>
      <c r="G12" s="351">
        <v>43344</v>
      </c>
      <c r="H12" s="335" t="s">
        <v>146</v>
      </c>
      <c r="I12" s="220"/>
      <c r="J12" s="220">
        <v>400</v>
      </c>
      <c r="K12" s="352"/>
      <c r="M12" s="448" t="s">
        <v>20</v>
      </c>
      <c r="N12" s="449" t="s">
        <v>16</v>
      </c>
      <c r="O12" s="91"/>
      <c r="P12" s="91"/>
      <c r="Q12" s="91"/>
      <c r="R12" s="135" t="s">
        <v>28</v>
      </c>
      <c r="S12" s="459"/>
      <c r="T12" s="466">
        <v>3000</v>
      </c>
      <c r="U12" s="110"/>
      <c r="V12" s="467">
        <f t="shared" si="6"/>
        <v>3000</v>
      </c>
      <c r="W12" s="196"/>
      <c r="X12" s="160">
        <v>43356</v>
      </c>
      <c r="Y12" s="547" t="s">
        <v>184</v>
      </c>
      <c r="Z12" s="548"/>
      <c r="AA12" s="170">
        <v>11052</v>
      </c>
      <c r="AB12" s="169">
        <v>11052</v>
      </c>
      <c r="AD12" s="224">
        <v>43353</v>
      </c>
      <c r="AE12" s="229" t="s">
        <v>62</v>
      </c>
      <c r="AF12" s="231" t="s">
        <v>176</v>
      </c>
      <c r="AG12" s="233">
        <f t="shared" si="0"/>
        <v>-100</v>
      </c>
      <c r="AH12" s="236"/>
      <c r="AI12" s="239"/>
      <c r="AJ12" s="249"/>
      <c r="AK12" s="252">
        <f t="shared" si="1"/>
        <v>100</v>
      </c>
      <c r="AL12" s="255">
        <v>50</v>
      </c>
      <c r="AM12" s="257" t="s">
        <v>161</v>
      </c>
      <c r="AN12" s="292"/>
      <c r="AO12" s="216"/>
      <c r="AP12" s="216"/>
      <c r="AQ12" s="216"/>
      <c r="AR12" s="216"/>
      <c r="AS12" s="216"/>
      <c r="AT12" s="216"/>
      <c r="AU12" s="216"/>
      <c r="AV12" s="216"/>
      <c r="AW12" s="216"/>
      <c r="AX12" s="227"/>
      <c r="AY12" s="284">
        <f t="shared" si="2"/>
        <v>50</v>
      </c>
      <c r="AZ12" s="85">
        <v>50</v>
      </c>
      <c r="BA12" s="261"/>
      <c r="BB12" s="216"/>
      <c r="BC12" s="227">
        <v>2</v>
      </c>
      <c r="BD12" s="278">
        <f t="shared" si="3"/>
        <v>10</v>
      </c>
      <c r="BE12" s="143"/>
      <c r="BF12" s="284">
        <f t="shared" si="4"/>
        <v>0</v>
      </c>
      <c r="BG12" s="272"/>
    </row>
    <row r="13" spans="1:64" s="165" customFormat="1" ht="30" customHeight="1" thickBot="1" x14ac:dyDescent="0.3">
      <c r="A13" s="392" t="s">
        <v>99</v>
      </c>
      <c r="B13" s="385" t="s">
        <v>100</v>
      </c>
      <c r="C13" s="215">
        <v>8000</v>
      </c>
      <c r="D13" s="387"/>
      <c r="E13" s="226">
        <f t="shared" si="5"/>
        <v>8000</v>
      </c>
      <c r="G13" s="351">
        <v>43347</v>
      </c>
      <c r="H13" s="335" t="s">
        <v>154</v>
      </c>
      <c r="I13" s="220"/>
      <c r="J13" s="220">
        <v>200</v>
      </c>
      <c r="K13" s="352"/>
      <c r="M13" s="74">
        <v>43005</v>
      </c>
      <c r="N13" s="450" t="s">
        <v>16</v>
      </c>
      <c r="O13" s="87"/>
      <c r="P13" s="87"/>
      <c r="Q13" s="87"/>
      <c r="R13" s="135" t="s">
        <v>82</v>
      </c>
      <c r="S13" s="459"/>
      <c r="T13" s="466">
        <v>3200</v>
      </c>
      <c r="U13" s="110"/>
      <c r="V13" s="467">
        <f t="shared" ref="V13:V32" si="7">T13-U13</f>
        <v>3200</v>
      </c>
      <c r="W13" s="195"/>
      <c r="X13" s="160">
        <v>43357</v>
      </c>
      <c r="Y13" s="163" t="s">
        <v>191</v>
      </c>
      <c r="Z13" s="163" t="s">
        <v>192</v>
      </c>
      <c r="AA13" s="168">
        <v>800</v>
      </c>
      <c r="AB13" s="169">
        <v>800</v>
      </c>
      <c r="AC13" s="197"/>
      <c r="AD13" s="224">
        <v>43354</v>
      </c>
      <c r="AE13" s="229" t="s">
        <v>59</v>
      </c>
      <c r="AF13" s="231"/>
      <c r="AG13" s="233">
        <f t="shared" si="0"/>
        <v>-50</v>
      </c>
      <c r="AH13" s="236"/>
      <c r="AI13" s="237"/>
      <c r="AJ13" s="249"/>
      <c r="AK13" s="252">
        <f t="shared" si="1"/>
        <v>50</v>
      </c>
      <c r="AL13" s="255">
        <v>50</v>
      </c>
      <c r="AM13" s="257" t="s">
        <v>161</v>
      </c>
      <c r="AN13" s="292"/>
      <c r="AO13" s="217"/>
      <c r="AP13" s="216"/>
      <c r="AQ13" s="216"/>
      <c r="AR13" s="216"/>
      <c r="AS13" s="216"/>
      <c r="AT13" s="216"/>
      <c r="AU13" s="216"/>
      <c r="AV13" s="216"/>
      <c r="AW13" s="216"/>
      <c r="AX13" s="227"/>
      <c r="AY13" s="284">
        <f t="shared" si="2"/>
        <v>0</v>
      </c>
      <c r="AZ13" s="85"/>
      <c r="BA13" s="261"/>
      <c r="BB13" s="216"/>
      <c r="BC13" s="227">
        <v>2</v>
      </c>
      <c r="BD13" s="278">
        <f t="shared" si="3"/>
        <v>10</v>
      </c>
      <c r="BE13" s="401"/>
      <c r="BF13" s="284">
        <f t="shared" si="4"/>
        <v>0</v>
      </c>
      <c r="BG13" s="272"/>
    </row>
    <row r="14" spans="1:64" s="165" customFormat="1" ht="30" customHeight="1" thickBot="1" x14ac:dyDescent="0.3">
      <c r="A14" s="391" t="s">
        <v>105</v>
      </c>
      <c r="B14" s="385" t="s">
        <v>106</v>
      </c>
      <c r="C14" s="215">
        <v>1300</v>
      </c>
      <c r="D14" s="215"/>
      <c r="E14" s="226">
        <f t="shared" si="5"/>
        <v>1300</v>
      </c>
      <c r="G14" s="351">
        <v>43349</v>
      </c>
      <c r="H14" s="335" t="s">
        <v>169</v>
      </c>
      <c r="I14" s="220"/>
      <c r="J14" s="220">
        <v>30</v>
      </c>
      <c r="K14" s="352"/>
      <c r="M14" s="74">
        <v>43417</v>
      </c>
      <c r="N14" s="450" t="s">
        <v>16</v>
      </c>
      <c r="O14" s="87"/>
      <c r="P14" s="87"/>
      <c r="Q14" s="87"/>
      <c r="R14" s="135" t="s">
        <v>87</v>
      </c>
      <c r="S14" s="459"/>
      <c r="T14" s="466">
        <v>5300</v>
      </c>
      <c r="U14" s="110"/>
      <c r="V14" s="467">
        <f t="shared" si="7"/>
        <v>5300</v>
      </c>
      <c r="W14" s="195"/>
      <c r="X14" s="160">
        <v>43361</v>
      </c>
      <c r="Y14" s="163" t="s">
        <v>191</v>
      </c>
      <c r="Z14" s="163" t="s">
        <v>202</v>
      </c>
      <c r="AA14" s="168">
        <v>200</v>
      </c>
      <c r="AB14" s="169">
        <v>200</v>
      </c>
      <c r="AD14" s="224">
        <v>43355</v>
      </c>
      <c r="AE14" s="229" t="s">
        <v>63</v>
      </c>
      <c r="AF14" s="231"/>
      <c r="AG14" s="233">
        <f t="shared" si="0"/>
        <v>-1830</v>
      </c>
      <c r="AH14" s="236"/>
      <c r="AI14" s="237"/>
      <c r="AJ14" s="249"/>
      <c r="AK14" s="252">
        <f t="shared" si="1"/>
        <v>1830</v>
      </c>
      <c r="AL14" s="255">
        <v>0</v>
      </c>
      <c r="AM14" s="257"/>
      <c r="AN14" s="292" t="s">
        <v>194</v>
      </c>
      <c r="AO14" s="216">
        <v>1400</v>
      </c>
      <c r="AP14" s="219">
        <v>400</v>
      </c>
      <c r="AQ14" s="216">
        <v>30</v>
      </c>
      <c r="AR14" s="216"/>
      <c r="AS14" s="216"/>
      <c r="AT14" s="216"/>
      <c r="AU14" s="216"/>
      <c r="AV14" s="216"/>
      <c r="AW14" s="216"/>
      <c r="AX14" s="227"/>
      <c r="AY14" s="284">
        <f t="shared" si="2"/>
        <v>0</v>
      </c>
      <c r="AZ14" s="85"/>
      <c r="BA14" s="261"/>
      <c r="BB14" s="216"/>
      <c r="BC14" s="227">
        <v>2</v>
      </c>
      <c r="BD14" s="278">
        <f t="shared" si="3"/>
        <v>10</v>
      </c>
      <c r="BE14" s="143"/>
      <c r="BF14" s="284">
        <f t="shared" si="4"/>
        <v>0</v>
      </c>
      <c r="BG14" s="272"/>
    </row>
    <row r="15" spans="1:64" s="165" customFormat="1" ht="30" customHeight="1" thickBot="1" x14ac:dyDescent="0.3">
      <c r="A15" s="391" t="s">
        <v>118</v>
      </c>
      <c r="B15" s="385" t="s">
        <v>119</v>
      </c>
      <c r="C15" s="215">
        <v>2000</v>
      </c>
      <c r="D15" s="215"/>
      <c r="E15" s="226">
        <f t="shared" si="5"/>
        <v>2000</v>
      </c>
      <c r="G15" s="351">
        <v>43349</v>
      </c>
      <c r="H15" s="335" t="s">
        <v>155</v>
      </c>
      <c r="I15" s="220">
        <v>3500</v>
      </c>
      <c r="J15" s="220"/>
      <c r="K15" s="352"/>
      <c r="M15" s="74">
        <v>43117</v>
      </c>
      <c r="N15" s="450" t="s">
        <v>16</v>
      </c>
      <c r="O15" s="87"/>
      <c r="P15" s="87"/>
      <c r="Q15" s="87"/>
      <c r="R15" s="135" t="s">
        <v>101</v>
      </c>
      <c r="S15" s="459"/>
      <c r="T15" s="466">
        <v>6850</v>
      </c>
      <c r="U15" s="110"/>
      <c r="V15" s="467">
        <f t="shared" si="7"/>
        <v>6850</v>
      </c>
      <c r="W15" s="195"/>
      <c r="X15" s="160">
        <v>43367</v>
      </c>
      <c r="Y15" s="163" t="s">
        <v>191</v>
      </c>
      <c r="Z15" s="163" t="s">
        <v>217</v>
      </c>
      <c r="AA15" s="168">
        <v>200</v>
      </c>
      <c r="AB15" s="169">
        <v>200</v>
      </c>
      <c r="AD15" s="224">
        <v>43356</v>
      </c>
      <c r="AE15" s="229" t="s">
        <v>36</v>
      </c>
      <c r="AF15" s="232"/>
      <c r="AG15" s="233">
        <f t="shared" si="0"/>
        <v>-280</v>
      </c>
      <c r="AH15" s="236"/>
      <c r="AI15" s="237"/>
      <c r="AJ15" s="249"/>
      <c r="AK15" s="252">
        <f t="shared" si="1"/>
        <v>280</v>
      </c>
      <c r="AL15" s="255">
        <v>50</v>
      </c>
      <c r="AM15" s="256" t="s">
        <v>161</v>
      </c>
      <c r="AN15" s="292" t="s">
        <v>199</v>
      </c>
      <c r="AO15" s="216">
        <v>30</v>
      </c>
      <c r="AP15" s="216">
        <v>30</v>
      </c>
      <c r="AQ15" s="216">
        <v>150</v>
      </c>
      <c r="AR15" s="216">
        <v>20</v>
      </c>
      <c r="AS15" s="216"/>
      <c r="AT15" s="216"/>
      <c r="AU15" s="216"/>
      <c r="AV15" s="216"/>
      <c r="AW15" s="216"/>
      <c r="AX15" s="227"/>
      <c r="AY15" s="284">
        <f t="shared" si="2"/>
        <v>0</v>
      </c>
      <c r="AZ15" s="85"/>
      <c r="BA15" s="261"/>
      <c r="BB15" s="216"/>
      <c r="BC15" s="227">
        <v>2</v>
      </c>
      <c r="BD15" s="278">
        <f t="shared" si="3"/>
        <v>10</v>
      </c>
      <c r="BE15" s="143"/>
      <c r="BF15" s="284">
        <f t="shared" si="4"/>
        <v>0</v>
      </c>
      <c r="BG15" s="272"/>
    </row>
    <row r="16" spans="1:64" s="165" customFormat="1" ht="30" customHeight="1" thickBot="1" x14ac:dyDescent="0.3">
      <c r="A16" s="391" t="s">
        <v>121</v>
      </c>
      <c r="B16" s="385" t="s">
        <v>120</v>
      </c>
      <c r="C16" s="215">
        <v>96</v>
      </c>
      <c r="D16" s="215"/>
      <c r="E16" s="226">
        <f t="shared" si="5"/>
        <v>96</v>
      </c>
      <c r="G16" s="351">
        <v>43351</v>
      </c>
      <c r="H16" s="335" t="s">
        <v>156</v>
      </c>
      <c r="I16" s="220"/>
      <c r="J16" s="220">
        <v>692</v>
      </c>
      <c r="K16" s="352"/>
      <c r="M16" s="74">
        <v>43236</v>
      </c>
      <c r="N16" s="450" t="s">
        <v>16</v>
      </c>
      <c r="O16" s="87"/>
      <c r="P16" s="87"/>
      <c r="Q16" s="87"/>
      <c r="R16" s="135" t="s">
        <v>107</v>
      </c>
      <c r="S16" s="459"/>
      <c r="T16" s="466">
        <v>2100</v>
      </c>
      <c r="U16" s="110"/>
      <c r="V16" s="467">
        <f t="shared" si="7"/>
        <v>2100</v>
      </c>
      <c r="W16" s="195"/>
      <c r="X16" s="160">
        <v>43370</v>
      </c>
      <c r="Y16" s="547" t="s">
        <v>184</v>
      </c>
      <c r="Z16" s="548"/>
      <c r="AA16" s="168">
        <v>11052</v>
      </c>
      <c r="AB16" s="169">
        <v>11052</v>
      </c>
      <c r="AD16" s="224">
        <v>43357</v>
      </c>
      <c r="AE16" s="229" t="s">
        <v>60</v>
      </c>
      <c r="AF16" s="231" t="s">
        <v>227</v>
      </c>
      <c r="AG16" s="233">
        <f t="shared" si="0"/>
        <v>-500</v>
      </c>
      <c r="AH16" s="236"/>
      <c r="AI16" s="237"/>
      <c r="AJ16" s="249"/>
      <c r="AK16" s="252">
        <f t="shared" si="1"/>
        <v>500</v>
      </c>
      <c r="AL16" s="255">
        <v>500</v>
      </c>
      <c r="AM16" s="256" t="s">
        <v>193</v>
      </c>
      <c r="AN16" s="292"/>
      <c r="AO16" s="216"/>
      <c r="AP16" s="216"/>
      <c r="AQ16" s="216"/>
      <c r="AR16" s="216"/>
      <c r="AS16" s="216"/>
      <c r="AT16" s="216"/>
      <c r="AU16" s="216"/>
      <c r="AV16" s="216"/>
      <c r="AW16" s="216"/>
      <c r="AX16" s="227"/>
      <c r="AY16" s="284">
        <f t="shared" si="2"/>
        <v>0</v>
      </c>
      <c r="AZ16" s="85"/>
      <c r="BA16" s="261"/>
      <c r="BB16" s="216"/>
      <c r="BC16" s="227">
        <v>2</v>
      </c>
      <c r="BD16" s="278">
        <f t="shared" si="3"/>
        <v>10</v>
      </c>
      <c r="BE16" s="143"/>
      <c r="BF16" s="284">
        <f t="shared" si="4"/>
        <v>0</v>
      </c>
      <c r="BG16" s="272"/>
    </row>
    <row r="17" spans="1:64" s="165" customFormat="1" ht="30" customHeight="1" thickBot="1" x14ac:dyDescent="0.3">
      <c r="A17" s="406" t="s">
        <v>196</v>
      </c>
      <c r="B17" s="407" t="s">
        <v>197</v>
      </c>
      <c r="C17" s="408">
        <v>150</v>
      </c>
      <c r="D17" s="408">
        <v>150</v>
      </c>
      <c r="E17" s="409">
        <f t="shared" si="5"/>
        <v>0</v>
      </c>
      <c r="G17" s="351">
        <v>43351</v>
      </c>
      <c r="H17" s="335" t="s">
        <v>157</v>
      </c>
      <c r="I17" s="220"/>
      <c r="J17" s="220">
        <v>40.67</v>
      </c>
      <c r="K17" s="352"/>
      <c r="M17" s="74">
        <v>43253</v>
      </c>
      <c r="N17" s="450" t="s">
        <v>16</v>
      </c>
      <c r="O17" s="87"/>
      <c r="P17" s="87"/>
      <c r="Q17" s="87"/>
      <c r="R17" s="135" t="s">
        <v>108</v>
      </c>
      <c r="S17" s="459"/>
      <c r="T17" s="466">
        <v>2000</v>
      </c>
      <c r="U17" s="110"/>
      <c r="V17" s="467">
        <f t="shared" si="7"/>
        <v>2000</v>
      </c>
      <c r="W17" s="195"/>
      <c r="X17" s="160">
        <v>43373</v>
      </c>
      <c r="Y17" s="163" t="s">
        <v>191</v>
      </c>
      <c r="Z17" s="163" t="s">
        <v>217</v>
      </c>
      <c r="AA17" s="168">
        <v>200</v>
      </c>
      <c r="AB17" s="169">
        <v>200</v>
      </c>
      <c r="AD17" s="224">
        <v>43358</v>
      </c>
      <c r="AE17" s="228" t="s">
        <v>149</v>
      </c>
      <c r="AF17" s="231" t="s">
        <v>228</v>
      </c>
      <c r="AG17" s="233">
        <f t="shared" si="0"/>
        <v>-810</v>
      </c>
      <c r="AH17" s="236"/>
      <c r="AI17" s="238"/>
      <c r="AJ17" s="249"/>
      <c r="AK17" s="252">
        <f t="shared" si="1"/>
        <v>810</v>
      </c>
      <c r="AL17" s="255" t="s">
        <v>203</v>
      </c>
      <c r="AM17" s="256" t="s">
        <v>228</v>
      </c>
      <c r="AN17" s="293" t="s">
        <v>204</v>
      </c>
      <c r="AO17" s="216">
        <v>300</v>
      </c>
      <c r="AP17" s="216">
        <v>170</v>
      </c>
      <c r="AQ17" s="216">
        <v>65</v>
      </c>
      <c r="AR17" s="216">
        <v>75</v>
      </c>
      <c r="AS17" s="216">
        <v>65</v>
      </c>
      <c r="AT17" s="216">
        <v>60</v>
      </c>
      <c r="AU17" s="216">
        <v>75</v>
      </c>
      <c r="AV17" s="218"/>
      <c r="AW17" s="216"/>
      <c r="AX17" s="227"/>
      <c r="AY17" s="284">
        <f t="shared" si="2"/>
        <v>0</v>
      </c>
      <c r="AZ17" s="85"/>
      <c r="BA17" s="261"/>
      <c r="BB17" s="216"/>
      <c r="BC17" s="227"/>
      <c r="BD17" s="278">
        <f t="shared" si="3"/>
        <v>0</v>
      </c>
      <c r="BE17" s="143"/>
      <c r="BF17" s="284">
        <f t="shared" si="4"/>
        <v>0</v>
      </c>
      <c r="BG17" s="272"/>
    </row>
    <row r="18" spans="1:64" s="165" customFormat="1" ht="30" customHeight="1" thickBot="1" x14ac:dyDescent="0.3">
      <c r="A18" s="406" t="s">
        <v>195</v>
      </c>
      <c r="B18" s="407" t="s">
        <v>198</v>
      </c>
      <c r="C18" s="408">
        <v>150</v>
      </c>
      <c r="D18" s="408">
        <v>150</v>
      </c>
      <c r="E18" s="409">
        <f t="shared" si="5"/>
        <v>0</v>
      </c>
      <c r="G18" s="351">
        <v>43351</v>
      </c>
      <c r="H18" s="335" t="s">
        <v>158</v>
      </c>
      <c r="I18" s="220"/>
      <c r="J18" s="220">
        <v>1948</v>
      </c>
      <c r="K18" s="352"/>
      <c r="M18" s="74">
        <v>43269</v>
      </c>
      <c r="N18" s="450" t="s">
        <v>16</v>
      </c>
      <c r="O18" s="87"/>
      <c r="P18" s="87"/>
      <c r="Q18" s="87"/>
      <c r="R18" s="135" t="s">
        <v>114</v>
      </c>
      <c r="S18" s="459"/>
      <c r="T18" s="466">
        <v>2300</v>
      </c>
      <c r="U18" s="110"/>
      <c r="V18" s="467">
        <f t="shared" si="7"/>
        <v>2300</v>
      </c>
      <c r="W18" s="198"/>
      <c r="X18" s="160">
        <v>43380</v>
      </c>
      <c r="Y18" s="163" t="s">
        <v>191</v>
      </c>
      <c r="Z18" s="163" t="s">
        <v>279</v>
      </c>
      <c r="AA18" s="168">
        <v>200</v>
      </c>
      <c r="AB18" s="169">
        <v>200</v>
      </c>
      <c r="AD18" s="224">
        <v>43359</v>
      </c>
      <c r="AE18" s="229" t="s">
        <v>61</v>
      </c>
      <c r="AF18" s="232" t="s">
        <v>228</v>
      </c>
      <c r="AG18" s="233">
        <f t="shared" si="0"/>
        <v>-175</v>
      </c>
      <c r="AH18" s="236"/>
      <c r="AI18" s="237"/>
      <c r="AJ18" s="249"/>
      <c r="AK18" s="252">
        <f t="shared" si="1"/>
        <v>175</v>
      </c>
      <c r="AL18" s="255" t="s">
        <v>203</v>
      </c>
      <c r="AM18" s="256" t="s">
        <v>228</v>
      </c>
      <c r="AN18" s="293" t="s">
        <v>205</v>
      </c>
      <c r="AO18" s="219">
        <v>20</v>
      </c>
      <c r="AP18" s="216">
        <v>45</v>
      </c>
      <c r="AQ18" s="216">
        <v>50</v>
      </c>
      <c r="AR18" s="216">
        <v>60</v>
      </c>
      <c r="AS18" s="216"/>
      <c r="AT18" s="216"/>
      <c r="AU18" s="216"/>
      <c r="AV18" s="216"/>
      <c r="AW18" s="216"/>
      <c r="AX18" s="227"/>
      <c r="AY18" s="284">
        <f t="shared" si="2"/>
        <v>0</v>
      </c>
      <c r="AZ18" s="85"/>
      <c r="BA18" s="261"/>
      <c r="BB18" s="216"/>
      <c r="BC18" s="227"/>
      <c r="BD18" s="278">
        <f t="shared" si="3"/>
        <v>0</v>
      </c>
      <c r="BE18" s="143"/>
      <c r="BF18" s="284">
        <f t="shared" si="4"/>
        <v>0</v>
      </c>
      <c r="BG18" s="272"/>
      <c r="BL18" s="189"/>
    </row>
    <row r="19" spans="1:64" s="165" customFormat="1" ht="30" customHeight="1" thickBot="1" x14ac:dyDescent="0.3">
      <c r="A19" s="391" t="s">
        <v>220</v>
      </c>
      <c r="B19" s="474" t="s">
        <v>221</v>
      </c>
      <c r="C19" s="215">
        <v>14</v>
      </c>
      <c r="D19" s="215">
        <v>12</v>
      </c>
      <c r="E19" s="226">
        <f t="shared" si="5"/>
        <v>2</v>
      </c>
      <c r="G19" s="353">
        <v>43355</v>
      </c>
      <c r="H19" s="336" t="s">
        <v>189</v>
      </c>
      <c r="I19" s="221">
        <v>2000</v>
      </c>
      <c r="J19" s="221"/>
      <c r="K19" s="354"/>
      <c r="M19" s="74">
        <v>43274</v>
      </c>
      <c r="N19" s="450" t="s">
        <v>16</v>
      </c>
      <c r="O19" s="87"/>
      <c r="P19" s="87"/>
      <c r="Q19" s="87"/>
      <c r="R19" s="135" t="s">
        <v>115</v>
      </c>
      <c r="S19" s="459"/>
      <c r="T19" s="466">
        <v>2000</v>
      </c>
      <c r="U19" s="110"/>
      <c r="V19" s="467">
        <f t="shared" si="7"/>
        <v>2000</v>
      </c>
      <c r="W19" s="198"/>
      <c r="X19" s="160">
        <v>43385</v>
      </c>
      <c r="Y19" s="547" t="s">
        <v>184</v>
      </c>
      <c r="Z19" s="548"/>
      <c r="AA19" s="168">
        <v>11052</v>
      </c>
      <c r="AB19" s="169">
        <v>11052</v>
      </c>
      <c r="AD19" s="224">
        <v>43360</v>
      </c>
      <c r="AE19" s="229" t="s">
        <v>62</v>
      </c>
      <c r="AF19" s="231" t="s">
        <v>229</v>
      </c>
      <c r="AG19" s="233">
        <f t="shared" si="0"/>
        <v>-435</v>
      </c>
      <c r="AH19" s="236"/>
      <c r="AI19" s="237"/>
      <c r="AJ19" s="249"/>
      <c r="AK19" s="252">
        <f t="shared" si="1"/>
        <v>435</v>
      </c>
      <c r="AL19" s="255">
        <v>55</v>
      </c>
      <c r="AM19" s="256" t="s">
        <v>161</v>
      </c>
      <c r="AN19" s="293" t="s">
        <v>206</v>
      </c>
      <c r="AO19" s="216">
        <v>300</v>
      </c>
      <c r="AP19" s="216">
        <v>30</v>
      </c>
      <c r="AQ19" s="216"/>
      <c r="AR19" s="216"/>
      <c r="AS19" s="216"/>
      <c r="AT19" s="216"/>
      <c r="AU19" s="216"/>
      <c r="AV19" s="216"/>
      <c r="AW19" s="216"/>
      <c r="AX19" s="227"/>
      <c r="AY19" s="284">
        <f t="shared" si="2"/>
        <v>50</v>
      </c>
      <c r="AZ19" s="280">
        <v>50</v>
      </c>
      <c r="BA19" s="261"/>
      <c r="BB19" s="216"/>
      <c r="BC19" s="227">
        <v>2</v>
      </c>
      <c r="BD19" s="278">
        <f t="shared" si="3"/>
        <v>10</v>
      </c>
      <c r="BE19" s="143"/>
      <c r="BF19" s="284">
        <f t="shared" si="4"/>
        <v>0</v>
      </c>
      <c r="BG19" s="272"/>
    </row>
    <row r="20" spans="1:64" s="165" customFormat="1" ht="30" customHeight="1" thickBot="1" x14ac:dyDescent="0.3">
      <c r="A20" s="393" t="s">
        <v>343</v>
      </c>
      <c r="B20" s="394" t="s">
        <v>344</v>
      </c>
      <c r="C20" s="395">
        <v>780</v>
      </c>
      <c r="D20" s="395">
        <v>650</v>
      </c>
      <c r="E20" s="396">
        <f t="shared" si="5"/>
        <v>130</v>
      </c>
      <c r="G20" s="355">
        <v>43355</v>
      </c>
      <c r="H20" s="356" t="s">
        <v>183</v>
      </c>
      <c r="I20" s="357"/>
      <c r="J20" s="358">
        <v>132</v>
      </c>
      <c r="K20" s="359"/>
      <c r="M20" s="74">
        <v>43280</v>
      </c>
      <c r="N20" s="450" t="s">
        <v>16</v>
      </c>
      <c r="O20" s="91"/>
      <c r="P20" s="91"/>
      <c r="Q20" s="91"/>
      <c r="R20" s="135" t="s">
        <v>117</v>
      </c>
      <c r="S20" s="459"/>
      <c r="T20" s="466">
        <v>4900</v>
      </c>
      <c r="U20" s="110"/>
      <c r="V20" s="467">
        <f t="shared" si="7"/>
        <v>4900</v>
      </c>
      <c r="W20" s="198"/>
      <c r="X20" s="160">
        <v>43393</v>
      </c>
      <c r="Y20" s="163" t="s">
        <v>19</v>
      </c>
      <c r="Z20" s="163" t="s">
        <v>297</v>
      </c>
      <c r="AA20" s="168">
        <v>1400</v>
      </c>
      <c r="AB20" s="171">
        <v>1400</v>
      </c>
      <c r="AD20" s="224">
        <v>43361</v>
      </c>
      <c r="AE20" s="229" t="s">
        <v>59</v>
      </c>
      <c r="AF20" s="231" t="s">
        <v>230</v>
      </c>
      <c r="AG20" s="233">
        <f t="shared" si="0"/>
        <v>-54</v>
      </c>
      <c r="AH20" s="236"/>
      <c r="AI20" s="237"/>
      <c r="AJ20" s="249"/>
      <c r="AK20" s="252">
        <f t="shared" si="1"/>
        <v>54</v>
      </c>
      <c r="AL20" s="255">
        <v>24</v>
      </c>
      <c r="AM20" s="256" t="s">
        <v>207</v>
      </c>
      <c r="AN20" s="293" t="s">
        <v>169</v>
      </c>
      <c r="AO20" s="216">
        <v>30</v>
      </c>
      <c r="AP20" s="216"/>
      <c r="AQ20" s="216"/>
      <c r="AR20" s="216"/>
      <c r="AS20" s="216"/>
      <c r="AT20" s="216"/>
      <c r="AU20" s="216"/>
      <c r="AV20" s="216"/>
      <c r="AW20" s="216"/>
      <c r="AX20" s="227"/>
      <c r="AY20" s="284">
        <f t="shared" si="2"/>
        <v>0</v>
      </c>
      <c r="AZ20" s="85"/>
      <c r="BA20" s="261"/>
      <c r="BB20" s="218"/>
      <c r="BC20" s="279">
        <v>2</v>
      </c>
      <c r="BD20" s="278">
        <f t="shared" si="3"/>
        <v>10</v>
      </c>
      <c r="BE20" s="143"/>
      <c r="BF20" s="284">
        <f t="shared" si="4"/>
        <v>0</v>
      </c>
      <c r="BG20" s="272"/>
    </row>
    <row r="21" spans="1:64" s="165" customFormat="1" ht="30" customHeight="1" thickBot="1" x14ac:dyDescent="0.3">
      <c r="C21" s="60"/>
      <c r="D21" s="60"/>
      <c r="E21" s="60"/>
      <c r="G21" s="337">
        <v>43356</v>
      </c>
      <c r="H21" s="338" t="s">
        <v>184</v>
      </c>
      <c r="I21" s="339"/>
      <c r="J21" s="339"/>
      <c r="K21" s="340">
        <v>11052</v>
      </c>
      <c r="M21" s="74">
        <v>43299</v>
      </c>
      <c r="N21" s="450" t="s">
        <v>16</v>
      </c>
      <c r="O21" s="87"/>
      <c r="P21" s="87"/>
      <c r="Q21" s="87"/>
      <c r="R21" s="135" t="s">
        <v>123</v>
      </c>
      <c r="S21" s="459"/>
      <c r="T21" s="466">
        <v>3500</v>
      </c>
      <c r="U21" s="110"/>
      <c r="V21" s="467">
        <f t="shared" si="7"/>
        <v>3500</v>
      </c>
      <c r="W21" s="198"/>
      <c r="X21" s="160">
        <v>43395</v>
      </c>
      <c r="Y21" s="163" t="s">
        <v>317</v>
      </c>
      <c r="Z21" s="163" t="s">
        <v>297</v>
      </c>
      <c r="AA21" s="168">
        <v>2000</v>
      </c>
      <c r="AB21" s="171">
        <v>2000</v>
      </c>
      <c r="AD21" s="224">
        <v>43362</v>
      </c>
      <c r="AE21" s="229" t="s">
        <v>63</v>
      </c>
      <c r="AF21" s="231" t="s">
        <v>231</v>
      </c>
      <c r="AG21" s="233">
        <f t="shared" si="0"/>
        <v>-100</v>
      </c>
      <c r="AH21" s="236"/>
      <c r="AI21" s="240"/>
      <c r="AJ21" s="249"/>
      <c r="AK21" s="252">
        <f t="shared" si="1"/>
        <v>100</v>
      </c>
      <c r="AL21" s="255">
        <v>0</v>
      </c>
      <c r="AM21" s="257" t="s">
        <v>210</v>
      </c>
      <c r="AN21" s="293" t="s">
        <v>216</v>
      </c>
      <c r="AO21" s="220">
        <v>55</v>
      </c>
      <c r="AP21" s="216">
        <v>45</v>
      </c>
      <c r="AQ21" s="216"/>
      <c r="AR21" s="216"/>
      <c r="AS21" s="216"/>
      <c r="AT21" s="216"/>
      <c r="AU21" s="216"/>
      <c r="AV21" s="216"/>
      <c r="AW21" s="216"/>
      <c r="AX21" s="227"/>
      <c r="AY21" s="284">
        <f t="shared" si="2"/>
        <v>0</v>
      </c>
      <c r="AZ21" s="85"/>
      <c r="BA21" s="261"/>
      <c r="BB21" s="216"/>
      <c r="BC21" s="279">
        <v>2</v>
      </c>
      <c r="BD21" s="278">
        <f t="shared" si="3"/>
        <v>10</v>
      </c>
      <c r="BE21" s="143"/>
      <c r="BF21" s="284">
        <f t="shared" si="4"/>
        <v>0</v>
      </c>
      <c r="BG21" s="272"/>
    </row>
    <row r="22" spans="1:64" s="165" customFormat="1" ht="30" customHeight="1" thickBot="1" x14ac:dyDescent="0.3">
      <c r="C22" s="60"/>
      <c r="D22" s="60"/>
      <c r="E22" s="60"/>
      <c r="G22" s="360">
        <v>43356</v>
      </c>
      <c r="H22" s="341" t="s">
        <v>169</v>
      </c>
      <c r="I22" s="342"/>
      <c r="J22" s="342">
        <v>30</v>
      </c>
      <c r="K22" s="361"/>
      <c r="M22" s="74">
        <v>43306</v>
      </c>
      <c r="N22" s="450" t="s">
        <v>16</v>
      </c>
      <c r="O22" s="87"/>
      <c r="P22" s="87"/>
      <c r="Q22" s="87"/>
      <c r="R22" s="135" t="s">
        <v>126</v>
      </c>
      <c r="S22" s="459"/>
      <c r="T22" s="466">
        <v>1700</v>
      </c>
      <c r="U22" s="110"/>
      <c r="V22" s="467">
        <f t="shared" si="7"/>
        <v>1700</v>
      </c>
      <c r="W22" s="198"/>
      <c r="X22" s="160">
        <v>43394</v>
      </c>
      <c r="Y22" s="163" t="s">
        <v>191</v>
      </c>
      <c r="Z22" s="163" t="s">
        <v>298</v>
      </c>
      <c r="AA22" s="168">
        <v>200</v>
      </c>
      <c r="AB22" s="169">
        <v>200</v>
      </c>
      <c r="AD22" s="224">
        <v>43363</v>
      </c>
      <c r="AE22" s="229" t="s">
        <v>36</v>
      </c>
      <c r="AF22" s="232" t="s">
        <v>226</v>
      </c>
      <c r="AG22" s="233">
        <f t="shared" si="0"/>
        <v>-242</v>
      </c>
      <c r="AH22" s="241"/>
      <c r="AI22" s="238"/>
      <c r="AJ22" s="249"/>
      <c r="AK22" s="252">
        <f t="shared" si="1"/>
        <v>242</v>
      </c>
      <c r="AL22" s="255">
        <v>0</v>
      </c>
      <c r="AM22" s="256" t="s">
        <v>211</v>
      </c>
      <c r="AN22" s="292" t="s">
        <v>233</v>
      </c>
      <c r="AO22" s="216">
        <v>230</v>
      </c>
      <c r="AP22" s="216">
        <v>12</v>
      </c>
      <c r="AQ22" s="216"/>
      <c r="AR22" s="216"/>
      <c r="AS22" s="216"/>
      <c r="AT22" s="216"/>
      <c r="AU22" s="216"/>
      <c r="AV22" s="216"/>
      <c r="AW22" s="216"/>
      <c r="AX22" s="227"/>
      <c r="AY22" s="284">
        <f t="shared" si="2"/>
        <v>0</v>
      </c>
      <c r="AZ22" s="85"/>
      <c r="BA22" s="261"/>
      <c r="BB22" s="216"/>
      <c r="BC22" s="227">
        <v>2</v>
      </c>
      <c r="BD22" s="278">
        <f t="shared" si="3"/>
        <v>10</v>
      </c>
      <c r="BE22" s="143"/>
      <c r="BF22" s="284">
        <f t="shared" si="4"/>
        <v>0</v>
      </c>
      <c r="BG22" s="272"/>
    </row>
    <row r="23" spans="1:64" s="165" customFormat="1" ht="30" customHeight="1" thickBot="1" x14ac:dyDescent="0.3">
      <c r="C23" s="60"/>
      <c r="D23" s="60"/>
      <c r="E23" s="60"/>
      <c r="G23" s="343">
        <v>43357</v>
      </c>
      <c r="H23" s="344" t="s">
        <v>188</v>
      </c>
      <c r="I23" s="345"/>
      <c r="J23" s="345"/>
      <c r="K23" s="346">
        <v>800</v>
      </c>
      <c r="M23" s="74">
        <v>43312</v>
      </c>
      <c r="N23" s="450" t="s">
        <v>16</v>
      </c>
      <c r="O23" s="87"/>
      <c r="P23" s="87"/>
      <c r="Q23" s="87"/>
      <c r="R23" s="135" t="s">
        <v>128</v>
      </c>
      <c r="S23" s="459"/>
      <c r="T23" s="466">
        <v>4500</v>
      </c>
      <c r="U23" s="110"/>
      <c r="V23" s="467">
        <f t="shared" si="7"/>
        <v>4500</v>
      </c>
      <c r="W23" s="198"/>
      <c r="X23" s="160">
        <v>43402</v>
      </c>
      <c r="Y23" s="547" t="s">
        <v>184</v>
      </c>
      <c r="Z23" s="548"/>
      <c r="AA23" s="168">
        <v>11052</v>
      </c>
      <c r="AB23" s="169">
        <v>11052</v>
      </c>
      <c r="AC23" s="199"/>
      <c r="AD23" s="224">
        <v>43364</v>
      </c>
      <c r="AE23" s="229" t="s">
        <v>60</v>
      </c>
      <c r="AF23" s="231" t="s">
        <v>225</v>
      </c>
      <c r="AG23" s="233">
        <f t="shared" si="0"/>
        <v>-12</v>
      </c>
      <c r="AH23" s="236"/>
      <c r="AI23" s="237"/>
      <c r="AJ23" s="249"/>
      <c r="AK23" s="252">
        <f t="shared" si="1"/>
        <v>12</v>
      </c>
      <c r="AL23" s="255"/>
      <c r="AM23" s="256"/>
      <c r="AN23" s="292" t="s">
        <v>232</v>
      </c>
      <c r="AO23" s="216">
        <v>12</v>
      </c>
      <c r="AP23" s="218"/>
      <c r="AQ23" s="216"/>
      <c r="AR23" s="216"/>
      <c r="AS23" s="216"/>
      <c r="AT23" s="216"/>
      <c r="AU23" s="216"/>
      <c r="AV23" s="216"/>
      <c r="AW23" s="216"/>
      <c r="AX23" s="227"/>
      <c r="AY23" s="284">
        <f t="shared" si="2"/>
        <v>0</v>
      </c>
      <c r="AZ23" s="85"/>
      <c r="BA23" s="261"/>
      <c r="BB23" s="216"/>
      <c r="BC23" s="227">
        <v>2</v>
      </c>
      <c r="BD23" s="278">
        <f t="shared" si="3"/>
        <v>10</v>
      </c>
      <c r="BE23" s="143"/>
      <c r="BF23" s="284">
        <f t="shared" si="4"/>
        <v>0</v>
      </c>
      <c r="BG23" s="272"/>
    </row>
    <row r="24" spans="1:64" s="165" customFormat="1" ht="30" customHeight="1" thickBot="1" x14ac:dyDescent="0.3">
      <c r="C24" s="60"/>
      <c r="D24" s="60"/>
      <c r="E24" s="60"/>
      <c r="G24" s="366">
        <v>43357</v>
      </c>
      <c r="H24" s="367" t="s">
        <v>187</v>
      </c>
      <c r="I24" s="368">
        <v>1500</v>
      </c>
      <c r="J24" s="368"/>
      <c r="K24" s="369"/>
      <c r="M24" s="74">
        <v>43331</v>
      </c>
      <c r="N24" s="450" t="s">
        <v>16</v>
      </c>
      <c r="O24" s="87"/>
      <c r="P24" s="87"/>
      <c r="Q24" s="87"/>
      <c r="R24" s="135" t="s">
        <v>132</v>
      </c>
      <c r="S24" s="459"/>
      <c r="T24" s="466">
        <v>3900</v>
      </c>
      <c r="U24" s="110"/>
      <c r="V24" s="467">
        <f t="shared" si="7"/>
        <v>3900</v>
      </c>
      <c r="W24" s="198"/>
      <c r="X24" s="160">
        <v>43405</v>
      </c>
      <c r="Y24" s="547" t="s">
        <v>340</v>
      </c>
      <c r="Z24" s="548"/>
      <c r="AA24" s="168">
        <v>19187</v>
      </c>
      <c r="AB24" s="169">
        <v>19187</v>
      </c>
      <c r="AD24" s="224">
        <v>43365</v>
      </c>
      <c r="AE24" s="228" t="s">
        <v>149</v>
      </c>
      <c r="AF24" s="231" t="s">
        <v>224</v>
      </c>
      <c r="AG24" s="233">
        <f t="shared" si="0"/>
        <v>-155</v>
      </c>
      <c r="AH24" s="236"/>
      <c r="AI24" s="237"/>
      <c r="AJ24" s="249"/>
      <c r="AK24" s="252">
        <f t="shared" si="1"/>
        <v>155</v>
      </c>
      <c r="AL24" s="255">
        <v>100</v>
      </c>
      <c r="AM24" s="256" t="s">
        <v>208</v>
      </c>
      <c r="AN24" s="292" t="s">
        <v>209</v>
      </c>
      <c r="AO24" s="216">
        <v>35</v>
      </c>
      <c r="AP24" s="221"/>
      <c r="AQ24" s="216"/>
      <c r="AR24" s="216"/>
      <c r="AS24" s="216"/>
      <c r="AT24" s="216"/>
      <c r="AU24" s="216"/>
      <c r="AV24" s="216"/>
      <c r="AW24" s="216"/>
      <c r="AX24" s="227"/>
      <c r="AY24" s="284">
        <f t="shared" si="2"/>
        <v>20</v>
      </c>
      <c r="AZ24" s="85"/>
      <c r="BA24" s="276"/>
      <c r="BB24" s="216"/>
      <c r="BC24" s="227"/>
      <c r="BD24" s="278">
        <f t="shared" si="3"/>
        <v>0</v>
      </c>
      <c r="BE24" s="143">
        <v>4</v>
      </c>
      <c r="BF24" s="284">
        <f t="shared" si="4"/>
        <v>20</v>
      </c>
      <c r="BG24" s="272"/>
    </row>
    <row r="25" spans="1:64" s="165" customFormat="1" ht="30" customHeight="1" thickBot="1" x14ac:dyDescent="0.3">
      <c r="C25" s="60"/>
      <c r="D25" s="60"/>
      <c r="E25" s="60"/>
      <c r="G25" s="353">
        <v>43358</v>
      </c>
      <c r="H25" s="336" t="s">
        <v>185</v>
      </c>
      <c r="I25" s="221"/>
      <c r="J25" s="221">
        <v>94.28</v>
      </c>
      <c r="K25" s="354"/>
      <c r="M25" s="74">
        <v>43335</v>
      </c>
      <c r="N25" s="450" t="s">
        <v>16</v>
      </c>
      <c r="O25" s="87"/>
      <c r="P25" s="87"/>
      <c r="Q25" s="87"/>
      <c r="R25" s="135" t="s">
        <v>133</v>
      </c>
      <c r="S25" s="459"/>
      <c r="T25" s="466">
        <v>1500</v>
      </c>
      <c r="U25" s="110"/>
      <c r="V25" s="467">
        <f t="shared" si="7"/>
        <v>1500</v>
      </c>
      <c r="W25" s="198"/>
      <c r="X25" s="160">
        <v>43405</v>
      </c>
      <c r="Y25" s="547" t="s">
        <v>341</v>
      </c>
      <c r="Z25" s="548"/>
      <c r="AA25" s="168">
        <v>6798</v>
      </c>
      <c r="AB25" s="169">
        <v>6798</v>
      </c>
      <c r="AD25" s="224">
        <v>43366</v>
      </c>
      <c r="AE25" s="229" t="s">
        <v>61</v>
      </c>
      <c r="AF25" s="232" t="s">
        <v>223</v>
      </c>
      <c r="AG25" s="233">
        <f t="shared" si="0"/>
        <v>-84</v>
      </c>
      <c r="AH25" s="236"/>
      <c r="AI25" s="237"/>
      <c r="AJ25" s="249"/>
      <c r="AK25" s="252">
        <f t="shared" si="1"/>
        <v>84</v>
      </c>
      <c r="AL25" s="255"/>
      <c r="AM25" s="256"/>
      <c r="AN25" s="292" t="s">
        <v>215</v>
      </c>
      <c r="AO25" s="216">
        <v>10</v>
      </c>
      <c r="AP25" s="216"/>
      <c r="AQ25" s="216"/>
      <c r="AR25" s="221"/>
      <c r="AS25" s="216"/>
      <c r="AT25" s="216"/>
      <c r="AU25" s="216"/>
      <c r="AV25" s="216"/>
      <c r="AW25" s="216"/>
      <c r="AX25" s="227"/>
      <c r="AY25" s="284">
        <f t="shared" si="2"/>
        <v>74</v>
      </c>
      <c r="AZ25" s="85">
        <v>60</v>
      </c>
      <c r="BA25" s="261"/>
      <c r="BB25" s="216"/>
      <c r="BC25" s="227">
        <v>2</v>
      </c>
      <c r="BD25" s="278">
        <f t="shared" si="3"/>
        <v>10</v>
      </c>
      <c r="BE25" s="143"/>
      <c r="BF25" s="284">
        <f t="shared" si="4"/>
        <v>0</v>
      </c>
      <c r="BG25" s="272">
        <v>14</v>
      </c>
    </row>
    <row r="26" spans="1:64" s="165" customFormat="1" ht="30" customHeight="1" thickBot="1" x14ac:dyDescent="0.3">
      <c r="C26" s="60"/>
      <c r="D26" s="60"/>
      <c r="E26" s="60"/>
      <c r="G26" s="362">
        <v>43358</v>
      </c>
      <c r="H26" s="363" t="s">
        <v>186</v>
      </c>
      <c r="I26" s="364"/>
      <c r="J26" s="364">
        <v>165</v>
      </c>
      <c r="K26" s="365"/>
      <c r="M26" s="74">
        <v>43344</v>
      </c>
      <c r="N26" s="450" t="s">
        <v>16</v>
      </c>
      <c r="O26" s="86"/>
      <c r="P26" s="87"/>
      <c r="Q26" s="87"/>
      <c r="R26" s="135" t="s">
        <v>150</v>
      </c>
      <c r="S26" s="459"/>
      <c r="T26" s="466">
        <v>1500</v>
      </c>
      <c r="U26" s="110"/>
      <c r="V26" s="467">
        <f t="shared" ref="V26" si="8">T26-U26</f>
        <v>1500</v>
      </c>
      <c r="W26" s="195"/>
      <c r="X26" s="160">
        <v>43403</v>
      </c>
      <c r="Y26" s="163" t="s">
        <v>191</v>
      </c>
      <c r="Z26" s="163" t="s">
        <v>342</v>
      </c>
      <c r="AA26" s="168">
        <v>200</v>
      </c>
      <c r="AB26" s="169">
        <v>200</v>
      </c>
      <c r="AD26" s="224">
        <v>43367</v>
      </c>
      <c r="AE26" s="229" t="s">
        <v>62</v>
      </c>
      <c r="AF26" s="231" t="s">
        <v>222</v>
      </c>
      <c r="AG26" s="233">
        <f t="shared" si="0"/>
        <v>-50</v>
      </c>
      <c r="AH26" s="236"/>
      <c r="AI26" s="242"/>
      <c r="AJ26" s="250"/>
      <c r="AK26" s="252">
        <f t="shared" si="1"/>
        <v>50</v>
      </c>
      <c r="AL26" s="255">
        <v>50</v>
      </c>
      <c r="AM26" s="256" t="s">
        <v>161</v>
      </c>
      <c r="AN26" s="292"/>
      <c r="AO26" s="216"/>
      <c r="AP26" s="216"/>
      <c r="AQ26" s="216"/>
      <c r="AR26" s="216"/>
      <c r="AS26" s="216"/>
      <c r="AT26" s="216"/>
      <c r="AU26" s="216"/>
      <c r="AV26" s="216"/>
      <c r="AW26" s="216"/>
      <c r="AX26" s="227"/>
      <c r="AY26" s="284">
        <f t="shared" si="2"/>
        <v>0</v>
      </c>
      <c r="AZ26" s="85"/>
      <c r="BA26" s="261"/>
      <c r="BB26" s="216"/>
      <c r="BC26" s="227">
        <v>2</v>
      </c>
      <c r="BD26" s="278">
        <f t="shared" si="3"/>
        <v>10</v>
      </c>
      <c r="BE26" s="143"/>
      <c r="BF26" s="284">
        <f t="shared" si="4"/>
        <v>0</v>
      </c>
      <c r="BG26" s="272"/>
    </row>
    <row r="27" spans="1:64" s="165" customFormat="1" ht="30" customHeight="1" thickBot="1" x14ac:dyDescent="0.3">
      <c r="C27" s="60"/>
      <c r="D27" s="60"/>
      <c r="E27" s="60"/>
      <c r="G27" s="370">
        <v>43360</v>
      </c>
      <c r="H27" s="371" t="s">
        <v>200</v>
      </c>
      <c r="I27" s="372">
        <v>1000</v>
      </c>
      <c r="J27" s="372"/>
      <c r="K27" s="373"/>
      <c r="M27" s="74">
        <v>43349</v>
      </c>
      <c r="N27" s="450" t="s">
        <v>16</v>
      </c>
      <c r="O27" s="86"/>
      <c r="P27" s="87"/>
      <c r="Q27" s="87"/>
      <c r="R27" s="135" t="s">
        <v>159</v>
      </c>
      <c r="S27" s="459"/>
      <c r="T27" s="466">
        <v>3000</v>
      </c>
      <c r="U27" s="110"/>
      <c r="V27" s="467">
        <f t="shared" si="7"/>
        <v>3000</v>
      </c>
      <c r="W27" s="196"/>
      <c r="X27" s="160">
        <v>43420</v>
      </c>
      <c r="Y27" s="163" t="s">
        <v>345</v>
      </c>
      <c r="Z27" s="163"/>
      <c r="AA27" s="168"/>
      <c r="AB27" s="169">
        <v>-400</v>
      </c>
      <c r="AD27" s="224">
        <v>43368</v>
      </c>
      <c r="AE27" s="229" t="s">
        <v>59</v>
      </c>
      <c r="AF27" s="231" t="s">
        <v>234</v>
      </c>
      <c r="AG27" s="233">
        <f t="shared" si="0"/>
        <v>-90</v>
      </c>
      <c r="AH27" s="236"/>
      <c r="AI27" s="237"/>
      <c r="AJ27" s="249"/>
      <c r="AK27" s="252">
        <f t="shared" si="1"/>
        <v>90</v>
      </c>
      <c r="AL27" s="258">
        <v>50</v>
      </c>
      <c r="AM27" s="256" t="s">
        <v>219</v>
      </c>
      <c r="AN27" s="292" t="s">
        <v>276</v>
      </c>
      <c r="AO27" s="218">
        <v>10</v>
      </c>
      <c r="AP27" s="216">
        <v>30</v>
      </c>
      <c r="AQ27" s="216"/>
      <c r="AR27" s="216"/>
      <c r="AS27" s="216"/>
      <c r="AT27" s="216"/>
      <c r="AU27" s="216"/>
      <c r="AV27" s="216"/>
      <c r="AW27" s="216"/>
      <c r="AX27" s="227"/>
      <c r="AY27" s="284">
        <f t="shared" si="2"/>
        <v>0</v>
      </c>
      <c r="AZ27" s="85"/>
      <c r="BA27" s="261"/>
      <c r="BB27" s="216"/>
      <c r="BC27" s="227">
        <v>2</v>
      </c>
      <c r="BD27" s="278">
        <f t="shared" si="3"/>
        <v>10</v>
      </c>
      <c r="BE27" s="143"/>
      <c r="BF27" s="284">
        <f t="shared" si="4"/>
        <v>0</v>
      </c>
      <c r="BG27" s="272"/>
    </row>
    <row r="28" spans="1:64" s="165" customFormat="1" ht="30" customHeight="1" thickBot="1" x14ac:dyDescent="0.3">
      <c r="C28" s="60"/>
      <c r="D28" s="60"/>
      <c r="E28" s="60"/>
      <c r="G28" s="374">
        <v>43361</v>
      </c>
      <c r="H28" s="375" t="s">
        <v>201</v>
      </c>
      <c r="I28" s="376"/>
      <c r="J28" s="376"/>
      <c r="K28" s="377">
        <v>200</v>
      </c>
      <c r="L28" s="200"/>
      <c r="M28" s="74">
        <v>43355</v>
      </c>
      <c r="N28" s="450" t="s">
        <v>16</v>
      </c>
      <c r="O28" s="86"/>
      <c r="P28" s="87"/>
      <c r="Q28" s="87"/>
      <c r="R28" s="135" t="s">
        <v>190</v>
      </c>
      <c r="S28" s="459"/>
      <c r="T28" s="466">
        <v>460</v>
      </c>
      <c r="U28" s="110"/>
      <c r="V28" s="467">
        <f t="shared" si="7"/>
        <v>460</v>
      </c>
      <c r="W28" s="195"/>
      <c r="X28" s="160">
        <v>43417</v>
      </c>
      <c r="Y28" s="163" t="s">
        <v>365</v>
      </c>
      <c r="Z28" s="163" t="s">
        <v>192</v>
      </c>
      <c r="AA28" s="168">
        <v>450</v>
      </c>
      <c r="AB28" s="169">
        <v>450</v>
      </c>
      <c r="AD28" s="224">
        <v>43369</v>
      </c>
      <c r="AE28" s="229" t="s">
        <v>63</v>
      </c>
      <c r="AF28" s="231" t="s">
        <v>239</v>
      </c>
      <c r="AG28" s="233">
        <f t="shared" si="0"/>
        <v>-178</v>
      </c>
      <c r="AH28" s="236"/>
      <c r="AI28" s="237"/>
      <c r="AJ28" s="249"/>
      <c r="AK28" s="252">
        <f t="shared" si="1"/>
        <v>178</v>
      </c>
      <c r="AL28" s="255">
        <v>28</v>
      </c>
      <c r="AM28" s="256" t="s">
        <v>237</v>
      </c>
      <c r="AN28" s="292" t="s">
        <v>238</v>
      </c>
      <c r="AO28" s="216">
        <v>150</v>
      </c>
      <c r="AP28" s="216"/>
      <c r="AQ28" s="216"/>
      <c r="AR28" s="216"/>
      <c r="AS28" s="216"/>
      <c r="AT28" s="216"/>
      <c r="AU28" s="216"/>
      <c r="AV28" s="216"/>
      <c r="AW28" s="216"/>
      <c r="AX28" s="227"/>
      <c r="AY28" s="284">
        <f t="shared" si="2"/>
        <v>0</v>
      </c>
      <c r="AZ28" s="85"/>
      <c r="BA28" s="261"/>
      <c r="BB28" s="216"/>
      <c r="BC28" s="227">
        <v>2</v>
      </c>
      <c r="BD28" s="278">
        <f t="shared" si="3"/>
        <v>10</v>
      </c>
      <c r="BE28" s="143"/>
      <c r="BF28" s="284">
        <f t="shared" si="4"/>
        <v>0</v>
      </c>
      <c r="BG28" s="272"/>
    </row>
    <row r="29" spans="1:64" s="165" customFormat="1" ht="30" customHeight="1" thickBot="1" x14ac:dyDescent="0.3">
      <c r="C29" s="60"/>
      <c r="D29" s="60"/>
      <c r="E29" s="60"/>
      <c r="G29" s="366">
        <v>43362</v>
      </c>
      <c r="H29" s="367" t="s">
        <v>212</v>
      </c>
      <c r="I29" s="368"/>
      <c r="J29" s="368">
        <v>147</v>
      </c>
      <c r="K29" s="369"/>
      <c r="M29" s="74">
        <v>43386</v>
      </c>
      <c r="N29" s="450" t="s">
        <v>16</v>
      </c>
      <c r="O29" s="86"/>
      <c r="P29" s="87"/>
      <c r="Q29" s="87"/>
      <c r="R29" s="135" t="s">
        <v>286</v>
      </c>
      <c r="S29" s="459"/>
      <c r="T29" s="466">
        <v>1700</v>
      </c>
      <c r="U29" s="110"/>
      <c r="V29" s="467">
        <f t="shared" si="7"/>
        <v>1700</v>
      </c>
      <c r="W29" s="195"/>
      <c r="X29" s="160">
        <v>43418</v>
      </c>
      <c r="Y29" s="547" t="s">
        <v>184</v>
      </c>
      <c r="Z29" s="548"/>
      <c r="AA29" s="168">
        <v>11052</v>
      </c>
      <c r="AB29" s="169">
        <v>11052</v>
      </c>
      <c r="AD29" s="224">
        <v>43370</v>
      </c>
      <c r="AE29" s="229" t="s">
        <v>36</v>
      </c>
      <c r="AF29" s="231" t="s">
        <v>251</v>
      </c>
      <c r="AG29" s="233">
        <f t="shared" si="0"/>
        <v>-70</v>
      </c>
      <c r="AH29" s="236"/>
      <c r="AI29" s="243"/>
      <c r="AJ29" s="249"/>
      <c r="AK29" s="252">
        <f t="shared" si="1"/>
        <v>70</v>
      </c>
      <c r="AL29" s="255">
        <v>70</v>
      </c>
      <c r="AM29" s="256" t="s">
        <v>252</v>
      </c>
      <c r="AN29" s="292"/>
      <c r="AO29" s="216"/>
      <c r="AP29" s="216"/>
      <c r="AQ29" s="216"/>
      <c r="AR29" s="216"/>
      <c r="AS29" s="216"/>
      <c r="AT29" s="216"/>
      <c r="AU29" s="216"/>
      <c r="AV29" s="216"/>
      <c r="AW29" s="216"/>
      <c r="AX29" s="227"/>
      <c r="AY29" s="284">
        <f t="shared" si="2"/>
        <v>0</v>
      </c>
      <c r="AZ29" s="280"/>
      <c r="BA29" s="261"/>
      <c r="BB29" s="216"/>
      <c r="BC29" s="279">
        <v>2</v>
      </c>
      <c r="BD29" s="278">
        <f t="shared" si="3"/>
        <v>10</v>
      </c>
      <c r="BE29" s="402"/>
      <c r="BF29" s="284">
        <f t="shared" si="4"/>
        <v>0</v>
      </c>
      <c r="BG29" s="272"/>
    </row>
    <row r="30" spans="1:64" s="165" customFormat="1" ht="30" customHeight="1" thickBot="1" x14ac:dyDescent="0.3">
      <c r="C30" s="60"/>
      <c r="D30" s="60"/>
      <c r="E30" s="60"/>
      <c r="G30" s="353">
        <v>43362</v>
      </c>
      <c r="H30" s="336" t="s">
        <v>213</v>
      </c>
      <c r="I30" s="221"/>
      <c r="J30" s="221">
        <v>10</v>
      </c>
      <c r="K30" s="354"/>
      <c r="M30" s="74">
        <v>43393</v>
      </c>
      <c r="N30" s="450" t="s">
        <v>16</v>
      </c>
      <c r="O30" s="86"/>
      <c r="P30" s="87"/>
      <c r="Q30" s="87"/>
      <c r="R30" s="135" t="s">
        <v>303</v>
      </c>
      <c r="S30" s="459"/>
      <c r="T30" s="466">
        <v>1500</v>
      </c>
      <c r="U30" s="110"/>
      <c r="V30" s="467">
        <f t="shared" si="7"/>
        <v>1500</v>
      </c>
      <c r="W30" s="195"/>
      <c r="X30" s="160">
        <v>43423</v>
      </c>
      <c r="Y30" s="163" t="s">
        <v>19</v>
      </c>
      <c r="Z30" s="163" t="s">
        <v>14</v>
      </c>
      <c r="AA30" s="168">
        <v>1200</v>
      </c>
      <c r="AB30" s="169">
        <v>1200</v>
      </c>
      <c r="AD30" s="224">
        <v>43371</v>
      </c>
      <c r="AE30" s="229" t="s">
        <v>60</v>
      </c>
      <c r="AF30" s="231" t="s">
        <v>248</v>
      </c>
      <c r="AG30" s="233">
        <f t="shared" si="0"/>
        <v>-40</v>
      </c>
      <c r="AH30" s="236"/>
      <c r="AI30" s="237"/>
      <c r="AJ30" s="249"/>
      <c r="AK30" s="252">
        <f t="shared" si="1"/>
        <v>40</v>
      </c>
      <c r="AL30" s="255">
        <v>0</v>
      </c>
      <c r="AM30" s="256" t="s">
        <v>253</v>
      </c>
      <c r="AN30" s="292" t="s">
        <v>254</v>
      </c>
      <c r="AO30" s="216">
        <v>40</v>
      </c>
      <c r="AP30" s="216"/>
      <c r="AQ30" s="216"/>
      <c r="AR30" s="216"/>
      <c r="AS30" s="216"/>
      <c r="AT30" s="216"/>
      <c r="AU30" s="216"/>
      <c r="AV30" s="216"/>
      <c r="AW30" s="216"/>
      <c r="AX30" s="227"/>
      <c r="AY30" s="284">
        <f t="shared" si="2"/>
        <v>0</v>
      </c>
      <c r="AZ30" s="281"/>
      <c r="BA30" s="261"/>
      <c r="BB30" s="216"/>
      <c r="BC30" s="227">
        <v>2</v>
      </c>
      <c r="BD30" s="278">
        <f t="shared" si="3"/>
        <v>10</v>
      </c>
      <c r="BE30" s="143"/>
      <c r="BF30" s="284">
        <f t="shared" si="4"/>
        <v>0</v>
      </c>
      <c r="BG30" s="272"/>
    </row>
    <row r="31" spans="1:64" s="165" customFormat="1" ht="30" customHeight="1" thickBot="1" x14ac:dyDescent="0.3">
      <c r="C31" s="60"/>
      <c r="D31" s="60"/>
      <c r="E31" s="60"/>
      <c r="G31" s="355">
        <v>43363</v>
      </c>
      <c r="H31" s="356" t="s">
        <v>214</v>
      </c>
      <c r="I31" s="358"/>
      <c r="J31" s="358">
        <v>83</v>
      </c>
      <c r="K31" s="359"/>
      <c r="M31" s="74">
        <v>43409</v>
      </c>
      <c r="N31" s="450" t="s">
        <v>16</v>
      </c>
      <c r="O31" s="86"/>
      <c r="P31" s="87"/>
      <c r="Q31" s="87"/>
      <c r="R31" s="135" t="s">
        <v>324</v>
      </c>
      <c r="S31" s="459"/>
      <c r="T31" s="466">
        <v>2500</v>
      </c>
      <c r="U31" s="110"/>
      <c r="V31" s="467">
        <f t="shared" si="7"/>
        <v>2500</v>
      </c>
      <c r="W31" s="195"/>
      <c r="X31" s="160">
        <v>43425</v>
      </c>
      <c r="Y31" s="163" t="s">
        <v>365</v>
      </c>
      <c r="Z31" s="163" t="s">
        <v>382</v>
      </c>
      <c r="AA31" s="168">
        <v>450</v>
      </c>
      <c r="AB31" s="169">
        <v>450</v>
      </c>
      <c r="AD31" s="224">
        <v>43372</v>
      </c>
      <c r="AE31" s="228" t="s">
        <v>149</v>
      </c>
      <c r="AF31" s="231" t="s">
        <v>249</v>
      </c>
      <c r="AG31" s="233">
        <f t="shared" si="0"/>
        <v>-460</v>
      </c>
      <c r="AH31" s="236"/>
      <c r="AI31" s="237"/>
      <c r="AJ31" s="249"/>
      <c r="AK31" s="252">
        <f t="shared" si="1"/>
        <v>460</v>
      </c>
      <c r="AL31" s="255">
        <v>350</v>
      </c>
      <c r="AM31" s="259" t="s">
        <v>245</v>
      </c>
      <c r="AN31" s="292" t="s">
        <v>247</v>
      </c>
      <c r="AO31" s="216">
        <v>100</v>
      </c>
      <c r="AP31" s="216"/>
      <c r="AQ31" s="216"/>
      <c r="AR31" s="216"/>
      <c r="AS31" s="216"/>
      <c r="AT31" s="216"/>
      <c r="AU31" s="216"/>
      <c r="AV31" s="216"/>
      <c r="AW31" s="216"/>
      <c r="AX31" s="227"/>
      <c r="AY31" s="284">
        <f t="shared" si="2"/>
        <v>10</v>
      </c>
      <c r="AZ31" s="85"/>
      <c r="BA31" s="261"/>
      <c r="BB31" s="216"/>
      <c r="BC31" s="227"/>
      <c r="BD31" s="278">
        <f t="shared" si="3"/>
        <v>0</v>
      </c>
      <c r="BE31" s="403">
        <v>2</v>
      </c>
      <c r="BF31" s="284">
        <f t="shared" si="4"/>
        <v>10</v>
      </c>
      <c r="BG31" s="272"/>
    </row>
    <row r="32" spans="1:64" s="165" customFormat="1" ht="30" customHeight="1" thickBot="1" x14ac:dyDescent="0.3">
      <c r="C32" s="60"/>
      <c r="D32" s="60"/>
      <c r="E32" s="60"/>
      <c r="G32" s="378">
        <v>43361</v>
      </c>
      <c r="H32" s="379" t="s">
        <v>218</v>
      </c>
      <c r="I32" s="380"/>
      <c r="J32" s="380"/>
      <c r="K32" s="381">
        <v>200</v>
      </c>
      <c r="M32" s="75">
        <v>43405</v>
      </c>
      <c r="N32" s="451" t="s">
        <v>16</v>
      </c>
      <c r="O32" s="81"/>
      <c r="P32" s="81"/>
      <c r="Q32" s="81"/>
      <c r="R32" s="457" t="s">
        <v>321</v>
      </c>
      <c r="S32" s="460"/>
      <c r="T32" s="468">
        <v>3500</v>
      </c>
      <c r="U32" s="469"/>
      <c r="V32" s="470">
        <f t="shared" si="7"/>
        <v>3500</v>
      </c>
      <c r="W32" s="198"/>
      <c r="X32" s="160">
        <v>43433</v>
      </c>
      <c r="Y32" s="547" t="s">
        <v>184</v>
      </c>
      <c r="Z32" s="548"/>
      <c r="AA32" s="168">
        <v>10650</v>
      </c>
      <c r="AB32" s="169">
        <v>10650</v>
      </c>
      <c r="AD32" s="224">
        <v>43373</v>
      </c>
      <c r="AE32" s="229" t="s">
        <v>61</v>
      </c>
      <c r="AF32" s="231" t="s">
        <v>250</v>
      </c>
      <c r="AG32" s="233">
        <f t="shared" si="0"/>
        <v>-1211</v>
      </c>
      <c r="AH32" s="236"/>
      <c r="AI32" s="237"/>
      <c r="AJ32" s="249"/>
      <c r="AK32" s="252">
        <f t="shared" si="1"/>
        <v>1211</v>
      </c>
      <c r="AL32" s="260">
        <v>220</v>
      </c>
      <c r="AM32" s="256" t="s">
        <v>246</v>
      </c>
      <c r="AN32" s="292" t="s">
        <v>271</v>
      </c>
      <c r="AO32" s="216">
        <v>950</v>
      </c>
      <c r="AP32" s="216">
        <v>7</v>
      </c>
      <c r="AQ32" s="216">
        <v>10</v>
      </c>
      <c r="AR32" s="216"/>
      <c r="AS32" s="216"/>
      <c r="AT32" s="216"/>
      <c r="AU32" s="216"/>
      <c r="AV32" s="216"/>
      <c r="AW32" s="216"/>
      <c r="AX32" s="227"/>
      <c r="AY32" s="284">
        <f t="shared" si="2"/>
        <v>24</v>
      </c>
      <c r="AZ32" s="85"/>
      <c r="BA32" s="261"/>
      <c r="BB32" s="216"/>
      <c r="BC32" s="227"/>
      <c r="BD32" s="278">
        <f t="shared" si="3"/>
        <v>0</v>
      </c>
      <c r="BE32" s="143">
        <v>2</v>
      </c>
      <c r="BF32" s="284">
        <f t="shared" si="4"/>
        <v>10</v>
      </c>
      <c r="BG32" s="272">
        <v>14</v>
      </c>
    </row>
    <row r="33" spans="3:60" s="165" customFormat="1" ht="30" customHeight="1" thickBot="1" x14ac:dyDescent="0.3">
      <c r="C33" s="60"/>
      <c r="D33" s="60"/>
      <c r="E33" s="60"/>
      <c r="G33" s="366">
        <v>43369</v>
      </c>
      <c r="H33" s="367" t="s">
        <v>236</v>
      </c>
      <c r="I33" s="368"/>
      <c r="J33" s="368">
        <v>30</v>
      </c>
      <c r="K33" s="369"/>
      <c r="M33" s="446"/>
      <c r="N33" s="447" t="s">
        <v>17</v>
      </c>
      <c r="O33" s="128">
        <f>SUM(T33:T44)</f>
        <v>5270</v>
      </c>
      <c r="P33" s="288">
        <f>SUM(U33:U44)</f>
        <v>0</v>
      </c>
      <c r="Q33" s="130">
        <f>O33-P33</f>
        <v>5270</v>
      </c>
      <c r="R33" s="455" t="s">
        <v>27</v>
      </c>
      <c r="S33" s="456"/>
      <c r="T33" s="140">
        <v>1100</v>
      </c>
      <c r="U33" s="141"/>
      <c r="V33" s="142">
        <f t="shared" si="6"/>
        <v>1100</v>
      </c>
      <c r="W33" s="195"/>
      <c r="X33" s="160">
        <v>43438</v>
      </c>
      <c r="Y33" s="163" t="s">
        <v>365</v>
      </c>
      <c r="Z33" s="163" t="s">
        <v>217</v>
      </c>
      <c r="AA33" s="168">
        <v>450</v>
      </c>
      <c r="AB33" s="169">
        <v>450</v>
      </c>
      <c r="AD33" s="224">
        <v>43374</v>
      </c>
      <c r="AE33" s="229" t="s">
        <v>62</v>
      </c>
      <c r="AF33" s="231"/>
      <c r="AG33" s="233">
        <f t="shared" si="0"/>
        <v>-210</v>
      </c>
      <c r="AH33" s="236"/>
      <c r="AI33" s="237"/>
      <c r="AJ33" s="249"/>
      <c r="AK33" s="252">
        <f t="shared" si="1"/>
        <v>210</v>
      </c>
      <c r="AL33" s="255">
        <v>50</v>
      </c>
      <c r="AM33" s="256" t="s">
        <v>161</v>
      </c>
      <c r="AN33" s="292" t="s">
        <v>255</v>
      </c>
      <c r="AO33" s="218">
        <v>30</v>
      </c>
      <c r="AP33" s="216">
        <v>80</v>
      </c>
      <c r="AQ33" s="216"/>
      <c r="AR33" s="216"/>
      <c r="AS33" s="216"/>
      <c r="AT33" s="216"/>
      <c r="AU33" s="216"/>
      <c r="AV33" s="216"/>
      <c r="AW33" s="216"/>
      <c r="AX33" s="227"/>
      <c r="AY33" s="284">
        <f t="shared" si="2"/>
        <v>50</v>
      </c>
      <c r="AZ33" s="85">
        <v>50</v>
      </c>
      <c r="BA33" s="261"/>
      <c r="BB33" s="216"/>
      <c r="BC33" s="227">
        <v>3</v>
      </c>
      <c r="BD33" s="278">
        <f t="shared" si="3"/>
        <v>15</v>
      </c>
      <c r="BE33" s="143"/>
      <c r="BF33" s="284">
        <f t="shared" si="4"/>
        <v>0</v>
      </c>
      <c r="BG33" s="272"/>
    </row>
    <row r="34" spans="3:60" s="165" customFormat="1" ht="30" customHeight="1" thickBot="1" x14ac:dyDescent="0.3">
      <c r="C34" s="60"/>
      <c r="D34" s="60"/>
      <c r="E34" s="60"/>
      <c r="G34" s="355">
        <v>43369</v>
      </c>
      <c r="H34" s="356" t="s">
        <v>235</v>
      </c>
      <c r="I34" s="358">
        <v>900</v>
      </c>
      <c r="J34" s="358"/>
      <c r="K34" s="359"/>
      <c r="M34" s="82"/>
      <c r="N34" s="83" t="s">
        <v>17</v>
      </c>
      <c r="O34" s="90"/>
      <c r="P34" s="91"/>
      <c r="Q34" s="92"/>
      <c r="R34" s="134" t="s">
        <v>77</v>
      </c>
      <c r="S34" s="147"/>
      <c r="T34" s="140">
        <v>600</v>
      </c>
      <c r="U34" s="141"/>
      <c r="V34" s="142">
        <f t="shared" si="6"/>
        <v>600</v>
      </c>
      <c r="W34" s="195"/>
      <c r="X34" s="160">
        <v>43442</v>
      </c>
      <c r="Y34" s="163" t="s">
        <v>400</v>
      </c>
      <c r="Z34" s="163" t="s">
        <v>297</v>
      </c>
      <c r="AA34" s="168">
        <v>1000</v>
      </c>
      <c r="AB34" s="169">
        <v>1000</v>
      </c>
      <c r="AD34" s="224">
        <v>43375</v>
      </c>
      <c r="AE34" s="229" t="s">
        <v>59</v>
      </c>
      <c r="AF34" s="231"/>
      <c r="AG34" s="233">
        <f t="shared" si="0"/>
        <v>-680</v>
      </c>
      <c r="AH34" s="236"/>
      <c r="AI34" s="237">
        <v>19</v>
      </c>
      <c r="AJ34" s="249"/>
      <c r="AK34" s="252">
        <f t="shared" si="1"/>
        <v>699</v>
      </c>
      <c r="AL34" s="255">
        <v>50</v>
      </c>
      <c r="AM34" s="256" t="s">
        <v>161</v>
      </c>
      <c r="AN34" s="292" t="s">
        <v>256</v>
      </c>
      <c r="AO34" s="216">
        <v>49</v>
      </c>
      <c r="AP34" s="216">
        <v>600</v>
      </c>
      <c r="AQ34" s="216"/>
      <c r="AR34" s="216"/>
      <c r="AS34" s="216"/>
      <c r="AT34" s="216"/>
      <c r="AU34" s="216"/>
      <c r="AV34" s="216"/>
      <c r="AW34" s="216"/>
      <c r="AX34" s="227"/>
      <c r="AY34" s="284">
        <f t="shared" si="2"/>
        <v>0</v>
      </c>
      <c r="AZ34" s="85"/>
      <c r="BA34" s="261"/>
      <c r="BB34" s="216"/>
      <c r="BC34" s="227">
        <v>2</v>
      </c>
      <c r="BD34" s="278">
        <f t="shared" si="3"/>
        <v>10</v>
      </c>
      <c r="BE34" s="143"/>
      <c r="BF34" s="284">
        <f t="shared" si="4"/>
        <v>0</v>
      </c>
      <c r="BG34" s="272"/>
    </row>
    <row r="35" spans="3:60" s="165" customFormat="1" ht="30" customHeight="1" thickBot="1" x14ac:dyDescent="0.3">
      <c r="C35" s="60"/>
      <c r="D35" s="60"/>
      <c r="E35" s="60"/>
      <c r="G35" s="397">
        <v>43370</v>
      </c>
      <c r="H35" s="398" t="s">
        <v>184</v>
      </c>
      <c r="I35" s="399"/>
      <c r="J35" s="399"/>
      <c r="K35" s="400">
        <v>11052</v>
      </c>
      <c r="M35" s="143"/>
      <c r="N35" s="85" t="s">
        <v>17</v>
      </c>
      <c r="O35" s="86"/>
      <c r="P35" s="87"/>
      <c r="Q35" s="88"/>
      <c r="R35" s="135" t="s">
        <v>76</v>
      </c>
      <c r="S35" s="148"/>
      <c r="T35" s="144">
        <v>1000</v>
      </c>
      <c r="U35" s="145"/>
      <c r="V35" s="146">
        <f>T35-U35</f>
        <v>1000</v>
      </c>
      <c r="W35" s="195"/>
      <c r="X35" s="597" t="s">
        <v>401</v>
      </c>
      <c r="Y35" s="598"/>
      <c r="Z35" s="598"/>
      <c r="AA35" s="599"/>
      <c r="AB35" s="595">
        <v>-600</v>
      </c>
      <c r="AD35" s="224">
        <v>43376</v>
      </c>
      <c r="AE35" s="229" t="s">
        <v>63</v>
      </c>
      <c r="AF35" s="231"/>
      <c r="AG35" s="233">
        <f t="shared" si="0"/>
        <v>-55</v>
      </c>
      <c r="AH35" s="236"/>
      <c r="AI35" s="237"/>
      <c r="AJ35" s="249"/>
      <c r="AK35" s="252">
        <f t="shared" si="1"/>
        <v>55</v>
      </c>
      <c r="AL35" s="255">
        <v>0</v>
      </c>
      <c r="AM35" s="256"/>
      <c r="AN35" s="292" t="s">
        <v>257</v>
      </c>
      <c r="AO35" s="219">
        <v>25</v>
      </c>
      <c r="AP35" s="216">
        <v>30</v>
      </c>
      <c r="AQ35" s="216"/>
      <c r="AR35" s="216"/>
      <c r="AS35" s="216"/>
      <c r="AT35" s="216"/>
      <c r="AU35" s="216"/>
      <c r="AV35" s="216"/>
      <c r="AW35" s="216"/>
      <c r="AX35" s="227"/>
      <c r="AY35" s="284">
        <f t="shared" si="2"/>
        <v>0</v>
      </c>
      <c r="AZ35" s="85"/>
      <c r="BA35" s="261"/>
      <c r="BB35" s="216"/>
      <c r="BC35" s="227">
        <v>2</v>
      </c>
      <c r="BD35" s="278">
        <f t="shared" si="3"/>
        <v>10</v>
      </c>
      <c r="BE35" s="143"/>
      <c r="BF35" s="284">
        <f t="shared" si="4"/>
        <v>0</v>
      </c>
      <c r="BG35" s="272"/>
    </row>
    <row r="36" spans="3:60" s="165" customFormat="1" ht="30" customHeight="1" thickBot="1" x14ac:dyDescent="0.3">
      <c r="C36" s="60"/>
      <c r="D36" s="60"/>
      <c r="E36" s="60"/>
      <c r="G36" s="366">
        <v>43371</v>
      </c>
      <c r="H36" s="367" t="s">
        <v>241</v>
      </c>
      <c r="I36" s="368"/>
      <c r="J36" s="368">
        <v>85.11</v>
      </c>
      <c r="K36" s="369"/>
      <c r="M36" s="143"/>
      <c r="N36" s="85" t="s">
        <v>17</v>
      </c>
      <c r="O36" s="86"/>
      <c r="P36" s="87"/>
      <c r="Q36" s="88"/>
      <c r="R36" s="135" t="s">
        <v>26</v>
      </c>
      <c r="S36" s="148"/>
      <c r="T36" s="144">
        <v>120</v>
      </c>
      <c r="U36" s="145"/>
      <c r="V36" s="146">
        <f t="shared" si="6"/>
        <v>120</v>
      </c>
      <c r="W36" s="195"/>
      <c r="X36" s="160">
        <v>43442</v>
      </c>
      <c r="Y36" s="163" t="s">
        <v>402</v>
      </c>
      <c r="Z36" s="163" t="s">
        <v>403</v>
      </c>
      <c r="AA36" s="168"/>
      <c r="AB36" s="169">
        <v>-2000</v>
      </c>
      <c r="AD36" s="224">
        <v>43377</v>
      </c>
      <c r="AE36" s="229" t="s">
        <v>36</v>
      </c>
      <c r="AF36" s="231"/>
      <c r="AG36" s="233">
        <f t="shared" si="0"/>
        <v>-90</v>
      </c>
      <c r="AH36" s="236"/>
      <c r="AI36" s="237"/>
      <c r="AJ36" s="249"/>
      <c r="AK36" s="252">
        <f t="shared" si="1"/>
        <v>90</v>
      </c>
      <c r="AL36" s="255">
        <v>60</v>
      </c>
      <c r="AM36" s="256" t="s">
        <v>263</v>
      </c>
      <c r="AN36" s="292" t="s">
        <v>169</v>
      </c>
      <c r="AO36" s="216">
        <v>30</v>
      </c>
      <c r="AP36" s="216"/>
      <c r="AQ36" s="216"/>
      <c r="AR36" s="216"/>
      <c r="AS36" s="216"/>
      <c r="AT36" s="216"/>
      <c r="AU36" s="216"/>
      <c r="AV36" s="216"/>
      <c r="AW36" s="216"/>
      <c r="AX36" s="227"/>
      <c r="AY36" s="284">
        <f t="shared" si="2"/>
        <v>0</v>
      </c>
      <c r="AZ36" s="85"/>
      <c r="BA36" s="261"/>
      <c r="BB36" s="216"/>
      <c r="BC36" s="227">
        <v>2</v>
      </c>
      <c r="BD36" s="278">
        <f t="shared" si="3"/>
        <v>10</v>
      </c>
      <c r="BE36" s="143"/>
      <c r="BF36" s="284">
        <f t="shared" si="4"/>
        <v>0</v>
      </c>
      <c r="BG36" s="272"/>
    </row>
    <row r="37" spans="3:60" s="165" customFormat="1" ht="30" customHeight="1" thickBot="1" x14ac:dyDescent="0.3">
      <c r="C37" s="60"/>
      <c r="D37" s="60"/>
      <c r="E37" s="60"/>
      <c r="G37" s="353">
        <v>43371</v>
      </c>
      <c r="H37" s="336" t="s">
        <v>240</v>
      </c>
      <c r="I37" s="221"/>
      <c r="J37" s="221">
        <v>16</v>
      </c>
      <c r="K37" s="354"/>
      <c r="M37" s="143"/>
      <c r="N37" s="85" t="s">
        <v>17</v>
      </c>
      <c r="O37" s="86"/>
      <c r="P37" s="87"/>
      <c r="Q37" s="88"/>
      <c r="R37" s="135" t="s">
        <v>25</v>
      </c>
      <c r="S37" s="148"/>
      <c r="T37" s="144">
        <v>500</v>
      </c>
      <c r="U37" s="145"/>
      <c r="V37" s="146">
        <f t="shared" si="6"/>
        <v>500</v>
      </c>
      <c r="W37" s="198"/>
      <c r="X37" s="160"/>
      <c r="Y37" s="163"/>
      <c r="Z37" s="163"/>
      <c r="AA37" s="168"/>
      <c r="AB37" s="169"/>
      <c r="AD37" s="224">
        <v>43378</v>
      </c>
      <c r="AE37" s="229" t="s">
        <v>60</v>
      </c>
      <c r="AF37" s="231"/>
      <c r="AG37" s="233">
        <f t="shared" si="0"/>
        <v>-200</v>
      </c>
      <c r="AH37" s="236"/>
      <c r="AI37" s="237"/>
      <c r="AJ37" s="249"/>
      <c r="AK37" s="252">
        <f t="shared" si="1"/>
        <v>200</v>
      </c>
      <c r="AL37" s="255">
        <v>200</v>
      </c>
      <c r="AM37" s="256" t="s">
        <v>260</v>
      </c>
      <c r="AN37" s="292"/>
      <c r="AO37" s="216"/>
      <c r="AP37" s="216"/>
      <c r="AQ37" s="216"/>
      <c r="AR37" s="216"/>
      <c r="AS37" s="216"/>
      <c r="AT37" s="216"/>
      <c r="AU37" s="216"/>
      <c r="AV37" s="216"/>
      <c r="AW37" s="216"/>
      <c r="AX37" s="227"/>
      <c r="AY37" s="284">
        <f t="shared" si="2"/>
        <v>0</v>
      </c>
      <c r="AZ37" s="85"/>
      <c r="BA37" s="261"/>
      <c r="BB37" s="216"/>
      <c r="BC37" s="227">
        <v>2</v>
      </c>
      <c r="BD37" s="278">
        <f t="shared" si="3"/>
        <v>10</v>
      </c>
      <c r="BE37" s="143"/>
      <c r="BF37" s="284">
        <f t="shared" si="4"/>
        <v>0</v>
      </c>
      <c r="BG37" s="272"/>
    </row>
    <row r="38" spans="3:60" s="165" customFormat="1" ht="30" customHeight="1" thickBot="1" x14ac:dyDescent="0.3">
      <c r="C38" s="60"/>
      <c r="D38" s="60"/>
      <c r="E38" s="60"/>
      <c r="G38" s="353">
        <v>43372</v>
      </c>
      <c r="H38" s="336" t="s">
        <v>242</v>
      </c>
      <c r="I38" s="221"/>
      <c r="J38" s="221">
        <v>1000</v>
      </c>
      <c r="K38" s="354"/>
      <c r="M38" s="82"/>
      <c r="N38" s="83" t="s">
        <v>17</v>
      </c>
      <c r="O38" s="90"/>
      <c r="P38" s="91"/>
      <c r="Q38" s="92"/>
      <c r="R38" s="134" t="s">
        <v>24</v>
      </c>
      <c r="S38" s="147"/>
      <c r="T38" s="140">
        <v>150</v>
      </c>
      <c r="U38" s="141"/>
      <c r="V38" s="142">
        <f t="shared" si="6"/>
        <v>150</v>
      </c>
      <c r="W38" s="195"/>
      <c r="X38" s="160"/>
      <c r="Y38" s="163"/>
      <c r="Z38" s="163"/>
      <c r="AA38" s="168"/>
      <c r="AB38" s="169"/>
      <c r="AD38" s="224">
        <v>43379</v>
      </c>
      <c r="AE38" s="228" t="s">
        <v>149</v>
      </c>
      <c r="AF38" s="231"/>
      <c r="AG38" s="233">
        <f t="shared" si="0"/>
        <v>-135</v>
      </c>
      <c r="AH38" s="236"/>
      <c r="AI38" s="237"/>
      <c r="AJ38" s="249"/>
      <c r="AK38" s="252">
        <f t="shared" si="1"/>
        <v>135</v>
      </c>
      <c r="AL38" s="255">
        <v>100</v>
      </c>
      <c r="AM38" s="256" t="s">
        <v>261</v>
      </c>
      <c r="AN38" s="292" t="s">
        <v>262</v>
      </c>
      <c r="AO38" s="216">
        <v>20</v>
      </c>
      <c r="AP38" s="216">
        <v>15</v>
      </c>
      <c r="AQ38" s="219"/>
      <c r="AR38" s="216"/>
      <c r="AS38" s="216"/>
      <c r="AT38" s="216"/>
      <c r="AU38" s="216"/>
      <c r="AV38" s="216"/>
      <c r="AW38" s="216"/>
      <c r="AX38" s="227"/>
      <c r="AY38" s="284">
        <f t="shared" si="2"/>
        <v>0</v>
      </c>
      <c r="AZ38" s="85"/>
      <c r="BA38" s="261"/>
      <c r="BB38" s="216"/>
      <c r="BC38" s="227"/>
      <c r="BD38" s="278">
        <f t="shared" si="3"/>
        <v>0</v>
      </c>
      <c r="BE38" s="143"/>
      <c r="BF38" s="284">
        <f t="shared" si="4"/>
        <v>0</v>
      </c>
      <c r="BG38" s="272"/>
    </row>
    <row r="39" spans="3:60" s="165" customFormat="1" ht="30" customHeight="1" thickBot="1" x14ac:dyDescent="0.3">
      <c r="C39" s="60"/>
      <c r="D39" s="60"/>
      <c r="E39" s="60"/>
      <c r="G39" s="353">
        <v>43372</v>
      </c>
      <c r="H39" s="336" t="s">
        <v>243</v>
      </c>
      <c r="I39" s="221"/>
      <c r="J39" s="221">
        <v>113</v>
      </c>
      <c r="K39" s="354"/>
      <c r="M39" s="143"/>
      <c r="N39" s="85" t="s">
        <v>17</v>
      </c>
      <c r="O39" s="86"/>
      <c r="P39" s="87"/>
      <c r="Q39" s="88"/>
      <c r="R39" s="135" t="s">
        <v>23</v>
      </c>
      <c r="S39" s="148"/>
      <c r="T39" s="144">
        <v>100</v>
      </c>
      <c r="U39" s="145"/>
      <c r="V39" s="146">
        <f t="shared" si="6"/>
        <v>100</v>
      </c>
      <c r="W39" s="196"/>
      <c r="X39" s="160"/>
      <c r="Y39" s="163"/>
      <c r="Z39" s="163"/>
      <c r="AA39" s="168"/>
      <c r="AB39" s="169"/>
      <c r="AD39" s="224">
        <v>43380</v>
      </c>
      <c r="AE39" s="229" t="s">
        <v>61</v>
      </c>
      <c r="AF39" s="231"/>
      <c r="AG39" s="233">
        <f t="shared" si="0"/>
        <v>-79</v>
      </c>
      <c r="AH39" s="236"/>
      <c r="AI39" s="237"/>
      <c r="AJ39" s="249"/>
      <c r="AK39" s="252">
        <f t="shared" si="1"/>
        <v>79</v>
      </c>
      <c r="AL39" s="255"/>
      <c r="AM39" s="256" t="s">
        <v>267</v>
      </c>
      <c r="AN39" s="292" t="s">
        <v>264</v>
      </c>
      <c r="AO39" s="216">
        <v>8</v>
      </c>
      <c r="AP39" s="216"/>
      <c r="AQ39" s="216"/>
      <c r="AR39" s="216"/>
      <c r="AS39" s="216"/>
      <c r="AT39" s="216"/>
      <c r="AU39" s="216"/>
      <c r="AV39" s="216"/>
      <c r="AW39" s="216"/>
      <c r="AX39" s="227"/>
      <c r="AY39" s="284">
        <f t="shared" si="2"/>
        <v>71</v>
      </c>
      <c r="AZ39" s="85">
        <v>50</v>
      </c>
      <c r="BA39" s="261"/>
      <c r="BB39" s="216"/>
      <c r="BC39" s="227">
        <v>2</v>
      </c>
      <c r="BD39" s="278">
        <f t="shared" si="3"/>
        <v>10</v>
      </c>
      <c r="BE39" s="143"/>
      <c r="BF39" s="284">
        <f t="shared" si="4"/>
        <v>0</v>
      </c>
      <c r="BG39" s="272">
        <v>21</v>
      </c>
    </row>
    <row r="40" spans="3:60" s="165" customFormat="1" ht="30" customHeight="1" thickBot="1" x14ac:dyDescent="0.3">
      <c r="C40" s="60"/>
      <c r="D40" s="60"/>
      <c r="E40" s="60"/>
      <c r="G40" s="355">
        <v>43373</v>
      </c>
      <c r="H40" s="356" t="s">
        <v>244</v>
      </c>
      <c r="I40" s="358">
        <v>2500</v>
      </c>
      <c r="J40" s="358"/>
      <c r="K40" s="359"/>
      <c r="M40" s="143"/>
      <c r="N40" s="85" t="s">
        <v>17</v>
      </c>
      <c r="O40" s="86"/>
      <c r="P40" s="87"/>
      <c r="Q40" s="88"/>
      <c r="R40" s="135" t="s">
        <v>22</v>
      </c>
      <c r="S40" s="148"/>
      <c r="T40" s="144">
        <v>850</v>
      </c>
      <c r="U40" s="145"/>
      <c r="V40" s="146">
        <f t="shared" si="6"/>
        <v>850</v>
      </c>
      <c r="W40" s="198"/>
      <c r="X40" s="160"/>
      <c r="Y40" s="163"/>
      <c r="Z40" s="163"/>
      <c r="AA40" s="168"/>
      <c r="AB40" s="169"/>
      <c r="AD40" s="224">
        <v>43381</v>
      </c>
      <c r="AE40" s="229" t="s">
        <v>62</v>
      </c>
      <c r="AF40" s="231" t="s">
        <v>273</v>
      </c>
      <c r="AG40" s="233">
        <f t="shared" si="0"/>
        <v>-65</v>
      </c>
      <c r="AH40" s="236"/>
      <c r="AI40" s="237"/>
      <c r="AJ40" s="249"/>
      <c r="AK40" s="252">
        <f t="shared" si="1"/>
        <v>65</v>
      </c>
      <c r="AL40" s="255">
        <v>55</v>
      </c>
      <c r="AM40" s="256" t="s">
        <v>268</v>
      </c>
      <c r="AN40" s="292" t="s">
        <v>270</v>
      </c>
      <c r="AO40" s="216">
        <v>10</v>
      </c>
      <c r="AP40" s="216"/>
      <c r="AQ40" s="216"/>
      <c r="AR40" s="216"/>
      <c r="AS40" s="216"/>
      <c r="AT40" s="216"/>
      <c r="AU40" s="216"/>
      <c r="AV40" s="216"/>
      <c r="AW40" s="216"/>
      <c r="AX40" s="227"/>
      <c r="AY40" s="284">
        <f t="shared" si="2"/>
        <v>0</v>
      </c>
      <c r="AZ40" s="85"/>
      <c r="BA40" s="261"/>
      <c r="BB40" s="216"/>
      <c r="BC40" s="227">
        <v>3</v>
      </c>
      <c r="BD40" s="278">
        <f t="shared" si="3"/>
        <v>15</v>
      </c>
      <c r="BE40" s="143"/>
      <c r="BF40" s="284">
        <f t="shared" si="4"/>
        <v>0</v>
      </c>
      <c r="BG40" s="272"/>
    </row>
    <row r="41" spans="3:60" s="165" customFormat="1" ht="30" customHeight="1" thickBot="1" x14ac:dyDescent="0.3">
      <c r="C41" s="60"/>
      <c r="D41" s="60"/>
      <c r="E41" s="60"/>
      <c r="G41" s="410">
        <v>43373</v>
      </c>
      <c r="H41" s="411" t="s">
        <v>218</v>
      </c>
      <c r="I41" s="412"/>
      <c r="J41" s="412"/>
      <c r="K41" s="413">
        <v>200</v>
      </c>
      <c r="M41" s="143"/>
      <c r="N41" s="85" t="s">
        <v>17</v>
      </c>
      <c r="O41" s="86"/>
      <c r="P41" s="87"/>
      <c r="Q41" s="88"/>
      <c r="R41" s="135" t="s">
        <v>21</v>
      </c>
      <c r="S41" s="148"/>
      <c r="T41" s="144">
        <v>300</v>
      </c>
      <c r="U41" s="145"/>
      <c r="V41" s="146">
        <f t="shared" si="6"/>
        <v>300</v>
      </c>
      <c r="W41" s="198"/>
      <c r="X41" s="160"/>
      <c r="Y41" s="163"/>
      <c r="Z41" s="163"/>
      <c r="AA41" s="168"/>
      <c r="AB41" s="169"/>
      <c r="AD41" s="224">
        <v>43382</v>
      </c>
      <c r="AE41" s="229" t="s">
        <v>59</v>
      </c>
      <c r="AF41" s="231" t="s">
        <v>274</v>
      </c>
      <c r="AG41" s="233">
        <f t="shared" si="0"/>
        <v>-32</v>
      </c>
      <c r="AH41" s="236"/>
      <c r="AI41" s="244"/>
      <c r="AJ41" s="249"/>
      <c r="AK41" s="252">
        <f t="shared" si="1"/>
        <v>32</v>
      </c>
      <c r="AL41" s="255">
        <v>0</v>
      </c>
      <c r="AM41" s="256" t="s">
        <v>269</v>
      </c>
      <c r="AN41" s="292" t="s">
        <v>272</v>
      </c>
      <c r="AO41" s="216">
        <v>15</v>
      </c>
      <c r="AP41" s="216">
        <v>10</v>
      </c>
      <c r="AQ41" s="216"/>
      <c r="AR41" s="216"/>
      <c r="AS41" s="216"/>
      <c r="AT41" s="216"/>
      <c r="AU41" s="216"/>
      <c r="AV41" s="216"/>
      <c r="AW41" s="216"/>
      <c r="AX41" s="227"/>
      <c r="AY41" s="284">
        <f t="shared" si="2"/>
        <v>7</v>
      </c>
      <c r="AZ41" s="85"/>
      <c r="BA41" s="261"/>
      <c r="BB41" s="216"/>
      <c r="BC41" s="227">
        <v>2</v>
      </c>
      <c r="BD41" s="278">
        <f t="shared" si="3"/>
        <v>10</v>
      </c>
      <c r="BE41" s="143"/>
      <c r="BF41" s="284">
        <f t="shared" si="4"/>
        <v>0</v>
      </c>
      <c r="BG41" s="272">
        <v>7</v>
      </c>
    </row>
    <row r="42" spans="3:60" s="165" customFormat="1" ht="30" customHeight="1" thickBot="1" x14ac:dyDescent="0.3">
      <c r="C42" s="60"/>
      <c r="D42" s="60"/>
      <c r="E42" s="60"/>
      <c r="G42" s="366">
        <v>43376</v>
      </c>
      <c r="H42" s="367" t="s">
        <v>258</v>
      </c>
      <c r="I42" s="368"/>
      <c r="J42" s="368">
        <v>598</v>
      </c>
      <c r="K42" s="369"/>
      <c r="M42" s="143"/>
      <c r="N42" s="85" t="s">
        <v>17</v>
      </c>
      <c r="O42" s="86"/>
      <c r="P42" s="87"/>
      <c r="Q42" s="88"/>
      <c r="R42" s="135" t="s">
        <v>78</v>
      </c>
      <c r="S42" s="148"/>
      <c r="T42" s="144">
        <v>100</v>
      </c>
      <c r="U42" s="145"/>
      <c r="V42" s="146">
        <f t="shared" si="6"/>
        <v>100</v>
      </c>
      <c r="W42" s="198"/>
      <c r="X42" s="160"/>
      <c r="Y42" s="163"/>
      <c r="Z42" s="163"/>
      <c r="AA42" s="168"/>
      <c r="AB42" s="169"/>
      <c r="AD42" s="224">
        <v>43383</v>
      </c>
      <c r="AE42" s="229" t="s">
        <v>63</v>
      </c>
      <c r="AF42" s="231" t="s">
        <v>275</v>
      </c>
      <c r="AG42" s="233">
        <f t="shared" si="0"/>
        <v>-130</v>
      </c>
      <c r="AH42" s="236"/>
      <c r="AI42" s="237"/>
      <c r="AJ42" s="249"/>
      <c r="AK42" s="252">
        <f t="shared" si="1"/>
        <v>130</v>
      </c>
      <c r="AL42" s="255">
        <v>50</v>
      </c>
      <c r="AM42" s="256"/>
      <c r="AN42" s="292" t="s">
        <v>277</v>
      </c>
      <c r="AO42" s="216">
        <v>30</v>
      </c>
      <c r="AP42" s="216">
        <v>15</v>
      </c>
      <c r="AQ42" s="216">
        <v>20</v>
      </c>
      <c r="AR42" s="216"/>
      <c r="AS42" s="216"/>
      <c r="AT42" s="216"/>
      <c r="AU42" s="216"/>
      <c r="AV42" s="216"/>
      <c r="AW42" s="216"/>
      <c r="AX42" s="227"/>
      <c r="AY42" s="284">
        <f t="shared" si="2"/>
        <v>15</v>
      </c>
      <c r="AZ42" s="85"/>
      <c r="BA42" s="261"/>
      <c r="BB42" s="216"/>
      <c r="BC42" s="227">
        <v>2</v>
      </c>
      <c r="BD42" s="278">
        <f t="shared" si="3"/>
        <v>10</v>
      </c>
      <c r="BE42" s="143"/>
      <c r="BF42" s="284">
        <f t="shared" si="4"/>
        <v>0</v>
      </c>
      <c r="BG42" s="272">
        <v>15</v>
      </c>
    </row>
    <row r="43" spans="3:60" s="165" customFormat="1" ht="30" customHeight="1" thickBot="1" x14ac:dyDescent="0.3">
      <c r="C43" s="60"/>
      <c r="D43" s="60"/>
      <c r="E43" s="60"/>
      <c r="G43" s="414">
        <v>43380</v>
      </c>
      <c r="H43" s="336" t="s">
        <v>259</v>
      </c>
      <c r="I43" s="221">
        <v>200</v>
      </c>
      <c r="J43" s="221">
        <v>26</v>
      </c>
      <c r="K43" s="354"/>
      <c r="M43" s="143"/>
      <c r="N43" s="85" t="s">
        <v>17</v>
      </c>
      <c r="O43" s="86"/>
      <c r="P43" s="87"/>
      <c r="Q43" s="88"/>
      <c r="R43" s="135" t="s">
        <v>56</v>
      </c>
      <c r="S43" s="148"/>
      <c r="T43" s="144">
        <v>300</v>
      </c>
      <c r="U43" s="145"/>
      <c r="V43" s="146">
        <f t="shared" si="6"/>
        <v>300</v>
      </c>
      <c r="W43" s="195"/>
      <c r="X43" s="160"/>
      <c r="Y43" s="163"/>
      <c r="Z43" s="163"/>
      <c r="AA43" s="168"/>
      <c r="AB43" s="169"/>
      <c r="AD43" s="224">
        <v>43384</v>
      </c>
      <c r="AE43" s="229" t="s">
        <v>36</v>
      </c>
      <c r="AF43" s="231"/>
      <c r="AG43" s="233">
        <f t="shared" si="0"/>
        <v>-190</v>
      </c>
      <c r="AH43" s="236"/>
      <c r="AI43" s="237"/>
      <c r="AJ43" s="249"/>
      <c r="AK43" s="252">
        <f t="shared" si="1"/>
        <v>190</v>
      </c>
      <c r="AL43" s="255">
        <v>50</v>
      </c>
      <c r="AM43" s="256" t="s">
        <v>268</v>
      </c>
      <c r="AN43" s="292" t="s">
        <v>281</v>
      </c>
      <c r="AO43" s="216">
        <v>20</v>
      </c>
      <c r="AP43" s="216">
        <v>100</v>
      </c>
      <c r="AQ43" s="216"/>
      <c r="AR43" s="216"/>
      <c r="AS43" s="216"/>
      <c r="AT43" s="216"/>
      <c r="AU43" s="216"/>
      <c r="AV43" s="216"/>
      <c r="AW43" s="216"/>
      <c r="AX43" s="227"/>
      <c r="AY43" s="284">
        <f t="shared" si="2"/>
        <v>20</v>
      </c>
      <c r="AZ43" s="282">
        <v>20</v>
      </c>
      <c r="BA43" s="261"/>
      <c r="BB43" s="216"/>
      <c r="BC43" s="227">
        <v>3</v>
      </c>
      <c r="BD43" s="278">
        <f t="shared" si="3"/>
        <v>15</v>
      </c>
      <c r="BE43" s="143"/>
      <c r="BF43" s="284">
        <f t="shared" si="4"/>
        <v>0</v>
      </c>
      <c r="BG43" s="272"/>
    </row>
    <row r="44" spans="3:60" s="165" customFormat="1" ht="30" customHeight="1" thickBot="1" x14ac:dyDescent="0.3">
      <c r="C44" s="60"/>
      <c r="D44" s="60"/>
      <c r="E44" s="60"/>
      <c r="G44" s="410">
        <v>43350</v>
      </c>
      <c r="H44" s="411" t="s">
        <v>278</v>
      </c>
      <c r="I44" s="412"/>
      <c r="J44" s="412"/>
      <c r="K44" s="413">
        <v>200</v>
      </c>
      <c r="M44" s="72"/>
      <c r="N44" s="73" t="s">
        <v>17</v>
      </c>
      <c r="O44" s="79"/>
      <c r="P44" s="78"/>
      <c r="Q44" s="80"/>
      <c r="R44" s="136" t="s">
        <v>125</v>
      </c>
      <c r="S44" s="50"/>
      <c r="T44" s="131">
        <v>150</v>
      </c>
      <c r="U44" s="132"/>
      <c r="V44" s="133">
        <f t="shared" si="6"/>
        <v>150</v>
      </c>
      <c r="W44" s="196"/>
      <c r="X44" s="160"/>
      <c r="Y44" s="163"/>
      <c r="Z44" s="163"/>
      <c r="AA44" s="168"/>
      <c r="AB44" s="169"/>
      <c r="AD44" s="224">
        <v>43385</v>
      </c>
      <c r="AE44" s="229" t="s">
        <v>60</v>
      </c>
      <c r="AF44" s="232"/>
      <c r="AG44" s="233">
        <f t="shared" si="0"/>
        <v>-290</v>
      </c>
      <c r="AH44" s="236"/>
      <c r="AI44" s="245"/>
      <c r="AJ44" s="249"/>
      <c r="AK44" s="252">
        <f t="shared" si="1"/>
        <v>290</v>
      </c>
      <c r="AL44" s="255">
        <v>200</v>
      </c>
      <c r="AM44" s="257"/>
      <c r="AN44" s="292" t="s">
        <v>287</v>
      </c>
      <c r="AO44" s="216">
        <v>40</v>
      </c>
      <c r="AP44" s="216">
        <v>30</v>
      </c>
      <c r="AQ44" s="216">
        <v>20</v>
      </c>
      <c r="AR44" s="216"/>
      <c r="AS44" s="216"/>
      <c r="AT44" s="216"/>
      <c r="AU44" s="216"/>
      <c r="AV44" s="216"/>
      <c r="AW44" s="216"/>
      <c r="AX44" s="227"/>
      <c r="AY44" s="284">
        <f t="shared" si="2"/>
        <v>0</v>
      </c>
      <c r="AZ44" s="282"/>
      <c r="BA44" s="277"/>
      <c r="BB44" s="216"/>
      <c r="BC44" s="227">
        <v>3</v>
      </c>
      <c r="BD44" s="278">
        <f t="shared" si="3"/>
        <v>15</v>
      </c>
      <c r="BE44" s="143"/>
      <c r="BF44" s="284">
        <f t="shared" si="4"/>
        <v>0</v>
      </c>
      <c r="BG44" s="272"/>
    </row>
    <row r="45" spans="3:60" s="165" customFormat="1" ht="30" customHeight="1" thickBot="1" x14ac:dyDescent="0.3">
      <c r="C45" s="60"/>
      <c r="D45" s="60"/>
      <c r="E45" s="60"/>
      <c r="G45" s="366">
        <v>43381</v>
      </c>
      <c r="H45" s="367" t="s">
        <v>265</v>
      </c>
      <c r="I45" s="368"/>
      <c r="J45" s="368">
        <v>335</v>
      </c>
      <c r="K45" s="369"/>
      <c r="M45" s="153">
        <v>43167</v>
      </c>
      <c r="N45" s="93" t="s">
        <v>53</v>
      </c>
      <c r="O45" s="122">
        <f>SUM(T45:T47)</f>
        <v>5340</v>
      </c>
      <c r="P45" s="287">
        <f>SUM(U45:U47)</f>
        <v>0</v>
      </c>
      <c r="Q45" s="123">
        <f>O45-P45</f>
        <v>5340</v>
      </c>
      <c r="R45" s="94" t="s">
        <v>54</v>
      </c>
      <c r="S45" s="149"/>
      <c r="T45" s="103">
        <v>140</v>
      </c>
      <c r="U45" s="104"/>
      <c r="V45" s="105">
        <f>T45-U45</f>
        <v>140</v>
      </c>
      <c r="W45" s="197"/>
      <c r="X45" s="160"/>
      <c r="Y45" s="163"/>
      <c r="Z45" s="163"/>
      <c r="AA45" s="168"/>
      <c r="AB45" s="169"/>
      <c r="AD45" s="224">
        <v>43386</v>
      </c>
      <c r="AE45" s="228" t="s">
        <v>149</v>
      </c>
      <c r="AF45" s="231"/>
      <c r="AG45" s="233">
        <f t="shared" si="0"/>
        <v>-2085</v>
      </c>
      <c r="AH45" s="236"/>
      <c r="AI45" s="237"/>
      <c r="AJ45" s="249"/>
      <c r="AK45" s="252">
        <f t="shared" si="1"/>
        <v>2085</v>
      </c>
      <c r="AL45" s="255">
        <v>100</v>
      </c>
      <c r="AM45" s="257"/>
      <c r="AN45" s="292" t="s">
        <v>288</v>
      </c>
      <c r="AO45" s="221">
        <v>200</v>
      </c>
      <c r="AP45" s="219">
        <v>1700</v>
      </c>
      <c r="AQ45" s="216">
        <v>50</v>
      </c>
      <c r="AR45" s="216"/>
      <c r="AS45" s="216"/>
      <c r="AT45" s="216"/>
      <c r="AU45" s="216"/>
      <c r="AV45" s="216"/>
      <c r="AW45" s="216"/>
      <c r="AX45" s="227"/>
      <c r="AY45" s="284">
        <f t="shared" si="2"/>
        <v>35</v>
      </c>
      <c r="AZ45" s="85">
        <v>28</v>
      </c>
      <c r="BA45" s="261"/>
      <c r="BB45" s="216"/>
      <c r="BC45" s="227">
        <v>4</v>
      </c>
      <c r="BD45" s="278">
        <f t="shared" si="3"/>
        <v>20</v>
      </c>
      <c r="BE45" s="143"/>
      <c r="BF45" s="284">
        <f t="shared" si="4"/>
        <v>0</v>
      </c>
      <c r="BG45" s="272">
        <v>7</v>
      </c>
      <c r="BH45" s="189"/>
    </row>
    <row r="46" spans="3:60" s="165" customFormat="1" ht="30" customHeight="1" thickBot="1" x14ac:dyDescent="0.3">
      <c r="C46" s="60"/>
      <c r="D46" s="60"/>
      <c r="E46" s="60"/>
      <c r="G46" s="353">
        <v>43382</v>
      </c>
      <c r="H46" s="336" t="s">
        <v>266</v>
      </c>
      <c r="I46" s="221">
        <v>400</v>
      </c>
      <c r="J46" s="221"/>
      <c r="K46" s="354"/>
      <c r="M46" s="89">
        <v>42802</v>
      </c>
      <c r="N46" s="83" t="s">
        <v>53</v>
      </c>
      <c r="O46" s="90"/>
      <c r="P46" s="91"/>
      <c r="Q46" s="92"/>
      <c r="R46" s="134" t="s">
        <v>55</v>
      </c>
      <c r="S46" s="147"/>
      <c r="T46" s="106">
        <v>200</v>
      </c>
      <c r="U46" s="107"/>
      <c r="V46" s="108">
        <f>T46-U46</f>
        <v>200</v>
      </c>
      <c r="W46" s="197"/>
      <c r="X46" s="160"/>
      <c r="Y46" s="163"/>
      <c r="Z46" s="163"/>
      <c r="AA46" s="168"/>
      <c r="AB46" s="172"/>
      <c r="AD46" s="224">
        <v>43387</v>
      </c>
      <c r="AE46" s="229" t="s">
        <v>61</v>
      </c>
      <c r="AF46" s="231"/>
      <c r="AG46" s="233">
        <f t="shared" si="0"/>
        <v>-15</v>
      </c>
      <c r="AH46" s="236"/>
      <c r="AI46" s="237"/>
      <c r="AJ46" s="249"/>
      <c r="AK46" s="252">
        <f t="shared" si="1"/>
        <v>15</v>
      </c>
      <c r="AL46" s="255"/>
      <c r="AM46" s="257"/>
      <c r="AN46" s="293" t="s">
        <v>289</v>
      </c>
      <c r="AO46" s="216">
        <v>15</v>
      </c>
      <c r="AP46" s="216"/>
      <c r="AQ46" s="216"/>
      <c r="AR46" s="216"/>
      <c r="AS46" s="216"/>
      <c r="AT46" s="216"/>
      <c r="AU46" s="216"/>
      <c r="AV46" s="216"/>
      <c r="AW46" s="216"/>
      <c r="AX46" s="227"/>
      <c r="AY46" s="284">
        <f t="shared" si="2"/>
        <v>0</v>
      </c>
      <c r="AZ46" s="85"/>
      <c r="BA46" s="261"/>
      <c r="BB46" s="216"/>
      <c r="BC46" s="227">
        <v>2</v>
      </c>
      <c r="BD46" s="278">
        <f t="shared" si="3"/>
        <v>10</v>
      </c>
      <c r="BE46" s="143"/>
      <c r="BF46" s="284">
        <f t="shared" si="4"/>
        <v>0</v>
      </c>
      <c r="BG46" s="272"/>
    </row>
    <row r="47" spans="3:60" s="165" customFormat="1" ht="30" customHeight="1" thickBot="1" x14ac:dyDescent="0.3">
      <c r="C47" s="60"/>
      <c r="D47" s="60"/>
      <c r="E47" s="60"/>
      <c r="G47" s="417">
        <v>43384</v>
      </c>
      <c r="H47" s="418" t="s">
        <v>280</v>
      </c>
      <c r="I47" s="419"/>
      <c r="J47" s="419">
        <v>113</v>
      </c>
      <c r="K47" s="420"/>
      <c r="M47" s="74">
        <v>43266</v>
      </c>
      <c r="N47" s="73" t="s">
        <v>53</v>
      </c>
      <c r="O47" s="79"/>
      <c r="P47" s="78"/>
      <c r="Q47" s="80"/>
      <c r="R47" s="136" t="s">
        <v>29</v>
      </c>
      <c r="S47" s="50"/>
      <c r="T47" s="112">
        <v>5000</v>
      </c>
      <c r="U47" s="113"/>
      <c r="V47" s="114">
        <f>T47-U47</f>
        <v>5000</v>
      </c>
      <c r="W47" s="197"/>
      <c r="X47" s="160"/>
      <c r="Y47" s="163"/>
      <c r="Z47" s="163"/>
      <c r="AA47" s="173"/>
      <c r="AB47" s="169"/>
      <c r="AD47" s="224">
        <v>43388</v>
      </c>
      <c r="AE47" s="229" t="s">
        <v>62</v>
      </c>
      <c r="AF47" s="231"/>
      <c r="AG47" s="233">
        <f t="shared" si="0"/>
        <v>-120</v>
      </c>
      <c r="AH47" s="236"/>
      <c r="AI47" s="237"/>
      <c r="AJ47" s="249"/>
      <c r="AK47" s="252">
        <f t="shared" si="1"/>
        <v>120</v>
      </c>
      <c r="AL47" s="255">
        <v>50</v>
      </c>
      <c r="AM47" s="257" t="s">
        <v>268</v>
      </c>
      <c r="AN47" s="293"/>
      <c r="AO47" s="216"/>
      <c r="AP47" s="216"/>
      <c r="AQ47" s="216"/>
      <c r="AR47" s="216"/>
      <c r="AS47" s="216"/>
      <c r="AT47" s="216"/>
      <c r="AU47" s="216"/>
      <c r="AV47" s="216"/>
      <c r="AW47" s="216"/>
      <c r="AX47" s="227"/>
      <c r="AY47" s="284">
        <f t="shared" si="2"/>
        <v>70</v>
      </c>
      <c r="AZ47" s="85">
        <v>70</v>
      </c>
      <c r="BA47" s="261"/>
      <c r="BB47" s="216"/>
      <c r="BC47" s="227">
        <v>2</v>
      </c>
      <c r="BD47" s="278">
        <f t="shared" si="3"/>
        <v>10</v>
      </c>
      <c r="BE47" s="143"/>
      <c r="BF47" s="284">
        <f t="shared" si="4"/>
        <v>0</v>
      </c>
      <c r="BG47" s="272"/>
    </row>
    <row r="48" spans="3:60" s="165" customFormat="1" ht="30" customHeight="1" thickBot="1" x14ac:dyDescent="0.3">
      <c r="C48" s="60"/>
      <c r="D48" s="60"/>
      <c r="E48" s="60"/>
      <c r="G48" s="337">
        <v>43385</v>
      </c>
      <c r="H48" s="338" t="s">
        <v>184</v>
      </c>
      <c r="I48" s="339"/>
      <c r="J48" s="339"/>
      <c r="K48" s="340">
        <v>11052</v>
      </c>
      <c r="M48" s="76"/>
      <c r="N48" s="77" t="s">
        <v>57</v>
      </c>
      <c r="O48" s="124"/>
      <c r="P48" s="125"/>
      <c r="Q48" s="126"/>
      <c r="R48" s="95" t="s">
        <v>58</v>
      </c>
      <c r="S48" s="152"/>
      <c r="T48" s="115">
        <v>1800</v>
      </c>
      <c r="U48" s="116">
        <v>1150</v>
      </c>
      <c r="V48" s="117">
        <f>T48-U48</f>
        <v>650</v>
      </c>
      <c r="W48" s="197"/>
      <c r="X48" s="160"/>
      <c r="Y48" s="163"/>
      <c r="Z48" s="163"/>
      <c r="AA48" s="168"/>
      <c r="AB48" s="169"/>
      <c r="AD48" s="224">
        <v>43389</v>
      </c>
      <c r="AE48" s="229" t="s">
        <v>59</v>
      </c>
      <c r="AF48" s="231"/>
      <c r="AG48" s="233">
        <f t="shared" si="0"/>
        <v>-141</v>
      </c>
      <c r="AH48" s="236"/>
      <c r="AI48" s="237"/>
      <c r="AJ48" s="249"/>
      <c r="AK48" s="252">
        <f t="shared" si="1"/>
        <v>141</v>
      </c>
      <c r="AL48" s="255">
        <v>86</v>
      </c>
      <c r="AM48" s="256" t="s">
        <v>219</v>
      </c>
      <c r="AN48" s="293" t="s">
        <v>294</v>
      </c>
      <c r="AO48" s="216">
        <v>40</v>
      </c>
      <c r="AP48" s="216">
        <v>15</v>
      </c>
      <c r="AQ48" s="216"/>
      <c r="AR48" s="216"/>
      <c r="AS48" s="216"/>
      <c r="AT48" s="216"/>
      <c r="AU48" s="216"/>
      <c r="AV48" s="216"/>
      <c r="AW48" s="216"/>
      <c r="AX48" s="227"/>
      <c r="AY48" s="284">
        <f t="shared" si="2"/>
        <v>0</v>
      </c>
      <c r="AZ48" s="85"/>
      <c r="BA48" s="261"/>
      <c r="BB48" s="216"/>
      <c r="BC48" s="227">
        <v>3</v>
      </c>
      <c r="BD48" s="278">
        <f t="shared" si="3"/>
        <v>15</v>
      </c>
      <c r="BE48" s="143"/>
      <c r="BF48" s="284">
        <f t="shared" si="4"/>
        <v>0</v>
      </c>
      <c r="BG48" s="272"/>
    </row>
    <row r="49" spans="3:59" s="165" customFormat="1" ht="30" customHeight="1" thickBot="1" x14ac:dyDescent="0.3">
      <c r="C49" s="60"/>
      <c r="D49" s="60"/>
      <c r="E49" s="60"/>
      <c r="G49" s="347">
        <v>43385</v>
      </c>
      <c r="H49" s="348" t="s">
        <v>283</v>
      </c>
      <c r="I49" s="349">
        <v>1500</v>
      </c>
      <c r="J49" s="349"/>
      <c r="K49" s="350"/>
      <c r="M49" s="154">
        <v>43375</v>
      </c>
      <c r="N49" s="127" t="s">
        <v>83</v>
      </c>
      <c r="O49" s="128"/>
      <c r="P49" s="129"/>
      <c r="Q49" s="130"/>
      <c r="R49" s="150" t="s">
        <v>84</v>
      </c>
      <c r="S49" s="151"/>
      <c r="T49" s="137">
        <v>100</v>
      </c>
      <c r="U49" s="138"/>
      <c r="V49" s="139">
        <f t="shared" ref="V49:V59" si="9">T49-U49</f>
        <v>100</v>
      </c>
      <c r="W49" s="197"/>
      <c r="X49" s="160"/>
      <c r="Y49" s="163"/>
      <c r="Z49" s="163"/>
      <c r="AA49" s="168"/>
      <c r="AB49" s="169"/>
      <c r="AD49" s="224">
        <v>43390</v>
      </c>
      <c r="AE49" s="229" t="s">
        <v>63</v>
      </c>
      <c r="AF49" s="231"/>
      <c r="AG49" s="233">
        <f t="shared" si="0"/>
        <v>-82</v>
      </c>
      <c r="AH49" s="236"/>
      <c r="AI49" s="237"/>
      <c r="AJ49" s="249"/>
      <c r="AK49" s="252">
        <f t="shared" si="1"/>
        <v>82</v>
      </c>
      <c r="AL49" s="255">
        <v>42</v>
      </c>
      <c r="AM49" s="256" t="s">
        <v>292</v>
      </c>
      <c r="AN49" s="293" t="s">
        <v>296</v>
      </c>
      <c r="AO49" s="221">
        <v>15</v>
      </c>
      <c r="AP49" s="221">
        <v>10</v>
      </c>
      <c r="AQ49" s="216"/>
      <c r="AR49" s="216"/>
      <c r="AS49" s="216"/>
      <c r="AT49" s="216"/>
      <c r="AU49" s="216"/>
      <c r="AV49" s="216"/>
      <c r="AW49" s="216"/>
      <c r="AX49" s="227"/>
      <c r="AY49" s="284">
        <f t="shared" si="2"/>
        <v>15</v>
      </c>
      <c r="AZ49" s="85"/>
      <c r="BA49" s="261"/>
      <c r="BB49" s="216"/>
      <c r="BC49" s="227">
        <v>2</v>
      </c>
      <c r="BD49" s="278">
        <f t="shared" si="3"/>
        <v>10</v>
      </c>
      <c r="BE49" s="143"/>
      <c r="BF49" s="284">
        <f t="shared" si="4"/>
        <v>0</v>
      </c>
      <c r="BG49" s="272">
        <v>15</v>
      </c>
    </row>
    <row r="50" spans="3:59" s="165" customFormat="1" ht="30" customHeight="1" thickBot="1" x14ac:dyDescent="0.3">
      <c r="C50" s="60"/>
      <c r="D50" s="60"/>
      <c r="E50" s="60"/>
      <c r="G50" s="351">
        <v>43385</v>
      </c>
      <c r="H50" s="335" t="s">
        <v>285</v>
      </c>
      <c r="I50" s="220"/>
      <c r="J50" s="220">
        <v>162</v>
      </c>
      <c r="K50" s="352"/>
      <c r="M50" s="300" t="s">
        <v>86</v>
      </c>
      <c r="N50" s="301" t="s">
        <v>19</v>
      </c>
      <c r="O50" s="302">
        <f>SUM(T50:T60)</f>
        <v>7505</v>
      </c>
      <c r="P50" s="303">
        <f>SUM(U50:U60)</f>
        <v>5050</v>
      </c>
      <c r="Q50" s="304">
        <f>O50-P50</f>
        <v>2455</v>
      </c>
      <c r="R50" s="305" t="s">
        <v>85</v>
      </c>
      <c r="S50" s="306" t="s">
        <v>122</v>
      </c>
      <c r="T50" s="103">
        <v>1040</v>
      </c>
      <c r="U50" s="104">
        <v>500</v>
      </c>
      <c r="V50" s="105">
        <f t="shared" si="9"/>
        <v>540</v>
      </c>
      <c r="W50" s="197"/>
      <c r="X50" s="160"/>
      <c r="Y50" s="163"/>
      <c r="Z50" s="163"/>
      <c r="AA50" s="168"/>
      <c r="AB50" s="169"/>
      <c r="AD50" s="224">
        <v>43391</v>
      </c>
      <c r="AE50" s="229" t="s">
        <v>36</v>
      </c>
      <c r="AF50" s="231"/>
      <c r="AG50" s="233">
        <f t="shared" si="0"/>
        <v>-70</v>
      </c>
      <c r="AH50" s="236"/>
      <c r="AI50" s="237"/>
      <c r="AJ50" s="249"/>
      <c r="AK50" s="252">
        <f t="shared" si="1"/>
        <v>70</v>
      </c>
      <c r="AL50" s="255">
        <v>55</v>
      </c>
      <c r="AM50" s="256" t="s">
        <v>295</v>
      </c>
      <c r="AN50" s="292" t="s">
        <v>293</v>
      </c>
      <c r="AO50" s="221">
        <v>15</v>
      </c>
      <c r="AP50" s="221"/>
      <c r="AQ50" s="216"/>
      <c r="AR50" s="216"/>
      <c r="AS50" s="216"/>
      <c r="AT50" s="216"/>
      <c r="AU50" s="216"/>
      <c r="AV50" s="216"/>
      <c r="AW50" s="216"/>
      <c r="AX50" s="227"/>
      <c r="AY50" s="284">
        <f t="shared" si="2"/>
        <v>0</v>
      </c>
      <c r="AZ50" s="85"/>
      <c r="BA50" s="261"/>
      <c r="BB50" s="216"/>
      <c r="BC50" s="227">
        <v>2</v>
      </c>
      <c r="BD50" s="278">
        <f t="shared" si="3"/>
        <v>10</v>
      </c>
      <c r="BE50" s="143"/>
      <c r="BF50" s="284">
        <f t="shared" si="4"/>
        <v>0</v>
      </c>
      <c r="BG50" s="272"/>
    </row>
    <row r="51" spans="3:59" s="165" customFormat="1" ht="30" customHeight="1" thickBot="1" x14ac:dyDescent="0.3">
      <c r="C51" s="60"/>
      <c r="D51" s="60"/>
      <c r="E51" s="60"/>
      <c r="G51" s="351">
        <v>43386</v>
      </c>
      <c r="H51" s="335" t="s">
        <v>282</v>
      </c>
      <c r="I51" s="220">
        <v>1800</v>
      </c>
      <c r="J51" s="220"/>
      <c r="K51" s="352"/>
      <c r="M51" s="307"/>
      <c r="N51" s="278" t="s">
        <v>19</v>
      </c>
      <c r="O51" s="308"/>
      <c r="P51" s="309"/>
      <c r="Q51" s="310"/>
      <c r="R51" s="311" t="s">
        <v>88</v>
      </c>
      <c r="S51" s="312"/>
      <c r="T51" s="106">
        <v>2900</v>
      </c>
      <c r="U51" s="107">
        <v>1550</v>
      </c>
      <c r="V51" s="108">
        <f t="shared" si="9"/>
        <v>1350</v>
      </c>
      <c r="W51" s="201"/>
      <c r="X51" s="160"/>
      <c r="Y51" s="163"/>
      <c r="Z51" s="163"/>
      <c r="AA51" s="168"/>
      <c r="AB51" s="169"/>
      <c r="AD51" s="224">
        <v>43392</v>
      </c>
      <c r="AE51" s="229" t="s">
        <v>60</v>
      </c>
      <c r="AF51" s="231"/>
      <c r="AG51" s="233">
        <f t="shared" si="0"/>
        <v>-141</v>
      </c>
      <c r="AH51" s="236"/>
      <c r="AI51" s="237"/>
      <c r="AJ51" s="249"/>
      <c r="AK51" s="252">
        <f t="shared" si="1"/>
        <v>141</v>
      </c>
      <c r="AL51" s="255">
        <v>100</v>
      </c>
      <c r="AM51" s="256" t="s">
        <v>302</v>
      </c>
      <c r="AN51" s="292" t="s">
        <v>301</v>
      </c>
      <c r="AO51" s="221">
        <v>35</v>
      </c>
      <c r="AP51" s="221">
        <v>6</v>
      </c>
      <c r="AQ51" s="216"/>
      <c r="AR51" s="216"/>
      <c r="AS51" s="216"/>
      <c r="AT51" s="216"/>
      <c r="AU51" s="216"/>
      <c r="AV51" s="216"/>
      <c r="AW51" s="216"/>
      <c r="AX51" s="227"/>
      <c r="AY51" s="284">
        <f t="shared" si="2"/>
        <v>0</v>
      </c>
      <c r="AZ51" s="85"/>
      <c r="BA51" s="261"/>
      <c r="BB51" s="216"/>
      <c r="BC51" s="227">
        <v>2</v>
      </c>
      <c r="BD51" s="278">
        <f t="shared" si="3"/>
        <v>10</v>
      </c>
      <c r="BE51" s="143"/>
      <c r="BF51" s="284">
        <f t="shared" si="4"/>
        <v>0</v>
      </c>
      <c r="BG51" s="272"/>
    </row>
    <row r="52" spans="3:59" s="165" customFormat="1" ht="30" customHeight="1" thickBot="1" x14ac:dyDescent="0.3">
      <c r="C52" s="60"/>
      <c r="D52" s="60"/>
      <c r="E52" s="60"/>
      <c r="G52" s="351">
        <v>43387</v>
      </c>
      <c r="H52" s="335" t="s">
        <v>284</v>
      </c>
      <c r="I52" s="220"/>
      <c r="J52" s="220">
        <v>158</v>
      </c>
      <c r="K52" s="352"/>
      <c r="M52" s="143"/>
      <c r="N52" s="85" t="s">
        <v>19</v>
      </c>
      <c r="O52" s="86"/>
      <c r="P52" s="87"/>
      <c r="Q52" s="88"/>
      <c r="R52" s="135" t="s">
        <v>90</v>
      </c>
      <c r="S52" s="313"/>
      <c r="T52" s="109">
        <v>240</v>
      </c>
      <c r="U52" s="110"/>
      <c r="V52" s="111">
        <f t="shared" si="9"/>
        <v>240</v>
      </c>
      <c r="W52" s="197"/>
      <c r="X52" s="160"/>
      <c r="Y52" s="163"/>
      <c r="Z52" s="163"/>
      <c r="AA52" s="168"/>
      <c r="AB52" s="169"/>
      <c r="AD52" s="224">
        <v>43393</v>
      </c>
      <c r="AE52" s="228" t="s">
        <v>149</v>
      </c>
      <c r="AF52" s="231"/>
      <c r="AG52" s="233">
        <f t="shared" si="0"/>
        <v>-1750</v>
      </c>
      <c r="AH52" s="236"/>
      <c r="AI52" s="237"/>
      <c r="AJ52" s="249"/>
      <c r="AK52" s="252">
        <f t="shared" si="1"/>
        <v>1750</v>
      </c>
      <c r="AL52" s="255">
        <v>150</v>
      </c>
      <c r="AM52" s="256" t="s">
        <v>147</v>
      </c>
      <c r="AN52" s="292" t="s">
        <v>300</v>
      </c>
      <c r="AO52" s="216">
        <v>100</v>
      </c>
      <c r="AP52" s="219">
        <v>1500</v>
      </c>
      <c r="AQ52" s="216"/>
      <c r="AR52" s="216"/>
      <c r="AS52" s="216"/>
      <c r="AT52" s="216"/>
      <c r="AU52" s="216"/>
      <c r="AV52" s="216"/>
      <c r="AW52" s="216"/>
      <c r="AX52" s="227"/>
      <c r="AY52" s="284">
        <f t="shared" si="2"/>
        <v>0</v>
      </c>
      <c r="AZ52" s="85"/>
      <c r="BA52" s="261">
        <v>2</v>
      </c>
      <c r="BB52" s="216"/>
      <c r="BC52" s="227">
        <v>3</v>
      </c>
      <c r="BD52" s="278">
        <f t="shared" si="3"/>
        <v>27</v>
      </c>
      <c r="BE52" s="143"/>
      <c r="BF52" s="284">
        <f t="shared" si="4"/>
        <v>0</v>
      </c>
      <c r="BG52" s="272"/>
    </row>
    <row r="53" spans="3:59" s="165" customFormat="1" ht="30" customHeight="1" thickBot="1" x14ac:dyDescent="0.3">
      <c r="C53" s="60"/>
      <c r="D53" s="60"/>
      <c r="E53" s="60"/>
      <c r="G53" s="351">
        <v>43387</v>
      </c>
      <c r="H53" s="335" t="s">
        <v>154</v>
      </c>
      <c r="I53" s="220"/>
      <c r="J53" s="220">
        <v>200</v>
      </c>
      <c r="K53" s="352"/>
      <c r="M53" s="143" t="s">
        <v>102</v>
      </c>
      <c r="N53" s="85" t="s">
        <v>19</v>
      </c>
      <c r="O53" s="86"/>
      <c r="P53" s="87"/>
      <c r="Q53" s="88"/>
      <c r="R53" s="135" t="s">
        <v>103</v>
      </c>
      <c r="S53" s="313" t="s">
        <v>109</v>
      </c>
      <c r="T53" s="109">
        <v>1500</v>
      </c>
      <c r="U53" s="110">
        <v>1300</v>
      </c>
      <c r="V53" s="111">
        <f>T53-U53</f>
        <v>200</v>
      </c>
      <c r="W53" s="197"/>
      <c r="X53" s="160"/>
      <c r="Y53" s="163"/>
      <c r="Z53" s="163"/>
      <c r="AA53" s="168"/>
      <c r="AB53" s="169"/>
      <c r="AD53" s="224">
        <v>43394</v>
      </c>
      <c r="AE53" s="229" t="s">
        <v>61</v>
      </c>
      <c r="AF53" s="231"/>
      <c r="AG53" s="233">
        <f t="shared" si="0"/>
        <v>-30</v>
      </c>
      <c r="AH53" s="236"/>
      <c r="AI53" s="237"/>
      <c r="AJ53" s="249"/>
      <c r="AK53" s="252">
        <f t="shared" si="1"/>
        <v>30</v>
      </c>
      <c r="AL53" s="255"/>
      <c r="AM53" s="256"/>
      <c r="AN53" s="292"/>
      <c r="AO53" s="216"/>
      <c r="AP53" s="216"/>
      <c r="AQ53" s="219"/>
      <c r="AR53" s="216"/>
      <c r="AS53" s="216"/>
      <c r="AT53" s="216"/>
      <c r="AU53" s="216"/>
      <c r="AV53" s="216"/>
      <c r="AW53" s="216"/>
      <c r="AX53" s="227"/>
      <c r="AY53" s="284">
        <f t="shared" si="2"/>
        <v>30</v>
      </c>
      <c r="AZ53" s="85"/>
      <c r="BA53" s="261"/>
      <c r="BB53" s="216"/>
      <c r="BC53" s="227"/>
      <c r="BD53" s="278">
        <f t="shared" si="3"/>
        <v>0</v>
      </c>
      <c r="BE53" s="143">
        <v>2</v>
      </c>
      <c r="BF53" s="284">
        <f t="shared" si="4"/>
        <v>10</v>
      </c>
      <c r="BG53" s="272">
        <v>20</v>
      </c>
    </row>
    <row r="54" spans="3:59" s="165" customFormat="1" ht="30" customHeight="1" thickBot="1" x14ac:dyDescent="0.3">
      <c r="C54" s="60"/>
      <c r="D54" s="60"/>
      <c r="E54" s="60"/>
      <c r="G54" s="481">
        <v>43390</v>
      </c>
      <c r="H54" s="421" t="s">
        <v>290</v>
      </c>
      <c r="I54" s="289"/>
      <c r="J54" s="289">
        <v>50</v>
      </c>
      <c r="K54" s="482"/>
      <c r="M54" s="143"/>
      <c r="N54" s="85" t="s">
        <v>19</v>
      </c>
      <c r="O54" s="86"/>
      <c r="P54" s="87"/>
      <c r="Q54" s="88"/>
      <c r="R54" s="135" t="s">
        <v>104</v>
      </c>
      <c r="S54" s="313" t="s">
        <v>392</v>
      </c>
      <c r="T54" s="586">
        <v>100</v>
      </c>
      <c r="U54" s="587">
        <v>100</v>
      </c>
      <c r="V54" s="588">
        <f t="shared" si="9"/>
        <v>0</v>
      </c>
      <c r="W54" s="197"/>
      <c r="X54" s="160"/>
      <c r="Y54" s="163"/>
      <c r="Z54" s="163"/>
      <c r="AA54" s="168"/>
      <c r="AB54" s="169"/>
      <c r="AD54" s="224">
        <v>43395</v>
      </c>
      <c r="AE54" s="229" t="s">
        <v>62</v>
      </c>
      <c r="AF54" s="231"/>
      <c r="AG54" s="233">
        <f t="shared" si="0"/>
        <v>-205</v>
      </c>
      <c r="AH54" s="236"/>
      <c r="AI54" s="246"/>
      <c r="AJ54" s="249"/>
      <c r="AK54" s="252">
        <f t="shared" si="1"/>
        <v>205</v>
      </c>
      <c r="AL54" s="255">
        <v>105</v>
      </c>
      <c r="AM54" s="256" t="s">
        <v>304</v>
      </c>
      <c r="AN54" s="292" t="s">
        <v>169</v>
      </c>
      <c r="AO54" s="216">
        <v>30</v>
      </c>
      <c r="AP54" s="216"/>
      <c r="AQ54" s="216"/>
      <c r="AR54" s="216"/>
      <c r="AS54" s="216"/>
      <c r="AT54" s="216"/>
      <c r="AU54" s="216"/>
      <c r="AV54" s="216"/>
      <c r="AW54" s="216"/>
      <c r="AX54" s="227"/>
      <c r="AY54" s="284">
        <f t="shared" si="2"/>
        <v>70</v>
      </c>
      <c r="AZ54" s="85">
        <v>70</v>
      </c>
      <c r="BA54" s="261"/>
      <c r="BB54" s="216"/>
      <c r="BC54" s="227">
        <v>2</v>
      </c>
      <c r="BD54" s="278">
        <f t="shared" si="3"/>
        <v>10</v>
      </c>
      <c r="BE54" s="143"/>
      <c r="BF54" s="284">
        <f t="shared" si="4"/>
        <v>0</v>
      </c>
      <c r="BG54" s="272"/>
    </row>
    <row r="55" spans="3:59" s="165" customFormat="1" ht="30" customHeight="1" thickBot="1" x14ac:dyDescent="0.3">
      <c r="C55" s="60"/>
      <c r="D55" s="60"/>
      <c r="E55" s="60"/>
      <c r="G55" s="481">
        <v>43390</v>
      </c>
      <c r="H55" s="421" t="s">
        <v>291</v>
      </c>
      <c r="I55" s="289"/>
      <c r="J55" s="289">
        <v>145</v>
      </c>
      <c r="K55" s="482"/>
      <c r="M55" s="143"/>
      <c r="N55" s="85" t="s">
        <v>19</v>
      </c>
      <c r="O55" s="86"/>
      <c r="P55" s="87"/>
      <c r="Q55" s="88"/>
      <c r="R55" s="135" t="s">
        <v>370</v>
      </c>
      <c r="S55" s="313" t="s">
        <v>376</v>
      </c>
      <c r="T55" s="586">
        <v>1000</v>
      </c>
      <c r="U55" s="587">
        <v>1000</v>
      </c>
      <c r="V55" s="588">
        <f t="shared" si="9"/>
        <v>0</v>
      </c>
      <c r="W55" s="197"/>
      <c r="X55" s="160"/>
      <c r="Y55" s="163"/>
      <c r="Z55" s="163"/>
      <c r="AA55" s="168"/>
      <c r="AB55" s="169"/>
      <c r="AD55" s="224">
        <v>43396</v>
      </c>
      <c r="AE55" s="229" t="s">
        <v>59</v>
      </c>
      <c r="AF55" s="231"/>
      <c r="AG55" s="233">
        <f t="shared" si="0"/>
        <v>-50</v>
      </c>
      <c r="AH55" s="236"/>
      <c r="AI55" s="237"/>
      <c r="AJ55" s="249"/>
      <c r="AK55" s="252">
        <f t="shared" si="1"/>
        <v>50</v>
      </c>
      <c r="AL55" s="255">
        <v>50</v>
      </c>
      <c r="AM55" s="256" t="s">
        <v>268</v>
      </c>
      <c r="AN55" s="292"/>
      <c r="AO55" s="216"/>
      <c r="AP55" s="216"/>
      <c r="AQ55" s="216"/>
      <c r="AR55" s="216"/>
      <c r="AS55" s="216"/>
      <c r="AT55" s="216"/>
      <c r="AU55" s="216"/>
      <c r="AV55" s="216"/>
      <c r="AW55" s="216"/>
      <c r="AX55" s="227"/>
      <c r="AY55" s="284">
        <f t="shared" si="2"/>
        <v>0</v>
      </c>
      <c r="AZ55" s="85"/>
      <c r="BA55" s="261"/>
      <c r="BB55" s="216"/>
      <c r="BC55" s="227">
        <v>3</v>
      </c>
      <c r="BD55" s="278">
        <f t="shared" si="3"/>
        <v>15</v>
      </c>
      <c r="BE55" s="143"/>
      <c r="BF55" s="284">
        <f t="shared" si="4"/>
        <v>0</v>
      </c>
      <c r="BG55" s="272"/>
    </row>
    <row r="56" spans="3:59" s="165" customFormat="1" ht="30" customHeight="1" thickBot="1" x14ac:dyDescent="0.3">
      <c r="C56" s="60"/>
      <c r="D56" s="60"/>
      <c r="E56" s="60"/>
      <c r="G56" s="481">
        <v>43393</v>
      </c>
      <c r="H56" s="421" t="s">
        <v>16</v>
      </c>
      <c r="I56" s="289">
        <v>2000</v>
      </c>
      <c r="J56" s="289"/>
      <c r="K56" s="482"/>
      <c r="M56" s="143"/>
      <c r="N56" s="85" t="s">
        <v>110</v>
      </c>
      <c r="O56" s="86"/>
      <c r="P56" s="87"/>
      <c r="Q56" s="88"/>
      <c r="R56" s="135" t="s">
        <v>111</v>
      </c>
      <c r="S56" s="313"/>
      <c r="T56" s="109">
        <v>80</v>
      </c>
      <c r="U56" s="110"/>
      <c r="V56" s="111">
        <f t="shared" si="9"/>
        <v>80</v>
      </c>
      <c r="W56" s="197"/>
      <c r="X56" s="160"/>
      <c r="Y56" s="163"/>
      <c r="Z56" s="163"/>
      <c r="AA56" s="168"/>
      <c r="AB56" s="169"/>
      <c r="AD56" s="224">
        <v>43397</v>
      </c>
      <c r="AE56" s="229" t="s">
        <v>63</v>
      </c>
      <c r="AF56" s="231" t="s">
        <v>339</v>
      </c>
      <c r="AG56" s="233">
        <f t="shared" si="0"/>
        <v>-120</v>
      </c>
      <c r="AH56" s="236"/>
      <c r="AI56" s="237"/>
      <c r="AJ56" s="249"/>
      <c r="AK56" s="252">
        <f t="shared" si="1"/>
        <v>120</v>
      </c>
      <c r="AL56" s="255">
        <v>120</v>
      </c>
      <c r="AM56" s="256" t="s">
        <v>312</v>
      </c>
      <c r="AN56" s="292"/>
      <c r="AO56" s="220"/>
      <c r="AP56" s="216"/>
      <c r="AQ56" s="216"/>
      <c r="AR56" s="219"/>
      <c r="AS56" s="216"/>
      <c r="AT56" s="216"/>
      <c r="AU56" s="216"/>
      <c r="AV56" s="216"/>
      <c r="AW56" s="216"/>
      <c r="AX56" s="227"/>
      <c r="AY56" s="284">
        <f t="shared" si="2"/>
        <v>0</v>
      </c>
      <c r="AZ56" s="85"/>
      <c r="BA56" s="261"/>
      <c r="BB56" s="216"/>
      <c r="BC56" s="227">
        <v>2</v>
      </c>
      <c r="BD56" s="278">
        <f t="shared" si="3"/>
        <v>10</v>
      </c>
      <c r="BE56" s="143"/>
      <c r="BF56" s="284">
        <f t="shared" si="4"/>
        <v>0</v>
      </c>
      <c r="BG56" s="272"/>
    </row>
    <row r="57" spans="3:59" s="165" customFormat="1" ht="30" customHeight="1" thickBot="1" x14ac:dyDescent="0.3">
      <c r="C57" s="60"/>
      <c r="D57" s="60"/>
      <c r="E57" s="60"/>
      <c r="G57" s="417">
        <v>43397</v>
      </c>
      <c r="H57" s="418" t="s">
        <v>305</v>
      </c>
      <c r="I57" s="419"/>
      <c r="J57" s="419">
        <v>175</v>
      </c>
      <c r="K57" s="420"/>
      <c r="M57" s="143"/>
      <c r="N57" s="85" t="s">
        <v>19</v>
      </c>
      <c r="O57" s="86"/>
      <c r="P57" s="87"/>
      <c r="Q57" s="88"/>
      <c r="R57" s="135" t="s">
        <v>124</v>
      </c>
      <c r="S57" s="313" t="s">
        <v>306</v>
      </c>
      <c r="T57" s="109">
        <v>100</v>
      </c>
      <c r="U57" s="110">
        <v>55</v>
      </c>
      <c r="V57" s="111">
        <f t="shared" si="9"/>
        <v>45</v>
      </c>
      <c r="W57" s="197"/>
      <c r="X57" s="160"/>
      <c r="Y57" s="163"/>
      <c r="Z57" s="163"/>
      <c r="AA57" s="168"/>
      <c r="AB57" s="169"/>
      <c r="AD57" s="224">
        <v>43398</v>
      </c>
      <c r="AE57" s="229" t="s">
        <v>36</v>
      </c>
      <c r="AF57" s="231"/>
      <c r="AG57" s="233">
        <f t="shared" si="0"/>
        <v>-110</v>
      </c>
      <c r="AH57" s="236"/>
      <c r="AI57" s="237"/>
      <c r="AJ57" s="249"/>
      <c r="AK57" s="252">
        <f t="shared" si="1"/>
        <v>110</v>
      </c>
      <c r="AL57" s="255">
        <v>80</v>
      </c>
      <c r="AM57" s="256" t="s">
        <v>313</v>
      </c>
      <c r="AN57" s="292" t="s">
        <v>169</v>
      </c>
      <c r="AO57" s="221">
        <v>30</v>
      </c>
      <c r="AP57" s="216"/>
      <c r="AQ57" s="216"/>
      <c r="AR57" s="216"/>
      <c r="AS57" s="216"/>
      <c r="AT57" s="216"/>
      <c r="AU57" s="216"/>
      <c r="AV57" s="216"/>
      <c r="AW57" s="216"/>
      <c r="AX57" s="227"/>
      <c r="AY57" s="284">
        <f t="shared" si="2"/>
        <v>0</v>
      </c>
      <c r="AZ57" s="85"/>
      <c r="BA57" s="261"/>
      <c r="BB57" s="216"/>
      <c r="BC57" s="227">
        <v>2</v>
      </c>
      <c r="BD57" s="278">
        <f t="shared" si="3"/>
        <v>10</v>
      </c>
      <c r="BE57" s="143"/>
      <c r="BF57" s="284">
        <f t="shared" si="4"/>
        <v>0</v>
      </c>
      <c r="BG57" s="272"/>
    </row>
    <row r="58" spans="3:59" s="165" customFormat="1" ht="30" customHeight="1" thickBot="1" x14ac:dyDescent="0.3">
      <c r="C58" s="60"/>
      <c r="D58" s="60"/>
      <c r="E58" s="60"/>
      <c r="G58" s="337">
        <v>43402</v>
      </c>
      <c r="H58" s="338" t="s">
        <v>184</v>
      </c>
      <c r="I58" s="339"/>
      <c r="J58" s="339"/>
      <c r="K58" s="340">
        <v>11052</v>
      </c>
      <c r="M58" s="84">
        <v>43390</v>
      </c>
      <c r="N58" s="85" t="s">
        <v>19</v>
      </c>
      <c r="O58" s="86"/>
      <c r="P58" s="87"/>
      <c r="Q58" s="88"/>
      <c r="R58" s="135" t="s">
        <v>299</v>
      </c>
      <c r="S58" s="313" t="s">
        <v>306</v>
      </c>
      <c r="T58" s="586">
        <v>145</v>
      </c>
      <c r="U58" s="587">
        <v>145</v>
      </c>
      <c r="V58" s="588">
        <f t="shared" si="9"/>
        <v>0</v>
      </c>
      <c r="W58" s="197"/>
      <c r="X58" s="160"/>
      <c r="Y58" s="163"/>
      <c r="Z58" s="163"/>
      <c r="AA58" s="168"/>
      <c r="AB58" s="169"/>
      <c r="AD58" s="224">
        <v>43399</v>
      </c>
      <c r="AE58" s="229" t="s">
        <v>60</v>
      </c>
      <c r="AF58" s="231"/>
      <c r="AG58" s="233">
        <f t="shared" si="0"/>
        <v>-120</v>
      </c>
      <c r="AH58" s="236"/>
      <c r="AI58" s="237"/>
      <c r="AJ58" s="249"/>
      <c r="AK58" s="252">
        <f t="shared" si="1"/>
        <v>120</v>
      </c>
      <c r="AL58" s="255">
        <v>0</v>
      </c>
      <c r="AM58" s="256" t="s">
        <v>310</v>
      </c>
      <c r="AN58" s="292" t="s">
        <v>311</v>
      </c>
      <c r="AO58" s="216">
        <v>120</v>
      </c>
      <c r="AP58" s="216"/>
      <c r="AQ58" s="216"/>
      <c r="AR58" s="216"/>
      <c r="AS58" s="216"/>
      <c r="AT58" s="216"/>
      <c r="AU58" s="216"/>
      <c r="AV58" s="216"/>
      <c r="AW58" s="216"/>
      <c r="AX58" s="227"/>
      <c r="AY58" s="284">
        <f t="shared" si="2"/>
        <v>0</v>
      </c>
      <c r="AZ58" s="85"/>
      <c r="BA58" s="261"/>
      <c r="BB58" s="216"/>
      <c r="BC58" s="227">
        <v>3</v>
      </c>
      <c r="BD58" s="278">
        <f t="shared" si="3"/>
        <v>15</v>
      </c>
      <c r="BE58" s="143"/>
      <c r="BF58" s="284">
        <f t="shared" si="4"/>
        <v>0</v>
      </c>
      <c r="BG58" s="272"/>
    </row>
    <row r="59" spans="3:59" s="165" customFormat="1" ht="30" customHeight="1" thickBot="1" x14ac:dyDescent="0.3">
      <c r="C59" s="60"/>
      <c r="D59" s="60"/>
      <c r="E59" s="60"/>
      <c r="G59" s="477">
        <v>43402</v>
      </c>
      <c r="H59" s="478" t="s">
        <v>316</v>
      </c>
      <c r="I59" s="479">
        <v>1000</v>
      </c>
      <c r="J59" s="479"/>
      <c r="K59" s="480"/>
      <c r="M59" s="84">
        <v>43334</v>
      </c>
      <c r="N59" s="85" t="s">
        <v>19</v>
      </c>
      <c r="O59" s="86"/>
      <c r="P59" s="87"/>
      <c r="Q59" s="88"/>
      <c r="R59" s="135" t="s">
        <v>141</v>
      </c>
      <c r="S59" s="313" t="s">
        <v>306</v>
      </c>
      <c r="T59" s="586">
        <v>200</v>
      </c>
      <c r="U59" s="587">
        <v>200</v>
      </c>
      <c r="V59" s="588">
        <f t="shared" si="9"/>
        <v>0</v>
      </c>
      <c r="W59" s="197"/>
      <c r="X59" s="160"/>
      <c r="Y59" s="163"/>
      <c r="Z59" s="163"/>
      <c r="AA59" s="168"/>
      <c r="AB59" s="169"/>
      <c r="AD59" s="224">
        <v>43400</v>
      </c>
      <c r="AE59" s="228" t="s">
        <v>149</v>
      </c>
      <c r="AF59" s="231"/>
      <c r="AG59" s="233">
        <f t="shared" si="0"/>
        <v>-121</v>
      </c>
      <c r="AH59" s="236"/>
      <c r="AI59" s="237"/>
      <c r="AJ59" s="249"/>
      <c r="AK59" s="252">
        <f t="shared" si="1"/>
        <v>121</v>
      </c>
      <c r="AL59" s="255">
        <v>100</v>
      </c>
      <c r="AM59" s="256" t="s">
        <v>208</v>
      </c>
      <c r="AN59" s="292" t="s">
        <v>314</v>
      </c>
      <c r="AO59" s="216">
        <v>21</v>
      </c>
      <c r="AP59" s="216"/>
      <c r="AQ59" s="216"/>
      <c r="AR59" s="216"/>
      <c r="AS59" s="216"/>
      <c r="AT59" s="216"/>
      <c r="AU59" s="216"/>
      <c r="AV59" s="216"/>
      <c r="AW59" s="216"/>
      <c r="AX59" s="227"/>
      <c r="AY59" s="284">
        <f t="shared" si="2"/>
        <v>0</v>
      </c>
      <c r="AZ59" s="85"/>
      <c r="BA59" s="261"/>
      <c r="BB59" s="216"/>
      <c r="BC59" s="227">
        <v>2</v>
      </c>
      <c r="BD59" s="278">
        <f t="shared" si="3"/>
        <v>10</v>
      </c>
      <c r="BE59" s="143"/>
      <c r="BF59" s="284">
        <f t="shared" si="4"/>
        <v>0</v>
      </c>
      <c r="BG59" s="272"/>
    </row>
    <row r="60" spans="3:59" s="165" customFormat="1" ht="30" customHeight="1" thickBot="1" x14ac:dyDescent="0.3">
      <c r="C60" s="60"/>
      <c r="D60" s="60"/>
      <c r="E60" s="60"/>
      <c r="G60" s="431">
        <v>43403</v>
      </c>
      <c r="H60" s="432" t="s">
        <v>367</v>
      </c>
      <c r="I60" s="433"/>
      <c r="J60" s="433"/>
      <c r="K60" s="434">
        <v>200</v>
      </c>
      <c r="M60" s="74">
        <v>43180</v>
      </c>
      <c r="N60" s="73" t="s">
        <v>19</v>
      </c>
      <c r="O60" s="425"/>
      <c r="P60" s="426"/>
      <c r="Q60" s="427"/>
      <c r="R60" s="329" t="s">
        <v>112</v>
      </c>
      <c r="S60" s="422" t="s">
        <v>377</v>
      </c>
      <c r="T60" s="589">
        <v>200</v>
      </c>
      <c r="U60" s="590">
        <v>200</v>
      </c>
      <c r="V60" s="591">
        <f>T60-U60</f>
        <v>0</v>
      </c>
      <c r="W60" s="197"/>
      <c r="X60" s="160"/>
      <c r="Y60" s="163"/>
      <c r="Z60" s="163"/>
      <c r="AA60" s="168"/>
      <c r="AB60" s="169"/>
      <c r="AD60" s="224">
        <v>43401</v>
      </c>
      <c r="AE60" s="229" t="s">
        <v>61</v>
      </c>
      <c r="AF60" s="231"/>
      <c r="AG60" s="233">
        <f t="shared" si="0"/>
        <v>-100</v>
      </c>
      <c r="AH60" s="236"/>
      <c r="AI60" s="237"/>
      <c r="AJ60" s="249"/>
      <c r="AK60" s="252">
        <f t="shared" si="1"/>
        <v>100</v>
      </c>
      <c r="AL60" s="255">
        <v>0</v>
      </c>
      <c r="AM60" s="256"/>
      <c r="AN60" s="292" t="s">
        <v>315</v>
      </c>
      <c r="AO60" s="216">
        <v>25</v>
      </c>
      <c r="AP60" s="216">
        <v>5</v>
      </c>
      <c r="AQ60" s="216"/>
      <c r="AR60" s="216"/>
      <c r="AS60" s="216"/>
      <c r="AT60" s="216"/>
      <c r="AU60" s="216"/>
      <c r="AV60" s="216"/>
      <c r="AW60" s="216"/>
      <c r="AX60" s="227"/>
      <c r="AY60" s="284">
        <f t="shared" si="2"/>
        <v>70</v>
      </c>
      <c r="AZ60" s="85">
        <v>50</v>
      </c>
      <c r="BA60" s="261"/>
      <c r="BB60" s="216"/>
      <c r="BC60" s="227"/>
      <c r="BD60" s="278">
        <f t="shared" si="3"/>
        <v>0</v>
      </c>
      <c r="BE60" s="143"/>
      <c r="BF60" s="284">
        <f t="shared" si="4"/>
        <v>0</v>
      </c>
      <c r="BG60" s="272">
        <v>20</v>
      </c>
    </row>
    <row r="61" spans="3:59" s="165" customFormat="1" ht="30" customHeight="1" thickBot="1" x14ac:dyDescent="0.3">
      <c r="C61" s="60"/>
      <c r="D61" s="60"/>
      <c r="E61" s="60"/>
      <c r="G61" s="435">
        <v>43405</v>
      </c>
      <c r="H61" s="436" t="s">
        <v>319</v>
      </c>
      <c r="I61" s="437"/>
      <c r="J61" s="437"/>
      <c r="K61" s="438">
        <v>19187</v>
      </c>
      <c r="M61" s="423" t="s">
        <v>307</v>
      </c>
      <c r="N61" s="424" t="s">
        <v>308</v>
      </c>
      <c r="O61" s="428"/>
      <c r="P61" s="429"/>
      <c r="Q61" s="430"/>
      <c r="R61" s="424" t="s">
        <v>309</v>
      </c>
      <c r="S61" s="424"/>
      <c r="T61" s="592">
        <v>110</v>
      </c>
      <c r="U61" s="593">
        <v>110</v>
      </c>
      <c r="V61" s="594">
        <f>T61-U61</f>
        <v>0</v>
      </c>
      <c r="W61" s="197"/>
      <c r="X61" s="160"/>
      <c r="Y61" s="163"/>
      <c r="Z61" s="163"/>
      <c r="AA61" s="170"/>
      <c r="AB61" s="171"/>
      <c r="AD61" s="224">
        <v>43402</v>
      </c>
      <c r="AE61" s="229" t="s">
        <v>62</v>
      </c>
      <c r="AF61" s="231"/>
      <c r="AG61" s="233">
        <f t="shared" si="0"/>
        <v>-38</v>
      </c>
      <c r="AH61" s="236"/>
      <c r="AI61" s="237"/>
      <c r="AJ61" s="249"/>
      <c r="AK61" s="252">
        <f t="shared" si="1"/>
        <v>38</v>
      </c>
      <c r="AL61" s="255">
        <v>23</v>
      </c>
      <c r="AM61" s="256" t="s">
        <v>318</v>
      </c>
      <c r="AN61" s="292" t="s">
        <v>293</v>
      </c>
      <c r="AO61" s="216">
        <v>15</v>
      </c>
      <c r="AP61" s="216"/>
      <c r="AQ61" s="216"/>
      <c r="AR61" s="216"/>
      <c r="AS61" s="216"/>
      <c r="AT61" s="216"/>
      <c r="AU61" s="216"/>
      <c r="AV61" s="216"/>
      <c r="AW61" s="216"/>
      <c r="AX61" s="227"/>
      <c r="AY61" s="284">
        <f t="shared" si="2"/>
        <v>0</v>
      </c>
      <c r="AZ61" s="85"/>
      <c r="BA61" s="261"/>
      <c r="BB61" s="216"/>
      <c r="BC61" s="227">
        <v>2</v>
      </c>
      <c r="BD61" s="278">
        <f t="shared" si="3"/>
        <v>10</v>
      </c>
      <c r="BE61" s="143"/>
      <c r="BF61" s="284">
        <f t="shared" si="4"/>
        <v>0</v>
      </c>
      <c r="BG61" s="272"/>
    </row>
    <row r="62" spans="3:59" s="165" customFormat="1" ht="30" customHeight="1" thickBot="1" x14ac:dyDescent="0.3">
      <c r="C62" s="60"/>
      <c r="D62" s="60"/>
      <c r="E62" s="60"/>
      <c r="G62" s="439">
        <v>43405</v>
      </c>
      <c r="H62" s="440" t="s">
        <v>320</v>
      </c>
      <c r="I62" s="441"/>
      <c r="J62" s="441"/>
      <c r="K62" s="442">
        <v>6798</v>
      </c>
      <c r="M62" s="197"/>
      <c r="N62" s="197"/>
      <c r="O62" s="67"/>
      <c r="P62" s="67"/>
      <c r="Q62" s="67"/>
      <c r="R62" s="197"/>
      <c r="S62" s="197"/>
      <c r="T62" s="118"/>
      <c r="U62" s="70"/>
      <c r="V62" s="119"/>
      <c r="W62" s="197"/>
      <c r="X62" s="160"/>
      <c r="Y62" s="163"/>
      <c r="Z62" s="163"/>
      <c r="AA62" s="168"/>
      <c r="AB62" s="169"/>
      <c r="AD62" s="224">
        <v>43403</v>
      </c>
      <c r="AE62" s="229" t="s">
        <v>59</v>
      </c>
      <c r="AF62" s="231"/>
      <c r="AG62" s="233">
        <f t="shared" si="0"/>
        <v>-87</v>
      </c>
      <c r="AH62" s="236"/>
      <c r="AI62" s="237"/>
      <c r="AJ62" s="249"/>
      <c r="AK62" s="252">
        <f t="shared" si="1"/>
        <v>87</v>
      </c>
      <c r="AL62" s="255">
        <v>57</v>
      </c>
      <c r="AM62" s="256" t="s">
        <v>331</v>
      </c>
      <c r="AN62" s="292" t="s">
        <v>169</v>
      </c>
      <c r="AO62" s="216">
        <v>30</v>
      </c>
      <c r="AP62" s="221"/>
      <c r="AQ62" s="216"/>
      <c r="AR62" s="216"/>
      <c r="AS62" s="216"/>
      <c r="AT62" s="216"/>
      <c r="AU62" s="216"/>
      <c r="AV62" s="216"/>
      <c r="AW62" s="216"/>
      <c r="AX62" s="227"/>
      <c r="AY62" s="284">
        <f t="shared" si="2"/>
        <v>0</v>
      </c>
      <c r="AZ62" s="85"/>
      <c r="BA62" s="261"/>
      <c r="BB62" s="216"/>
      <c r="BC62" s="227">
        <v>3</v>
      </c>
      <c r="BD62" s="278">
        <f t="shared" si="3"/>
        <v>15</v>
      </c>
      <c r="BE62" s="143"/>
      <c r="BF62" s="284">
        <f t="shared" si="4"/>
        <v>0</v>
      </c>
      <c r="BG62" s="272"/>
    </row>
    <row r="63" spans="3:59" s="165" customFormat="1" ht="30" customHeight="1" thickBot="1" x14ac:dyDescent="0.3">
      <c r="C63" s="60"/>
      <c r="D63" s="60"/>
      <c r="E63" s="60"/>
      <c r="G63" s="475">
        <v>43405</v>
      </c>
      <c r="H63" s="443" t="s">
        <v>322</v>
      </c>
      <c r="I63" s="444">
        <v>4000</v>
      </c>
      <c r="J63" s="444"/>
      <c r="K63" s="476"/>
      <c r="M63" s="197"/>
      <c r="N63" s="197"/>
      <c r="O63" s="67"/>
      <c r="P63" s="67"/>
      <c r="Q63" s="67"/>
      <c r="R63" s="197"/>
      <c r="S63" s="197"/>
      <c r="T63" s="118"/>
      <c r="U63" s="70"/>
      <c r="V63" s="119"/>
      <c r="W63" s="197"/>
      <c r="X63" s="160"/>
      <c r="Y63" s="163"/>
      <c r="Z63" s="163"/>
      <c r="AA63" s="168"/>
      <c r="AB63" s="169"/>
      <c r="AD63" s="224">
        <v>43404</v>
      </c>
      <c r="AE63" s="229" t="s">
        <v>63</v>
      </c>
      <c r="AF63" s="231" t="s">
        <v>333</v>
      </c>
      <c r="AG63" s="233">
        <f t="shared" si="0"/>
        <v>-300</v>
      </c>
      <c r="AH63" s="236"/>
      <c r="AI63" s="237"/>
      <c r="AJ63" s="249"/>
      <c r="AK63" s="252">
        <f t="shared" si="1"/>
        <v>300</v>
      </c>
      <c r="AL63" s="255">
        <v>270</v>
      </c>
      <c r="AM63" s="256" t="s">
        <v>330</v>
      </c>
      <c r="AN63" s="292"/>
      <c r="AO63" s="219"/>
      <c r="AP63" s="216"/>
      <c r="AQ63" s="216"/>
      <c r="AR63" s="216"/>
      <c r="AS63" s="216"/>
      <c r="AT63" s="216"/>
      <c r="AU63" s="216"/>
      <c r="AV63" s="216"/>
      <c r="AW63" s="216"/>
      <c r="AX63" s="227"/>
      <c r="AY63" s="284">
        <f t="shared" si="2"/>
        <v>30</v>
      </c>
      <c r="AZ63" s="85">
        <v>30</v>
      </c>
      <c r="BA63" s="261"/>
      <c r="BB63" s="216"/>
      <c r="BC63" s="227">
        <v>4</v>
      </c>
      <c r="BD63" s="278">
        <f t="shared" si="3"/>
        <v>20</v>
      </c>
      <c r="BE63" s="143"/>
      <c r="BF63" s="284">
        <f t="shared" si="4"/>
        <v>0</v>
      </c>
      <c r="BG63" s="272"/>
    </row>
    <row r="64" spans="3:59" s="165" customFormat="1" ht="30" customHeight="1" thickBot="1" x14ac:dyDescent="0.3">
      <c r="C64" s="60"/>
      <c r="D64" s="60"/>
      <c r="E64" s="60"/>
      <c r="G64" s="351"/>
      <c r="H64" s="335" t="s">
        <v>391</v>
      </c>
      <c r="I64" s="220"/>
      <c r="J64" s="220">
        <v>559</v>
      </c>
      <c r="K64" s="352"/>
      <c r="M64" s="197"/>
      <c r="N64" s="197"/>
      <c r="O64" s="67"/>
      <c r="P64" s="67"/>
      <c r="Q64" s="67"/>
      <c r="R64" s="197"/>
      <c r="S64" s="197"/>
      <c r="T64" s="118"/>
      <c r="U64" s="70"/>
      <c r="V64" s="119"/>
      <c r="W64" s="197"/>
      <c r="X64" s="160"/>
      <c r="Y64" s="163"/>
      <c r="Z64" s="163"/>
      <c r="AA64" s="168"/>
      <c r="AB64" s="169"/>
      <c r="AD64" s="224">
        <v>43405</v>
      </c>
      <c r="AE64" s="229" t="s">
        <v>36</v>
      </c>
      <c r="AF64" s="231" t="s">
        <v>334</v>
      </c>
      <c r="AG64" s="233">
        <f t="shared" si="0"/>
        <v>-3500</v>
      </c>
      <c r="AH64" s="236"/>
      <c r="AI64" s="237"/>
      <c r="AJ64" s="249"/>
      <c r="AK64" s="252">
        <f t="shared" si="1"/>
        <v>3500</v>
      </c>
      <c r="AL64" s="255">
        <v>0</v>
      </c>
      <c r="AM64" s="256" t="s">
        <v>326</v>
      </c>
      <c r="AN64" s="292"/>
      <c r="AO64" s="219">
        <v>3500</v>
      </c>
      <c r="AP64" s="216"/>
      <c r="AQ64" s="216"/>
      <c r="AR64" s="216"/>
      <c r="AS64" s="216"/>
      <c r="AT64" s="216"/>
      <c r="AU64" s="216"/>
      <c r="AV64" s="216"/>
      <c r="AW64" s="216"/>
      <c r="AX64" s="227"/>
      <c r="AY64" s="284">
        <f t="shared" si="2"/>
        <v>0</v>
      </c>
      <c r="AZ64" s="85"/>
      <c r="BA64" s="261"/>
      <c r="BB64" s="216"/>
      <c r="BC64" s="227"/>
      <c r="BD64" s="278">
        <f t="shared" si="3"/>
        <v>0</v>
      </c>
      <c r="BE64" s="143"/>
      <c r="BF64" s="284">
        <f t="shared" si="4"/>
        <v>0</v>
      </c>
      <c r="BG64" s="272"/>
    </row>
    <row r="65" spans="3:59" s="165" customFormat="1" ht="30" customHeight="1" thickBot="1" x14ac:dyDescent="0.3">
      <c r="C65" s="60"/>
      <c r="D65" s="60"/>
      <c r="E65" s="60"/>
      <c r="G65" s="351"/>
      <c r="H65" s="335" t="s">
        <v>154</v>
      </c>
      <c r="I65" s="220"/>
      <c r="J65" s="220">
        <v>200</v>
      </c>
      <c r="K65" s="352"/>
      <c r="M65" s="197"/>
      <c r="N65" s="197"/>
      <c r="O65" s="67"/>
      <c r="P65" s="67"/>
      <c r="Q65" s="67"/>
      <c r="R65" s="197"/>
      <c r="S65" s="197"/>
      <c r="T65" s="118"/>
      <c r="U65" s="70"/>
      <c r="V65" s="119"/>
      <c r="W65" s="197"/>
      <c r="X65" s="160"/>
      <c r="Y65" s="163"/>
      <c r="Z65" s="163"/>
      <c r="AA65" s="168"/>
      <c r="AB65" s="169"/>
      <c r="AD65" s="224">
        <v>43406</v>
      </c>
      <c r="AE65" s="229" t="s">
        <v>60</v>
      </c>
      <c r="AF65" s="231" t="s">
        <v>335</v>
      </c>
      <c r="AG65" s="233">
        <f t="shared" si="0"/>
        <v>-300</v>
      </c>
      <c r="AH65" s="236"/>
      <c r="AI65" s="237"/>
      <c r="AJ65" s="249"/>
      <c r="AK65" s="252">
        <f t="shared" si="1"/>
        <v>300</v>
      </c>
      <c r="AL65" s="255">
        <v>300</v>
      </c>
      <c r="AM65" s="256" t="s">
        <v>327</v>
      </c>
      <c r="AN65" s="292"/>
      <c r="AO65" s="216"/>
      <c r="AP65" s="216"/>
      <c r="AQ65" s="216"/>
      <c r="AR65" s="216"/>
      <c r="AS65" s="216"/>
      <c r="AT65" s="216"/>
      <c r="AU65" s="216"/>
      <c r="AV65" s="216"/>
      <c r="AW65" s="216"/>
      <c r="AX65" s="227"/>
      <c r="AY65" s="284">
        <f t="shared" si="2"/>
        <v>0</v>
      </c>
      <c r="AZ65" s="85"/>
      <c r="BA65" s="261"/>
      <c r="BB65" s="216"/>
      <c r="BC65" s="227">
        <v>3</v>
      </c>
      <c r="BD65" s="278">
        <f t="shared" si="3"/>
        <v>15</v>
      </c>
      <c r="BE65" s="143"/>
      <c r="BF65" s="284">
        <f t="shared" si="4"/>
        <v>0</v>
      </c>
      <c r="BG65" s="272"/>
    </row>
    <row r="66" spans="3:59" s="165" customFormat="1" ht="30" customHeight="1" thickBot="1" x14ac:dyDescent="0.3">
      <c r="C66" s="60"/>
      <c r="D66" s="60"/>
      <c r="E66" s="60"/>
      <c r="G66" s="351">
        <v>43409</v>
      </c>
      <c r="H66" s="335" t="s">
        <v>323</v>
      </c>
      <c r="I66" s="220">
        <v>2500</v>
      </c>
      <c r="J66" s="220"/>
      <c r="K66" s="352"/>
      <c r="M66" s="197"/>
      <c r="N66" s="197"/>
      <c r="O66" s="67"/>
      <c r="P66" s="67"/>
      <c r="Q66" s="67"/>
      <c r="R66" s="197"/>
      <c r="S66" s="197"/>
      <c r="T66" s="118"/>
      <c r="U66" s="70"/>
      <c r="V66" s="119"/>
      <c r="W66" s="197"/>
      <c r="X66" s="160"/>
      <c r="Y66" s="163"/>
      <c r="Z66" s="163"/>
      <c r="AA66" s="168"/>
      <c r="AB66" s="169"/>
      <c r="AD66" s="224">
        <v>43407</v>
      </c>
      <c r="AE66" s="228" t="s">
        <v>149</v>
      </c>
      <c r="AF66" s="231" t="s">
        <v>336</v>
      </c>
      <c r="AG66" s="233">
        <f t="shared" si="0"/>
        <v>-200</v>
      </c>
      <c r="AH66" s="236"/>
      <c r="AI66" s="237">
        <v>200</v>
      </c>
      <c r="AJ66" s="249" t="s">
        <v>329</v>
      </c>
      <c r="AK66" s="252">
        <f t="shared" si="1"/>
        <v>400</v>
      </c>
      <c r="AL66" s="255">
        <v>400</v>
      </c>
      <c r="AM66" s="256" t="s">
        <v>328</v>
      </c>
      <c r="AN66" s="292"/>
      <c r="AO66" s="216"/>
      <c r="AP66" s="216"/>
      <c r="AQ66" s="216"/>
      <c r="AR66" s="216"/>
      <c r="AS66" s="216"/>
      <c r="AT66" s="216"/>
      <c r="AU66" s="216"/>
      <c r="AV66" s="216"/>
      <c r="AW66" s="216"/>
      <c r="AX66" s="227"/>
      <c r="AY66" s="284">
        <f t="shared" si="2"/>
        <v>0</v>
      </c>
      <c r="AZ66" s="85"/>
      <c r="BA66" s="261"/>
      <c r="BB66" s="216"/>
      <c r="BC66" s="227"/>
      <c r="BD66" s="278">
        <f t="shared" si="3"/>
        <v>0</v>
      </c>
      <c r="BE66" s="143"/>
      <c r="BF66" s="284">
        <f t="shared" si="4"/>
        <v>0</v>
      </c>
      <c r="BG66" s="272"/>
    </row>
    <row r="67" spans="3:59" s="165" customFormat="1" ht="30" customHeight="1" thickBot="1" x14ac:dyDescent="0.3">
      <c r="C67" s="60"/>
      <c r="D67" s="60"/>
      <c r="E67" s="60"/>
      <c r="G67" s="355">
        <v>43413</v>
      </c>
      <c r="H67" s="356" t="s">
        <v>361</v>
      </c>
      <c r="I67" s="358">
        <v>500</v>
      </c>
      <c r="J67" s="358"/>
      <c r="K67" s="359"/>
      <c r="M67" s="197"/>
      <c r="N67" s="197"/>
      <c r="O67" s="67"/>
      <c r="P67" s="67"/>
      <c r="Q67" s="67"/>
      <c r="R67" s="197"/>
      <c r="S67" s="197"/>
      <c r="T67" s="118"/>
      <c r="U67" s="70"/>
      <c r="V67" s="119"/>
      <c r="W67" s="197"/>
      <c r="X67" s="160"/>
      <c r="Y67" s="163"/>
      <c r="Z67" s="163"/>
      <c r="AA67" s="168"/>
      <c r="AB67" s="169"/>
      <c r="AD67" s="224">
        <v>43408</v>
      </c>
      <c r="AE67" s="229" t="s">
        <v>61</v>
      </c>
      <c r="AF67" s="231" t="s">
        <v>337</v>
      </c>
      <c r="AG67" s="233">
        <f t="shared" si="0"/>
        <v>0</v>
      </c>
      <c r="AH67" s="236"/>
      <c r="AI67" s="237"/>
      <c r="AJ67" s="249"/>
      <c r="AK67" s="252">
        <f t="shared" si="1"/>
        <v>0</v>
      </c>
      <c r="AL67" s="255">
        <v>0</v>
      </c>
      <c r="AM67" s="256" t="s">
        <v>332</v>
      </c>
      <c r="AN67" s="292"/>
      <c r="AO67" s="216"/>
      <c r="AP67" s="216"/>
      <c r="AQ67" s="216"/>
      <c r="AR67" s="216"/>
      <c r="AS67" s="216"/>
      <c r="AT67" s="216"/>
      <c r="AU67" s="216"/>
      <c r="AV67" s="216"/>
      <c r="AW67" s="216"/>
      <c r="AX67" s="227"/>
      <c r="AY67" s="284">
        <f t="shared" si="2"/>
        <v>0</v>
      </c>
      <c r="AZ67" s="283"/>
      <c r="BA67" s="261"/>
      <c r="BB67" s="216"/>
      <c r="BC67" s="227"/>
      <c r="BD67" s="278">
        <f t="shared" si="3"/>
        <v>0</v>
      </c>
      <c r="BE67" s="143"/>
      <c r="BF67" s="284">
        <f t="shared" si="4"/>
        <v>0</v>
      </c>
      <c r="BG67" s="272"/>
    </row>
    <row r="68" spans="3:59" s="165" customFormat="1" ht="30" customHeight="1" thickBot="1" x14ac:dyDescent="0.3">
      <c r="C68" s="60"/>
      <c r="D68" s="60"/>
      <c r="E68" s="60"/>
      <c r="G68" s="431">
        <v>43417</v>
      </c>
      <c r="H68" s="432" t="s">
        <v>364</v>
      </c>
      <c r="I68" s="433"/>
      <c r="J68" s="433"/>
      <c r="K68" s="434">
        <v>250</v>
      </c>
      <c r="M68" s="197"/>
      <c r="N68" s="197"/>
      <c r="O68" s="67"/>
      <c r="P68" s="67"/>
      <c r="Q68" s="67"/>
      <c r="R68" s="197"/>
      <c r="S68" s="197"/>
      <c r="T68" s="118"/>
      <c r="U68" s="70"/>
      <c r="V68" s="119"/>
      <c r="W68" s="197"/>
      <c r="X68" s="160"/>
      <c r="Y68" s="163"/>
      <c r="Z68" s="163"/>
      <c r="AA68" s="168"/>
      <c r="AB68" s="169"/>
      <c r="AD68" s="224">
        <v>43409</v>
      </c>
      <c r="AE68" s="229" t="s">
        <v>62</v>
      </c>
      <c r="AF68" s="231" t="s">
        <v>338</v>
      </c>
      <c r="AG68" s="233">
        <f t="shared" ref="AG68:AG124" si="10">(SUM(AH68,AI68))-AK68</f>
        <v>-2600</v>
      </c>
      <c r="AH68" s="236"/>
      <c r="AI68" s="237"/>
      <c r="AJ68" s="249"/>
      <c r="AK68" s="252">
        <f t="shared" ref="AK68:AK124" si="11">SUM(AL68,AO68:AY68)</f>
        <v>2600</v>
      </c>
      <c r="AL68" s="255">
        <v>100</v>
      </c>
      <c r="AM68" s="256" t="s">
        <v>325</v>
      </c>
      <c r="AN68" s="292" t="s">
        <v>16</v>
      </c>
      <c r="AO68" s="219">
        <v>2500</v>
      </c>
      <c r="AP68" s="216"/>
      <c r="AQ68" s="216"/>
      <c r="AR68" s="216"/>
      <c r="AS68" s="216"/>
      <c r="AT68" s="216"/>
      <c r="AU68" s="216"/>
      <c r="AV68" s="216"/>
      <c r="AW68" s="216"/>
      <c r="AX68" s="227"/>
      <c r="AY68" s="284">
        <f t="shared" ref="AY68:AY124" si="12">SUM(AZ68, BF68, BG68)</f>
        <v>0</v>
      </c>
      <c r="AZ68" s="85"/>
      <c r="BA68" s="261"/>
      <c r="BB68" s="216"/>
      <c r="BC68" s="227">
        <v>2</v>
      </c>
      <c r="BD68" s="278">
        <f t="shared" ref="BD68:BD124" si="13">SUM((BA68*6), (BB68*8), (BC68*5))</f>
        <v>10</v>
      </c>
      <c r="BE68" s="143"/>
      <c r="BF68" s="284">
        <f t="shared" ref="BF68:BF124" si="14">BE68*5</f>
        <v>0</v>
      </c>
      <c r="BG68" s="272"/>
    </row>
    <row r="69" spans="3:59" s="165" customFormat="1" ht="30" customHeight="1" thickBot="1" x14ac:dyDescent="0.3">
      <c r="C69" s="60"/>
      <c r="D69" s="60"/>
      <c r="E69" s="60"/>
      <c r="G69" s="410">
        <v>43417</v>
      </c>
      <c r="H69" s="411" t="s">
        <v>368</v>
      </c>
      <c r="I69" s="412"/>
      <c r="J69" s="412"/>
      <c r="K69" s="413">
        <v>200</v>
      </c>
      <c r="M69" s="197"/>
      <c r="N69" s="197"/>
      <c r="O69" s="67"/>
      <c r="P69" s="67"/>
      <c r="Q69" s="67"/>
      <c r="R69" s="197"/>
      <c r="S69" s="197"/>
      <c r="T69" s="118"/>
      <c r="U69" s="70"/>
      <c r="V69" s="119"/>
      <c r="W69" s="197"/>
      <c r="X69" s="160"/>
      <c r="Y69" s="163"/>
      <c r="Z69" s="163"/>
      <c r="AA69" s="168"/>
      <c r="AB69" s="169"/>
      <c r="AD69" s="224">
        <v>43410</v>
      </c>
      <c r="AE69" s="229" t="s">
        <v>59</v>
      </c>
      <c r="AF69" s="231" t="s">
        <v>353</v>
      </c>
      <c r="AG69" s="233">
        <f t="shared" si="10"/>
        <v>-260</v>
      </c>
      <c r="AH69" s="236"/>
      <c r="AI69" s="237"/>
      <c r="AJ69" s="249"/>
      <c r="AK69" s="252">
        <f t="shared" si="11"/>
        <v>260</v>
      </c>
      <c r="AL69" s="255">
        <v>50</v>
      </c>
      <c r="AM69" s="256" t="s">
        <v>268</v>
      </c>
      <c r="AN69" s="292" t="s">
        <v>362</v>
      </c>
      <c r="AO69" s="216">
        <v>15</v>
      </c>
      <c r="AP69" s="216">
        <v>100</v>
      </c>
      <c r="AQ69" s="216">
        <v>45</v>
      </c>
      <c r="AR69" s="216"/>
      <c r="AS69" s="216"/>
      <c r="AT69" s="216"/>
      <c r="AU69" s="216"/>
      <c r="AV69" s="216"/>
      <c r="AW69" s="216"/>
      <c r="AX69" s="227"/>
      <c r="AY69" s="284">
        <f t="shared" si="12"/>
        <v>50</v>
      </c>
      <c r="AZ69" s="85">
        <v>50</v>
      </c>
      <c r="BA69" s="261"/>
      <c r="BB69" s="216"/>
      <c r="BC69" s="227"/>
      <c r="BD69" s="278">
        <f t="shared" si="13"/>
        <v>0</v>
      </c>
      <c r="BE69" s="143"/>
      <c r="BF69" s="284">
        <f t="shared" si="14"/>
        <v>0</v>
      </c>
      <c r="BG69" s="272"/>
    </row>
    <row r="70" spans="3:59" s="165" customFormat="1" ht="30" customHeight="1" thickBot="1" x14ac:dyDescent="0.3">
      <c r="C70" s="60"/>
      <c r="D70" s="60"/>
      <c r="E70" s="60"/>
      <c r="G70" s="483">
        <v>43417</v>
      </c>
      <c r="H70" s="484" t="s">
        <v>369</v>
      </c>
      <c r="I70" s="485"/>
      <c r="J70" s="485">
        <v>227</v>
      </c>
      <c r="K70" s="486"/>
      <c r="M70" s="197"/>
      <c r="N70" s="197"/>
      <c r="O70" s="67"/>
      <c r="P70" s="67"/>
      <c r="Q70" s="67"/>
      <c r="R70" s="197"/>
      <c r="S70" s="197"/>
      <c r="T70" s="118"/>
      <c r="U70" s="70"/>
      <c r="V70" s="119"/>
      <c r="W70" s="197"/>
      <c r="X70" s="160"/>
      <c r="Y70" s="163"/>
      <c r="Z70" s="163"/>
      <c r="AA70" s="168"/>
      <c r="AB70" s="169"/>
      <c r="AD70" s="224">
        <v>43411</v>
      </c>
      <c r="AE70" s="229" t="s">
        <v>63</v>
      </c>
      <c r="AF70" s="231" t="s">
        <v>354</v>
      </c>
      <c r="AG70" s="233">
        <f t="shared" si="10"/>
        <v>-43</v>
      </c>
      <c r="AH70" s="236"/>
      <c r="AI70" s="237"/>
      <c r="AJ70" s="249"/>
      <c r="AK70" s="252">
        <f t="shared" si="11"/>
        <v>43</v>
      </c>
      <c r="AL70" s="255">
        <v>28</v>
      </c>
      <c r="AM70" s="256" t="s">
        <v>292</v>
      </c>
      <c r="AN70" s="292" t="s">
        <v>293</v>
      </c>
      <c r="AO70" s="221">
        <v>15</v>
      </c>
      <c r="AP70" s="222"/>
      <c r="AQ70" s="216"/>
      <c r="AR70" s="216"/>
      <c r="AS70" s="216"/>
      <c r="AT70" s="216"/>
      <c r="AU70" s="216"/>
      <c r="AV70" s="216"/>
      <c r="AW70" s="216"/>
      <c r="AX70" s="227"/>
      <c r="AY70" s="284">
        <f t="shared" si="12"/>
        <v>0</v>
      </c>
      <c r="AZ70" s="85"/>
      <c r="BA70" s="261"/>
      <c r="BB70" s="216"/>
      <c r="BC70" s="227">
        <v>2</v>
      </c>
      <c r="BD70" s="278">
        <f t="shared" si="13"/>
        <v>10</v>
      </c>
      <c r="BE70" s="143"/>
      <c r="BF70" s="284">
        <f t="shared" si="14"/>
        <v>0</v>
      </c>
      <c r="BG70" s="272"/>
    </row>
    <row r="71" spans="3:59" s="165" customFormat="1" ht="30" customHeight="1" thickBot="1" x14ac:dyDescent="0.3">
      <c r="C71" s="60"/>
      <c r="D71" s="60"/>
      <c r="E71" s="60"/>
      <c r="G71" s="397">
        <v>43418</v>
      </c>
      <c r="H71" s="398" t="s">
        <v>184</v>
      </c>
      <c r="I71" s="399"/>
      <c r="J71" s="399"/>
      <c r="K71" s="400">
        <v>11052</v>
      </c>
      <c r="M71" s="197"/>
      <c r="N71" s="197"/>
      <c r="O71" s="67"/>
      <c r="P71" s="67"/>
      <c r="Q71" s="67"/>
      <c r="R71" s="197"/>
      <c r="S71" s="197"/>
      <c r="T71" s="118"/>
      <c r="U71" s="70"/>
      <c r="V71" s="119"/>
      <c r="W71" s="197"/>
      <c r="X71" s="161"/>
      <c r="Y71" s="163"/>
      <c r="Z71" s="163"/>
      <c r="AA71" s="168"/>
      <c r="AB71" s="169"/>
      <c r="AD71" s="224">
        <v>43412</v>
      </c>
      <c r="AE71" s="229" t="s">
        <v>36</v>
      </c>
      <c r="AF71" s="231" t="s">
        <v>355</v>
      </c>
      <c r="AG71" s="233">
        <f t="shared" si="10"/>
        <v>-95</v>
      </c>
      <c r="AH71" s="236"/>
      <c r="AI71" s="237"/>
      <c r="AJ71" s="249"/>
      <c r="AK71" s="252">
        <f t="shared" si="11"/>
        <v>95</v>
      </c>
      <c r="AL71" s="255">
        <v>40</v>
      </c>
      <c r="AM71" s="256" t="s">
        <v>350</v>
      </c>
      <c r="AN71" s="292" t="s">
        <v>363</v>
      </c>
      <c r="AO71" s="216">
        <v>55</v>
      </c>
      <c r="AP71" s="216"/>
      <c r="AQ71" s="216"/>
      <c r="AR71" s="216"/>
      <c r="AS71" s="216"/>
      <c r="AT71" s="216"/>
      <c r="AU71" s="216"/>
      <c r="AV71" s="216"/>
      <c r="AW71" s="216"/>
      <c r="AX71" s="227"/>
      <c r="AY71" s="284">
        <f t="shared" si="12"/>
        <v>0</v>
      </c>
      <c r="AZ71" s="85"/>
      <c r="BA71" s="261"/>
      <c r="BB71" s="216"/>
      <c r="BC71" s="227">
        <v>2</v>
      </c>
      <c r="BD71" s="278">
        <f t="shared" si="13"/>
        <v>10</v>
      </c>
      <c r="BE71" s="143"/>
      <c r="BF71" s="284">
        <f t="shared" si="14"/>
        <v>0</v>
      </c>
      <c r="BG71" s="272"/>
    </row>
    <row r="72" spans="3:59" s="165" customFormat="1" ht="30" customHeight="1" thickBot="1" x14ac:dyDescent="0.3">
      <c r="C72" s="60"/>
      <c r="D72" s="60"/>
      <c r="E72" s="60"/>
      <c r="G72" s="487">
        <v>43418</v>
      </c>
      <c r="H72" s="421" t="s">
        <v>169</v>
      </c>
      <c r="I72" s="289"/>
      <c r="J72" s="289">
        <v>30</v>
      </c>
      <c r="K72" s="289"/>
      <c r="M72" s="197"/>
      <c r="N72" s="197"/>
      <c r="O72" s="67"/>
      <c r="P72" s="67"/>
      <c r="Q72" s="67"/>
      <c r="R72" s="197"/>
      <c r="S72" s="197"/>
      <c r="T72" s="118"/>
      <c r="U72" s="70"/>
      <c r="V72" s="119"/>
      <c r="W72" s="197"/>
      <c r="X72" s="161"/>
      <c r="Y72" s="163"/>
      <c r="Z72" s="163"/>
      <c r="AA72" s="168"/>
      <c r="AB72" s="169"/>
      <c r="AD72" s="224">
        <v>43413</v>
      </c>
      <c r="AE72" s="229" t="s">
        <v>60</v>
      </c>
      <c r="AF72" s="231" t="s">
        <v>356</v>
      </c>
      <c r="AG72" s="233">
        <f t="shared" si="10"/>
        <v>-680</v>
      </c>
      <c r="AH72" s="236"/>
      <c r="AI72" s="237"/>
      <c r="AJ72" s="249"/>
      <c r="AK72" s="252">
        <f t="shared" si="11"/>
        <v>680</v>
      </c>
      <c r="AL72" s="255">
        <v>300</v>
      </c>
      <c r="AM72" s="256" t="s">
        <v>346</v>
      </c>
      <c r="AN72" s="292" t="s">
        <v>351</v>
      </c>
      <c r="AO72" s="216">
        <v>350</v>
      </c>
      <c r="AP72" s="216">
        <v>30</v>
      </c>
      <c r="AQ72" s="216"/>
      <c r="AR72" s="216"/>
      <c r="AS72" s="216"/>
      <c r="AT72" s="216"/>
      <c r="AU72" s="216"/>
      <c r="AV72" s="216"/>
      <c r="AW72" s="216"/>
      <c r="AX72" s="227"/>
      <c r="AY72" s="284">
        <f t="shared" si="12"/>
        <v>0</v>
      </c>
      <c r="AZ72" s="85"/>
      <c r="BA72" s="261"/>
      <c r="BB72" s="216"/>
      <c r="BC72" s="227">
        <v>2</v>
      </c>
      <c r="BD72" s="278">
        <f t="shared" si="13"/>
        <v>10</v>
      </c>
      <c r="BE72" s="143"/>
      <c r="BF72" s="284">
        <f t="shared" si="14"/>
        <v>0</v>
      </c>
      <c r="BG72" s="272"/>
    </row>
    <row r="73" spans="3:59" s="165" customFormat="1" ht="30" customHeight="1" thickBot="1" x14ac:dyDescent="0.3">
      <c r="C73" s="60"/>
      <c r="D73" s="60"/>
      <c r="E73" s="60"/>
      <c r="G73" s="487">
        <v>43419</v>
      </c>
      <c r="H73" s="421" t="s">
        <v>372</v>
      </c>
      <c r="I73" s="289">
        <v>1000</v>
      </c>
      <c r="J73" s="289"/>
      <c r="K73" s="289"/>
      <c r="M73" s="197"/>
      <c r="N73" s="197"/>
      <c r="O73" s="67"/>
      <c r="P73" s="67"/>
      <c r="Q73" s="67"/>
      <c r="R73" s="197"/>
      <c r="S73" s="197"/>
      <c r="T73" s="118"/>
      <c r="U73" s="70"/>
      <c r="V73" s="119"/>
      <c r="W73" s="197"/>
      <c r="X73" s="161"/>
      <c r="Y73" s="163"/>
      <c r="Z73" s="163"/>
      <c r="AA73" s="168"/>
      <c r="AB73" s="169"/>
      <c r="AD73" s="224">
        <v>43414</v>
      </c>
      <c r="AE73" s="228" t="s">
        <v>149</v>
      </c>
      <c r="AF73" s="231" t="s">
        <v>357</v>
      </c>
      <c r="AG73" s="233">
        <f t="shared" si="10"/>
        <v>-120</v>
      </c>
      <c r="AH73" s="236"/>
      <c r="AI73" s="237"/>
      <c r="AJ73" s="249"/>
      <c r="AK73" s="252">
        <f t="shared" si="11"/>
        <v>120</v>
      </c>
      <c r="AL73" s="255">
        <v>100</v>
      </c>
      <c r="AM73" s="256" t="s">
        <v>208</v>
      </c>
      <c r="AN73" s="292" t="s">
        <v>349</v>
      </c>
      <c r="AO73" s="216">
        <v>20</v>
      </c>
      <c r="AP73" s="216"/>
      <c r="AQ73" s="216"/>
      <c r="AR73" s="216"/>
      <c r="AS73" s="216"/>
      <c r="AT73" s="216"/>
      <c r="AU73" s="216"/>
      <c r="AV73" s="216"/>
      <c r="AW73" s="216"/>
      <c r="AX73" s="227"/>
      <c r="AY73" s="284">
        <f t="shared" si="12"/>
        <v>0</v>
      </c>
      <c r="AZ73" s="85"/>
      <c r="BA73" s="261"/>
      <c r="BB73" s="216"/>
      <c r="BC73" s="227">
        <v>2</v>
      </c>
      <c r="BD73" s="278">
        <f t="shared" si="13"/>
        <v>10</v>
      </c>
      <c r="BE73" s="143"/>
      <c r="BF73" s="284">
        <f t="shared" si="14"/>
        <v>0</v>
      </c>
      <c r="BG73" s="272"/>
    </row>
    <row r="74" spans="3:59" s="165" customFormat="1" ht="30" customHeight="1" thickBot="1" x14ac:dyDescent="0.3">
      <c r="C74" s="60"/>
      <c r="D74" s="60"/>
      <c r="E74" s="60"/>
      <c r="G74" s="487">
        <v>43420</v>
      </c>
      <c r="H74" s="421" t="s">
        <v>371</v>
      </c>
      <c r="I74" s="289"/>
      <c r="J74" s="289">
        <v>5097</v>
      </c>
      <c r="K74" s="289"/>
      <c r="M74" s="197"/>
      <c r="N74" s="197"/>
      <c r="O74" s="67"/>
      <c r="P74" s="67"/>
      <c r="Q74" s="67"/>
      <c r="R74" s="197"/>
      <c r="S74" s="197"/>
      <c r="T74" s="118"/>
      <c r="U74" s="70"/>
      <c r="V74" s="119"/>
      <c r="W74" s="197"/>
      <c r="X74" s="161"/>
      <c r="Y74" s="163"/>
      <c r="Z74" s="163"/>
      <c r="AA74" s="168"/>
      <c r="AB74" s="169"/>
      <c r="AD74" s="224">
        <v>43415</v>
      </c>
      <c r="AE74" s="229" t="s">
        <v>61</v>
      </c>
      <c r="AF74" s="231" t="s">
        <v>358</v>
      </c>
      <c r="AG74" s="233">
        <f t="shared" si="10"/>
        <v>-24</v>
      </c>
      <c r="AH74" s="236"/>
      <c r="AI74" s="237"/>
      <c r="AJ74" s="249"/>
      <c r="AK74" s="252">
        <f t="shared" si="11"/>
        <v>24</v>
      </c>
      <c r="AL74" s="255"/>
      <c r="AM74" s="256"/>
      <c r="AN74" s="292"/>
      <c r="AO74" s="216"/>
      <c r="AP74" s="216"/>
      <c r="AQ74" s="216"/>
      <c r="AR74" s="216"/>
      <c r="AS74" s="216"/>
      <c r="AT74" s="216"/>
      <c r="AU74" s="216"/>
      <c r="AV74" s="216"/>
      <c r="AW74" s="216"/>
      <c r="AX74" s="227"/>
      <c r="AY74" s="284">
        <f t="shared" si="12"/>
        <v>24</v>
      </c>
      <c r="AZ74" s="85"/>
      <c r="BA74" s="261"/>
      <c r="BB74" s="216"/>
      <c r="BC74" s="227"/>
      <c r="BD74" s="278">
        <f t="shared" si="13"/>
        <v>0</v>
      </c>
      <c r="BE74" s="143">
        <v>2</v>
      </c>
      <c r="BF74" s="284">
        <f t="shared" si="14"/>
        <v>10</v>
      </c>
      <c r="BG74" s="272">
        <v>14</v>
      </c>
    </row>
    <row r="75" spans="3:59" s="165" customFormat="1" ht="30" customHeight="1" thickBot="1" x14ac:dyDescent="0.3">
      <c r="C75" s="60"/>
      <c r="D75" s="60"/>
      <c r="E75" s="60"/>
      <c r="G75" s="431">
        <v>43425</v>
      </c>
      <c r="H75" s="432" t="s">
        <v>364</v>
      </c>
      <c r="I75" s="433"/>
      <c r="J75" s="433"/>
      <c r="K75" s="434">
        <v>450</v>
      </c>
      <c r="M75" s="197"/>
      <c r="N75" s="197"/>
      <c r="O75" s="67"/>
      <c r="P75" s="67"/>
      <c r="Q75" s="67"/>
      <c r="R75" s="197"/>
      <c r="S75" s="197"/>
      <c r="T75" s="118"/>
      <c r="U75" s="70"/>
      <c r="V75" s="119"/>
      <c r="W75" s="197"/>
      <c r="X75" s="161"/>
      <c r="Y75" s="163"/>
      <c r="Z75" s="163"/>
      <c r="AA75" s="168"/>
      <c r="AB75" s="169"/>
      <c r="AD75" s="224">
        <v>43416</v>
      </c>
      <c r="AE75" s="229" t="s">
        <v>62</v>
      </c>
      <c r="AF75" s="231" t="s">
        <v>359</v>
      </c>
      <c r="AG75" s="233">
        <f t="shared" si="10"/>
        <v>38.5</v>
      </c>
      <c r="AH75" s="236"/>
      <c r="AI75" s="247">
        <v>400</v>
      </c>
      <c r="AJ75" s="249" t="s">
        <v>347</v>
      </c>
      <c r="AK75" s="252">
        <f t="shared" si="11"/>
        <v>361.5</v>
      </c>
      <c r="AL75" s="255">
        <v>41.5</v>
      </c>
      <c r="AM75" s="256" t="s">
        <v>352</v>
      </c>
      <c r="AN75" s="292" t="s">
        <v>348</v>
      </c>
      <c r="AO75" s="216">
        <v>300</v>
      </c>
      <c r="AP75" s="216"/>
      <c r="AQ75" s="216"/>
      <c r="AR75" s="216"/>
      <c r="AS75" s="216"/>
      <c r="AT75" s="216"/>
      <c r="AU75" s="216"/>
      <c r="AV75" s="216"/>
      <c r="AW75" s="216"/>
      <c r="AX75" s="227"/>
      <c r="AY75" s="284">
        <f t="shared" si="12"/>
        <v>20</v>
      </c>
      <c r="AZ75" s="85"/>
      <c r="BA75" s="261"/>
      <c r="BB75" s="216"/>
      <c r="BC75" s="227"/>
      <c r="BD75" s="278">
        <f t="shared" si="13"/>
        <v>0</v>
      </c>
      <c r="BE75" s="143">
        <v>4</v>
      </c>
      <c r="BF75" s="284">
        <f t="shared" si="14"/>
        <v>20</v>
      </c>
      <c r="BG75" s="272"/>
    </row>
    <row r="76" spans="3:59" s="165" customFormat="1" ht="30" customHeight="1" thickBot="1" x14ac:dyDescent="0.3">
      <c r="C76" s="60"/>
      <c r="D76" s="60"/>
      <c r="E76" s="60"/>
      <c r="G76" s="584">
        <v>43430</v>
      </c>
      <c r="H76" s="545"/>
      <c r="I76" s="546">
        <v>500</v>
      </c>
      <c r="J76" s="546"/>
      <c r="K76" s="585"/>
      <c r="M76" s="197"/>
      <c r="N76" s="197"/>
      <c r="O76" s="67"/>
      <c r="P76" s="67"/>
      <c r="Q76" s="67"/>
      <c r="R76" s="197"/>
      <c r="S76" s="197"/>
      <c r="T76" s="118"/>
      <c r="U76" s="70"/>
      <c r="V76" s="119"/>
      <c r="W76" s="197"/>
      <c r="X76" s="161"/>
      <c r="Y76" s="163"/>
      <c r="Z76" s="163"/>
      <c r="AA76" s="168"/>
      <c r="AB76" s="169"/>
      <c r="AD76" s="224">
        <v>43417</v>
      </c>
      <c r="AE76" s="229" t="s">
        <v>59</v>
      </c>
      <c r="AF76" s="231" t="s">
        <v>360</v>
      </c>
      <c r="AG76" s="233">
        <f t="shared" si="10"/>
        <v>-15</v>
      </c>
      <c r="AH76" s="236"/>
      <c r="AI76" s="237"/>
      <c r="AJ76" s="249"/>
      <c r="AK76" s="252">
        <f t="shared" si="11"/>
        <v>15</v>
      </c>
      <c r="AL76" s="255">
        <v>0</v>
      </c>
      <c r="AM76" s="256" t="s">
        <v>366</v>
      </c>
      <c r="AN76" s="292" t="s">
        <v>293</v>
      </c>
      <c r="AO76" s="216">
        <v>15</v>
      </c>
      <c r="AP76" s="216"/>
      <c r="AQ76" s="216"/>
      <c r="AR76" s="216"/>
      <c r="AS76" s="216"/>
      <c r="AT76" s="216"/>
      <c r="AU76" s="216"/>
      <c r="AV76" s="216"/>
      <c r="AW76" s="216"/>
      <c r="AX76" s="227"/>
      <c r="AY76" s="284">
        <f t="shared" si="12"/>
        <v>0</v>
      </c>
      <c r="AZ76" s="85"/>
      <c r="BA76" s="261"/>
      <c r="BB76" s="216"/>
      <c r="BC76" s="227"/>
      <c r="BD76" s="278">
        <f t="shared" si="13"/>
        <v>0</v>
      </c>
      <c r="BE76" s="143"/>
      <c r="BF76" s="284">
        <f t="shared" si="14"/>
        <v>0</v>
      </c>
      <c r="BG76" s="272"/>
    </row>
    <row r="77" spans="3:59" s="165" customFormat="1" ht="30" customHeight="1" thickBot="1" x14ac:dyDescent="0.3">
      <c r="C77" s="60"/>
      <c r="D77" s="60"/>
      <c r="E77" s="60"/>
      <c r="G77" s="576">
        <v>43433</v>
      </c>
      <c r="H77" s="577" t="s">
        <v>184</v>
      </c>
      <c r="I77" s="578"/>
      <c r="J77" s="578"/>
      <c r="K77" s="579">
        <v>10650</v>
      </c>
      <c r="M77" s="197"/>
      <c r="N77" s="197"/>
      <c r="O77" s="67"/>
      <c r="P77" s="67"/>
      <c r="Q77" s="67"/>
      <c r="R77" s="197"/>
      <c r="S77" s="197"/>
      <c r="T77" s="118"/>
      <c r="U77" s="70"/>
      <c r="V77" s="119"/>
      <c r="W77" s="197"/>
      <c r="X77" s="161"/>
      <c r="Y77" s="163"/>
      <c r="Z77" s="163"/>
      <c r="AA77" s="168"/>
      <c r="AB77" s="169"/>
      <c r="AD77" s="224">
        <v>43418</v>
      </c>
      <c r="AE77" s="229" t="s">
        <v>63</v>
      </c>
      <c r="AF77" s="231"/>
      <c r="AG77" s="233">
        <f t="shared" si="10"/>
        <v>-76</v>
      </c>
      <c r="AH77" s="236"/>
      <c r="AI77" s="237"/>
      <c r="AJ77" s="249"/>
      <c r="AK77" s="252">
        <f t="shared" si="11"/>
        <v>76</v>
      </c>
      <c r="AL77" s="255">
        <v>46</v>
      </c>
      <c r="AM77" s="256" t="s">
        <v>380</v>
      </c>
      <c r="AN77" s="292"/>
      <c r="AO77" s="216"/>
      <c r="AP77" s="216"/>
      <c r="AQ77" s="216"/>
      <c r="AR77" s="216"/>
      <c r="AS77" s="216"/>
      <c r="AT77" s="216"/>
      <c r="AU77" s="216"/>
      <c r="AV77" s="216"/>
      <c r="AW77" s="216"/>
      <c r="AX77" s="227"/>
      <c r="AY77" s="284">
        <f t="shared" si="12"/>
        <v>30</v>
      </c>
      <c r="AZ77" s="85"/>
      <c r="BA77" s="261"/>
      <c r="BB77" s="216"/>
      <c r="BC77" s="227"/>
      <c r="BD77" s="278">
        <f t="shared" si="13"/>
        <v>0</v>
      </c>
      <c r="BE77" s="143">
        <v>6</v>
      </c>
      <c r="BF77" s="284">
        <f t="shared" si="14"/>
        <v>30</v>
      </c>
      <c r="BG77" s="272"/>
    </row>
    <row r="78" spans="3:59" s="165" customFormat="1" ht="30" customHeight="1" thickBot="1" x14ac:dyDescent="0.3">
      <c r="C78" s="60"/>
      <c r="D78" s="60"/>
      <c r="E78" s="60"/>
      <c r="G78" s="481">
        <v>43437</v>
      </c>
      <c r="H78" s="421"/>
      <c r="I78" s="289">
        <v>1000</v>
      </c>
      <c r="J78" s="289"/>
      <c r="K78" s="482"/>
      <c r="M78" s="197"/>
      <c r="N78" s="197"/>
      <c r="O78" s="67"/>
      <c r="P78" s="67"/>
      <c r="Q78" s="67"/>
      <c r="R78" s="197"/>
      <c r="S78" s="197"/>
      <c r="T78" s="118"/>
      <c r="U78" s="70"/>
      <c r="V78" s="119"/>
      <c r="W78" s="197"/>
      <c r="X78" s="161"/>
      <c r="Y78" s="163"/>
      <c r="Z78" s="163"/>
      <c r="AA78" s="168"/>
      <c r="AB78" s="169"/>
      <c r="AD78" s="224">
        <v>43419</v>
      </c>
      <c r="AE78" s="229" t="s">
        <v>36</v>
      </c>
      <c r="AF78" s="231"/>
      <c r="AG78" s="233">
        <f t="shared" si="10"/>
        <v>-70</v>
      </c>
      <c r="AH78" s="236"/>
      <c r="AI78" s="237"/>
      <c r="AJ78" s="249"/>
      <c r="AK78" s="252">
        <f t="shared" si="11"/>
        <v>70</v>
      </c>
      <c r="AL78" s="255">
        <v>70</v>
      </c>
      <c r="AM78" s="256" t="s">
        <v>381</v>
      </c>
      <c r="AN78" s="292"/>
      <c r="AO78" s="216"/>
      <c r="AP78" s="216"/>
      <c r="AQ78" s="216"/>
      <c r="AR78" s="216"/>
      <c r="AS78" s="216"/>
      <c r="AT78" s="216"/>
      <c r="AU78" s="216"/>
      <c r="AV78" s="216"/>
      <c r="AW78" s="216"/>
      <c r="AX78" s="227"/>
      <c r="AY78" s="284">
        <f t="shared" si="12"/>
        <v>0</v>
      </c>
      <c r="AZ78" s="85"/>
      <c r="BA78" s="261"/>
      <c r="BB78" s="216"/>
      <c r="BC78" s="227"/>
      <c r="BD78" s="278">
        <f t="shared" si="13"/>
        <v>0</v>
      </c>
      <c r="BE78" s="143"/>
      <c r="BF78" s="284">
        <f t="shared" si="14"/>
        <v>0</v>
      </c>
      <c r="BG78" s="272"/>
    </row>
    <row r="79" spans="3:59" s="165" customFormat="1" ht="30" customHeight="1" thickBot="1" x14ac:dyDescent="0.3">
      <c r="C79" s="60"/>
      <c r="D79" s="60"/>
      <c r="E79" s="60"/>
      <c r="G79" s="481">
        <v>43437</v>
      </c>
      <c r="H79" s="421"/>
      <c r="I79" s="289"/>
      <c r="J79" s="289">
        <v>560</v>
      </c>
      <c r="K79" s="482"/>
      <c r="M79" s="197"/>
      <c r="N79" s="197"/>
      <c r="O79" s="67"/>
      <c r="P79" s="67"/>
      <c r="Q79" s="67"/>
      <c r="R79" s="197"/>
      <c r="S79" s="197"/>
      <c r="T79" s="118"/>
      <c r="U79" s="70"/>
      <c r="V79" s="119"/>
      <c r="W79" s="197"/>
      <c r="X79" s="161"/>
      <c r="Y79" s="163"/>
      <c r="Z79" s="163"/>
      <c r="AA79" s="168"/>
      <c r="AB79" s="169"/>
      <c r="AD79" s="224">
        <v>43420</v>
      </c>
      <c r="AE79" s="229" t="s">
        <v>60</v>
      </c>
      <c r="AF79" s="231" t="s">
        <v>389</v>
      </c>
      <c r="AG79" s="233">
        <f t="shared" si="10"/>
        <v>0</v>
      </c>
      <c r="AH79" s="236"/>
      <c r="AI79" s="237"/>
      <c r="AJ79" s="249"/>
      <c r="AK79" s="252">
        <f t="shared" si="11"/>
        <v>0</v>
      </c>
      <c r="AL79" s="255"/>
      <c r="AM79" s="256"/>
      <c r="AN79" s="292"/>
      <c r="AO79" s="216"/>
      <c r="AP79" s="216"/>
      <c r="AQ79" s="216"/>
      <c r="AR79" s="216"/>
      <c r="AS79" s="216"/>
      <c r="AT79" s="216"/>
      <c r="AU79" s="216"/>
      <c r="AV79" s="216"/>
      <c r="AW79" s="216"/>
      <c r="AX79" s="227"/>
      <c r="AY79" s="284">
        <f t="shared" si="12"/>
        <v>0</v>
      </c>
      <c r="AZ79" s="85"/>
      <c r="BA79" s="261"/>
      <c r="BB79" s="216"/>
      <c r="BC79" s="227"/>
      <c r="BD79" s="278">
        <f t="shared" si="13"/>
        <v>0</v>
      </c>
      <c r="BE79" s="143"/>
      <c r="BF79" s="284">
        <f t="shared" si="14"/>
        <v>0</v>
      </c>
      <c r="BG79" s="272"/>
    </row>
    <row r="80" spans="3:59" s="165" customFormat="1" ht="30" customHeight="1" thickBot="1" x14ac:dyDescent="0.3">
      <c r="C80" s="60"/>
      <c r="D80" s="60"/>
      <c r="E80" s="60"/>
      <c r="G80" s="580">
        <v>43438</v>
      </c>
      <c r="H80" s="581" t="s">
        <v>364</v>
      </c>
      <c r="I80" s="582"/>
      <c r="J80" s="582"/>
      <c r="K80" s="583">
        <v>450</v>
      </c>
      <c r="M80" s="197"/>
      <c r="N80" s="197"/>
      <c r="O80" s="67"/>
      <c r="P80" s="67"/>
      <c r="Q80" s="67"/>
      <c r="R80" s="197"/>
      <c r="S80" s="197"/>
      <c r="T80" s="118"/>
      <c r="U80" s="70"/>
      <c r="V80" s="119"/>
      <c r="W80" s="197"/>
      <c r="X80" s="161"/>
      <c r="Y80" s="163"/>
      <c r="Z80" s="163"/>
      <c r="AA80" s="168"/>
      <c r="AB80" s="169"/>
      <c r="AD80" s="224">
        <v>43421</v>
      </c>
      <c r="AE80" s="228" t="s">
        <v>149</v>
      </c>
      <c r="AF80" s="231" t="s">
        <v>390</v>
      </c>
      <c r="AG80" s="233">
        <f t="shared" si="10"/>
        <v>-232</v>
      </c>
      <c r="AH80" s="236"/>
      <c r="AI80" s="237"/>
      <c r="AJ80" s="249"/>
      <c r="AK80" s="252">
        <f t="shared" si="11"/>
        <v>232</v>
      </c>
      <c r="AL80" s="255">
        <v>87</v>
      </c>
      <c r="AM80" s="256" t="s">
        <v>378</v>
      </c>
      <c r="AN80" s="292" t="s">
        <v>379</v>
      </c>
      <c r="AO80" s="216">
        <v>50</v>
      </c>
      <c r="AP80" s="216">
        <v>95</v>
      </c>
      <c r="AQ80" s="216"/>
      <c r="AR80" s="216"/>
      <c r="AS80" s="216"/>
      <c r="AT80" s="216"/>
      <c r="AU80" s="216"/>
      <c r="AV80" s="216"/>
      <c r="AW80" s="216"/>
      <c r="AX80" s="227"/>
      <c r="AY80" s="284">
        <f t="shared" si="12"/>
        <v>0</v>
      </c>
      <c r="AZ80" s="85"/>
      <c r="BA80" s="261"/>
      <c r="BB80" s="216"/>
      <c r="BC80" s="227"/>
      <c r="BD80" s="278">
        <f t="shared" si="13"/>
        <v>0</v>
      </c>
      <c r="BE80" s="143"/>
      <c r="BF80" s="284">
        <f t="shared" si="14"/>
        <v>0</v>
      </c>
      <c r="BG80" s="272"/>
    </row>
    <row r="81" spans="3:64" s="165" customFormat="1" ht="30" customHeight="1" thickBot="1" x14ac:dyDescent="0.3">
      <c r="C81" s="60"/>
      <c r="D81" s="60"/>
      <c r="E81" s="60"/>
      <c r="G81" s="481">
        <v>43440</v>
      </c>
      <c r="H81" s="421" t="s">
        <v>154</v>
      </c>
      <c r="I81" s="289"/>
      <c r="J81" s="289">
        <v>200</v>
      </c>
      <c r="K81" s="482"/>
      <c r="M81" s="197"/>
      <c r="N81" s="197"/>
      <c r="O81" s="67"/>
      <c r="P81" s="67"/>
      <c r="Q81" s="67"/>
      <c r="R81" s="197"/>
      <c r="S81" s="197"/>
      <c r="T81" s="118"/>
      <c r="U81" s="70"/>
      <c r="V81" s="119"/>
      <c r="W81" s="197"/>
      <c r="X81" s="161"/>
      <c r="Y81" s="163"/>
      <c r="Z81" s="163"/>
      <c r="AA81" s="168"/>
      <c r="AB81" s="169"/>
      <c r="AD81" s="224">
        <v>43422</v>
      </c>
      <c r="AE81" s="229" t="s">
        <v>61</v>
      </c>
      <c r="AF81" s="231" t="s">
        <v>388</v>
      </c>
      <c r="AG81" s="233">
        <f t="shared" si="10"/>
        <v>-29</v>
      </c>
      <c r="AH81" s="236"/>
      <c r="AI81" s="237"/>
      <c r="AJ81" s="249"/>
      <c r="AK81" s="252">
        <f t="shared" si="11"/>
        <v>29</v>
      </c>
      <c r="AL81" s="255">
        <v>0</v>
      </c>
      <c r="AM81" s="256"/>
      <c r="AN81" s="292" t="s">
        <v>375</v>
      </c>
      <c r="AO81" s="216">
        <v>10</v>
      </c>
      <c r="AP81" s="219"/>
      <c r="AQ81" s="216"/>
      <c r="AR81" s="216"/>
      <c r="AS81" s="216"/>
      <c r="AT81" s="216"/>
      <c r="AU81" s="216"/>
      <c r="AV81" s="216"/>
      <c r="AW81" s="216"/>
      <c r="AX81" s="227"/>
      <c r="AY81" s="284">
        <f t="shared" si="12"/>
        <v>19</v>
      </c>
      <c r="AZ81" s="85"/>
      <c r="BA81" s="261"/>
      <c r="BB81" s="216"/>
      <c r="BC81" s="227"/>
      <c r="BD81" s="278">
        <f t="shared" si="13"/>
        <v>0</v>
      </c>
      <c r="BE81" s="143">
        <v>1</v>
      </c>
      <c r="BF81" s="284">
        <f t="shared" si="14"/>
        <v>5</v>
      </c>
      <c r="BG81" s="272">
        <v>14</v>
      </c>
    </row>
    <row r="82" spans="3:64" s="165" customFormat="1" ht="30" customHeight="1" thickBot="1" x14ac:dyDescent="0.3">
      <c r="C82" s="60"/>
      <c r="D82" s="60"/>
      <c r="E82" s="60"/>
      <c r="G82" s="417"/>
      <c r="H82" s="418"/>
      <c r="I82" s="419"/>
      <c r="J82" s="419"/>
      <c r="K82" s="420">
        <v>3000</v>
      </c>
      <c r="M82" s="197"/>
      <c r="N82" s="197"/>
      <c r="O82" s="67"/>
      <c r="P82" s="67"/>
      <c r="Q82" s="67"/>
      <c r="R82" s="197"/>
      <c r="S82" s="197"/>
      <c r="T82" s="118"/>
      <c r="U82" s="70"/>
      <c r="V82" s="119"/>
      <c r="W82" s="197"/>
      <c r="X82" s="161"/>
      <c r="Y82" s="163"/>
      <c r="Z82" s="163"/>
      <c r="AA82" s="168"/>
      <c r="AB82" s="169"/>
      <c r="AD82" s="224">
        <v>43423</v>
      </c>
      <c r="AE82" s="229" t="s">
        <v>62</v>
      </c>
      <c r="AF82" s="231" t="s">
        <v>387</v>
      </c>
      <c r="AG82" s="233">
        <f t="shared" si="10"/>
        <v>-104</v>
      </c>
      <c r="AH82" s="236"/>
      <c r="AI82" s="237"/>
      <c r="AJ82" s="249"/>
      <c r="AK82" s="252">
        <f t="shared" si="11"/>
        <v>104</v>
      </c>
      <c r="AL82" s="255">
        <v>50</v>
      </c>
      <c r="AM82" s="256" t="s">
        <v>373</v>
      </c>
      <c r="AN82" s="292" t="s">
        <v>374</v>
      </c>
      <c r="AO82" s="216">
        <v>54</v>
      </c>
      <c r="AP82" s="216"/>
      <c r="AQ82" s="216"/>
      <c r="AR82" s="216"/>
      <c r="AS82" s="216"/>
      <c r="AT82" s="216"/>
      <c r="AU82" s="216"/>
      <c r="AV82" s="216"/>
      <c r="AW82" s="216"/>
      <c r="AX82" s="227"/>
      <c r="AY82" s="284">
        <f t="shared" si="12"/>
        <v>0</v>
      </c>
      <c r="AZ82" s="85"/>
      <c r="BA82" s="261"/>
      <c r="BB82" s="216"/>
      <c r="BC82" s="227"/>
      <c r="BD82" s="278">
        <f t="shared" si="13"/>
        <v>0</v>
      </c>
      <c r="BE82" s="143"/>
      <c r="BF82" s="284">
        <f t="shared" si="14"/>
        <v>0</v>
      </c>
      <c r="BG82" s="272"/>
    </row>
    <row r="83" spans="3:64" s="165" customFormat="1" ht="30" customHeight="1" thickBot="1" x14ac:dyDescent="0.3">
      <c r="C83" s="60"/>
      <c r="D83" s="60"/>
      <c r="E83" s="60"/>
      <c r="G83" s="298"/>
      <c r="H83" s="296"/>
      <c r="I83" s="297"/>
      <c r="J83" s="297"/>
      <c r="K83" s="297"/>
      <c r="M83" s="197"/>
      <c r="N83" s="197"/>
      <c r="O83" s="67"/>
      <c r="P83" s="67"/>
      <c r="Q83" s="67"/>
      <c r="R83" s="197"/>
      <c r="S83" s="197"/>
      <c r="T83" s="118"/>
      <c r="U83" s="70"/>
      <c r="V83" s="119"/>
      <c r="W83" s="197"/>
      <c r="X83" s="161"/>
      <c r="Y83" s="163"/>
      <c r="Z83" s="163"/>
      <c r="AA83" s="168"/>
      <c r="AB83" s="169"/>
      <c r="AD83" s="224">
        <v>43424</v>
      </c>
      <c r="AE83" s="229" t="s">
        <v>59</v>
      </c>
      <c r="AF83" s="231" t="s">
        <v>386</v>
      </c>
      <c r="AG83" s="233">
        <f t="shared" si="10"/>
        <v>-20</v>
      </c>
      <c r="AH83" s="236"/>
      <c r="AI83" s="237"/>
      <c r="AJ83" s="249"/>
      <c r="AK83" s="252">
        <f t="shared" si="11"/>
        <v>20</v>
      </c>
      <c r="AL83" s="255">
        <v>0</v>
      </c>
      <c r="AM83" s="256"/>
      <c r="AN83" s="292"/>
      <c r="AO83" s="216"/>
      <c r="AP83" s="216"/>
      <c r="AQ83" s="216"/>
      <c r="AR83" s="216"/>
      <c r="AS83" s="216"/>
      <c r="AT83" s="216"/>
      <c r="AU83" s="216"/>
      <c r="AV83" s="216"/>
      <c r="AW83" s="216"/>
      <c r="AX83" s="227"/>
      <c r="AY83" s="284">
        <f t="shared" si="12"/>
        <v>20</v>
      </c>
      <c r="AZ83" s="85"/>
      <c r="BA83" s="261"/>
      <c r="BB83" s="216"/>
      <c r="BC83" s="227"/>
      <c r="BD83" s="278">
        <f t="shared" si="13"/>
        <v>0</v>
      </c>
      <c r="BE83" s="143">
        <v>4</v>
      </c>
      <c r="BF83" s="284">
        <f t="shared" si="14"/>
        <v>20</v>
      </c>
      <c r="BG83" s="272"/>
    </row>
    <row r="84" spans="3:64" s="165" customFormat="1" ht="30" customHeight="1" thickBot="1" x14ac:dyDescent="0.3">
      <c r="C84" s="60"/>
      <c r="D84" s="60"/>
      <c r="E84" s="60"/>
      <c r="G84" s="298"/>
      <c r="H84" s="296"/>
      <c r="I84" s="297"/>
      <c r="J84" s="297"/>
      <c r="K84" s="297"/>
      <c r="M84" s="197"/>
      <c r="N84" s="197"/>
      <c r="O84" s="67"/>
      <c r="P84" s="67"/>
      <c r="Q84" s="67"/>
      <c r="R84" s="197"/>
      <c r="S84" s="197"/>
      <c r="T84" s="118"/>
      <c r="U84" s="70"/>
      <c r="V84" s="119"/>
      <c r="W84" s="197"/>
      <c r="X84" s="161"/>
      <c r="Y84" s="163"/>
      <c r="Z84" s="163"/>
      <c r="AA84" s="168"/>
      <c r="AB84" s="169"/>
      <c r="AD84" s="224">
        <v>43425</v>
      </c>
      <c r="AE84" s="229" t="s">
        <v>63</v>
      </c>
      <c r="AF84" s="231" t="s">
        <v>384</v>
      </c>
      <c r="AG84" s="233">
        <f t="shared" si="10"/>
        <v>-70</v>
      </c>
      <c r="AH84" s="236"/>
      <c r="AI84" s="237"/>
      <c r="AJ84" s="249"/>
      <c r="AK84" s="252">
        <f t="shared" si="11"/>
        <v>70</v>
      </c>
      <c r="AL84" s="255">
        <v>50</v>
      </c>
      <c r="AM84" s="256" t="s">
        <v>268</v>
      </c>
      <c r="AN84" s="292"/>
      <c r="AO84" s="216"/>
      <c r="AP84" s="216"/>
      <c r="AQ84" s="216"/>
      <c r="AR84" s="216"/>
      <c r="AS84" s="216"/>
      <c r="AT84" s="216"/>
      <c r="AU84" s="216"/>
      <c r="AV84" s="216"/>
      <c r="AW84" s="216"/>
      <c r="AX84" s="227"/>
      <c r="AY84" s="284">
        <f t="shared" si="12"/>
        <v>20</v>
      </c>
      <c r="AZ84" s="85"/>
      <c r="BA84" s="261"/>
      <c r="BB84" s="216"/>
      <c r="BC84" s="227"/>
      <c r="BD84" s="278">
        <f t="shared" si="13"/>
        <v>0</v>
      </c>
      <c r="BE84" s="143">
        <v>4</v>
      </c>
      <c r="BF84" s="284">
        <f t="shared" si="14"/>
        <v>20</v>
      </c>
      <c r="BG84" s="272"/>
    </row>
    <row r="85" spans="3:64" s="165" customFormat="1" ht="30" customHeight="1" thickBot="1" x14ac:dyDescent="0.3">
      <c r="C85" s="60"/>
      <c r="D85" s="60"/>
      <c r="E85" s="60"/>
      <c r="G85" s="298"/>
      <c r="H85" s="296"/>
      <c r="I85" s="297"/>
      <c r="J85" s="297"/>
      <c r="K85" s="297"/>
      <c r="M85" s="197"/>
      <c r="N85" s="197"/>
      <c r="O85" s="67"/>
      <c r="P85" s="67"/>
      <c r="Q85" s="67"/>
      <c r="R85" s="197"/>
      <c r="S85" s="197"/>
      <c r="T85" s="118"/>
      <c r="U85" s="70"/>
      <c r="V85" s="119"/>
      <c r="W85" s="197"/>
      <c r="X85" s="161"/>
      <c r="Y85" s="163"/>
      <c r="Z85" s="163"/>
      <c r="AA85" s="168"/>
      <c r="AB85" s="169"/>
      <c r="AD85" s="224">
        <v>43426</v>
      </c>
      <c r="AE85" s="229" t="s">
        <v>36</v>
      </c>
      <c r="AF85" s="231" t="s">
        <v>385</v>
      </c>
      <c r="AG85" s="233">
        <f t="shared" si="10"/>
        <v>-50</v>
      </c>
      <c r="AH85" s="236"/>
      <c r="AI85" s="237"/>
      <c r="AJ85" s="249"/>
      <c r="AK85" s="252">
        <f t="shared" si="11"/>
        <v>50</v>
      </c>
      <c r="AL85" s="255">
        <v>34</v>
      </c>
      <c r="AM85" s="256" t="s">
        <v>383</v>
      </c>
      <c r="AN85" s="292" t="s">
        <v>293</v>
      </c>
      <c r="AO85" s="216">
        <v>16</v>
      </c>
      <c r="AP85" s="216"/>
      <c r="AQ85" s="216"/>
      <c r="AR85" s="216"/>
      <c r="AS85" s="216"/>
      <c r="AT85" s="216"/>
      <c r="AU85" s="216"/>
      <c r="AV85" s="216"/>
      <c r="AW85" s="216"/>
      <c r="AX85" s="227"/>
      <c r="AY85" s="284">
        <f t="shared" si="12"/>
        <v>0</v>
      </c>
      <c r="AZ85" s="85"/>
      <c r="BA85" s="261"/>
      <c r="BB85" s="216"/>
      <c r="BC85" s="227"/>
      <c r="BD85" s="278">
        <f t="shared" si="13"/>
        <v>0</v>
      </c>
      <c r="BE85" s="143"/>
      <c r="BF85" s="284">
        <f t="shared" si="14"/>
        <v>0</v>
      </c>
      <c r="BG85" s="272"/>
    </row>
    <row r="86" spans="3:64" s="165" customFormat="1" ht="30" customHeight="1" thickBot="1" x14ac:dyDescent="0.3">
      <c r="C86" s="60"/>
      <c r="D86" s="60"/>
      <c r="E86" s="60"/>
      <c r="G86" s="298"/>
      <c r="H86" s="299"/>
      <c r="I86" s="297"/>
      <c r="J86" s="297"/>
      <c r="K86" s="297"/>
      <c r="M86" s="197"/>
      <c r="N86" s="197"/>
      <c r="O86" s="67"/>
      <c r="P86" s="67"/>
      <c r="Q86" s="67"/>
      <c r="R86" s="197"/>
      <c r="S86" s="197"/>
      <c r="T86" s="118"/>
      <c r="U86" s="70"/>
      <c r="V86" s="119"/>
      <c r="W86" s="197"/>
      <c r="X86" s="161"/>
      <c r="Y86" s="163"/>
      <c r="Z86" s="163"/>
      <c r="AA86" s="168"/>
      <c r="AB86" s="169"/>
      <c r="AD86" s="224">
        <v>43427</v>
      </c>
      <c r="AE86" s="229" t="s">
        <v>60</v>
      </c>
      <c r="AF86" s="231"/>
      <c r="AG86" s="233">
        <f t="shared" si="10"/>
        <v>-15</v>
      </c>
      <c r="AH86" s="236"/>
      <c r="AI86" s="237"/>
      <c r="AJ86" s="249"/>
      <c r="AK86" s="252">
        <f t="shared" si="11"/>
        <v>15</v>
      </c>
      <c r="AL86" s="255"/>
      <c r="AM86" s="256"/>
      <c r="AN86" s="292"/>
      <c r="AO86" s="216"/>
      <c r="AP86" s="216"/>
      <c r="AQ86" s="216"/>
      <c r="AR86" s="216"/>
      <c r="AS86" s="216"/>
      <c r="AT86" s="216"/>
      <c r="AU86" s="216"/>
      <c r="AV86" s="216"/>
      <c r="AW86" s="216"/>
      <c r="AX86" s="227"/>
      <c r="AY86" s="284">
        <f t="shared" si="12"/>
        <v>15</v>
      </c>
      <c r="AZ86" s="85"/>
      <c r="BA86" s="261"/>
      <c r="BB86" s="216"/>
      <c r="BC86" s="227"/>
      <c r="BD86" s="278">
        <f t="shared" si="13"/>
        <v>0</v>
      </c>
      <c r="BE86" s="143">
        <v>3</v>
      </c>
      <c r="BF86" s="284">
        <f t="shared" si="14"/>
        <v>15</v>
      </c>
      <c r="BG86" s="272"/>
      <c r="BI86" s="197"/>
      <c r="BJ86" s="197"/>
      <c r="BK86" s="197"/>
      <c r="BL86" s="197"/>
    </row>
    <row r="87" spans="3:64" s="165" customFormat="1" ht="30" customHeight="1" thickBot="1" x14ac:dyDescent="0.3">
      <c r="C87" s="60"/>
      <c r="D87" s="60"/>
      <c r="E87" s="60"/>
      <c r="G87" s="298"/>
      <c r="H87" s="299"/>
      <c r="I87" s="297"/>
      <c r="J87" s="297"/>
      <c r="K87" s="297"/>
      <c r="M87" s="197"/>
      <c r="N87" s="197"/>
      <c r="O87" s="67"/>
      <c r="P87" s="67"/>
      <c r="Q87" s="67"/>
      <c r="R87" s="197"/>
      <c r="S87" s="197"/>
      <c r="T87" s="118"/>
      <c r="U87" s="70"/>
      <c r="V87" s="119"/>
      <c r="W87" s="197"/>
      <c r="X87" s="161"/>
      <c r="Y87" s="163"/>
      <c r="Z87" s="163"/>
      <c r="AA87" s="168"/>
      <c r="AB87" s="169"/>
      <c r="AD87" s="224">
        <v>43428</v>
      </c>
      <c r="AE87" s="228" t="s">
        <v>149</v>
      </c>
      <c r="AF87" s="231"/>
      <c r="AG87" s="233">
        <f t="shared" si="10"/>
        <v>-10</v>
      </c>
      <c r="AH87" s="236"/>
      <c r="AI87" s="237"/>
      <c r="AJ87" s="85"/>
      <c r="AK87" s="252">
        <f t="shared" si="11"/>
        <v>10</v>
      </c>
      <c r="AL87" s="261"/>
      <c r="AM87" s="256"/>
      <c r="AN87" s="294"/>
      <c r="AO87" s="221"/>
      <c r="AP87" s="215"/>
      <c r="AQ87" s="216"/>
      <c r="AR87" s="216"/>
      <c r="AS87" s="216"/>
      <c r="AT87" s="216"/>
      <c r="AU87" s="216"/>
      <c r="AV87" s="216"/>
      <c r="AW87" s="216"/>
      <c r="AX87" s="227"/>
      <c r="AY87" s="284">
        <f t="shared" si="12"/>
        <v>10</v>
      </c>
      <c r="AZ87" s="85"/>
      <c r="BA87" s="261"/>
      <c r="BB87" s="216"/>
      <c r="BC87" s="227"/>
      <c r="BD87" s="278">
        <f t="shared" si="13"/>
        <v>0</v>
      </c>
      <c r="BE87" s="143">
        <v>2</v>
      </c>
      <c r="BF87" s="284">
        <f t="shared" si="14"/>
        <v>10</v>
      </c>
      <c r="BG87" s="274"/>
      <c r="BH87" s="197"/>
      <c r="BI87" s="197"/>
      <c r="BJ87" s="197"/>
      <c r="BK87" s="197"/>
      <c r="BL87" s="197"/>
    </row>
    <row r="88" spans="3:64" s="165" customFormat="1" ht="30" customHeight="1" thickBot="1" x14ac:dyDescent="0.3">
      <c r="C88" s="60"/>
      <c r="D88" s="60"/>
      <c r="E88" s="60"/>
      <c r="G88" s="298"/>
      <c r="H88" s="299"/>
      <c r="I88" s="297"/>
      <c r="J88" s="59"/>
      <c r="K88" s="297"/>
      <c r="M88" s="197"/>
      <c r="N88" s="197"/>
      <c r="O88" s="67"/>
      <c r="P88" s="67"/>
      <c r="Q88" s="67"/>
      <c r="R88" s="197"/>
      <c r="S88" s="197"/>
      <c r="T88" s="118"/>
      <c r="U88" s="70"/>
      <c r="V88" s="119"/>
      <c r="W88" s="197"/>
      <c r="X88" s="161"/>
      <c r="Y88" s="163"/>
      <c r="Z88" s="163"/>
      <c r="AA88" s="168"/>
      <c r="AB88" s="169"/>
      <c r="AD88" s="224">
        <v>43429</v>
      </c>
      <c r="AE88" s="229" t="s">
        <v>61</v>
      </c>
      <c r="AF88" s="231"/>
      <c r="AG88" s="233">
        <f t="shared" si="10"/>
        <v>0</v>
      </c>
      <c r="AH88" s="236"/>
      <c r="AI88" s="237"/>
      <c r="AJ88" s="85"/>
      <c r="AK88" s="252">
        <f t="shared" si="11"/>
        <v>0</v>
      </c>
      <c r="AL88" s="261"/>
      <c r="AM88" s="256"/>
      <c r="AN88" s="292"/>
      <c r="AO88" s="219"/>
      <c r="AP88" s="216"/>
      <c r="AQ88" s="216"/>
      <c r="AR88" s="223"/>
      <c r="AS88" s="216"/>
      <c r="AT88" s="216"/>
      <c r="AU88" s="216"/>
      <c r="AV88" s="216"/>
      <c r="AW88" s="216"/>
      <c r="AX88" s="227"/>
      <c r="AY88" s="284">
        <f t="shared" si="12"/>
        <v>0</v>
      </c>
      <c r="AZ88" s="85"/>
      <c r="BA88" s="261"/>
      <c r="BB88" s="216"/>
      <c r="BC88" s="227"/>
      <c r="BD88" s="278">
        <f t="shared" si="13"/>
        <v>0</v>
      </c>
      <c r="BE88" s="143"/>
      <c r="BF88" s="284">
        <f t="shared" si="14"/>
        <v>0</v>
      </c>
      <c r="BG88" s="274"/>
      <c r="BH88" s="197"/>
      <c r="BI88" s="197"/>
      <c r="BJ88" s="197"/>
      <c r="BK88" s="197"/>
      <c r="BL88" s="197"/>
    </row>
    <row r="89" spans="3:64" s="165" customFormat="1" ht="30" customHeight="1" thickBot="1" x14ac:dyDescent="0.3">
      <c r="C89" s="60"/>
      <c r="D89" s="60"/>
      <c r="E89" s="60"/>
      <c r="G89" s="60"/>
      <c r="H89" s="54"/>
      <c r="I89" s="58"/>
      <c r="J89" s="59"/>
      <c r="K89" s="66"/>
      <c r="M89" s="197"/>
      <c r="N89" s="197"/>
      <c r="O89" s="67"/>
      <c r="P89" s="67"/>
      <c r="Q89" s="67"/>
      <c r="R89" s="197"/>
      <c r="S89" s="197"/>
      <c r="T89" s="118"/>
      <c r="U89" s="70"/>
      <c r="V89" s="119"/>
      <c r="W89" s="197"/>
      <c r="X89" s="161"/>
      <c r="Y89" s="163"/>
      <c r="Z89" s="163"/>
      <c r="AA89" s="168"/>
      <c r="AB89" s="169"/>
      <c r="AD89" s="224">
        <v>43430</v>
      </c>
      <c r="AE89" s="229" t="s">
        <v>62</v>
      </c>
      <c r="AF89" s="231" t="s">
        <v>408</v>
      </c>
      <c r="AG89" s="233">
        <f t="shared" si="10"/>
        <v>-90</v>
      </c>
      <c r="AH89" s="236"/>
      <c r="AI89" s="237"/>
      <c r="AJ89" s="85"/>
      <c r="AK89" s="252">
        <f t="shared" si="11"/>
        <v>90</v>
      </c>
      <c r="AL89" s="261">
        <v>80</v>
      </c>
      <c r="AM89" s="256" t="s">
        <v>407</v>
      </c>
      <c r="AN89" s="292"/>
      <c r="AO89" s="216"/>
      <c r="AP89" s="216"/>
      <c r="AQ89" s="216"/>
      <c r="AR89" s="216"/>
      <c r="AS89" s="216"/>
      <c r="AT89" s="216"/>
      <c r="AU89" s="216"/>
      <c r="AV89" s="216"/>
      <c r="AW89" s="216"/>
      <c r="AX89" s="227"/>
      <c r="AY89" s="284">
        <f t="shared" si="12"/>
        <v>10</v>
      </c>
      <c r="AZ89" s="85"/>
      <c r="BA89" s="261"/>
      <c r="BB89" s="216"/>
      <c r="BC89" s="227"/>
      <c r="BD89" s="278">
        <f t="shared" si="13"/>
        <v>0</v>
      </c>
      <c r="BE89" s="143">
        <v>2</v>
      </c>
      <c r="BF89" s="284">
        <f t="shared" si="14"/>
        <v>10</v>
      </c>
      <c r="BG89" s="274"/>
      <c r="BH89" s="197"/>
      <c r="BI89" s="197"/>
      <c r="BJ89" s="197"/>
      <c r="BK89" s="197"/>
      <c r="BL89" s="197"/>
    </row>
    <row r="90" spans="3:64" s="165" customFormat="1" ht="30" customHeight="1" thickBot="1" x14ac:dyDescent="0.3">
      <c r="C90" s="60"/>
      <c r="D90" s="60"/>
      <c r="E90" s="60"/>
      <c r="G90" s="60"/>
      <c r="H90" s="54"/>
      <c r="I90" s="58"/>
      <c r="J90" s="59"/>
      <c r="K90" s="66"/>
      <c r="M90" s="197"/>
      <c r="N90" s="197"/>
      <c r="O90" s="67"/>
      <c r="P90" s="67"/>
      <c r="Q90" s="67"/>
      <c r="R90" s="197"/>
      <c r="S90" s="197"/>
      <c r="T90" s="118"/>
      <c r="U90" s="70"/>
      <c r="V90" s="119"/>
      <c r="W90" s="197"/>
      <c r="X90" s="161"/>
      <c r="Y90" s="163"/>
      <c r="Z90" s="163"/>
      <c r="AA90" s="168"/>
      <c r="AB90" s="169"/>
      <c r="AD90" s="224">
        <v>43431</v>
      </c>
      <c r="AE90" s="229" t="s">
        <v>59</v>
      </c>
      <c r="AF90" s="231"/>
      <c r="AG90" s="233">
        <f t="shared" si="10"/>
        <v>-55</v>
      </c>
      <c r="AH90" s="236"/>
      <c r="AI90" s="237"/>
      <c r="AJ90" s="85"/>
      <c r="AK90" s="252">
        <f t="shared" si="11"/>
        <v>55</v>
      </c>
      <c r="AL90" s="261">
        <v>0</v>
      </c>
      <c r="AM90" s="256" t="s">
        <v>406</v>
      </c>
      <c r="AN90" s="292" t="s">
        <v>411</v>
      </c>
      <c r="AO90" s="216">
        <v>30</v>
      </c>
      <c r="AP90" s="216">
        <v>15</v>
      </c>
      <c r="AQ90" s="216"/>
      <c r="AR90" s="216"/>
      <c r="AS90" s="216"/>
      <c r="AT90" s="216"/>
      <c r="AU90" s="216"/>
      <c r="AV90" s="216"/>
      <c r="AW90" s="216"/>
      <c r="AX90" s="227"/>
      <c r="AY90" s="284">
        <f t="shared" si="12"/>
        <v>10</v>
      </c>
      <c r="AZ90" s="282"/>
      <c r="BA90" s="261"/>
      <c r="BB90" s="216"/>
      <c r="BC90" s="227"/>
      <c r="BD90" s="278">
        <f t="shared" si="13"/>
        <v>0</v>
      </c>
      <c r="BE90" s="143">
        <v>2</v>
      </c>
      <c r="BF90" s="284">
        <f t="shared" si="14"/>
        <v>10</v>
      </c>
      <c r="BG90" s="274"/>
      <c r="BH90" s="197"/>
      <c r="BI90" s="197"/>
      <c r="BJ90" s="197"/>
      <c r="BK90" s="197"/>
      <c r="BL90" s="197"/>
    </row>
    <row r="91" spans="3:64" s="165" customFormat="1" ht="30" customHeight="1" thickBot="1" x14ac:dyDescent="0.3">
      <c r="C91" s="60"/>
      <c r="D91" s="60"/>
      <c r="E91" s="60"/>
      <c r="G91" s="60"/>
      <c r="H91" s="54"/>
      <c r="I91" s="58"/>
      <c r="J91" s="59"/>
      <c r="K91" s="66"/>
      <c r="M91" s="197"/>
      <c r="N91" s="197"/>
      <c r="O91" s="67"/>
      <c r="P91" s="67"/>
      <c r="Q91" s="67"/>
      <c r="R91" s="197"/>
      <c r="S91" s="197"/>
      <c r="T91" s="118"/>
      <c r="U91" s="70"/>
      <c r="V91" s="119"/>
      <c r="W91" s="197"/>
      <c r="X91" s="161"/>
      <c r="Y91" s="163"/>
      <c r="Z91" s="163"/>
      <c r="AA91" s="168"/>
      <c r="AB91" s="169"/>
      <c r="AD91" s="224">
        <v>43432</v>
      </c>
      <c r="AE91" s="229" t="s">
        <v>63</v>
      </c>
      <c r="AF91" s="231" t="s">
        <v>409</v>
      </c>
      <c r="AG91" s="233">
        <f t="shared" si="10"/>
        <v>-90</v>
      </c>
      <c r="AH91" s="236"/>
      <c r="AI91" s="237"/>
      <c r="AJ91" s="85"/>
      <c r="AK91" s="252">
        <f t="shared" si="11"/>
        <v>90</v>
      </c>
      <c r="AL91" s="261">
        <v>0</v>
      </c>
      <c r="AM91" s="256" t="s">
        <v>406</v>
      </c>
      <c r="AN91" s="292" t="s">
        <v>405</v>
      </c>
      <c r="AO91" s="216">
        <v>80</v>
      </c>
      <c r="AP91" s="216"/>
      <c r="AQ91" s="216"/>
      <c r="AR91" s="216"/>
      <c r="AS91" s="216"/>
      <c r="AT91" s="216"/>
      <c r="AU91" s="216"/>
      <c r="AV91" s="216"/>
      <c r="AW91" s="216"/>
      <c r="AX91" s="227"/>
      <c r="AY91" s="284">
        <f t="shared" si="12"/>
        <v>10</v>
      </c>
      <c r="AZ91" s="85"/>
      <c r="BA91" s="261"/>
      <c r="BB91" s="216"/>
      <c r="BC91" s="227"/>
      <c r="BD91" s="278">
        <f t="shared" si="13"/>
        <v>0</v>
      </c>
      <c r="BE91" s="143">
        <v>2</v>
      </c>
      <c r="BF91" s="284">
        <f t="shared" si="14"/>
        <v>10</v>
      </c>
      <c r="BG91" s="274"/>
      <c r="BH91" s="197"/>
      <c r="BI91" s="197"/>
      <c r="BJ91" s="197"/>
      <c r="BK91" s="197"/>
      <c r="BL91" s="197"/>
    </row>
    <row r="92" spans="3:64" s="165" customFormat="1" ht="30" customHeight="1" thickBot="1" x14ac:dyDescent="0.3">
      <c r="C92" s="60"/>
      <c r="D92" s="60"/>
      <c r="E92" s="60"/>
      <c r="G92" s="60"/>
      <c r="H92" s="54"/>
      <c r="I92" s="58"/>
      <c r="J92" s="59"/>
      <c r="K92" s="66"/>
      <c r="M92" s="197"/>
      <c r="N92" s="197"/>
      <c r="O92" s="67"/>
      <c r="P92" s="67"/>
      <c r="Q92" s="67"/>
      <c r="R92" s="197"/>
      <c r="S92" s="197"/>
      <c r="T92" s="118"/>
      <c r="U92" s="70"/>
      <c r="V92" s="119"/>
      <c r="W92" s="197"/>
      <c r="X92" s="161"/>
      <c r="Y92" s="163"/>
      <c r="Z92" s="163"/>
      <c r="AA92" s="168"/>
      <c r="AB92" s="169"/>
      <c r="AD92" s="224">
        <v>43433</v>
      </c>
      <c r="AE92" s="229" t="s">
        <v>36</v>
      </c>
      <c r="AF92" s="231" t="s">
        <v>409</v>
      </c>
      <c r="AG92" s="233">
        <f t="shared" si="10"/>
        <v>-10</v>
      </c>
      <c r="AH92" s="236"/>
      <c r="AI92" s="237"/>
      <c r="AJ92" s="85"/>
      <c r="AK92" s="252">
        <f t="shared" si="11"/>
        <v>10</v>
      </c>
      <c r="AL92" s="261"/>
      <c r="AM92" s="256"/>
      <c r="AN92" s="292"/>
      <c r="AO92" s="216"/>
      <c r="AP92" s="216"/>
      <c r="AQ92" s="216"/>
      <c r="AR92" s="216"/>
      <c r="AS92" s="216"/>
      <c r="AT92" s="216"/>
      <c r="AU92" s="216"/>
      <c r="AV92" s="216"/>
      <c r="AW92" s="216"/>
      <c r="AX92" s="227"/>
      <c r="AY92" s="284">
        <f t="shared" si="12"/>
        <v>10</v>
      </c>
      <c r="AZ92" s="85"/>
      <c r="BA92" s="261"/>
      <c r="BB92" s="216"/>
      <c r="BC92" s="227"/>
      <c r="BD92" s="278">
        <f t="shared" si="13"/>
        <v>0</v>
      </c>
      <c r="BE92" s="143">
        <v>2</v>
      </c>
      <c r="BF92" s="284">
        <f t="shared" si="14"/>
        <v>10</v>
      </c>
      <c r="BG92" s="274"/>
      <c r="BH92" s="197"/>
      <c r="BI92" s="197"/>
      <c r="BJ92" s="197"/>
      <c r="BK92" s="197"/>
      <c r="BL92" s="197"/>
    </row>
    <row r="93" spans="3:64" s="165" customFormat="1" ht="30" customHeight="1" thickBot="1" x14ac:dyDescent="0.3">
      <c r="C93" s="60"/>
      <c r="D93" s="60"/>
      <c r="E93" s="60"/>
      <c r="G93" s="60"/>
      <c r="H93" s="54"/>
      <c r="I93" s="58"/>
      <c r="J93" s="59"/>
      <c r="K93" s="66"/>
      <c r="M93" s="197"/>
      <c r="N93" s="197"/>
      <c r="O93" s="67"/>
      <c r="P93" s="67"/>
      <c r="Q93" s="67"/>
      <c r="R93" s="197"/>
      <c r="S93" s="197"/>
      <c r="T93" s="118"/>
      <c r="U93" s="70"/>
      <c r="V93" s="119"/>
      <c r="W93" s="197"/>
      <c r="X93" s="161"/>
      <c r="Y93" s="163"/>
      <c r="Z93" s="163"/>
      <c r="AA93" s="168"/>
      <c r="AB93" s="169"/>
      <c r="AD93" s="224">
        <v>43434</v>
      </c>
      <c r="AE93" s="229" t="s">
        <v>60</v>
      </c>
      <c r="AF93" s="231" t="s">
        <v>410</v>
      </c>
      <c r="AG93" s="233">
        <f t="shared" si="10"/>
        <v>-150</v>
      </c>
      <c r="AH93" s="236"/>
      <c r="AI93" s="237"/>
      <c r="AJ93" s="85"/>
      <c r="AK93" s="252">
        <f t="shared" si="11"/>
        <v>150</v>
      </c>
      <c r="AL93" s="261">
        <v>90</v>
      </c>
      <c r="AM93" s="256" t="s">
        <v>412</v>
      </c>
      <c r="AN93" s="292" t="s">
        <v>413</v>
      </c>
      <c r="AO93" s="221">
        <v>30</v>
      </c>
      <c r="AP93" s="216">
        <v>20</v>
      </c>
      <c r="AQ93" s="216"/>
      <c r="AR93" s="216"/>
      <c r="AS93" s="216"/>
      <c r="AT93" s="216"/>
      <c r="AU93" s="216"/>
      <c r="AV93" s="216"/>
      <c r="AW93" s="216"/>
      <c r="AX93" s="227"/>
      <c r="AY93" s="284">
        <f t="shared" si="12"/>
        <v>10</v>
      </c>
      <c r="AZ93" s="85"/>
      <c r="BA93" s="261"/>
      <c r="BB93" s="216"/>
      <c r="BC93" s="227"/>
      <c r="BD93" s="278">
        <f t="shared" si="13"/>
        <v>0</v>
      </c>
      <c r="BE93" s="143">
        <v>2</v>
      </c>
      <c r="BF93" s="284">
        <f t="shared" si="14"/>
        <v>10</v>
      </c>
      <c r="BG93" s="274"/>
      <c r="BH93" s="197"/>
      <c r="BI93" s="197"/>
      <c r="BJ93" s="197"/>
      <c r="BK93" s="197"/>
      <c r="BL93" s="197"/>
    </row>
    <row r="94" spans="3:64" s="165" customFormat="1" ht="30" customHeight="1" thickBot="1" x14ac:dyDescent="0.3">
      <c r="C94" s="60"/>
      <c r="D94" s="60"/>
      <c r="E94" s="60"/>
      <c r="G94" s="60"/>
      <c r="H94" s="54"/>
      <c r="I94" s="58"/>
      <c r="J94" s="59"/>
      <c r="K94" s="66"/>
      <c r="M94" s="197"/>
      <c r="N94" s="197"/>
      <c r="O94" s="67"/>
      <c r="P94" s="67"/>
      <c r="Q94" s="67"/>
      <c r="R94" s="197"/>
      <c r="S94" s="197"/>
      <c r="T94" s="118"/>
      <c r="U94" s="70"/>
      <c r="V94" s="119"/>
      <c r="W94" s="197"/>
      <c r="X94" s="161"/>
      <c r="Y94" s="163"/>
      <c r="Z94" s="163"/>
      <c r="AA94" s="168"/>
      <c r="AB94" s="169"/>
      <c r="AD94" s="224">
        <v>43435</v>
      </c>
      <c r="AE94" s="228" t="s">
        <v>149</v>
      </c>
      <c r="AF94" s="231" t="s">
        <v>414</v>
      </c>
      <c r="AG94" s="233">
        <f t="shared" si="10"/>
        <v>-120</v>
      </c>
      <c r="AH94" s="236"/>
      <c r="AI94" s="237"/>
      <c r="AJ94" s="85"/>
      <c r="AK94" s="252">
        <f t="shared" si="11"/>
        <v>120</v>
      </c>
      <c r="AL94" s="261">
        <v>100</v>
      </c>
      <c r="AM94" s="256" t="s">
        <v>208</v>
      </c>
      <c r="AN94" s="292"/>
      <c r="AO94" s="216"/>
      <c r="AP94" s="219"/>
      <c r="AQ94" s="216"/>
      <c r="AR94" s="216"/>
      <c r="AS94" s="216"/>
      <c r="AT94" s="216"/>
      <c r="AU94" s="216"/>
      <c r="AV94" s="216"/>
      <c r="AW94" s="216"/>
      <c r="AX94" s="227"/>
      <c r="AY94" s="284">
        <f t="shared" si="12"/>
        <v>20</v>
      </c>
      <c r="AZ94" s="85"/>
      <c r="BA94" s="261"/>
      <c r="BB94" s="216"/>
      <c r="BC94" s="227"/>
      <c r="BD94" s="278">
        <f t="shared" si="13"/>
        <v>0</v>
      </c>
      <c r="BE94" s="143">
        <v>4</v>
      </c>
      <c r="BF94" s="284">
        <f t="shared" si="14"/>
        <v>20</v>
      </c>
      <c r="BG94" s="274"/>
      <c r="BH94" s="197"/>
      <c r="BI94" s="197"/>
      <c r="BJ94" s="197"/>
      <c r="BK94" s="197"/>
      <c r="BL94" s="197"/>
    </row>
    <row r="95" spans="3:64" s="165" customFormat="1" ht="30" customHeight="1" thickBot="1" x14ac:dyDescent="0.3">
      <c r="C95" s="60"/>
      <c r="D95" s="60"/>
      <c r="E95" s="60"/>
      <c r="G95" s="60"/>
      <c r="H95" s="54"/>
      <c r="I95" s="58"/>
      <c r="J95" s="59"/>
      <c r="K95" s="66"/>
      <c r="M95" s="197"/>
      <c r="N95" s="197"/>
      <c r="O95" s="67"/>
      <c r="P95" s="67"/>
      <c r="Q95" s="67"/>
      <c r="R95" s="197"/>
      <c r="S95" s="197"/>
      <c r="T95" s="118"/>
      <c r="U95" s="70"/>
      <c r="V95" s="119"/>
      <c r="W95" s="197"/>
      <c r="X95" s="161"/>
      <c r="Y95" s="163"/>
      <c r="Z95" s="163"/>
      <c r="AA95" s="168"/>
      <c r="AB95" s="169"/>
      <c r="AD95" s="224">
        <v>43436</v>
      </c>
      <c r="AE95" s="229" t="s">
        <v>61</v>
      </c>
      <c r="AF95" s="231"/>
      <c r="AG95" s="233">
        <f t="shared" si="10"/>
        <v>-5</v>
      </c>
      <c r="AH95" s="236"/>
      <c r="AI95" s="237"/>
      <c r="AJ95" s="85"/>
      <c r="AK95" s="252">
        <f t="shared" si="11"/>
        <v>5</v>
      </c>
      <c r="AL95" s="261"/>
      <c r="AM95" s="256"/>
      <c r="AN95" s="292"/>
      <c r="AO95" s="216"/>
      <c r="AP95" s="216"/>
      <c r="AQ95" s="216"/>
      <c r="AR95" s="216"/>
      <c r="AS95" s="216"/>
      <c r="AT95" s="216"/>
      <c r="AU95" s="216"/>
      <c r="AV95" s="216"/>
      <c r="AW95" s="216"/>
      <c r="AX95" s="227"/>
      <c r="AY95" s="284">
        <f t="shared" si="12"/>
        <v>5</v>
      </c>
      <c r="AZ95" s="85"/>
      <c r="BA95" s="261"/>
      <c r="BB95" s="216"/>
      <c r="BC95" s="227"/>
      <c r="BD95" s="278">
        <f t="shared" si="13"/>
        <v>0</v>
      </c>
      <c r="BE95" s="143">
        <v>1</v>
      </c>
      <c r="BF95" s="284">
        <f t="shared" si="14"/>
        <v>5</v>
      </c>
      <c r="BG95" s="274"/>
      <c r="BH95" s="197"/>
      <c r="BI95" s="197"/>
      <c r="BJ95" s="197"/>
      <c r="BK95" s="197"/>
      <c r="BL95" s="197"/>
    </row>
    <row r="96" spans="3:64" s="165" customFormat="1" ht="30" customHeight="1" thickBot="1" x14ac:dyDescent="0.3">
      <c r="C96" s="60"/>
      <c r="D96" s="60"/>
      <c r="E96" s="60"/>
      <c r="G96" s="60"/>
      <c r="H96" s="54"/>
      <c r="I96" s="58"/>
      <c r="J96" s="59"/>
      <c r="K96" s="66"/>
      <c r="M96" s="197"/>
      <c r="N96" s="197"/>
      <c r="O96" s="67"/>
      <c r="P96" s="67"/>
      <c r="Q96" s="67"/>
      <c r="R96" s="197"/>
      <c r="S96" s="197"/>
      <c r="T96" s="118"/>
      <c r="U96" s="70"/>
      <c r="V96" s="119"/>
      <c r="W96" s="197"/>
      <c r="X96" s="161"/>
      <c r="Y96" s="163"/>
      <c r="Z96" s="163"/>
      <c r="AA96" s="168"/>
      <c r="AB96" s="169"/>
      <c r="AD96" s="224">
        <v>43437</v>
      </c>
      <c r="AE96" s="229" t="s">
        <v>62</v>
      </c>
      <c r="AF96" s="231"/>
      <c r="AG96" s="233">
        <f t="shared" si="10"/>
        <v>-185</v>
      </c>
      <c r="AH96" s="236"/>
      <c r="AI96" s="237"/>
      <c r="AJ96" s="85"/>
      <c r="AK96" s="252">
        <f t="shared" si="11"/>
        <v>185</v>
      </c>
      <c r="AL96" s="261">
        <v>45</v>
      </c>
      <c r="AM96" s="256" t="s">
        <v>398</v>
      </c>
      <c r="AN96" s="292" t="s">
        <v>399</v>
      </c>
      <c r="AO96" s="216">
        <v>130</v>
      </c>
      <c r="AP96" s="216"/>
      <c r="AQ96" s="216"/>
      <c r="AR96" s="216"/>
      <c r="AS96" s="216"/>
      <c r="AT96" s="216"/>
      <c r="AU96" s="216"/>
      <c r="AV96" s="216"/>
      <c r="AW96" s="216"/>
      <c r="AX96" s="227"/>
      <c r="AY96" s="284">
        <f t="shared" si="12"/>
        <v>10</v>
      </c>
      <c r="AZ96" s="85"/>
      <c r="BA96" s="261"/>
      <c r="BB96" s="216"/>
      <c r="BC96" s="227"/>
      <c r="BD96" s="278">
        <f t="shared" si="13"/>
        <v>0</v>
      </c>
      <c r="BE96" s="143">
        <v>2</v>
      </c>
      <c r="BF96" s="284">
        <f t="shared" si="14"/>
        <v>10</v>
      </c>
      <c r="BG96" s="274"/>
      <c r="BH96" s="197"/>
      <c r="BI96" s="197"/>
      <c r="BJ96" s="197"/>
      <c r="BK96" s="197"/>
      <c r="BL96" s="197"/>
    </row>
    <row r="97" spans="3:64" s="165" customFormat="1" ht="30" customHeight="1" thickBot="1" x14ac:dyDescent="0.3">
      <c r="C97" s="60"/>
      <c r="D97" s="60"/>
      <c r="E97" s="60"/>
      <c r="G97" s="60"/>
      <c r="H97" s="54"/>
      <c r="I97" s="58"/>
      <c r="J97" s="59"/>
      <c r="K97" s="66"/>
      <c r="M97" s="197"/>
      <c r="N97" s="197"/>
      <c r="O97" s="67"/>
      <c r="P97" s="67"/>
      <c r="Q97" s="67"/>
      <c r="R97" s="197"/>
      <c r="S97" s="197"/>
      <c r="T97" s="118"/>
      <c r="U97" s="70"/>
      <c r="V97" s="119"/>
      <c r="W97" s="197"/>
      <c r="X97" s="161"/>
      <c r="Y97" s="163"/>
      <c r="Z97" s="163"/>
      <c r="AA97" s="168"/>
      <c r="AB97" s="169"/>
      <c r="AD97" s="224">
        <v>43438</v>
      </c>
      <c r="AE97" s="229" t="s">
        <v>59</v>
      </c>
      <c r="AF97" s="231"/>
      <c r="AG97" s="233">
        <f t="shared" si="10"/>
        <v>-44</v>
      </c>
      <c r="AH97" s="236"/>
      <c r="AI97" s="237"/>
      <c r="AJ97" s="85"/>
      <c r="AK97" s="252">
        <f t="shared" si="11"/>
        <v>44</v>
      </c>
      <c r="AL97" s="261">
        <v>34</v>
      </c>
      <c r="AM97" s="256" t="s">
        <v>397</v>
      </c>
      <c r="AN97" s="292"/>
      <c r="AO97" s="216"/>
      <c r="AP97" s="216"/>
      <c r="AQ97" s="216"/>
      <c r="AR97" s="216"/>
      <c r="AS97" s="216"/>
      <c r="AT97" s="216"/>
      <c r="AU97" s="216"/>
      <c r="AV97" s="216"/>
      <c r="AW97" s="216"/>
      <c r="AX97" s="227"/>
      <c r="AY97" s="284">
        <f t="shared" si="12"/>
        <v>10</v>
      </c>
      <c r="AZ97" s="85"/>
      <c r="BA97" s="261"/>
      <c r="BB97" s="216"/>
      <c r="BC97" s="227"/>
      <c r="BD97" s="278">
        <f t="shared" si="13"/>
        <v>0</v>
      </c>
      <c r="BE97" s="143">
        <v>2</v>
      </c>
      <c r="BF97" s="284">
        <f t="shared" si="14"/>
        <v>10</v>
      </c>
      <c r="BG97" s="274"/>
      <c r="BH97" s="197"/>
      <c r="BI97" s="197"/>
      <c r="BJ97" s="197"/>
      <c r="BK97" s="197"/>
      <c r="BL97" s="197"/>
    </row>
    <row r="98" spans="3:64" s="165" customFormat="1" ht="30" customHeight="1" thickBot="1" x14ac:dyDescent="0.3">
      <c r="C98" s="60"/>
      <c r="D98" s="60"/>
      <c r="E98" s="60"/>
      <c r="G98" s="60"/>
      <c r="H98" s="54"/>
      <c r="I98" s="58"/>
      <c r="J98" s="59"/>
      <c r="K98" s="66"/>
      <c r="M98" s="197"/>
      <c r="N98" s="197"/>
      <c r="O98" s="67"/>
      <c r="P98" s="67"/>
      <c r="Q98" s="67"/>
      <c r="R98" s="197"/>
      <c r="S98" s="197"/>
      <c r="T98" s="118"/>
      <c r="U98" s="70"/>
      <c r="V98" s="119"/>
      <c r="W98" s="197"/>
      <c r="X98" s="161"/>
      <c r="Y98" s="163"/>
      <c r="Z98" s="163"/>
      <c r="AA98" s="168"/>
      <c r="AB98" s="169"/>
      <c r="AD98" s="224">
        <v>43439</v>
      </c>
      <c r="AE98" s="229" t="s">
        <v>63</v>
      </c>
      <c r="AF98" s="231"/>
      <c r="AG98" s="233">
        <f t="shared" si="10"/>
        <v>-60</v>
      </c>
      <c r="AH98" s="236"/>
      <c r="AI98" s="237"/>
      <c r="AJ98" s="85"/>
      <c r="AK98" s="252">
        <f t="shared" si="11"/>
        <v>60</v>
      </c>
      <c r="AL98" s="261"/>
      <c r="AM98" s="256" t="s">
        <v>396</v>
      </c>
      <c r="AN98" s="292" t="s">
        <v>395</v>
      </c>
      <c r="AO98" s="216">
        <v>50</v>
      </c>
      <c r="AP98" s="216"/>
      <c r="AQ98" s="216"/>
      <c r="AR98" s="216"/>
      <c r="AS98" s="216"/>
      <c r="AT98" s="216"/>
      <c r="AU98" s="216"/>
      <c r="AV98" s="216"/>
      <c r="AW98" s="216"/>
      <c r="AX98" s="227"/>
      <c r="AY98" s="284">
        <f t="shared" si="12"/>
        <v>10</v>
      </c>
      <c r="AZ98" s="85"/>
      <c r="BA98" s="261"/>
      <c r="BB98" s="216"/>
      <c r="BC98" s="227"/>
      <c r="BD98" s="278">
        <f t="shared" si="13"/>
        <v>0</v>
      </c>
      <c r="BE98" s="143">
        <v>2</v>
      </c>
      <c r="BF98" s="284">
        <f t="shared" si="14"/>
        <v>10</v>
      </c>
      <c r="BG98" s="274"/>
      <c r="BH98" s="197"/>
      <c r="BI98" s="197"/>
      <c r="BJ98" s="197"/>
      <c r="BK98" s="197"/>
      <c r="BL98" s="197"/>
    </row>
    <row r="99" spans="3:64" s="165" customFormat="1" ht="30" customHeight="1" thickBot="1" x14ac:dyDescent="0.3">
      <c r="C99" s="60"/>
      <c r="D99" s="60"/>
      <c r="E99" s="60"/>
      <c r="G99" s="60"/>
      <c r="H99" s="54"/>
      <c r="I99" s="58"/>
      <c r="J99" s="59"/>
      <c r="K99" s="66"/>
      <c r="M99" s="197"/>
      <c r="N99" s="197"/>
      <c r="O99" s="67"/>
      <c r="P99" s="67"/>
      <c r="Q99" s="67"/>
      <c r="R99" s="197"/>
      <c r="S99" s="197"/>
      <c r="T99" s="118"/>
      <c r="U99" s="70"/>
      <c r="V99" s="119"/>
      <c r="W99" s="197"/>
      <c r="X99" s="161"/>
      <c r="Y99" s="163"/>
      <c r="Z99" s="163"/>
      <c r="AA99" s="168"/>
      <c r="AB99" s="169"/>
      <c r="AD99" s="224">
        <v>43440</v>
      </c>
      <c r="AE99" s="229" t="s">
        <v>36</v>
      </c>
      <c r="AF99" s="231"/>
      <c r="AG99" s="233">
        <f t="shared" si="10"/>
        <v>-114</v>
      </c>
      <c r="AH99" s="236"/>
      <c r="AI99" s="237"/>
      <c r="AJ99" s="85"/>
      <c r="AK99" s="252">
        <f t="shared" si="11"/>
        <v>114</v>
      </c>
      <c r="AL99" s="261">
        <v>34</v>
      </c>
      <c r="AM99" s="256" t="s">
        <v>394</v>
      </c>
      <c r="AN99" s="292" t="s">
        <v>169</v>
      </c>
      <c r="AO99" s="216">
        <v>30</v>
      </c>
      <c r="AP99" s="216"/>
      <c r="AQ99" s="216"/>
      <c r="AR99" s="216"/>
      <c r="AS99" s="216"/>
      <c r="AT99" s="216"/>
      <c r="AU99" s="216"/>
      <c r="AV99" s="216"/>
      <c r="AW99" s="216"/>
      <c r="AX99" s="227"/>
      <c r="AY99" s="284">
        <f t="shared" si="12"/>
        <v>50</v>
      </c>
      <c r="AZ99" s="85">
        <v>50</v>
      </c>
      <c r="BA99" s="261"/>
      <c r="BB99" s="216"/>
      <c r="BC99" s="227">
        <v>2</v>
      </c>
      <c r="BD99" s="278">
        <f t="shared" si="13"/>
        <v>10</v>
      </c>
      <c r="BE99" s="143"/>
      <c r="BF99" s="284">
        <f t="shared" si="14"/>
        <v>0</v>
      </c>
      <c r="BG99" s="274"/>
      <c r="BH99" s="197"/>
      <c r="BI99" s="197"/>
      <c r="BJ99" s="197"/>
      <c r="BK99" s="197"/>
      <c r="BL99" s="197"/>
    </row>
    <row r="100" spans="3:64" s="165" customFormat="1" ht="30" customHeight="1" thickBot="1" x14ac:dyDescent="0.3">
      <c r="C100" s="60"/>
      <c r="D100" s="60"/>
      <c r="E100" s="60"/>
      <c r="G100" s="60"/>
      <c r="H100" s="54"/>
      <c r="I100" s="58"/>
      <c r="J100" s="59"/>
      <c r="K100" s="66"/>
      <c r="M100" s="197"/>
      <c r="N100" s="197"/>
      <c r="O100" s="67"/>
      <c r="P100" s="67"/>
      <c r="Q100" s="67"/>
      <c r="R100" s="197"/>
      <c r="S100" s="197"/>
      <c r="T100" s="118"/>
      <c r="U100" s="70"/>
      <c r="V100" s="119"/>
      <c r="W100" s="197"/>
      <c r="X100" s="161"/>
      <c r="Y100" s="163"/>
      <c r="Z100" s="163"/>
      <c r="AA100" s="168"/>
      <c r="AB100" s="169"/>
      <c r="AD100" s="224">
        <v>43441</v>
      </c>
      <c r="AE100" s="229" t="s">
        <v>60</v>
      </c>
      <c r="AF100" s="231" t="s">
        <v>415</v>
      </c>
      <c r="AG100" s="233">
        <f t="shared" si="10"/>
        <v>-524</v>
      </c>
      <c r="AH100" s="236"/>
      <c r="AI100" s="237"/>
      <c r="AJ100" s="85"/>
      <c r="AK100" s="252">
        <f t="shared" si="11"/>
        <v>524</v>
      </c>
      <c r="AL100" s="261">
        <v>400</v>
      </c>
      <c r="AM100" s="256" t="s">
        <v>393</v>
      </c>
      <c r="AN100" s="292" t="s">
        <v>404</v>
      </c>
      <c r="AO100" s="216">
        <v>100</v>
      </c>
      <c r="AP100" s="216">
        <v>24</v>
      </c>
      <c r="AQ100" s="216"/>
      <c r="AR100" s="216"/>
      <c r="AS100" s="216"/>
      <c r="AT100" s="216"/>
      <c r="AU100" s="216"/>
      <c r="AV100" s="216"/>
      <c r="AW100" s="216"/>
      <c r="AX100" s="227"/>
      <c r="AY100" s="284">
        <f t="shared" si="12"/>
        <v>0</v>
      </c>
      <c r="AZ100" s="85"/>
      <c r="BA100" s="261">
        <v>2</v>
      </c>
      <c r="BB100" s="216"/>
      <c r="BC100" s="227">
        <v>2</v>
      </c>
      <c r="BD100" s="278">
        <f t="shared" si="13"/>
        <v>22</v>
      </c>
      <c r="BE100" s="143"/>
      <c r="BF100" s="284">
        <f t="shared" si="14"/>
        <v>0</v>
      </c>
      <c r="BG100" s="274"/>
      <c r="BH100" s="197"/>
      <c r="BI100" s="197"/>
      <c r="BJ100" s="197"/>
      <c r="BK100" s="197"/>
      <c r="BL100" s="197"/>
    </row>
    <row r="101" spans="3:64" s="165" customFormat="1" ht="30" customHeight="1" thickBot="1" x14ac:dyDescent="0.3">
      <c r="C101" s="60"/>
      <c r="D101" s="60"/>
      <c r="E101" s="60"/>
      <c r="G101" s="60"/>
      <c r="H101" s="54"/>
      <c r="I101" s="58"/>
      <c r="J101" s="59"/>
      <c r="K101" s="66"/>
      <c r="M101" s="197"/>
      <c r="N101" s="197"/>
      <c r="O101" s="67"/>
      <c r="P101" s="67"/>
      <c r="Q101" s="67"/>
      <c r="R101" s="197"/>
      <c r="S101" s="197"/>
      <c r="T101" s="118"/>
      <c r="U101" s="70"/>
      <c r="V101" s="119"/>
      <c r="W101" s="197"/>
      <c r="X101" s="161"/>
      <c r="Y101" s="163"/>
      <c r="Z101" s="163"/>
      <c r="AA101" s="168"/>
      <c r="AB101" s="169"/>
      <c r="AD101" s="224">
        <v>43442</v>
      </c>
      <c r="AE101" s="228" t="s">
        <v>149</v>
      </c>
      <c r="AF101" s="231"/>
      <c r="AG101" s="233">
        <f t="shared" si="10"/>
        <v>0</v>
      </c>
      <c r="AH101" s="236"/>
      <c r="AI101" s="237"/>
      <c r="AJ101" s="85"/>
      <c r="AK101" s="252">
        <f t="shared" si="11"/>
        <v>0</v>
      </c>
      <c r="AL101" s="261"/>
      <c r="AM101" s="256"/>
      <c r="AN101" s="292"/>
      <c r="AO101" s="219"/>
      <c r="AP101" s="216"/>
      <c r="AQ101" s="216"/>
      <c r="AR101" s="216"/>
      <c r="AS101" s="216"/>
      <c r="AT101" s="216"/>
      <c r="AU101" s="216"/>
      <c r="AV101" s="216"/>
      <c r="AW101" s="216"/>
      <c r="AX101" s="227"/>
      <c r="AY101" s="284">
        <f t="shared" si="12"/>
        <v>0</v>
      </c>
      <c r="AZ101" s="85"/>
      <c r="BA101" s="261"/>
      <c r="BB101" s="216"/>
      <c r="BC101" s="227">
        <v>1</v>
      </c>
      <c r="BD101" s="278">
        <f t="shared" si="13"/>
        <v>5</v>
      </c>
      <c r="BE101" s="143"/>
      <c r="BF101" s="284">
        <f t="shared" si="14"/>
        <v>0</v>
      </c>
      <c r="BG101" s="274"/>
      <c r="BH101" s="197"/>
      <c r="BI101" s="197"/>
      <c r="BJ101" s="197"/>
      <c r="BK101" s="197"/>
      <c r="BL101" s="197"/>
    </row>
    <row r="102" spans="3:64" s="165" customFormat="1" ht="30" customHeight="1" thickBot="1" x14ac:dyDescent="0.3">
      <c r="C102" s="60"/>
      <c r="D102" s="60"/>
      <c r="E102" s="60"/>
      <c r="G102" s="60"/>
      <c r="H102" s="54"/>
      <c r="I102" s="58"/>
      <c r="J102" s="59"/>
      <c r="K102" s="66"/>
      <c r="M102" s="197"/>
      <c r="N102" s="197"/>
      <c r="O102" s="67"/>
      <c r="P102" s="67"/>
      <c r="Q102" s="67"/>
      <c r="R102" s="197"/>
      <c r="S102" s="197"/>
      <c r="T102" s="118"/>
      <c r="U102" s="70"/>
      <c r="V102" s="119"/>
      <c r="W102" s="197"/>
      <c r="X102" s="161"/>
      <c r="Y102" s="163"/>
      <c r="Z102" s="163"/>
      <c r="AA102" s="168"/>
      <c r="AB102" s="169"/>
      <c r="AD102" s="224">
        <v>43443</v>
      </c>
      <c r="AE102" s="229" t="s">
        <v>61</v>
      </c>
      <c r="AF102" s="231"/>
      <c r="AG102" s="233">
        <f t="shared" si="10"/>
        <v>0</v>
      </c>
      <c r="AH102" s="236"/>
      <c r="AI102" s="237"/>
      <c r="AJ102" s="85"/>
      <c r="AK102" s="252">
        <f t="shared" si="11"/>
        <v>0</v>
      </c>
      <c r="AL102" s="261"/>
      <c r="AM102" s="256"/>
      <c r="AN102" s="292"/>
      <c r="AO102" s="216"/>
      <c r="AP102" s="216"/>
      <c r="AQ102" s="216"/>
      <c r="AR102" s="216"/>
      <c r="AS102" s="216"/>
      <c r="AT102" s="216"/>
      <c r="AU102" s="216"/>
      <c r="AV102" s="216"/>
      <c r="AW102" s="216"/>
      <c r="AX102" s="227"/>
      <c r="AY102" s="284">
        <f t="shared" si="12"/>
        <v>0</v>
      </c>
      <c r="AZ102" s="85"/>
      <c r="BA102" s="261"/>
      <c r="BB102" s="216"/>
      <c r="BC102" s="227"/>
      <c r="BD102" s="278">
        <f t="shared" si="13"/>
        <v>0</v>
      </c>
      <c r="BE102" s="143"/>
      <c r="BF102" s="284">
        <f t="shared" si="14"/>
        <v>0</v>
      </c>
      <c r="BG102" s="274"/>
      <c r="BH102" s="197"/>
      <c r="BI102" s="197"/>
      <c r="BJ102" s="197"/>
      <c r="BK102" s="197"/>
      <c r="BL102" s="197"/>
    </row>
    <row r="103" spans="3:64" s="165" customFormat="1" ht="30" customHeight="1" thickBot="1" x14ac:dyDescent="0.3">
      <c r="C103" s="60"/>
      <c r="D103" s="60"/>
      <c r="E103" s="60"/>
      <c r="G103" s="60"/>
      <c r="H103" s="54"/>
      <c r="I103" s="58"/>
      <c r="J103" s="59"/>
      <c r="K103" s="66"/>
      <c r="M103" s="197"/>
      <c r="N103" s="197"/>
      <c r="O103" s="67"/>
      <c r="P103" s="67"/>
      <c r="Q103" s="67"/>
      <c r="R103" s="197"/>
      <c r="S103" s="197"/>
      <c r="T103" s="118"/>
      <c r="U103" s="70"/>
      <c r="V103" s="119"/>
      <c r="W103" s="197"/>
      <c r="X103" s="161"/>
      <c r="Y103" s="163"/>
      <c r="Z103" s="163"/>
      <c r="AA103" s="168"/>
      <c r="AB103" s="169"/>
      <c r="AD103" s="224">
        <v>43444</v>
      </c>
      <c r="AE103" s="229" t="s">
        <v>62</v>
      </c>
      <c r="AF103" s="231"/>
      <c r="AG103" s="233">
        <f t="shared" si="10"/>
        <v>0</v>
      </c>
      <c r="AH103" s="236"/>
      <c r="AI103" s="237"/>
      <c r="AJ103" s="85"/>
      <c r="AK103" s="252">
        <f t="shared" si="11"/>
        <v>0</v>
      </c>
      <c r="AL103" s="261"/>
      <c r="AM103" s="256"/>
      <c r="AN103" s="292"/>
      <c r="AO103" s="216"/>
      <c r="AP103" s="216"/>
      <c r="AQ103" s="216"/>
      <c r="AR103" s="216"/>
      <c r="AS103" s="216"/>
      <c r="AT103" s="216"/>
      <c r="AU103" s="216"/>
      <c r="AV103" s="216"/>
      <c r="AW103" s="216"/>
      <c r="AX103" s="227"/>
      <c r="AY103" s="284">
        <f t="shared" si="12"/>
        <v>0</v>
      </c>
      <c r="AZ103" s="85"/>
      <c r="BA103" s="261"/>
      <c r="BB103" s="216"/>
      <c r="BC103" s="227"/>
      <c r="BD103" s="278">
        <f t="shared" si="13"/>
        <v>0</v>
      </c>
      <c r="BE103" s="143"/>
      <c r="BF103" s="284">
        <f t="shared" si="14"/>
        <v>0</v>
      </c>
      <c r="BG103" s="274"/>
      <c r="BH103" s="197"/>
      <c r="BI103" s="197"/>
      <c r="BJ103" s="197"/>
      <c r="BK103" s="197"/>
      <c r="BL103" s="197"/>
    </row>
    <row r="104" spans="3:64" s="165" customFormat="1" ht="30" customHeight="1" thickBot="1" x14ac:dyDescent="0.3">
      <c r="C104" s="60"/>
      <c r="D104" s="60"/>
      <c r="E104" s="60"/>
      <c r="G104" s="60"/>
      <c r="H104" s="54"/>
      <c r="I104" s="58"/>
      <c r="J104" s="59"/>
      <c r="K104" s="66"/>
      <c r="M104" s="197"/>
      <c r="N104" s="197"/>
      <c r="O104" s="67"/>
      <c r="P104" s="67"/>
      <c r="Q104" s="67"/>
      <c r="R104" s="197"/>
      <c r="S104" s="197"/>
      <c r="T104" s="118"/>
      <c r="U104" s="70"/>
      <c r="V104" s="119"/>
      <c r="W104" s="197"/>
      <c r="X104" s="161"/>
      <c r="Y104" s="163"/>
      <c r="Z104" s="163"/>
      <c r="AA104" s="168"/>
      <c r="AB104" s="169"/>
      <c r="AD104" s="224">
        <v>43445</v>
      </c>
      <c r="AE104" s="229" t="s">
        <v>59</v>
      </c>
      <c r="AF104" s="231"/>
      <c r="AG104" s="233">
        <f t="shared" si="10"/>
        <v>0</v>
      </c>
      <c r="AH104" s="236"/>
      <c r="AI104" s="237"/>
      <c r="AJ104" s="85"/>
      <c r="AK104" s="252">
        <f t="shared" si="11"/>
        <v>0</v>
      </c>
      <c r="AL104" s="261"/>
      <c r="AM104" s="256"/>
      <c r="AN104" s="292"/>
      <c r="AO104" s="216"/>
      <c r="AP104" s="216"/>
      <c r="AQ104" s="216"/>
      <c r="AR104" s="216"/>
      <c r="AS104" s="216"/>
      <c r="AT104" s="216"/>
      <c r="AU104" s="216"/>
      <c r="AV104" s="216"/>
      <c r="AW104" s="216"/>
      <c r="AX104" s="227"/>
      <c r="AY104" s="284">
        <f t="shared" si="12"/>
        <v>0</v>
      </c>
      <c r="AZ104" s="85"/>
      <c r="BA104" s="261"/>
      <c r="BB104" s="216"/>
      <c r="BC104" s="227"/>
      <c r="BD104" s="278">
        <f t="shared" si="13"/>
        <v>0</v>
      </c>
      <c r="BE104" s="143"/>
      <c r="BF104" s="284">
        <f t="shared" si="14"/>
        <v>0</v>
      </c>
      <c r="BG104" s="274"/>
      <c r="BH104" s="197"/>
      <c r="BI104" s="197"/>
      <c r="BJ104" s="197"/>
      <c r="BK104" s="197"/>
      <c r="BL104" s="197"/>
    </row>
    <row r="105" spans="3:64" s="165" customFormat="1" ht="30" customHeight="1" thickBot="1" x14ac:dyDescent="0.3">
      <c r="C105" s="60"/>
      <c r="D105" s="60"/>
      <c r="E105" s="60"/>
      <c r="G105" s="60"/>
      <c r="H105" s="54"/>
      <c r="I105" s="58"/>
      <c r="J105" s="59"/>
      <c r="K105" s="66"/>
      <c r="M105" s="197"/>
      <c r="N105" s="197"/>
      <c r="O105" s="67"/>
      <c r="P105" s="67"/>
      <c r="Q105" s="67"/>
      <c r="R105" s="197"/>
      <c r="S105" s="197"/>
      <c r="T105" s="118"/>
      <c r="U105" s="70"/>
      <c r="V105" s="119"/>
      <c r="W105" s="197"/>
      <c r="X105" s="161"/>
      <c r="Y105" s="163"/>
      <c r="Z105" s="163"/>
      <c r="AA105" s="168"/>
      <c r="AB105" s="169"/>
      <c r="AD105" s="224">
        <v>43446</v>
      </c>
      <c r="AE105" s="229" t="s">
        <v>63</v>
      </c>
      <c r="AF105" s="231"/>
      <c r="AG105" s="233">
        <f t="shared" si="10"/>
        <v>0</v>
      </c>
      <c r="AH105" s="236"/>
      <c r="AI105" s="237"/>
      <c r="AJ105" s="85"/>
      <c r="AK105" s="252">
        <f t="shared" si="11"/>
        <v>0</v>
      </c>
      <c r="AL105" s="261"/>
      <c r="AM105" s="256"/>
      <c r="AN105" s="292"/>
      <c r="AO105" s="216"/>
      <c r="AP105" s="216"/>
      <c r="AQ105" s="216"/>
      <c r="AR105" s="216"/>
      <c r="AS105" s="216"/>
      <c r="AT105" s="216"/>
      <c r="AU105" s="216"/>
      <c r="AV105" s="216"/>
      <c r="AW105" s="216"/>
      <c r="AX105" s="227"/>
      <c r="AY105" s="284">
        <f t="shared" si="12"/>
        <v>0</v>
      </c>
      <c r="AZ105" s="85"/>
      <c r="BA105" s="261"/>
      <c r="BB105" s="216"/>
      <c r="BC105" s="227"/>
      <c r="BD105" s="278">
        <f t="shared" si="13"/>
        <v>0</v>
      </c>
      <c r="BE105" s="143"/>
      <c r="BF105" s="284">
        <f t="shared" si="14"/>
        <v>0</v>
      </c>
      <c r="BG105" s="274"/>
      <c r="BH105" s="197"/>
      <c r="BI105" s="197"/>
      <c r="BJ105" s="197"/>
      <c r="BK105" s="197"/>
      <c r="BL105" s="197"/>
    </row>
    <row r="106" spans="3:64" s="165" customFormat="1" ht="30" customHeight="1" thickBot="1" x14ac:dyDescent="0.3">
      <c r="C106" s="60"/>
      <c r="D106" s="60"/>
      <c r="E106" s="60"/>
      <c r="G106" s="60"/>
      <c r="H106" s="54"/>
      <c r="I106" s="58"/>
      <c r="J106" s="59"/>
      <c r="K106" s="66"/>
      <c r="M106" s="197"/>
      <c r="N106" s="197"/>
      <c r="O106" s="67"/>
      <c r="P106" s="67"/>
      <c r="Q106" s="67"/>
      <c r="R106" s="197"/>
      <c r="S106" s="197"/>
      <c r="T106" s="118"/>
      <c r="U106" s="70"/>
      <c r="V106" s="119"/>
      <c r="W106" s="197"/>
      <c r="X106" s="161"/>
      <c r="Y106" s="163"/>
      <c r="Z106" s="163"/>
      <c r="AA106" s="168"/>
      <c r="AB106" s="169"/>
      <c r="AD106" s="224">
        <v>43447</v>
      </c>
      <c r="AE106" s="229" t="s">
        <v>36</v>
      </c>
      <c r="AF106" s="231"/>
      <c r="AG106" s="233">
        <f t="shared" si="10"/>
        <v>0</v>
      </c>
      <c r="AH106" s="236"/>
      <c r="AI106" s="237"/>
      <c r="AJ106" s="85"/>
      <c r="AK106" s="252">
        <f t="shared" si="11"/>
        <v>0</v>
      </c>
      <c r="AL106" s="261"/>
      <c r="AM106" s="256"/>
      <c r="AN106" s="292"/>
      <c r="AO106" s="216"/>
      <c r="AP106" s="216"/>
      <c r="AQ106" s="216"/>
      <c r="AR106" s="216"/>
      <c r="AS106" s="216"/>
      <c r="AT106" s="216"/>
      <c r="AU106" s="216"/>
      <c r="AV106" s="216"/>
      <c r="AW106" s="216"/>
      <c r="AX106" s="227"/>
      <c r="AY106" s="284">
        <f t="shared" si="12"/>
        <v>0</v>
      </c>
      <c r="AZ106" s="85"/>
      <c r="BA106" s="261"/>
      <c r="BB106" s="216"/>
      <c r="BC106" s="227"/>
      <c r="BD106" s="278">
        <f t="shared" si="13"/>
        <v>0</v>
      </c>
      <c r="BE106" s="143"/>
      <c r="BF106" s="284">
        <f t="shared" si="14"/>
        <v>0</v>
      </c>
      <c r="BG106" s="274"/>
      <c r="BH106" s="197"/>
      <c r="BI106" s="197"/>
      <c r="BJ106" s="197"/>
      <c r="BK106" s="197"/>
      <c r="BL106" s="197"/>
    </row>
    <row r="107" spans="3:64" s="165" customFormat="1" ht="30" customHeight="1" thickBot="1" x14ac:dyDescent="0.3">
      <c r="C107" s="60"/>
      <c r="D107" s="60"/>
      <c r="E107" s="60"/>
      <c r="G107" s="60"/>
      <c r="H107" s="54"/>
      <c r="I107" s="58"/>
      <c r="J107" s="59"/>
      <c r="K107" s="66"/>
      <c r="M107" s="197"/>
      <c r="N107" s="197"/>
      <c r="O107" s="67"/>
      <c r="P107" s="67"/>
      <c r="Q107" s="67"/>
      <c r="R107" s="197"/>
      <c r="S107" s="197"/>
      <c r="T107" s="118"/>
      <c r="U107" s="70"/>
      <c r="V107" s="119"/>
      <c r="W107" s="197"/>
      <c r="X107" s="161"/>
      <c r="Y107" s="163"/>
      <c r="Z107" s="163"/>
      <c r="AA107" s="168"/>
      <c r="AB107" s="169"/>
      <c r="AD107" s="224">
        <v>43448</v>
      </c>
      <c r="AE107" s="229" t="s">
        <v>60</v>
      </c>
      <c r="AF107" s="231"/>
      <c r="AG107" s="233">
        <f t="shared" si="10"/>
        <v>0</v>
      </c>
      <c r="AH107" s="236"/>
      <c r="AI107" s="237"/>
      <c r="AJ107" s="85"/>
      <c r="AK107" s="252">
        <f t="shared" si="11"/>
        <v>0</v>
      </c>
      <c r="AL107" s="261"/>
      <c r="AM107" s="256"/>
      <c r="AN107" s="292"/>
      <c r="AO107" s="216"/>
      <c r="AP107" s="216"/>
      <c r="AQ107" s="216"/>
      <c r="AR107" s="216"/>
      <c r="AS107" s="216"/>
      <c r="AT107" s="216"/>
      <c r="AU107" s="216"/>
      <c r="AV107" s="216"/>
      <c r="AW107" s="216"/>
      <c r="AX107" s="227"/>
      <c r="AY107" s="284">
        <f t="shared" si="12"/>
        <v>0</v>
      </c>
      <c r="AZ107" s="85"/>
      <c r="BA107" s="261"/>
      <c r="BB107" s="216"/>
      <c r="BC107" s="227"/>
      <c r="BD107" s="278">
        <f t="shared" si="13"/>
        <v>0</v>
      </c>
      <c r="BE107" s="143"/>
      <c r="BF107" s="284">
        <f t="shared" si="14"/>
        <v>0</v>
      </c>
      <c r="BG107" s="274"/>
      <c r="BH107" s="197"/>
      <c r="BI107" s="197"/>
      <c r="BJ107" s="197"/>
      <c r="BK107" s="197"/>
      <c r="BL107" s="197"/>
    </row>
    <row r="108" spans="3:64" s="165" customFormat="1" ht="30" customHeight="1" thickBot="1" x14ac:dyDescent="0.3">
      <c r="C108" s="60"/>
      <c r="D108" s="60"/>
      <c r="E108" s="60"/>
      <c r="G108" s="60"/>
      <c r="H108" s="54"/>
      <c r="I108" s="58"/>
      <c r="J108" s="59"/>
      <c r="K108" s="66"/>
      <c r="M108" s="197"/>
      <c r="N108" s="197"/>
      <c r="O108" s="67"/>
      <c r="P108" s="67"/>
      <c r="Q108" s="67"/>
      <c r="R108" s="197"/>
      <c r="S108" s="197"/>
      <c r="T108" s="118"/>
      <c r="U108" s="70"/>
      <c r="V108" s="119"/>
      <c r="W108" s="197"/>
      <c r="X108" s="161"/>
      <c r="Y108" s="163"/>
      <c r="Z108" s="163"/>
      <c r="AA108" s="168"/>
      <c r="AB108" s="169"/>
      <c r="AD108" s="224">
        <v>43449</v>
      </c>
      <c r="AE108" s="228" t="s">
        <v>149</v>
      </c>
      <c r="AF108" s="231"/>
      <c r="AG108" s="233">
        <f t="shared" si="10"/>
        <v>0</v>
      </c>
      <c r="AH108" s="236"/>
      <c r="AI108" s="237"/>
      <c r="AJ108" s="85"/>
      <c r="AK108" s="252">
        <f t="shared" si="11"/>
        <v>0</v>
      </c>
      <c r="AL108" s="261"/>
      <c r="AM108" s="256"/>
      <c r="AN108" s="292"/>
      <c r="AO108" s="216"/>
      <c r="AP108" s="216"/>
      <c r="AQ108" s="216"/>
      <c r="AR108" s="216"/>
      <c r="AS108" s="216"/>
      <c r="AT108" s="216"/>
      <c r="AU108" s="216"/>
      <c r="AV108" s="216"/>
      <c r="AW108" s="216"/>
      <c r="AX108" s="227"/>
      <c r="AY108" s="284">
        <f t="shared" si="12"/>
        <v>0</v>
      </c>
      <c r="AZ108" s="85"/>
      <c r="BA108" s="261"/>
      <c r="BB108" s="216"/>
      <c r="BC108" s="227"/>
      <c r="BD108" s="278">
        <f t="shared" si="13"/>
        <v>0</v>
      </c>
      <c r="BE108" s="143"/>
      <c r="BF108" s="284">
        <f t="shared" si="14"/>
        <v>0</v>
      </c>
      <c r="BG108" s="274"/>
      <c r="BH108" s="197"/>
      <c r="BI108" s="197"/>
      <c r="BJ108" s="197"/>
      <c r="BK108" s="197"/>
      <c r="BL108" s="197"/>
    </row>
    <row r="109" spans="3:64" s="165" customFormat="1" ht="30" customHeight="1" thickBot="1" x14ac:dyDescent="0.3">
      <c r="C109" s="60"/>
      <c r="D109" s="60"/>
      <c r="E109" s="60"/>
      <c r="G109" s="60"/>
      <c r="H109" s="54"/>
      <c r="I109" s="58"/>
      <c r="J109" s="59"/>
      <c r="K109" s="66"/>
      <c r="M109" s="197"/>
      <c r="N109" s="197"/>
      <c r="O109" s="67"/>
      <c r="P109" s="67"/>
      <c r="Q109" s="67"/>
      <c r="R109" s="197"/>
      <c r="S109" s="197"/>
      <c r="T109" s="118"/>
      <c r="U109" s="70"/>
      <c r="V109" s="119"/>
      <c r="W109" s="197"/>
      <c r="X109" s="161"/>
      <c r="Y109" s="163"/>
      <c r="Z109" s="163"/>
      <c r="AA109" s="168"/>
      <c r="AB109" s="169"/>
      <c r="AD109" s="224">
        <v>43450</v>
      </c>
      <c r="AE109" s="229" t="s">
        <v>61</v>
      </c>
      <c r="AF109" s="231"/>
      <c r="AG109" s="233">
        <f t="shared" si="10"/>
        <v>0</v>
      </c>
      <c r="AH109" s="236"/>
      <c r="AI109" s="237"/>
      <c r="AJ109" s="85"/>
      <c r="AK109" s="252">
        <f t="shared" si="11"/>
        <v>0</v>
      </c>
      <c r="AL109" s="261"/>
      <c r="AM109" s="256"/>
      <c r="AN109" s="292"/>
      <c r="AO109" s="216"/>
      <c r="AP109" s="216"/>
      <c r="AQ109" s="216"/>
      <c r="AR109" s="216"/>
      <c r="AS109" s="216"/>
      <c r="AT109" s="216"/>
      <c r="AU109" s="216"/>
      <c r="AV109" s="216"/>
      <c r="AW109" s="216"/>
      <c r="AX109" s="227"/>
      <c r="AY109" s="284">
        <f t="shared" si="12"/>
        <v>0</v>
      </c>
      <c r="AZ109" s="85"/>
      <c r="BA109" s="261"/>
      <c r="BB109" s="216"/>
      <c r="BC109" s="227"/>
      <c r="BD109" s="278">
        <f t="shared" si="13"/>
        <v>0</v>
      </c>
      <c r="BE109" s="143"/>
      <c r="BF109" s="284">
        <f t="shared" si="14"/>
        <v>0</v>
      </c>
      <c r="BG109" s="274"/>
      <c r="BH109" s="197"/>
      <c r="BI109" s="197"/>
      <c r="BJ109" s="197"/>
      <c r="BK109" s="197"/>
      <c r="BL109" s="197"/>
    </row>
    <row r="110" spans="3:64" s="165" customFormat="1" ht="30" customHeight="1" thickBot="1" x14ac:dyDescent="0.3">
      <c r="C110" s="60"/>
      <c r="D110" s="60"/>
      <c r="E110" s="60"/>
      <c r="G110" s="60"/>
      <c r="H110" s="54"/>
      <c r="I110" s="58"/>
      <c r="J110" s="59"/>
      <c r="K110" s="66"/>
      <c r="M110" s="197"/>
      <c r="N110" s="197"/>
      <c r="O110" s="67"/>
      <c r="P110" s="67"/>
      <c r="Q110" s="67"/>
      <c r="R110" s="197"/>
      <c r="S110" s="197"/>
      <c r="T110" s="118"/>
      <c r="U110" s="70"/>
      <c r="V110" s="119"/>
      <c r="W110" s="197"/>
      <c r="X110" s="161"/>
      <c r="Y110" s="163"/>
      <c r="Z110" s="163"/>
      <c r="AA110" s="168"/>
      <c r="AB110" s="169"/>
      <c r="AD110" s="224">
        <v>43451</v>
      </c>
      <c r="AE110" s="229" t="s">
        <v>62</v>
      </c>
      <c r="AF110" s="231"/>
      <c r="AG110" s="233">
        <f t="shared" si="10"/>
        <v>0</v>
      </c>
      <c r="AH110" s="236"/>
      <c r="AI110" s="237"/>
      <c r="AJ110" s="85"/>
      <c r="AK110" s="252">
        <f t="shared" si="11"/>
        <v>0</v>
      </c>
      <c r="AL110" s="261"/>
      <c r="AM110" s="256"/>
      <c r="AN110" s="292"/>
      <c r="AO110" s="216"/>
      <c r="AP110" s="216"/>
      <c r="AQ110" s="216"/>
      <c r="AR110" s="216"/>
      <c r="AS110" s="216"/>
      <c r="AT110" s="216"/>
      <c r="AU110" s="216"/>
      <c r="AV110" s="216"/>
      <c r="AW110" s="216"/>
      <c r="AX110" s="227"/>
      <c r="AY110" s="284">
        <f t="shared" si="12"/>
        <v>0</v>
      </c>
      <c r="AZ110" s="85"/>
      <c r="BA110" s="261"/>
      <c r="BB110" s="216"/>
      <c r="BC110" s="227"/>
      <c r="BD110" s="278">
        <f t="shared" si="13"/>
        <v>0</v>
      </c>
      <c r="BE110" s="143"/>
      <c r="BF110" s="284">
        <f t="shared" si="14"/>
        <v>0</v>
      </c>
      <c r="BG110" s="274"/>
      <c r="BH110" s="197"/>
      <c r="BI110" s="197"/>
      <c r="BJ110" s="197"/>
      <c r="BK110" s="197"/>
      <c r="BL110" s="197"/>
    </row>
    <row r="111" spans="3:64" s="165" customFormat="1" ht="30" customHeight="1" thickBot="1" x14ac:dyDescent="0.3">
      <c r="C111" s="60"/>
      <c r="D111" s="60"/>
      <c r="E111" s="60"/>
      <c r="G111" s="60"/>
      <c r="H111" s="54"/>
      <c r="I111" s="58"/>
      <c r="J111" s="59"/>
      <c r="K111" s="66"/>
      <c r="M111" s="197"/>
      <c r="N111" s="197"/>
      <c r="O111" s="67"/>
      <c r="P111" s="67"/>
      <c r="Q111" s="67"/>
      <c r="R111" s="197"/>
      <c r="S111" s="197"/>
      <c r="T111" s="118"/>
      <c r="U111" s="70"/>
      <c r="V111" s="119"/>
      <c r="W111" s="197"/>
      <c r="X111" s="161"/>
      <c r="Y111" s="163"/>
      <c r="Z111" s="163"/>
      <c r="AA111" s="168"/>
      <c r="AB111" s="169"/>
      <c r="AD111" s="224">
        <v>43452</v>
      </c>
      <c r="AE111" s="229" t="s">
        <v>59</v>
      </c>
      <c r="AF111" s="231"/>
      <c r="AG111" s="233">
        <f t="shared" si="10"/>
        <v>0</v>
      </c>
      <c r="AH111" s="236"/>
      <c r="AI111" s="237"/>
      <c r="AJ111" s="85"/>
      <c r="AK111" s="252">
        <f t="shared" si="11"/>
        <v>0</v>
      </c>
      <c r="AL111" s="261"/>
      <c r="AM111" s="256"/>
      <c r="AN111" s="292"/>
      <c r="AO111" s="216"/>
      <c r="AP111" s="216"/>
      <c r="AQ111" s="216"/>
      <c r="AR111" s="216"/>
      <c r="AS111" s="216"/>
      <c r="AT111" s="216"/>
      <c r="AU111" s="216"/>
      <c r="AV111" s="216"/>
      <c r="AW111" s="216"/>
      <c r="AX111" s="227"/>
      <c r="AY111" s="284">
        <f t="shared" si="12"/>
        <v>0</v>
      </c>
      <c r="AZ111" s="85"/>
      <c r="BA111" s="261"/>
      <c r="BB111" s="216"/>
      <c r="BC111" s="227"/>
      <c r="BD111" s="278">
        <f t="shared" si="13"/>
        <v>0</v>
      </c>
      <c r="BE111" s="143"/>
      <c r="BF111" s="284">
        <f t="shared" si="14"/>
        <v>0</v>
      </c>
      <c r="BG111" s="274"/>
      <c r="BH111" s="197"/>
      <c r="BI111" s="197"/>
      <c r="BJ111" s="197"/>
      <c r="BK111" s="197"/>
      <c r="BL111" s="197"/>
    </row>
    <row r="112" spans="3:64" s="165" customFormat="1" ht="30" customHeight="1" thickBot="1" x14ac:dyDescent="0.3">
      <c r="C112" s="60"/>
      <c r="D112" s="60"/>
      <c r="E112" s="60"/>
      <c r="G112" s="60"/>
      <c r="H112" s="54"/>
      <c r="I112" s="58"/>
      <c r="J112" s="59"/>
      <c r="K112" s="66"/>
      <c r="M112" s="197"/>
      <c r="N112" s="197"/>
      <c r="O112" s="67"/>
      <c r="P112" s="67"/>
      <c r="Q112" s="67"/>
      <c r="R112" s="197"/>
      <c r="S112" s="197"/>
      <c r="T112" s="118"/>
      <c r="U112" s="70"/>
      <c r="V112" s="119"/>
      <c r="W112" s="197"/>
      <c r="X112" s="161"/>
      <c r="Y112" s="163"/>
      <c r="Z112" s="163"/>
      <c r="AA112" s="168"/>
      <c r="AB112" s="169"/>
      <c r="AD112" s="224">
        <v>43453</v>
      </c>
      <c r="AE112" s="229" t="s">
        <v>63</v>
      </c>
      <c r="AF112" s="231"/>
      <c r="AG112" s="233">
        <f t="shared" si="10"/>
        <v>0</v>
      </c>
      <c r="AH112" s="236"/>
      <c r="AI112" s="237"/>
      <c r="AJ112" s="85"/>
      <c r="AK112" s="252">
        <f t="shared" si="11"/>
        <v>0</v>
      </c>
      <c r="AL112" s="261"/>
      <c r="AM112" s="256"/>
      <c r="AN112" s="292"/>
      <c r="AO112" s="216"/>
      <c r="AP112" s="216"/>
      <c r="AQ112" s="216"/>
      <c r="AR112" s="216"/>
      <c r="AS112" s="216"/>
      <c r="AT112" s="216"/>
      <c r="AU112" s="216"/>
      <c r="AV112" s="216"/>
      <c r="AW112" s="216"/>
      <c r="AX112" s="227"/>
      <c r="AY112" s="284">
        <f t="shared" si="12"/>
        <v>0</v>
      </c>
      <c r="AZ112" s="85"/>
      <c r="BA112" s="261"/>
      <c r="BB112" s="216"/>
      <c r="BC112" s="227"/>
      <c r="BD112" s="278">
        <f t="shared" si="13"/>
        <v>0</v>
      </c>
      <c r="BE112" s="143"/>
      <c r="BF112" s="284">
        <f t="shared" si="14"/>
        <v>0</v>
      </c>
      <c r="BG112" s="274"/>
      <c r="BH112" s="197"/>
      <c r="BI112" s="197"/>
      <c r="BJ112" s="197"/>
      <c r="BK112" s="197"/>
      <c r="BL112" s="197"/>
    </row>
    <row r="113" spans="3:64" s="165" customFormat="1" ht="30" customHeight="1" thickBot="1" x14ac:dyDescent="0.3">
      <c r="C113" s="60"/>
      <c r="D113" s="60"/>
      <c r="E113" s="60"/>
      <c r="G113" s="60"/>
      <c r="H113" s="54"/>
      <c r="I113" s="58"/>
      <c r="J113" s="59"/>
      <c r="K113" s="66"/>
      <c r="M113" s="197"/>
      <c r="N113" s="197"/>
      <c r="O113" s="67"/>
      <c r="P113" s="67"/>
      <c r="Q113" s="67"/>
      <c r="R113" s="197"/>
      <c r="S113" s="197"/>
      <c r="T113" s="118"/>
      <c r="U113" s="70"/>
      <c r="V113" s="119"/>
      <c r="W113" s="197"/>
      <c r="X113" s="161"/>
      <c r="Y113" s="163"/>
      <c r="Z113" s="163"/>
      <c r="AA113" s="168"/>
      <c r="AB113" s="169"/>
      <c r="AD113" s="224">
        <v>43454</v>
      </c>
      <c r="AE113" s="229" t="s">
        <v>36</v>
      </c>
      <c r="AF113" s="231"/>
      <c r="AG113" s="233">
        <f t="shared" si="10"/>
        <v>0</v>
      </c>
      <c r="AH113" s="236"/>
      <c r="AI113" s="237"/>
      <c r="AJ113" s="85"/>
      <c r="AK113" s="252">
        <f t="shared" si="11"/>
        <v>0</v>
      </c>
      <c r="AL113" s="261"/>
      <c r="AM113" s="256"/>
      <c r="AN113" s="295"/>
      <c r="AO113" s="219"/>
      <c r="AP113" s="216"/>
      <c r="AQ113" s="216"/>
      <c r="AR113" s="216"/>
      <c r="AS113" s="216"/>
      <c r="AT113" s="216"/>
      <c r="AU113" s="216"/>
      <c r="AV113" s="216"/>
      <c r="AW113" s="216"/>
      <c r="AX113" s="227"/>
      <c r="AY113" s="284">
        <f t="shared" si="12"/>
        <v>0</v>
      </c>
      <c r="AZ113" s="85"/>
      <c r="BA113" s="261"/>
      <c r="BB113" s="216"/>
      <c r="BC113" s="227"/>
      <c r="BD113" s="278">
        <f t="shared" si="13"/>
        <v>0</v>
      </c>
      <c r="BE113" s="143"/>
      <c r="BF113" s="284">
        <f t="shared" si="14"/>
        <v>0</v>
      </c>
      <c r="BG113" s="274"/>
      <c r="BH113" s="197"/>
      <c r="BI113" s="197"/>
      <c r="BJ113" s="197"/>
      <c r="BK113" s="197"/>
      <c r="BL113" s="197"/>
    </row>
    <row r="114" spans="3:64" s="165" customFormat="1" ht="30" customHeight="1" thickBot="1" x14ac:dyDescent="0.3">
      <c r="C114" s="60"/>
      <c r="D114" s="60"/>
      <c r="E114" s="60"/>
      <c r="G114" s="60"/>
      <c r="H114" s="54"/>
      <c r="I114" s="58"/>
      <c r="J114" s="59"/>
      <c r="K114" s="66"/>
      <c r="M114" s="197"/>
      <c r="N114" s="197"/>
      <c r="O114" s="67"/>
      <c r="P114" s="67"/>
      <c r="Q114" s="67"/>
      <c r="R114" s="197"/>
      <c r="S114" s="197"/>
      <c r="T114" s="118"/>
      <c r="U114" s="70"/>
      <c r="V114" s="119"/>
      <c r="W114" s="197"/>
      <c r="X114" s="161"/>
      <c r="Y114" s="163"/>
      <c r="Z114" s="163"/>
      <c r="AA114" s="168"/>
      <c r="AB114" s="169"/>
      <c r="AD114" s="224">
        <v>43455</v>
      </c>
      <c r="AE114" s="229" t="s">
        <v>60</v>
      </c>
      <c r="AF114" s="231"/>
      <c r="AG114" s="233">
        <f t="shared" si="10"/>
        <v>0</v>
      </c>
      <c r="AH114" s="236"/>
      <c r="AI114" s="237"/>
      <c r="AJ114" s="85"/>
      <c r="AK114" s="252">
        <f t="shared" si="11"/>
        <v>0</v>
      </c>
      <c r="AL114" s="261"/>
      <c r="AM114" s="256"/>
      <c r="AN114" s="292"/>
      <c r="AO114" s="216"/>
      <c r="AP114" s="216"/>
      <c r="AQ114" s="216"/>
      <c r="AR114" s="216"/>
      <c r="AS114" s="216"/>
      <c r="AT114" s="216"/>
      <c r="AU114" s="216"/>
      <c r="AV114" s="216"/>
      <c r="AW114" s="216"/>
      <c r="AX114" s="227"/>
      <c r="AY114" s="284">
        <f t="shared" si="12"/>
        <v>0</v>
      </c>
      <c r="AZ114" s="85"/>
      <c r="BA114" s="261"/>
      <c r="BB114" s="216"/>
      <c r="BC114" s="227"/>
      <c r="BD114" s="278">
        <f t="shared" si="13"/>
        <v>0</v>
      </c>
      <c r="BE114" s="143"/>
      <c r="BF114" s="284">
        <f t="shared" si="14"/>
        <v>0</v>
      </c>
      <c r="BG114" s="274"/>
      <c r="BH114" s="197"/>
      <c r="BI114" s="197"/>
      <c r="BJ114" s="197"/>
      <c r="BK114" s="197"/>
      <c r="BL114" s="197"/>
    </row>
    <row r="115" spans="3:64" s="165" customFormat="1" ht="30" customHeight="1" thickBot="1" x14ac:dyDescent="0.3">
      <c r="C115" s="60"/>
      <c r="D115" s="60"/>
      <c r="E115" s="60"/>
      <c r="G115" s="60"/>
      <c r="H115" s="54"/>
      <c r="I115" s="58"/>
      <c r="J115" s="59"/>
      <c r="K115" s="66"/>
      <c r="M115" s="197"/>
      <c r="N115" s="197"/>
      <c r="O115" s="67"/>
      <c r="P115" s="67"/>
      <c r="Q115" s="67"/>
      <c r="R115" s="197"/>
      <c r="S115" s="197"/>
      <c r="T115" s="118"/>
      <c r="U115" s="70"/>
      <c r="V115" s="119"/>
      <c r="W115" s="197"/>
      <c r="X115" s="161"/>
      <c r="Y115" s="163"/>
      <c r="Z115" s="163"/>
      <c r="AA115" s="168"/>
      <c r="AB115" s="169"/>
      <c r="AD115" s="224">
        <v>43456</v>
      </c>
      <c r="AE115" s="228" t="s">
        <v>149</v>
      </c>
      <c r="AF115" s="231"/>
      <c r="AG115" s="233">
        <f t="shared" si="10"/>
        <v>0</v>
      </c>
      <c r="AH115" s="236"/>
      <c r="AI115" s="237"/>
      <c r="AJ115" s="85"/>
      <c r="AK115" s="252">
        <f t="shared" si="11"/>
        <v>0</v>
      </c>
      <c r="AL115" s="261"/>
      <c r="AM115" s="256"/>
      <c r="AN115" s="292"/>
      <c r="AO115" s="216"/>
      <c r="AP115" s="216"/>
      <c r="AQ115" s="216"/>
      <c r="AR115" s="216"/>
      <c r="AS115" s="216"/>
      <c r="AT115" s="216"/>
      <c r="AU115" s="216"/>
      <c r="AV115" s="216"/>
      <c r="AW115" s="216"/>
      <c r="AX115" s="227"/>
      <c r="AY115" s="284">
        <f t="shared" si="12"/>
        <v>0</v>
      </c>
      <c r="AZ115" s="85"/>
      <c r="BA115" s="261"/>
      <c r="BB115" s="216"/>
      <c r="BC115" s="227"/>
      <c r="BD115" s="278">
        <f t="shared" si="13"/>
        <v>0</v>
      </c>
      <c r="BE115" s="143"/>
      <c r="BF115" s="284">
        <f t="shared" si="14"/>
        <v>0</v>
      </c>
      <c r="BG115" s="274"/>
      <c r="BH115" s="197"/>
      <c r="BI115" s="197"/>
      <c r="BJ115" s="197"/>
      <c r="BK115" s="197"/>
      <c r="BL115" s="197"/>
    </row>
    <row r="116" spans="3:64" s="165" customFormat="1" ht="30" customHeight="1" thickBot="1" x14ac:dyDescent="0.3">
      <c r="C116" s="60"/>
      <c r="D116" s="60"/>
      <c r="E116" s="60"/>
      <c r="G116" s="60"/>
      <c r="H116" s="54"/>
      <c r="I116" s="58"/>
      <c r="J116" s="59"/>
      <c r="K116" s="66"/>
      <c r="M116" s="197"/>
      <c r="N116" s="197"/>
      <c r="O116" s="67"/>
      <c r="P116" s="67"/>
      <c r="Q116" s="67"/>
      <c r="R116" s="197"/>
      <c r="S116" s="197"/>
      <c r="T116" s="118"/>
      <c r="U116" s="70"/>
      <c r="V116" s="119"/>
      <c r="W116" s="197"/>
      <c r="X116" s="161"/>
      <c r="Y116" s="163"/>
      <c r="Z116" s="163"/>
      <c r="AA116" s="168"/>
      <c r="AB116" s="169"/>
      <c r="AD116" s="224">
        <v>43457</v>
      </c>
      <c r="AE116" s="229" t="s">
        <v>61</v>
      </c>
      <c r="AF116" s="231"/>
      <c r="AG116" s="233">
        <f t="shared" si="10"/>
        <v>0</v>
      </c>
      <c r="AH116" s="236"/>
      <c r="AI116" s="237"/>
      <c r="AJ116" s="85"/>
      <c r="AK116" s="252">
        <f t="shared" si="11"/>
        <v>0</v>
      </c>
      <c r="AL116" s="261"/>
      <c r="AM116" s="256"/>
      <c r="AN116" s="292"/>
      <c r="AO116" s="216"/>
      <c r="AP116" s="219"/>
      <c r="AQ116" s="216"/>
      <c r="AR116" s="216"/>
      <c r="AS116" s="216"/>
      <c r="AT116" s="216"/>
      <c r="AU116" s="216"/>
      <c r="AV116" s="216"/>
      <c r="AW116" s="216"/>
      <c r="AX116" s="227"/>
      <c r="AY116" s="284">
        <f t="shared" si="12"/>
        <v>0</v>
      </c>
      <c r="AZ116" s="85"/>
      <c r="BA116" s="261"/>
      <c r="BB116" s="216"/>
      <c r="BC116" s="227"/>
      <c r="BD116" s="278">
        <f t="shared" si="13"/>
        <v>0</v>
      </c>
      <c r="BE116" s="143"/>
      <c r="BF116" s="284">
        <f t="shared" si="14"/>
        <v>0</v>
      </c>
      <c r="BG116" s="274"/>
      <c r="BH116" s="197"/>
      <c r="BI116" s="197"/>
      <c r="BJ116" s="197"/>
      <c r="BK116" s="197"/>
      <c r="BL116" s="197"/>
    </row>
    <row r="117" spans="3:64" s="165" customFormat="1" ht="30" customHeight="1" thickBot="1" x14ac:dyDescent="0.3">
      <c r="C117" s="60"/>
      <c r="D117" s="60"/>
      <c r="E117" s="60"/>
      <c r="G117" s="60"/>
      <c r="H117" s="54"/>
      <c r="I117" s="58"/>
      <c r="J117" s="59"/>
      <c r="K117" s="66"/>
      <c r="M117" s="197"/>
      <c r="N117" s="197"/>
      <c r="O117" s="67"/>
      <c r="P117" s="67"/>
      <c r="Q117" s="67"/>
      <c r="R117" s="197"/>
      <c r="S117" s="197"/>
      <c r="T117" s="118"/>
      <c r="U117" s="70"/>
      <c r="V117" s="119"/>
      <c r="W117" s="197"/>
      <c r="X117" s="161"/>
      <c r="Y117" s="163"/>
      <c r="Z117" s="163"/>
      <c r="AA117" s="168"/>
      <c r="AB117" s="169"/>
      <c r="AD117" s="224">
        <v>43458</v>
      </c>
      <c r="AE117" s="229" t="s">
        <v>62</v>
      </c>
      <c r="AF117" s="231"/>
      <c r="AG117" s="233">
        <f t="shared" si="10"/>
        <v>0</v>
      </c>
      <c r="AH117" s="236"/>
      <c r="AI117" s="237"/>
      <c r="AJ117" s="85"/>
      <c r="AK117" s="252">
        <f t="shared" si="11"/>
        <v>0</v>
      </c>
      <c r="AL117" s="261"/>
      <c r="AM117" s="256"/>
      <c r="AN117" s="292"/>
      <c r="AO117" s="216"/>
      <c r="AP117" s="216"/>
      <c r="AQ117" s="216"/>
      <c r="AR117" s="216"/>
      <c r="AS117" s="216"/>
      <c r="AT117" s="216"/>
      <c r="AU117" s="216"/>
      <c r="AV117" s="216"/>
      <c r="AW117" s="216"/>
      <c r="AX117" s="227"/>
      <c r="AY117" s="284">
        <f t="shared" si="12"/>
        <v>0</v>
      </c>
      <c r="AZ117" s="85"/>
      <c r="BA117" s="261"/>
      <c r="BB117" s="216"/>
      <c r="BC117" s="227"/>
      <c r="BD117" s="278">
        <f t="shared" si="13"/>
        <v>0</v>
      </c>
      <c r="BE117" s="143"/>
      <c r="BF117" s="284">
        <f t="shared" si="14"/>
        <v>0</v>
      </c>
      <c r="BG117" s="274"/>
      <c r="BH117" s="197"/>
      <c r="BI117" s="197"/>
      <c r="BJ117" s="197"/>
      <c r="BK117" s="197"/>
      <c r="BL117" s="197"/>
    </row>
    <row r="118" spans="3:64" s="165" customFormat="1" ht="30" customHeight="1" thickBot="1" x14ac:dyDescent="0.3">
      <c r="C118" s="60"/>
      <c r="D118" s="60"/>
      <c r="E118" s="60"/>
      <c r="G118" s="60"/>
      <c r="H118" s="54"/>
      <c r="I118" s="58"/>
      <c r="J118" s="59"/>
      <c r="K118" s="66"/>
      <c r="M118" s="197"/>
      <c r="N118" s="197"/>
      <c r="O118" s="67"/>
      <c r="P118" s="67"/>
      <c r="Q118" s="67"/>
      <c r="R118" s="197"/>
      <c r="S118" s="197"/>
      <c r="T118" s="118"/>
      <c r="U118" s="70"/>
      <c r="V118" s="119"/>
      <c r="W118" s="197"/>
      <c r="X118" s="161"/>
      <c r="Y118" s="163"/>
      <c r="Z118" s="163"/>
      <c r="AA118" s="168"/>
      <c r="AB118" s="169"/>
      <c r="AD118" s="224">
        <v>43459</v>
      </c>
      <c r="AE118" s="229" t="s">
        <v>59</v>
      </c>
      <c r="AF118" s="231"/>
      <c r="AG118" s="233">
        <f t="shared" si="10"/>
        <v>0</v>
      </c>
      <c r="AH118" s="236"/>
      <c r="AI118" s="237"/>
      <c r="AJ118" s="85"/>
      <c r="AK118" s="252">
        <f t="shared" si="11"/>
        <v>0</v>
      </c>
      <c r="AL118" s="261"/>
      <c r="AM118" s="256"/>
      <c r="AN118" s="292"/>
      <c r="AO118" s="216"/>
      <c r="AP118" s="216"/>
      <c r="AQ118" s="216"/>
      <c r="AR118" s="216"/>
      <c r="AS118" s="216"/>
      <c r="AT118" s="216"/>
      <c r="AU118" s="216"/>
      <c r="AV118" s="216"/>
      <c r="AW118" s="216"/>
      <c r="AX118" s="227"/>
      <c r="AY118" s="284">
        <f t="shared" si="12"/>
        <v>0</v>
      </c>
      <c r="AZ118" s="85"/>
      <c r="BA118" s="261"/>
      <c r="BB118" s="216"/>
      <c r="BC118" s="227"/>
      <c r="BD118" s="278">
        <f t="shared" si="13"/>
        <v>0</v>
      </c>
      <c r="BE118" s="143"/>
      <c r="BF118" s="284">
        <f t="shared" si="14"/>
        <v>0</v>
      </c>
      <c r="BG118" s="274"/>
      <c r="BH118" s="197"/>
      <c r="BI118" s="197"/>
      <c r="BJ118" s="197"/>
      <c r="BK118" s="197"/>
      <c r="BL118" s="197"/>
    </row>
    <row r="119" spans="3:64" s="165" customFormat="1" ht="30" customHeight="1" thickBot="1" x14ac:dyDescent="0.3">
      <c r="C119" s="60"/>
      <c r="D119" s="60"/>
      <c r="E119" s="60"/>
      <c r="G119" s="60"/>
      <c r="H119" s="54"/>
      <c r="I119" s="58"/>
      <c r="J119" s="59"/>
      <c r="K119" s="66"/>
      <c r="M119" s="197"/>
      <c r="N119" s="197"/>
      <c r="O119" s="67"/>
      <c r="P119" s="67"/>
      <c r="Q119" s="67"/>
      <c r="R119" s="197"/>
      <c r="S119" s="197"/>
      <c r="T119" s="118"/>
      <c r="U119" s="70"/>
      <c r="V119" s="119"/>
      <c r="W119" s="197"/>
      <c r="X119" s="161"/>
      <c r="Y119" s="163"/>
      <c r="Z119" s="163"/>
      <c r="AA119" s="168"/>
      <c r="AB119" s="169"/>
      <c r="AD119" s="224">
        <v>43460</v>
      </c>
      <c r="AE119" s="229" t="s">
        <v>63</v>
      </c>
      <c r="AF119" s="231"/>
      <c r="AG119" s="233">
        <f t="shared" si="10"/>
        <v>0</v>
      </c>
      <c r="AH119" s="236"/>
      <c r="AI119" s="237"/>
      <c r="AJ119" s="85"/>
      <c r="AK119" s="252">
        <f t="shared" si="11"/>
        <v>0</v>
      </c>
      <c r="AL119" s="261"/>
      <c r="AM119" s="256"/>
      <c r="AN119" s="292"/>
      <c r="AO119" s="216"/>
      <c r="AP119" s="216"/>
      <c r="AQ119" s="216"/>
      <c r="AR119" s="216"/>
      <c r="AS119" s="216"/>
      <c r="AT119" s="216"/>
      <c r="AU119" s="216"/>
      <c r="AV119" s="216"/>
      <c r="AW119" s="216"/>
      <c r="AX119" s="227"/>
      <c r="AY119" s="284">
        <f t="shared" si="12"/>
        <v>0</v>
      </c>
      <c r="AZ119" s="85"/>
      <c r="BA119" s="261"/>
      <c r="BB119" s="216"/>
      <c r="BC119" s="227"/>
      <c r="BD119" s="278">
        <f t="shared" si="13"/>
        <v>0</v>
      </c>
      <c r="BE119" s="143"/>
      <c r="BF119" s="284">
        <f t="shared" si="14"/>
        <v>0</v>
      </c>
      <c r="BG119" s="274"/>
      <c r="BH119" s="197"/>
      <c r="BI119" s="197"/>
      <c r="BJ119" s="197"/>
      <c r="BK119" s="197"/>
      <c r="BL119" s="197"/>
    </row>
    <row r="120" spans="3:64" s="165" customFormat="1" ht="30" customHeight="1" thickBot="1" x14ac:dyDescent="0.3">
      <c r="C120" s="60"/>
      <c r="D120" s="60"/>
      <c r="E120" s="60"/>
      <c r="G120" s="60"/>
      <c r="H120" s="54"/>
      <c r="I120" s="58"/>
      <c r="J120" s="59"/>
      <c r="K120" s="66"/>
      <c r="M120" s="197"/>
      <c r="N120" s="197"/>
      <c r="O120" s="67"/>
      <c r="P120" s="67"/>
      <c r="Q120" s="67"/>
      <c r="R120" s="197"/>
      <c r="S120" s="197"/>
      <c r="T120" s="118"/>
      <c r="U120" s="70"/>
      <c r="V120" s="119"/>
      <c r="W120" s="197"/>
      <c r="X120" s="161"/>
      <c r="Y120" s="163"/>
      <c r="Z120" s="163"/>
      <c r="AA120" s="168"/>
      <c r="AB120" s="169"/>
      <c r="AD120" s="224">
        <v>43461</v>
      </c>
      <c r="AE120" s="229" t="s">
        <v>36</v>
      </c>
      <c r="AF120" s="231"/>
      <c r="AG120" s="233">
        <f t="shared" si="10"/>
        <v>0</v>
      </c>
      <c r="AH120" s="236"/>
      <c r="AI120" s="237"/>
      <c r="AJ120" s="85"/>
      <c r="AK120" s="252">
        <f t="shared" si="11"/>
        <v>0</v>
      </c>
      <c r="AL120" s="261"/>
      <c r="AM120" s="256"/>
      <c r="AN120" s="292"/>
      <c r="AO120" s="216"/>
      <c r="AP120" s="216"/>
      <c r="AQ120" s="216"/>
      <c r="AR120" s="216"/>
      <c r="AS120" s="216"/>
      <c r="AT120" s="216"/>
      <c r="AU120" s="216"/>
      <c r="AV120" s="216"/>
      <c r="AW120" s="216"/>
      <c r="AX120" s="227"/>
      <c r="AY120" s="284">
        <f t="shared" si="12"/>
        <v>0</v>
      </c>
      <c r="AZ120" s="85"/>
      <c r="BA120" s="261"/>
      <c r="BB120" s="216"/>
      <c r="BC120" s="227"/>
      <c r="BD120" s="278">
        <f t="shared" si="13"/>
        <v>0</v>
      </c>
      <c r="BE120" s="143"/>
      <c r="BF120" s="284">
        <f t="shared" si="14"/>
        <v>0</v>
      </c>
      <c r="BG120" s="274"/>
      <c r="BH120" s="197"/>
      <c r="BI120" s="197"/>
      <c r="BJ120" s="197"/>
      <c r="BK120" s="197"/>
      <c r="BL120" s="197"/>
    </row>
    <row r="121" spans="3:64" s="165" customFormat="1" ht="30" customHeight="1" thickBot="1" x14ac:dyDescent="0.3">
      <c r="C121" s="60"/>
      <c r="D121" s="60"/>
      <c r="E121" s="60"/>
      <c r="G121" s="60"/>
      <c r="H121" s="54"/>
      <c r="I121" s="58"/>
      <c r="J121" s="59"/>
      <c r="K121" s="66"/>
      <c r="M121" s="197"/>
      <c r="N121" s="197"/>
      <c r="O121" s="67"/>
      <c r="P121" s="67"/>
      <c r="Q121" s="67"/>
      <c r="R121" s="197"/>
      <c r="S121" s="197"/>
      <c r="T121" s="118"/>
      <c r="U121" s="70"/>
      <c r="V121" s="119"/>
      <c r="W121" s="197"/>
      <c r="X121" s="161"/>
      <c r="Y121" s="163"/>
      <c r="Z121" s="163"/>
      <c r="AA121" s="168"/>
      <c r="AB121" s="169"/>
      <c r="AD121" s="224">
        <v>43462</v>
      </c>
      <c r="AE121" s="229" t="s">
        <v>60</v>
      </c>
      <c r="AF121" s="231"/>
      <c r="AG121" s="233">
        <f t="shared" si="10"/>
        <v>0</v>
      </c>
      <c r="AH121" s="236"/>
      <c r="AI121" s="237"/>
      <c r="AJ121" s="85"/>
      <c r="AK121" s="252">
        <f t="shared" si="11"/>
        <v>0</v>
      </c>
      <c r="AL121" s="261"/>
      <c r="AM121" s="256"/>
      <c r="AN121" s="292"/>
      <c r="AO121" s="216"/>
      <c r="AP121" s="216"/>
      <c r="AQ121" s="216"/>
      <c r="AR121" s="216"/>
      <c r="AS121" s="216"/>
      <c r="AT121" s="216"/>
      <c r="AU121" s="216"/>
      <c r="AV121" s="216"/>
      <c r="AW121" s="216"/>
      <c r="AX121" s="227"/>
      <c r="AY121" s="284">
        <f t="shared" si="12"/>
        <v>0</v>
      </c>
      <c r="AZ121" s="85"/>
      <c r="BA121" s="261"/>
      <c r="BB121" s="216"/>
      <c r="BC121" s="227"/>
      <c r="BD121" s="278">
        <f t="shared" si="13"/>
        <v>0</v>
      </c>
      <c r="BE121" s="143"/>
      <c r="BF121" s="284">
        <f t="shared" si="14"/>
        <v>0</v>
      </c>
      <c r="BG121" s="274"/>
      <c r="BH121" s="197"/>
      <c r="BI121" s="197"/>
      <c r="BJ121" s="197"/>
      <c r="BK121" s="197"/>
      <c r="BL121" s="197"/>
    </row>
    <row r="122" spans="3:64" s="165" customFormat="1" ht="30" customHeight="1" thickBot="1" x14ac:dyDescent="0.3">
      <c r="C122" s="60"/>
      <c r="D122" s="60"/>
      <c r="E122" s="60"/>
      <c r="G122" s="60"/>
      <c r="H122" s="54"/>
      <c r="I122" s="58"/>
      <c r="J122" s="59"/>
      <c r="K122" s="66"/>
      <c r="M122" s="197"/>
      <c r="N122" s="197"/>
      <c r="O122" s="67"/>
      <c r="P122" s="67"/>
      <c r="Q122" s="67"/>
      <c r="R122" s="197"/>
      <c r="S122" s="197"/>
      <c r="T122" s="118"/>
      <c r="U122" s="70"/>
      <c r="V122" s="119"/>
      <c r="W122" s="197"/>
      <c r="X122" s="161"/>
      <c r="Y122" s="163"/>
      <c r="Z122" s="163"/>
      <c r="AA122" s="168"/>
      <c r="AB122" s="169"/>
      <c r="AD122" s="224">
        <v>43463</v>
      </c>
      <c r="AE122" s="228" t="s">
        <v>149</v>
      </c>
      <c r="AF122" s="231"/>
      <c r="AG122" s="233">
        <f t="shared" si="10"/>
        <v>0</v>
      </c>
      <c r="AH122" s="236"/>
      <c r="AI122" s="237"/>
      <c r="AJ122" s="85"/>
      <c r="AK122" s="252">
        <f t="shared" si="11"/>
        <v>0</v>
      </c>
      <c r="AL122" s="261"/>
      <c r="AM122" s="256"/>
      <c r="AN122" s="292"/>
      <c r="AO122" s="216"/>
      <c r="AP122" s="216"/>
      <c r="AQ122" s="216"/>
      <c r="AR122" s="216"/>
      <c r="AS122" s="216"/>
      <c r="AT122" s="216"/>
      <c r="AU122" s="216"/>
      <c r="AV122" s="216"/>
      <c r="AW122" s="216"/>
      <c r="AX122" s="227"/>
      <c r="AY122" s="284">
        <f t="shared" si="12"/>
        <v>0</v>
      </c>
      <c r="AZ122" s="85"/>
      <c r="BA122" s="261"/>
      <c r="BB122" s="216"/>
      <c r="BC122" s="227"/>
      <c r="BD122" s="278">
        <f t="shared" si="13"/>
        <v>0</v>
      </c>
      <c r="BE122" s="143"/>
      <c r="BF122" s="284">
        <f t="shared" si="14"/>
        <v>0</v>
      </c>
      <c r="BG122" s="274"/>
      <c r="BH122" s="197"/>
      <c r="BI122" s="197"/>
      <c r="BJ122" s="197"/>
      <c r="BK122" s="197"/>
      <c r="BL122" s="197"/>
    </row>
    <row r="123" spans="3:64" s="165" customFormat="1" ht="30" customHeight="1" thickBot="1" x14ac:dyDescent="0.3">
      <c r="C123" s="60"/>
      <c r="D123" s="60"/>
      <c r="E123" s="60"/>
      <c r="G123" s="60"/>
      <c r="H123" s="54"/>
      <c r="I123" s="58"/>
      <c r="J123" s="59"/>
      <c r="K123" s="66"/>
      <c r="M123" s="197"/>
      <c r="N123" s="197"/>
      <c r="O123" s="67"/>
      <c r="P123" s="67"/>
      <c r="Q123" s="67"/>
      <c r="R123" s="197"/>
      <c r="S123" s="197"/>
      <c r="T123" s="118"/>
      <c r="U123" s="70"/>
      <c r="V123" s="119"/>
      <c r="X123" s="161"/>
      <c r="Y123" s="163"/>
      <c r="Z123" s="163"/>
      <c r="AA123" s="168"/>
      <c r="AB123" s="169"/>
      <c r="AD123" s="224">
        <v>43464</v>
      </c>
      <c r="AE123" s="229" t="s">
        <v>61</v>
      </c>
      <c r="AF123" s="231"/>
      <c r="AG123" s="233">
        <f t="shared" si="10"/>
        <v>0</v>
      </c>
      <c r="AH123" s="236"/>
      <c r="AI123" s="237"/>
      <c r="AJ123" s="85"/>
      <c r="AK123" s="252">
        <f t="shared" si="11"/>
        <v>0</v>
      </c>
      <c r="AL123" s="261"/>
      <c r="AM123" s="256"/>
      <c r="AN123" s="292"/>
      <c r="AO123" s="216"/>
      <c r="AP123" s="289"/>
      <c r="AQ123" s="216"/>
      <c r="AR123" s="216"/>
      <c r="AS123" s="216"/>
      <c r="AT123" s="216"/>
      <c r="AU123" s="216"/>
      <c r="AV123" s="216"/>
      <c r="AW123" s="216"/>
      <c r="AX123" s="227"/>
      <c r="AY123" s="284">
        <f t="shared" si="12"/>
        <v>0</v>
      </c>
      <c r="AZ123" s="85"/>
      <c r="BA123" s="261"/>
      <c r="BB123" s="216"/>
      <c r="BC123" s="227"/>
      <c r="BD123" s="278">
        <f t="shared" si="13"/>
        <v>0</v>
      </c>
      <c r="BE123" s="143"/>
      <c r="BF123" s="284">
        <f t="shared" si="14"/>
        <v>0</v>
      </c>
      <c r="BG123" s="274"/>
      <c r="BH123" s="197"/>
      <c r="BI123" s="197"/>
      <c r="BJ123" s="197"/>
      <c r="BK123" s="197"/>
      <c r="BL123" s="197"/>
    </row>
    <row r="124" spans="3:64" s="165" customFormat="1" ht="30" customHeight="1" thickBot="1" x14ac:dyDescent="0.3">
      <c r="C124" s="60"/>
      <c r="D124" s="60"/>
      <c r="E124" s="60"/>
      <c r="G124" s="60"/>
      <c r="H124" s="54"/>
      <c r="I124" s="58"/>
      <c r="J124" s="59"/>
      <c r="K124" s="66"/>
      <c r="M124" s="197"/>
      <c r="N124" s="197"/>
      <c r="O124" s="67"/>
      <c r="P124" s="67"/>
      <c r="Q124" s="67"/>
      <c r="R124" s="197"/>
      <c r="S124" s="197"/>
      <c r="T124" s="118"/>
      <c r="U124" s="70"/>
      <c r="V124" s="119"/>
      <c r="X124" s="161"/>
      <c r="Y124" s="163"/>
      <c r="Z124" s="163"/>
      <c r="AA124" s="168"/>
      <c r="AB124" s="169"/>
      <c r="AD124" s="224">
        <v>43465</v>
      </c>
      <c r="AE124" s="229" t="s">
        <v>62</v>
      </c>
      <c r="AF124" s="231"/>
      <c r="AG124" s="233">
        <f t="shared" si="10"/>
        <v>0</v>
      </c>
      <c r="AH124" s="236"/>
      <c r="AI124" s="237"/>
      <c r="AJ124" s="85"/>
      <c r="AK124" s="252">
        <f t="shared" si="11"/>
        <v>0</v>
      </c>
      <c r="AL124" s="261"/>
      <c r="AM124" s="256"/>
      <c r="AN124" s="292"/>
      <c r="AO124" s="216"/>
      <c r="AP124" s="216"/>
      <c r="AQ124" s="216"/>
      <c r="AR124" s="216"/>
      <c r="AS124" s="216"/>
      <c r="AT124" s="216"/>
      <c r="AU124" s="216"/>
      <c r="AV124" s="216"/>
      <c r="AW124" s="216"/>
      <c r="AX124" s="227"/>
      <c r="AY124" s="284">
        <f t="shared" si="12"/>
        <v>0</v>
      </c>
      <c r="AZ124" s="85"/>
      <c r="BA124" s="261"/>
      <c r="BB124" s="216"/>
      <c r="BC124" s="227"/>
      <c r="BD124" s="278">
        <f t="shared" si="13"/>
        <v>0</v>
      </c>
      <c r="BE124" s="143"/>
      <c r="BF124" s="405">
        <f t="shared" si="14"/>
        <v>0</v>
      </c>
      <c r="BG124" s="274"/>
      <c r="BH124" s="197"/>
      <c r="BI124" s="197"/>
      <c r="BJ124" s="197"/>
      <c r="BK124" s="197"/>
      <c r="BL124" s="197"/>
    </row>
    <row r="125" spans="3:64" s="165" customFormat="1" ht="30" customHeight="1" thickBot="1" x14ac:dyDescent="0.3">
      <c r="C125" s="60"/>
      <c r="D125" s="60"/>
      <c r="E125" s="60"/>
      <c r="G125" s="60"/>
      <c r="H125" s="54"/>
      <c r="I125" s="58"/>
      <c r="J125" s="59"/>
      <c r="K125" s="66"/>
      <c r="M125" s="197"/>
      <c r="N125" s="197"/>
      <c r="O125" s="67"/>
      <c r="P125" s="67"/>
      <c r="Q125" s="67"/>
      <c r="R125" s="197"/>
      <c r="S125" s="197"/>
      <c r="T125" s="118"/>
      <c r="U125" s="70"/>
      <c r="V125" s="119"/>
      <c r="X125" s="161"/>
      <c r="Y125" s="163"/>
      <c r="Z125" s="163"/>
      <c r="AA125" s="168"/>
      <c r="AB125" s="169"/>
      <c r="AD125" s="314">
        <v>43466</v>
      </c>
      <c r="AE125" s="315"/>
      <c r="AF125" s="316"/>
      <c r="AG125" s="317"/>
      <c r="AH125" s="318"/>
      <c r="AI125" s="315"/>
      <c r="AJ125" s="319"/>
      <c r="AK125" s="320"/>
      <c r="AL125" s="318"/>
      <c r="AM125" s="321"/>
      <c r="AN125" s="322"/>
      <c r="AO125" s="323"/>
      <c r="AP125" s="323"/>
      <c r="AQ125" s="323"/>
      <c r="AR125" s="323"/>
      <c r="AS125" s="323"/>
      <c r="AT125" s="323"/>
      <c r="AU125" s="323"/>
      <c r="AV125" s="323"/>
      <c r="AW125" s="323"/>
      <c r="AX125" s="315"/>
      <c r="AY125" s="317"/>
      <c r="AZ125" s="319"/>
      <c r="BA125" s="318"/>
      <c r="BB125" s="323"/>
      <c r="BC125" s="315"/>
      <c r="BD125" s="319"/>
      <c r="BE125" s="318"/>
      <c r="BF125" s="404"/>
      <c r="BG125" s="324"/>
      <c r="BH125" s="197"/>
      <c r="BI125" s="197"/>
      <c r="BJ125" s="197"/>
      <c r="BK125" s="197"/>
      <c r="BL125" s="197"/>
    </row>
    <row r="126" spans="3:64" s="165" customFormat="1" ht="30" customHeight="1" x14ac:dyDescent="0.25">
      <c r="C126" s="60"/>
      <c r="D126" s="60"/>
      <c r="E126" s="60"/>
      <c r="G126" s="60"/>
      <c r="H126" s="54"/>
      <c r="I126" s="58"/>
      <c r="J126" s="59"/>
      <c r="K126" s="66"/>
      <c r="M126" s="197"/>
      <c r="N126" s="197"/>
      <c r="O126" s="67"/>
      <c r="P126" s="67"/>
      <c r="Q126" s="67"/>
      <c r="R126" s="197"/>
      <c r="S126" s="197"/>
      <c r="T126" s="118"/>
      <c r="U126" s="70"/>
      <c r="V126" s="119"/>
      <c r="X126" s="161"/>
      <c r="Y126" s="163"/>
      <c r="Z126" s="163"/>
      <c r="AA126" s="168"/>
      <c r="AB126" s="169"/>
      <c r="AC126" s="197"/>
      <c r="AD126" s="202"/>
      <c r="AE126" s="67"/>
      <c r="AF126" s="197"/>
      <c r="AG126" s="203"/>
      <c r="AH126" s="67"/>
      <c r="AI126" s="67"/>
      <c r="AJ126" s="67"/>
      <c r="AK126" s="67"/>
      <c r="AL126" s="67"/>
      <c r="AM126" s="157"/>
      <c r="AN126" s="15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197"/>
      <c r="AZ126" s="197"/>
      <c r="BA126" s="197"/>
      <c r="BB126" s="197"/>
      <c r="BC126" s="197"/>
      <c r="BD126" s="197"/>
      <c r="BE126" s="197"/>
      <c r="BF126" s="197"/>
      <c r="BG126" s="197"/>
      <c r="BH126" s="197"/>
      <c r="BI126" s="197"/>
      <c r="BJ126" s="197"/>
      <c r="BK126" s="197"/>
      <c r="BL126" s="197"/>
    </row>
    <row r="127" spans="3:64" s="165" customFormat="1" ht="30" customHeight="1" thickBot="1" x14ac:dyDescent="0.3">
      <c r="C127" s="60"/>
      <c r="D127" s="60"/>
      <c r="E127" s="60"/>
      <c r="G127" s="60"/>
      <c r="H127" s="54"/>
      <c r="I127" s="58"/>
      <c r="J127" s="59"/>
      <c r="K127" s="66"/>
      <c r="M127" s="197"/>
      <c r="N127" s="197"/>
      <c r="O127" s="67"/>
      <c r="P127" s="67"/>
      <c r="Q127" s="67"/>
      <c r="R127" s="197"/>
      <c r="S127" s="197"/>
      <c r="T127" s="118"/>
      <c r="U127" s="70"/>
      <c r="V127" s="119"/>
      <c r="X127" s="162"/>
      <c r="Y127" s="164"/>
      <c r="Z127" s="164"/>
      <c r="AA127" s="174"/>
      <c r="AB127" s="175"/>
      <c r="AC127" s="197"/>
      <c r="AD127" s="202"/>
      <c r="AE127" s="67"/>
      <c r="AF127" s="197"/>
      <c r="AG127" s="203"/>
      <c r="AH127" s="67"/>
      <c r="AI127" s="67"/>
      <c r="AJ127" s="67"/>
      <c r="AK127" s="67"/>
      <c r="AL127" s="67"/>
      <c r="AM127" s="157"/>
      <c r="AN127" s="15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197"/>
      <c r="AZ127" s="197"/>
      <c r="BA127" s="197"/>
      <c r="BB127" s="197"/>
      <c r="BC127" s="197"/>
      <c r="BD127" s="197"/>
      <c r="BE127" s="197"/>
      <c r="BF127" s="197"/>
      <c r="BG127" s="197"/>
      <c r="BH127" s="197"/>
      <c r="BI127" s="197"/>
      <c r="BJ127" s="197"/>
      <c r="BK127" s="197"/>
      <c r="BL127" s="197"/>
    </row>
    <row r="128" spans="3:64" s="165" customFormat="1" ht="30" customHeight="1" x14ac:dyDescent="0.25">
      <c r="C128" s="60"/>
      <c r="D128" s="60"/>
      <c r="E128" s="60"/>
      <c r="G128" s="60"/>
      <c r="H128" s="54"/>
      <c r="I128" s="58"/>
      <c r="J128" s="59"/>
      <c r="K128" s="66"/>
      <c r="M128" s="197"/>
      <c r="N128" s="197"/>
      <c r="O128" s="67"/>
      <c r="P128" s="67"/>
      <c r="Q128" s="67"/>
      <c r="R128" s="197"/>
      <c r="S128" s="197"/>
      <c r="T128" s="118"/>
      <c r="U128" s="70"/>
      <c r="V128" s="119"/>
      <c r="X128" s="67"/>
      <c r="Y128" s="41"/>
      <c r="Z128" s="41"/>
      <c r="AA128" s="176"/>
      <c r="AB128" s="176"/>
      <c r="AC128" s="197"/>
      <c r="AD128" s="202"/>
      <c r="AE128" s="67"/>
      <c r="AF128" s="197"/>
      <c r="AG128" s="203"/>
      <c r="AH128" s="67"/>
      <c r="AI128" s="67"/>
      <c r="AJ128" s="67"/>
      <c r="AK128" s="67"/>
      <c r="AL128" s="67"/>
      <c r="AM128" s="157"/>
      <c r="AN128" s="15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197"/>
      <c r="AZ128" s="197"/>
      <c r="BA128" s="197"/>
      <c r="BB128" s="197"/>
      <c r="BC128" s="197"/>
      <c r="BD128" s="197"/>
      <c r="BE128" s="197"/>
      <c r="BF128" s="197"/>
      <c r="BG128" s="197"/>
      <c r="BH128" s="197"/>
      <c r="BI128" s="197"/>
      <c r="BJ128" s="197"/>
      <c r="BK128" s="197"/>
      <c r="BL128" s="197"/>
    </row>
    <row r="129" spans="1:64" s="165" customFormat="1" ht="30" customHeight="1" x14ac:dyDescent="0.25">
      <c r="C129" s="60"/>
      <c r="D129" s="60"/>
      <c r="E129" s="60"/>
      <c r="G129" s="60"/>
      <c r="H129" s="54"/>
      <c r="I129" s="58"/>
      <c r="J129" s="59"/>
      <c r="K129" s="66"/>
      <c r="M129" s="197"/>
      <c r="N129" s="197"/>
      <c r="O129" s="67"/>
      <c r="P129" s="67"/>
      <c r="Q129" s="67"/>
      <c r="R129" s="197"/>
      <c r="S129" s="197"/>
      <c r="T129" s="118"/>
      <c r="U129" s="70"/>
      <c r="V129" s="119"/>
      <c r="X129" s="67"/>
      <c r="Y129" s="41"/>
      <c r="Z129" s="41"/>
      <c r="AA129" s="176"/>
      <c r="AB129" s="176"/>
      <c r="AC129" s="197"/>
      <c r="AD129" s="202"/>
      <c r="AE129" s="67"/>
      <c r="AF129" s="197"/>
      <c r="AG129" s="203"/>
      <c r="AH129" s="67"/>
      <c r="AI129" s="67"/>
      <c r="AJ129" s="67"/>
      <c r="AK129" s="67"/>
      <c r="AL129" s="67"/>
      <c r="AM129" s="157"/>
      <c r="AN129" s="15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197"/>
      <c r="AZ129" s="197"/>
      <c r="BA129" s="197"/>
      <c r="BB129" s="197"/>
      <c r="BC129" s="197"/>
      <c r="BD129" s="197"/>
      <c r="BE129" s="197"/>
      <c r="BF129" s="197"/>
      <c r="BG129" s="197"/>
      <c r="BH129" s="197"/>
      <c r="BI129" s="197"/>
      <c r="BJ129" s="197"/>
      <c r="BK129" s="197"/>
      <c r="BL129" s="197"/>
    </row>
    <row r="130" spans="1:64" s="165" customFormat="1" ht="30" customHeight="1" x14ac:dyDescent="0.25">
      <c r="C130" s="60"/>
      <c r="D130" s="60"/>
      <c r="E130" s="60"/>
      <c r="G130" s="60"/>
      <c r="H130" s="54"/>
      <c r="I130" s="58"/>
      <c r="J130" s="59"/>
      <c r="K130" s="66"/>
      <c r="M130" s="197"/>
      <c r="N130" s="197"/>
      <c r="O130" s="67"/>
      <c r="P130" s="67"/>
      <c r="Q130" s="67"/>
      <c r="R130" s="197"/>
      <c r="S130" s="197"/>
      <c r="T130" s="118"/>
      <c r="U130" s="70"/>
      <c r="V130" s="119"/>
      <c r="X130" s="67"/>
      <c r="Y130" s="41"/>
      <c r="Z130" s="41"/>
      <c r="AA130" s="176"/>
      <c r="AB130" s="176"/>
      <c r="AC130" s="197"/>
      <c r="AD130" s="202"/>
      <c r="AE130" s="67"/>
      <c r="AF130" s="197"/>
      <c r="AG130" s="203"/>
      <c r="AH130" s="67"/>
      <c r="AI130" s="67"/>
      <c r="AJ130" s="67"/>
      <c r="AK130" s="67"/>
      <c r="AL130" s="67"/>
      <c r="AM130" s="157"/>
      <c r="AN130" s="15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197"/>
      <c r="AZ130" s="197"/>
      <c r="BA130" s="197"/>
      <c r="BB130" s="197"/>
      <c r="BC130" s="197"/>
      <c r="BD130" s="197"/>
      <c r="BE130" s="197"/>
      <c r="BF130" s="197"/>
      <c r="BG130" s="197"/>
      <c r="BH130" s="197"/>
      <c r="BI130" s="197"/>
      <c r="BJ130" s="197"/>
      <c r="BK130" s="197"/>
      <c r="BL130" s="197"/>
    </row>
    <row r="131" spans="1:64" s="165" customFormat="1" ht="30" customHeight="1" x14ac:dyDescent="0.25">
      <c r="C131" s="60"/>
      <c r="D131" s="60"/>
      <c r="E131" s="60"/>
      <c r="G131" s="60"/>
      <c r="H131" s="54"/>
      <c r="I131" s="58"/>
      <c r="J131" s="59"/>
      <c r="K131" s="66"/>
      <c r="M131" s="197"/>
      <c r="N131" s="197"/>
      <c r="O131" s="67"/>
      <c r="P131" s="67"/>
      <c r="Q131" s="67"/>
      <c r="R131" s="197"/>
      <c r="S131" s="197"/>
      <c r="T131" s="118"/>
      <c r="U131" s="70"/>
      <c r="V131" s="119"/>
      <c r="X131" s="67"/>
      <c r="Y131" s="41"/>
      <c r="Z131" s="41"/>
      <c r="AA131" s="176"/>
      <c r="AB131" s="176"/>
      <c r="AC131" s="197"/>
      <c r="AD131" s="202"/>
      <c r="AE131" s="67"/>
      <c r="AF131" s="197"/>
      <c r="AG131" s="203"/>
      <c r="AH131" s="67"/>
      <c r="AI131" s="67"/>
      <c r="AJ131" s="67"/>
      <c r="AK131" s="67"/>
      <c r="AL131" s="67"/>
      <c r="AM131" s="157"/>
      <c r="AN131" s="15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197"/>
      <c r="AZ131" s="197"/>
      <c r="BA131" s="197"/>
      <c r="BB131" s="197"/>
      <c r="BC131" s="197"/>
      <c r="BD131" s="197"/>
      <c r="BE131" s="197"/>
      <c r="BF131" s="197"/>
      <c r="BG131" s="197"/>
      <c r="BH131" s="197"/>
      <c r="BI131" s="197"/>
      <c r="BJ131" s="197"/>
      <c r="BK131" s="197"/>
      <c r="BL131" s="197"/>
    </row>
    <row r="132" spans="1:64" s="165" customFormat="1" ht="30" customHeight="1" x14ac:dyDescent="0.25">
      <c r="C132" s="60"/>
      <c r="D132" s="60"/>
      <c r="E132" s="60"/>
      <c r="G132" s="60"/>
      <c r="H132" s="54"/>
      <c r="I132" s="58"/>
      <c r="J132" s="59"/>
      <c r="K132" s="66"/>
      <c r="M132" s="197"/>
      <c r="N132" s="197"/>
      <c r="O132" s="67"/>
      <c r="P132" s="67"/>
      <c r="Q132" s="67"/>
      <c r="R132" s="197"/>
      <c r="S132" s="197"/>
      <c r="T132" s="118"/>
      <c r="U132" s="70"/>
      <c r="V132" s="119"/>
      <c r="X132" s="67"/>
      <c r="Y132" s="41"/>
      <c r="Z132" s="41"/>
      <c r="AA132" s="176"/>
      <c r="AB132" s="176"/>
      <c r="AC132" s="197"/>
      <c r="AD132" s="202"/>
      <c r="AE132" s="67"/>
      <c r="AF132" s="197"/>
      <c r="AG132" s="203"/>
      <c r="AH132" s="67"/>
      <c r="AI132" s="67"/>
      <c r="AJ132" s="67"/>
      <c r="AK132" s="67"/>
      <c r="AL132" s="67"/>
      <c r="AM132" s="157"/>
      <c r="AN132" s="15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197"/>
      <c r="AZ132" s="197"/>
      <c r="BA132" s="197"/>
      <c r="BB132" s="197"/>
      <c r="BC132" s="197"/>
      <c r="BD132" s="197"/>
      <c r="BE132" s="197"/>
      <c r="BF132" s="197"/>
      <c r="BG132" s="197"/>
      <c r="BH132" s="197"/>
      <c r="BI132" s="197"/>
      <c r="BJ132" s="197"/>
      <c r="BK132" s="197"/>
      <c r="BL132" s="197"/>
    </row>
    <row r="133" spans="1:64" s="165" customFormat="1" ht="30" customHeight="1" x14ac:dyDescent="0.25">
      <c r="C133" s="60"/>
      <c r="D133" s="60"/>
      <c r="E133" s="60"/>
      <c r="G133" s="60"/>
      <c r="H133" s="54"/>
      <c r="I133" s="58"/>
      <c r="J133" s="59"/>
      <c r="K133" s="66"/>
      <c r="M133" s="197"/>
      <c r="N133" s="197"/>
      <c r="O133" s="67"/>
      <c r="P133" s="67"/>
      <c r="Q133" s="67"/>
      <c r="R133" s="197"/>
      <c r="S133" s="197"/>
      <c r="T133" s="118"/>
      <c r="U133" s="70"/>
      <c r="V133" s="119"/>
      <c r="X133" s="67"/>
      <c r="Y133" s="41"/>
      <c r="Z133" s="41"/>
      <c r="AA133" s="176"/>
      <c r="AB133" s="176"/>
      <c r="AC133" s="197"/>
      <c r="AD133" s="202"/>
      <c r="AE133" s="67"/>
      <c r="AF133" s="197"/>
      <c r="AG133" s="203"/>
      <c r="AH133" s="67"/>
      <c r="AI133" s="67"/>
      <c r="AJ133" s="67"/>
      <c r="AK133" s="67"/>
      <c r="AL133" s="67"/>
      <c r="AM133" s="157"/>
      <c r="AN133" s="15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197"/>
      <c r="AZ133" s="197"/>
      <c r="BA133" s="197"/>
      <c r="BB133" s="197"/>
      <c r="BC133" s="197"/>
      <c r="BD133" s="197"/>
      <c r="BE133" s="197"/>
      <c r="BF133" s="197"/>
      <c r="BG133" s="197"/>
      <c r="BH133" s="197"/>
      <c r="BI133" s="197"/>
      <c r="BJ133" s="197"/>
      <c r="BK133" s="197"/>
      <c r="BL133" s="197"/>
    </row>
    <row r="134" spans="1:64" s="165" customFormat="1" ht="30" customHeight="1" x14ac:dyDescent="0.25">
      <c r="C134" s="60"/>
      <c r="D134" s="60"/>
      <c r="E134" s="60"/>
      <c r="G134" s="60"/>
      <c r="H134" s="54"/>
      <c r="I134" s="58"/>
      <c r="J134" s="59"/>
      <c r="K134" s="66"/>
      <c r="M134" s="197"/>
      <c r="N134" s="197"/>
      <c r="O134" s="67"/>
      <c r="P134" s="67"/>
      <c r="Q134" s="67"/>
      <c r="R134" s="197"/>
      <c r="S134" s="197"/>
      <c r="T134" s="118"/>
      <c r="U134" s="70"/>
      <c r="V134" s="119"/>
      <c r="X134" s="67"/>
      <c r="Y134" s="41"/>
      <c r="Z134" s="41"/>
      <c r="AA134" s="176"/>
      <c r="AB134" s="176"/>
      <c r="AC134" s="197"/>
      <c r="AD134" s="202"/>
      <c r="AE134" s="67"/>
      <c r="AF134" s="197"/>
      <c r="AG134" s="203"/>
      <c r="AH134" s="67"/>
      <c r="AI134" s="67"/>
      <c r="AJ134" s="67"/>
      <c r="AK134" s="67"/>
      <c r="AL134" s="67"/>
      <c r="AM134" s="157"/>
      <c r="AN134" s="15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197"/>
      <c r="AZ134" s="197"/>
      <c r="BA134" s="197"/>
      <c r="BB134" s="197"/>
      <c r="BC134" s="197"/>
      <c r="BD134" s="197"/>
      <c r="BE134" s="197"/>
      <c r="BF134" s="197"/>
      <c r="BG134" s="197"/>
      <c r="BH134" s="197"/>
      <c r="BI134" s="197"/>
      <c r="BJ134" s="197"/>
      <c r="BK134" s="197"/>
      <c r="BL134" s="197"/>
    </row>
    <row r="135" spans="1:64" s="165" customFormat="1" ht="30" customHeight="1" x14ac:dyDescent="0.25">
      <c r="C135" s="60"/>
      <c r="D135" s="60"/>
      <c r="E135" s="60"/>
      <c r="G135" s="60"/>
      <c r="H135" s="54"/>
      <c r="I135" s="58"/>
      <c r="J135" s="59"/>
      <c r="K135" s="66"/>
      <c r="M135" s="197"/>
      <c r="N135" s="197"/>
      <c r="O135" s="67"/>
      <c r="P135" s="67"/>
      <c r="Q135" s="67"/>
      <c r="R135" s="197"/>
      <c r="S135" s="197"/>
      <c r="T135" s="118"/>
      <c r="U135" s="70"/>
      <c r="V135" s="119"/>
      <c r="X135" s="67"/>
      <c r="Y135" s="41"/>
      <c r="Z135" s="41"/>
      <c r="AA135" s="176"/>
      <c r="AB135" s="176"/>
      <c r="AC135" s="197"/>
      <c r="AD135" s="202"/>
      <c r="AE135" s="67"/>
      <c r="AF135" s="197"/>
      <c r="AG135" s="203"/>
      <c r="AH135" s="67"/>
      <c r="AI135" s="67"/>
      <c r="AJ135" s="67"/>
      <c r="AK135" s="67"/>
      <c r="AL135" s="67"/>
      <c r="AM135" s="157"/>
      <c r="AN135" s="15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197"/>
      <c r="AZ135" s="197"/>
      <c r="BA135" s="197"/>
      <c r="BB135" s="197"/>
      <c r="BC135" s="197"/>
      <c r="BD135" s="197"/>
      <c r="BE135" s="197"/>
      <c r="BF135" s="197"/>
      <c r="BG135" s="197"/>
      <c r="BH135" s="197"/>
      <c r="BI135" s="197"/>
      <c r="BJ135" s="197"/>
      <c r="BK135" s="197"/>
      <c r="BL135" s="197"/>
    </row>
    <row r="136" spans="1:64" s="165" customFormat="1" ht="30" customHeight="1" x14ac:dyDescent="0.25">
      <c r="C136" s="60"/>
      <c r="D136" s="60"/>
      <c r="E136" s="60"/>
      <c r="G136" s="60"/>
      <c r="H136" s="54"/>
      <c r="I136" s="58"/>
      <c r="J136" s="59"/>
      <c r="K136" s="66"/>
      <c r="M136" s="197"/>
      <c r="N136" s="197"/>
      <c r="O136" s="67"/>
      <c r="P136" s="67"/>
      <c r="Q136" s="67"/>
      <c r="R136" s="197"/>
      <c r="S136" s="197"/>
      <c r="T136" s="118"/>
      <c r="U136" s="70"/>
      <c r="V136" s="119"/>
      <c r="X136" s="67"/>
      <c r="Y136" s="41"/>
      <c r="Z136" s="41"/>
      <c r="AA136" s="176"/>
      <c r="AB136" s="176"/>
      <c r="AC136" s="197"/>
      <c r="AD136" s="202"/>
      <c r="AE136" s="67"/>
      <c r="AF136" s="197"/>
      <c r="AG136" s="203"/>
      <c r="AH136" s="67"/>
      <c r="AI136" s="67"/>
      <c r="AJ136" s="67"/>
      <c r="AK136" s="67"/>
      <c r="AL136" s="67"/>
      <c r="AM136" s="157"/>
      <c r="AN136" s="15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197"/>
      <c r="AZ136" s="197"/>
      <c r="BA136" s="197"/>
      <c r="BB136" s="197"/>
      <c r="BC136" s="197"/>
      <c r="BD136" s="197"/>
      <c r="BE136" s="197"/>
      <c r="BF136" s="197"/>
      <c r="BG136" s="197"/>
      <c r="BH136" s="197"/>
      <c r="BI136" s="197"/>
      <c r="BJ136" s="197"/>
      <c r="BK136" s="197"/>
      <c r="BL136" s="197"/>
    </row>
    <row r="137" spans="1:64" s="165" customFormat="1" ht="30" customHeight="1" x14ac:dyDescent="0.25">
      <c r="C137" s="60"/>
      <c r="D137" s="60"/>
      <c r="E137" s="60"/>
      <c r="G137" s="60"/>
      <c r="H137" s="54"/>
      <c r="I137" s="58"/>
      <c r="J137" s="59"/>
      <c r="K137" s="66"/>
      <c r="M137" s="197"/>
      <c r="N137" s="197"/>
      <c r="O137" s="67"/>
      <c r="P137" s="67"/>
      <c r="Q137" s="67"/>
      <c r="R137" s="197"/>
      <c r="S137" s="197"/>
      <c r="T137" s="118"/>
      <c r="U137" s="70"/>
      <c r="V137" s="119"/>
      <c r="X137" s="67"/>
      <c r="Y137" s="41"/>
      <c r="Z137" s="41"/>
      <c r="AA137" s="176"/>
      <c r="AB137" s="176"/>
      <c r="AC137" s="197"/>
      <c r="AD137" s="202"/>
      <c r="AE137" s="67"/>
      <c r="AF137" s="197"/>
      <c r="AG137" s="203"/>
      <c r="AH137" s="67"/>
      <c r="AI137" s="67"/>
      <c r="AJ137" s="67"/>
      <c r="AK137" s="67"/>
      <c r="AL137" s="67"/>
      <c r="AM137" s="157"/>
      <c r="AN137" s="15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197"/>
      <c r="AZ137" s="197"/>
      <c r="BA137" s="197"/>
      <c r="BB137" s="197"/>
      <c r="BC137" s="197"/>
      <c r="BD137" s="197"/>
      <c r="BE137" s="197"/>
      <c r="BF137" s="197"/>
      <c r="BG137" s="197"/>
      <c r="BH137" s="197"/>
      <c r="BI137" s="197"/>
      <c r="BJ137" s="197"/>
      <c r="BK137" s="197"/>
      <c r="BL137" s="197"/>
    </row>
    <row r="138" spans="1:64" s="165" customFormat="1" ht="30" customHeight="1" x14ac:dyDescent="0.25">
      <c r="C138" s="60"/>
      <c r="D138" s="60"/>
      <c r="E138" s="60"/>
      <c r="G138" s="60"/>
      <c r="H138" s="54"/>
      <c r="I138" s="58"/>
      <c r="J138" s="59"/>
      <c r="K138" s="66"/>
      <c r="M138" s="197"/>
      <c r="N138" s="197"/>
      <c r="O138" s="67"/>
      <c r="P138" s="67"/>
      <c r="Q138" s="67"/>
      <c r="R138" s="197"/>
      <c r="S138" s="197"/>
      <c r="T138" s="118"/>
      <c r="U138" s="70"/>
      <c r="V138" s="119"/>
      <c r="X138" s="67"/>
      <c r="Y138" s="41"/>
      <c r="Z138" s="41"/>
      <c r="AA138" s="176"/>
      <c r="AB138" s="176"/>
      <c r="AC138" s="197"/>
      <c r="AD138" s="202"/>
      <c r="AE138" s="67"/>
      <c r="AF138" s="197"/>
      <c r="AG138" s="203"/>
      <c r="AH138" s="67"/>
      <c r="AI138" s="67"/>
      <c r="AJ138" s="67"/>
      <c r="AK138" s="67"/>
      <c r="AL138" s="67"/>
      <c r="AM138" s="157"/>
      <c r="AN138" s="15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197"/>
      <c r="AZ138" s="197"/>
      <c r="BA138" s="197"/>
      <c r="BB138" s="197"/>
      <c r="BC138" s="197"/>
      <c r="BD138" s="197"/>
      <c r="BE138" s="197"/>
      <c r="BF138" s="197"/>
      <c r="BG138" s="197"/>
      <c r="BH138" s="197"/>
      <c r="BI138" s="197"/>
      <c r="BJ138" s="197"/>
      <c r="BK138" s="197"/>
      <c r="BL138" s="197"/>
    </row>
    <row r="139" spans="1:64" s="165" customFormat="1" ht="30" customHeight="1" x14ac:dyDescent="0.25">
      <c r="C139" s="60"/>
      <c r="D139" s="60"/>
      <c r="E139" s="60"/>
      <c r="G139" s="60"/>
      <c r="H139" s="54"/>
      <c r="I139" s="58"/>
      <c r="J139" s="59"/>
      <c r="K139" s="66"/>
      <c r="M139" s="197"/>
      <c r="N139" s="197"/>
      <c r="O139" s="67"/>
      <c r="P139" s="67"/>
      <c r="Q139" s="67"/>
      <c r="R139" s="197"/>
      <c r="S139" s="197"/>
      <c r="T139" s="118"/>
      <c r="U139" s="70"/>
      <c r="V139" s="119"/>
      <c r="X139" s="67"/>
      <c r="Y139" s="41"/>
      <c r="Z139" s="41"/>
      <c r="AA139" s="176"/>
      <c r="AB139" s="176"/>
      <c r="AC139" s="197"/>
      <c r="AD139" s="202"/>
      <c r="AE139" s="67"/>
      <c r="AF139" s="197"/>
      <c r="AG139" s="203"/>
      <c r="AH139" s="67"/>
      <c r="AI139" s="67"/>
      <c r="AJ139" s="67"/>
      <c r="AK139" s="67"/>
      <c r="AL139" s="67"/>
      <c r="AM139" s="157"/>
      <c r="AN139" s="15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197"/>
      <c r="AZ139" s="197"/>
      <c r="BA139" s="197"/>
      <c r="BB139" s="197"/>
      <c r="BC139" s="197"/>
      <c r="BD139" s="197"/>
      <c r="BE139" s="197"/>
      <c r="BF139" s="197"/>
      <c r="BG139" s="197"/>
      <c r="BH139" s="197"/>
      <c r="BI139" s="197"/>
      <c r="BJ139" s="197"/>
      <c r="BK139" s="197"/>
      <c r="BL139" s="197"/>
    </row>
    <row r="140" spans="1:64" s="165" customFormat="1" ht="30" customHeight="1" x14ac:dyDescent="0.25">
      <c r="C140" s="60"/>
      <c r="D140" s="60"/>
      <c r="E140" s="60"/>
      <c r="G140" s="60"/>
      <c r="H140" s="54"/>
      <c r="I140" s="58"/>
      <c r="J140" s="59"/>
      <c r="K140" s="66"/>
      <c r="M140" s="197"/>
      <c r="N140" s="197"/>
      <c r="O140" s="67"/>
      <c r="P140" s="67"/>
      <c r="Q140" s="67"/>
      <c r="R140" s="197"/>
      <c r="S140" s="197"/>
      <c r="T140" s="118"/>
      <c r="U140" s="70"/>
      <c r="V140" s="119"/>
      <c r="X140" s="67"/>
      <c r="Y140" s="41"/>
      <c r="Z140" s="41"/>
      <c r="AA140" s="176"/>
      <c r="AB140" s="176"/>
      <c r="AC140" s="197"/>
      <c r="AD140" s="202"/>
      <c r="AE140" s="67"/>
      <c r="AF140" s="197"/>
      <c r="AG140" s="203"/>
      <c r="AH140" s="67"/>
      <c r="AI140" s="67"/>
      <c r="AJ140" s="67"/>
      <c r="AK140" s="67"/>
      <c r="AL140" s="67"/>
      <c r="AM140" s="157"/>
      <c r="AN140" s="15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197"/>
      <c r="AZ140" s="197"/>
      <c r="BA140" s="197"/>
      <c r="BB140" s="197"/>
      <c r="BC140" s="197"/>
      <c r="BD140" s="197"/>
      <c r="BE140" s="197"/>
      <c r="BF140" s="197"/>
      <c r="BG140" s="197"/>
      <c r="BH140" s="197"/>
      <c r="BI140" s="197"/>
      <c r="BJ140" s="197"/>
      <c r="BK140" s="197"/>
      <c r="BL140" s="197"/>
    </row>
    <row r="141" spans="1:64" s="165" customFormat="1" ht="30" customHeight="1" x14ac:dyDescent="0.25">
      <c r="C141" s="60"/>
      <c r="D141" s="60"/>
      <c r="E141" s="60"/>
      <c r="G141" s="60"/>
      <c r="H141" s="54"/>
      <c r="I141" s="58"/>
      <c r="J141" s="59"/>
      <c r="K141" s="66"/>
      <c r="M141" s="197"/>
      <c r="N141" s="197"/>
      <c r="O141" s="67"/>
      <c r="P141" s="67"/>
      <c r="Q141" s="67"/>
      <c r="R141" s="197"/>
      <c r="S141" s="197"/>
      <c r="T141" s="118"/>
      <c r="U141" s="70"/>
      <c r="V141" s="119"/>
      <c r="X141" s="67"/>
      <c r="Y141" s="41"/>
      <c r="Z141" s="41"/>
      <c r="AA141" s="176"/>
      <c r="AB141" s="176"/>
      <c r="AC141" s="197"/>
      <c r="AD141" s="202"/>
      <c r="AE141" s="67"/>
      <c r="AF141" s="197"/>
      <c r="AG141" s="203"/>
      <c r="AH141" s="67"/>
      <c r="AI141" s="67"/>
      <c r="AJ141" s="67"/>
      <c r="AK141" s="67"/>
      <c r="AL141" s="67"/>
      <c r="AM141" s="157"/>
      <c r="AN141" s="15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197"/>
      <c r="AZ141" s="197"/>
      <c r="BA141" s="197"/>
      <c r="BB141" s="197"/>
      <c r="BC141" s="197"/>
      <c r="BD141" s="197"/>
      <c r="BE141" s="197"/>
      <c r="BF141" s="197"/>
      <c r="BG141" s="197"/>
      <c r="BH141" s="197"/>
      <c r="BI141" s="197"/>
      <c r="BJ141" s="197"/>
      <c r="BK141" s="197"/>
      <c r="BL141" s="197"/>
    </row>
    <row r="142" spans="1:64" s="165" customFormat="1" ht="30" customHeight="1" x14ac:dyDescent="0.25">
      <c r="C142" s="60"/>
      <c r="D142" s="60"/>
      <c r="E142" s="60"/>
      <c r="G142" s="60"/>
      <c r="H142" s="54"/>
      <c r="I142" s="58"/>
      <c r="J142" s="59"/>
      <c r="K142" s="66"/>
      <c r="M142" s="197"/>
      <c r="N142" s="197"/>
      <c r="O142" s="67"/>
      <c r="P142" s="67"/>
      <c r="Q142" s="67"/>
      <c r="R142" s="197"/>
      <c r="S142" s="197"/>
      <c r="T142" s="118"/>
      <c r="U142" s="70"/>
      <c r="V142" s="119"/>
      <c r="X142" s="67"/>
      <c r="Y142" s="41"/>
      <c r="Z142" s="41"/>
      <c r="AA142" s="176"/>
      <c r="AB142" s="176"/>
      <c r="AC142" s="197"/>
      <c r="AD142" s="202"/>
      <c r="AE142" s="67"/>
      <c r="AF142" s="197"/>
      <c r="AG142" s="203"/>
      <c r="AH142" s="67"/>
      <c r="AI142" s="67"/>
      <c r="AJ142" s="67"/>
      <c r="AK142" s="67"/>
      <c r="AL142" s="67"/>
      <c r="AM142" s="157"/>
      <c r="AN142" s="15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197"/>
      <c r="AZ142" s="197"/>
      <c r="BA142" s="197"/>
      <c r="BB142" s="197"/>
      <c r="BC142" s="197"/>
      <c r="BD142" s="197"/>
      <c r="BE142" s="197"/>
      <c r="BF142" s="197"/>
      <c r="BG142" s="197"/>
      <c r="BH142" s="197"/>
      <c r="BI142" s="197"/>
      <c r="BJ142" s="197"/>
      <c r="BK142" s="197"/>
      <c r="BL142" s="197"/>
    </row>
    <row r="143" spans="1:64" s="165" customFormat="1" ht="30" customHeight="1" x14ac:dyDescent="0.25">
      <c r="C143" s="60"/>
      <c r="D143" s="60"/>
      <c r="E143" s="60"/>
      <c r="G143" s="60"/>
      <c r="H143" s="54"/>
      <c r="I143" s="58"/>
      <c r="J143" s="59"/>
      <c r="K143" s="66"/>
      <c r="M143" s="197"/>
      <c r="N143" s="197"/>
      <c r="O143" s="67"/>
      <c r="P143" s="67"/>
      <c r="Q143" s="67"/>
      <c r="R143" s="197"/>
      <c r="S143" s="197"/>
      <c r="T143" s="118"/>
      <c r="U143" s="70"/>
      <c r="V143" s="119"/>
      <c r="X143" s="67"/>
      <c r="Y143" s="41"/>
      <c r="Z143" s="41"/>
      <c r="AA143" s="176"/>
      <c r="AB143" s="176"/>
      <c r="AC143" s="197"/>
      <c r="AD143" s="202"/>
      <c r="AE143" s="67"/>
      <c r="AF143" s="197"/>
      <c r="AG143" s="203"/>
      <c r="AH143" s="67"/>
      <c r="AI143" s="67"/>
      <c r="AJ143" s="67"/>
      <c r="AK143" s="67"/>
      <c r="AL143" s="67"/>
      <c r="AM143" s="157"/>
      <c r="AN143" s="15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197"/>
      <c r="AZ143" s="197"/>
      <c r="BA143" s="197"/>
      <c r="BB143" s="197"/>
      <c r="BC143" s="197"/>
      <c r="BD143" s="197"/>
      <c r="BE143" s="197"/>
      <c r="BF143" s="197"/>
      <c r="BG143" s="197"/>
      <c r="BH143" s="197"/>
      <c r="BI143" s="197"/>
      <c r="BJ143" s="197"/>
      <c r="BK143" s="197"/>
      <c r="BL143" s="197"/>
    </row>
    <row r="144" spans="1:64" s="165" customFormat="1" ht="30" customHeight="1" x14ac:dyDescent="0.25">
      <c r="A144" s="197"/>
      <c r="B144" s="197"/>
      <c r="C144" s="67"/>
      <c r="D144" s="67"/>
      <c r="E144" s="67"/>
      <c r="G144" s="60"/>
      <c r="H144" s="54"/>
      <c r="I144" s="58"/>
      <c r="J144" s="59"/>
      <c r="K144" s="66"/>
      <c r="M144" s="197"/>
      <c r="N144" s="197"/>
      <c r="O144" s="67"/>
      <c r="P144" s="67"/>
      <c r="Q144" s="67"/>
      <c r="R144" s="197"/>
      <c r="S144" s="197"/>
      <c r="T144" s="118"/>
      <c r="U144" s="70"/>
      <c r="V144" s="119"/>
      <c r="X144" s="67"/>
      <c r="Y144" s="41"/>
      <c r="Z144" s="41"/>
      <c r="AA144" s="176"/>
      <c r="AB144" s="176"/>
      <c r="AC144" s="197"/>
      <c r="AD144" s="202"/>
      <c r="AE144" s="67"/>
      <c r="AF144" s="197"/>
      <c r="AG144" s="203"/>
      <c r="AH144" s="67"/>
      <c r="AI144" s="67"/>
      <c r="AJ144" s="67"/>
      <c r="AK144" s="67"/>
      <c r="AL144" s="67"/>
      <c r="AM144" s="157"/>
      <c r="AN144" s="15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197"/>
      <c r="AZ144" s="197"/>
      <c r="BA144" s="197"/>
      <c r="BB144" s="197"/>
      <c r="BC144" s="197"/>
      <c r="BD144" s="197"/>
      <c r="BE144" s="197"/>
      <c r="BF144" s="197"/>
      <c r="BG144" s="197"/>
      <c r="BH144" s="197"/>
      <c r="BI144" s="197"/>
      <c r="BJ144" s="197"/>
      <c r="BK144" s="197"/>
      <c r="BL144" s="197"/>
    </row>
    <row r="145" spans="1:64" s="165" customFormat="1" ht="30" customHeight="1" x14ac:dyDescent="0.25">
      <c r="A145" s="197"/>
      <c r="B145" s="197"/>
      <c r="C145" s="67"/>
      <c r="D145" s="67"/>
      <c r="E145" s="67"/>
      <c r="G145" s="60"/>
      <c r="H145" s="54"/>
      <c r="I145" s="58"/>
      <c r="J145" s="59"/>
      <c r="K145" s="66"/>
      <c r="M145" s="197"/>
      <c r="N145" s="197"/>
      <c r="O145" s="67"/>
      <c r="P145" s="67"/>
      <c r="Q145" s="67"/>
      <c r="R145" s="197"/>
      <c r="S145" s="197"/>
      <c r="T145" s="118"/>
      <c r="U145" s="70"/>
      <c r="V145" s="119"/>
      <c r="X145" s="67"/>
      <c r="Y145" s="41"/>
      <c r="Z145" s="41"/>
      <c r="AA145" s="176"/>
      <c r="AB145" s="176"/>
      <c r="AC145" s="197"/>
      <c r="AD145" s="202"/>
      <c r="AE145" s="67"/>
      <c r="AF145" s="197"/>
      <c r="AG145" s="203"/>
      <c r="AH145" s="67"/>
      <c r="AI145" s="67"/>
      <c r="AJ145" s="67"/>
      <c r="AK145" s="67"/>
      <c r="AL145" s="67"/>
      <c r="AM145" s="157"/>
      <c r="AN145" s="15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197"/>
      <c r="AZ145" s="197"/>
      <c r="BA145" s="197"/>
      <c r="BB145" s="197"/>
      <c r="BC145" s="197"/>
      <c r="BD145" s="197"/>
      <c r="BE145" s="197"/>
      <c r="BF145" s="197"/>
      <c r="BG145" s="197"/>
      <c r="BH145" s="197"/>
      <c r="BI145" s="197"/>
      <c r="BJ145" s="197"/>
      <c r="BK145" s="197"/>
      <c r="BL145" s="197"/>
    </row>
    <row r="146" spans="1:64" s="165" customFormat="1" ht="30" customHeight="1" x14ac:dyDescent="0.25">
      <c r="A146" s="197"/>
      <c r="B146" s="197"/>
      <c r="C146" s="67"/>
      <c r="D146" s="67"/>
      <c r="E146" s="67"/>
      <c r="G146" s="60"/>
      <c r="H146" s="54"/>
      <c r="I146" s="58"/>
      <c r="J146" s="59"/>
      <c r="K146" s="66"/>
      <c r="M146" s="197"/>
      <c r="N146" s="197"/>
      <c r="O146" s="67"/>
      <c r="P146" s="67"/>
      <c r="Q146" s="67"/>
      <c r="R146" s="197"/>
      <c r="S146" s="197"/>
      <c r="T146" s="118"/>
      <c r="U146" s="70"/>
      <c r="V146" s="119"/>
      <c r="X146" s="67"/>
      <c r="Y146" s="41"/>
      <c r="Z146" s="41"/>
      <c r="AA146" s="176"/>
      <c r="AB146" s="176"/>
      <c r="AC146" s="197"/>
      <c r="AD146" s="202"/>
      <c r="AE146" s="67"/>
      <c r="AF146" s="197"/>
      <c r="AG146" s="203"/>
      <c r="AH146" s="67"/>
      <c r="AI146" s="67"/>
      <c r="AJ146" s="67"/>
      <c r="AK146" s="67"/>
      <c r="AL146" s="67"/>
      <c r="AM146" s="157"/>
      <c r="AN146" s="15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197"/>
      <c r="AZ146" s="197"/>
      <c r="BA146" s="197"/>
      <c r="BB146" s="197"/>
      <c r="BC146" s="197"/>
      <c r="BD146" s="197"/>
      <c r="BE146" s="197"/>
      <c r="BF146" s="197"/>
      <c r="BG146" s="197"/>
      <c r="BH146" s="197"/>
      <c r="BI146" s="197"/>
      <c r="BJ146" s="197"/>
      <c r="BK146" s="197"/>
      <c r="BL146" s="197"/>
    </row>
    <row r="147" spans="1:64" s="165" customFormat="1" ht="30" customHeight="1" x14ac:dyDescent="0.25">
      <c r="A147" s="197"/>
      <c r="B147" s="197"/>
      <c r="C147" s="67"/>
      <c r="D147" s="67"/>
      <c r="E147" s="67"/>
      <c r="G147" s="60"/>
      <c r="H147" s="54"/>
      <c r="I147" s="58"/>
      <c r="J147" s="59"/>
      <c r="K147" s="66"/>
      <c r="M147" s="197"/>
      <c r="N147" s="197"/>
      <c r="O147" s="67"/>
      <c r="P147" s="67"/>
      <c r="Q147" s="67"/>
      <c r="R147" s="197"/>
      <c r="S147" s="197"/>
      <c r="T147" s="118"/>
      <c r="U147" s="70"/>
      <c r="V147" s="119"/>
      <c r="X147" s="67"/>
      <c r="Y147" s="41"/>
      <c r="Z147" s="41"/>
      <c r="AA147" s="176"/>
      <c r="AB147" s="176"/>
      <c r="AC147" s="197"/>
      <c r="AD147" s="202"/>
      <c r="AE147" s="67"/>
      <c r="AF147" s="197"/>
      <c r="AG147" s="203"/>
      <c r="AH147" s="67"/>
      <c r="AI147" s="67"/>
      <c r="AJ147" s="67"/>
      <c r="AK147" s="67"/>
      <c r="AL147" s="67"/>
      <c r="AM147" s="157"/>
      <c r="AN147" s="15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197"/>
      <c r="AZ147" s="197"/>
      <c r="BA147" s="197"/>
      <c r="BB147" s="197"/>
      <c r="BC147" s="197"/>
      <c r="BD147" s="197"/>
      <c r="BE147" s="197"/>
      <c r="BF147" s="197"/>
      <c r="BG147" s="197"/>
      <c r="BH147" s="197"/>
      <c r="BI147" s="197"/>
      <c r="BJ147" s="197"/>
      <c r="BK147" s="197"/>
      <c r="BL147" s="197"/>
    </row>
    <row r="148" spans="1:64" s="165" customFormat="1" ht="30" customHeight="1" x14ac:dyDescent="0.25">
      <c r="A148" s="197"/>
      <c r="B148" s="197"/>
      <c r="C148" s="67"/>
      <c r="D148" s="67"/>
      <c r="E148" s="67"/>
      <c r="G148" s="60"/>
      <c r="H148" s="54"/>
      <c r="I148" s="58"/>
      <c r="J148" s="59"/>
      <c r="K148" s="66"/>
      <c r="M148" s="197"/>
      <c r="N148" s="197"/>
      <c r="O148" s="67"/>
      <c r="P148" s="67"/>
      <c r="Q148" s="67"/>
      <c r="R148" s="197"/>
      <c r="S148" s="197"/>
      <c r="T148" s="118"/>
      <c r="U148" s="70"/>
      <c r="V148" s="119"/>
      <c r="X148" s="67"/>
      <c r="Y148" s="41"/>
      <c r="Z148" s="41"/>
      <c r="AA148" s="176"/>
      <c r="AB148" s="176"/>
      <c r="AC148" s="197"/>
      <c r="AD148" s="202"/>
      <c r="AE148" s="197"/>
      <c r="AF148" s="197"/>
      <c r="AG148" s="203"/>
      <c r="AH148" s="67"/>
      <c r="AI148" s="67"/>
      <c r="AJ148" s="67"/>
      <c r="AK148" s="67"/>
      <c r="AL148" s="67"/>
      <c r="AM148" s="157"/>
      <c r="AN148" s="15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197"/>
      <c r="AZ148" s="197"/>
      <c r="BA148" s="197"/>
      <c r="BB148" s="197"/>
      <c r="BC148" s="197"/>
      <c r="BD148" s="197"/>
      <c r="BE148" s="197"/>
      <c r="BF148" s="197"/>
      <c r="BG148" s="197"/>
      <c r="BH148" s="197"/>
      <c r="BI148" s="197"/>
      <c r="BJ148" s="197"/>
      <c r="BK148" s="197"/>
      <c r="BL148" s="197"/>
    </row>
    <row r="149" spans="1:64" s="165" customFormat="1" ht="30" customHeight="1" x14ac:dyDescent="0.25">
      <c r="A149" s="167"/>
      <c r="B149" s="167"/>
      <c r="C149" s="71"/>
      <c r="D149" s="71"/>
      <c r="E149" s="67"/>
      <c r="F149" s="197"/>
      <c r="G149" s="60"/>
      <c r="H149" s="54"/>
      <c r="I149" s="58"/>
      <c r="J149" s="59"/>
      <c r="K149" s="66"/>
      <c r="L149" s="197"/>
      <c r="M149" s="197"/>
      <c r="N149" s="197"/>
      <c r="O149" s="67"/>
      <c r="P149" s="67"/>
      <c r="Q149" s="67"/>
      <c r="R149" s="197"/>
      <c r="S149" s="197"/>
      <c r="T149" s="118"/>
      <c r="U149" s="70"/>
      <c r="V149" s="119"/>
      <c r="X149" s="67"/>
      <c r="Y149" s="41"/>
      <c r="Z149" s="41"/>
      <c r="AA149" s="176"/>
      <c r="AB149" s="176"/>
      <c r="AC149" s="197"/>
      <c r="AD149" s="202"/>
      <c r="AE149" s="197"/>
      <c r="AF149" s="197"/>
      <c r="AG149" s="203"/>
      <c r="AH149" s="67"/>
      <c r="AI149" s="67"/>
      <c r="AJ149" s="67"/>
      <c r="AK149" s="67"/>
      <c r="AL149" s="67"/>
      <c r="AM149" s="157"/>
      <c r="AN149" s="15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197"/>
      <c r="AZ149" s="197"/>
      <c r="BA149" s="197"/>
      <c r="BB149" s="197"/>
      <c r="BC149" s="197"/>
      <c r="BD149" s="197"/>
      <c r="BE149" s="197"/>
      <c r="BF149" s="197"/>
      <c r="BG149" s="197"/>
      <c r="BH149" s="197"/>
      <c r="BI149" s="197"/>
      <c r="BJ149" s="197"/>
      <c r="BK149" s="197"/>
      <c r="BL149" s="197"/>
    </row>
    <row r="150" spans="1:64" s="204" customFormat="1" ht="30" customHeight="1" x14ac:dyDescent="0.25">
      <c r="A150" s="167"/>
      <c r="B150" s="167"/>
      <c r="C150" s="71"/>
      <c r="D150" s="71"/>
      <c r="E150" s="67"/>
      <c r="F150" s="197"/>
      <c r="G150" s="60"/>
      <c r="H150" s="54"/>
      <c r="I150" s="58"/>
      <c r="J150" s="59"/>
      <c r="K150" s="66"/>
      <c r="L150" s="197"/>
      <c r="M150" s="197"/>
      <c r="N150" s="197"/>
      <c r="O150" s="67"/>
      <c r="P150" s="67"/>
      <c r="Q150" s="67"/>
      <c r="R150" s="197"/>
      <c r="S150" s="197"/>
      <c r="T150" s="118"/>
      <c r="U150" s="70"/>
      <c r="V150" s="119"/>
      <c r="W150" s="165"/>
      <c r="X150" s="67"/>
      <c r="Y150" s="41"/>
      <c r="Z150" s="41"/>
      <c r="AA150" s="176"/>
      <c r="AB150" s="176"/>
      <c r="AC150" s="197"/>
      <c r="AD150" s="202"/>
      <c r="AE150" s="197"/>
      <c r="AF150" s="67"/>
      <c r="AG150" s="203"/>
      <c r="AH150" s="67"/>
      <c r="AI150" s="67"/>
      <c r="AJ150" s="67"/>
      <c r="AK150" s="67"/>
      <c r="AL150" s="67"/>
      <c r="AM150" s="157"/>
      <c r="AN150" s="15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197"/>
      <c r="AZ150" s="197"/>
      <c r="BA150" s="197"/>
      <c r="BB150" s="197"/>
      <c r="BC150" s="197"/>
      <c r="BD150" s="197"/>
      <c r="BE150" s="197"/>
      <c r="BF150" s="197"/>
      <c r="BG150" s="197"/>
      <c r="BH150" s="197"/>
      <c r="BI150" s="197"/>
      <c r="BJ150" s="197"/>
      <c r="BK150" s="197"/>
      <c r="BL150" s="197"/>
    </row>
    <row r="151" spans="1:64" s="204" customFormat="1" ht="30" customHeight="1" x14ac:dyDescent="0.25">
      <c r="A151" s="167"/>
      <c r="B151" s="167"/>
      <c r="C151" s="71"/>
      <c r="D151" s="71"/>
      <c r="E151" s="71"/>
      <c r="F151" s="197"/>
      <c r="G151" s="60"/>
      <c r="H151" s="54"/>
      <c r="I151" s="58"/>
      <c r="J151" s="59"/>
      <c r="K151" s="66"/>
      <c r="L151" s="197"/>
      <c r="M151" s="197"/>
      <c r="N151" s="197"/>
      <c r="O151" s="67"/>
      <c r="P151" s="67"/>
      <c r="Q151" s="67"/>
      <c r="R151" s="197"/>
      <c r="S151" s="197"/>
      <c r="T151" s="118"/>
      <c r="U151" s="70"/>
      <c r="V151" s="119"/>
      <c r="W151" s="165"/>
      <c r="X151" s="67"/>
      <c r="Y151" s="41"/>
      <c r="Z151" s="41"/>
      <c r="AA151" s="176"/>
      <c r="AB151" s="176"/>
      <c r="AC151" s="197"/>
      <c r="AD151" s="202"/>
      <c r="AE151" s="197"/>
      <c r="AF151" s="67"/>
      <c r="AG151" s="203"/>
      <c r="AH151" s="67"/>
      <c r="AI151" s="67"/>
      <c r="AJ151" s="67"/>
      <c r="AK151" s="67"/>
      <c r="AL151" s="67"/>
      <c r="AM151" s="157"/>
      <c r="AN151" s="15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197"/>
      <c r="AZ151" s="197"/>
      <c r="BA151" s="197"/>
      <c r="BB151" s="197"/>
      <c r="BC151" s="197"/>
      <c r="BD151" s="197"/>
      <c r="BE151" s="197"/>
      <c r="BF151" s="197"/>
      <c r="BG151" s="197"/>
      <c r="BH151" s="197"/>
      <c r="BI151" s="197"/>
      <c r="BJ151" s="197"/>
      <c r="BK151" s="197"/>
      <c r="BL151" s="197"/>
    </row>
    <row r="152" spans="1:64" s="204" customFormat="1" ht="30" customHeight="1" x14ac:dyDescent="0.25">
      <c r="A152" s="167"/>
      <c r="B152" s="167"/>
      <c r="C152" s="71"/>
      <c r="D152" s="71"/>
      <c r="E152" s="71"/>
      <c r="F152" s="197"/>
      <c r="G152" s="60"/>
      <c r="H152" s="54"/>
      <c r="I152" s="58"/>
      <c r="J152" s="59"/>
      <c r="K152" s="66"/>
      <c r="L152" s="197"/>
      <c r="M152" s="197"/>
      <c r="N152" s="197"/>
      <c r="O152" s="67"/>
      <c r="P152" s="67"/>
      <c r="Q152" s="67"/>
      <c r="R152" s="197"/>
      <c r="S152" s="197"/>
      <c r="T152" s="118"/>
      <c r="U152" s="70"/>
      <c r="V152" s="119"/>
      <c r="W152" s="165"/>
      <c r="X152" s="67"/>
      <c r="Y152" s="41"/>
      <c r="Z152" s="41"/>
      <c r="AA152" s="176"/>
      <c r="AB152" s="176"/>
      <c r="AC152" s="197"/>
      <c r="AD152" s="202"/>
      <c r="AE152" s="197"/>
      <c r="AF152" s="67"/>
      <c r="AG152" s="203"/>
      <c r="AH152" s="67"/>
      <c r="AI152" s="67"/>
      <c r="AJ152" s="67"/>
      <c r="AK152" s="67"/>
      <c r="AL152" s="67"/>
      <c r="AM152" s="157"/>
      <c r="AN152" s="15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197"/>
      <c r="AZ152" s="197"/>
      <c r="BA152" s="197"/>
      <c r="BB152" s="197"/>
      <c r="BC152" s="197"/>
      <c r="BD152" s="197"/>
      <c r="BE152" s="197"/>
      <c r="BF152" s="197"/>
      <c r="BG152" s="197"/>
      <c r="BH152" s="197"/>
      <c r="BI152" s="197"/>
      <c r="BJ152" s="197"/>
      <c r="BK152" s="197"/>
      <c r="BL152" s="197"/>
    </row>
    <row r="153" spans="1:64" s="204" customFormat="1" ht="30" customHeight="1" x14ac:dyDescent="0.25">
      <c r="A153" s="167"/>
      <c r="B153" s="167"/>
      <c r="C153" s="71"/>
      <c r="D153" s="71"/>
      <c r="E153" s="71"/>
      <c r="F153" s="197"/>
      <c r="G153" s="60"/>
      <c r="H153" s="54"/>
      <c r="I153" s="58"/>
      <c r="J153" s="59"/>
      <c r="K153" s="66"/>
      <c r="L153" s="197"/>
      <c r="M153" s="167"/>
      <c r="N153" s="167"/>
      <c r="O153" s="71"/>
      <c r="P153" s="71"/>
      <c r="Q153" s="71"/>
      <c r="R153" s="167"/>
      <c r="S153" s="167"/>
      <c r="T153" s="71"/>
      <c r="U153" s="71"/>
      <c r="V153" s="71"/>
      <c r="W153" s="165"/>
      <c r="X153" s="67"/>
      <c r="Y153" s="41"/>
      <c r="Z153" s="41"/>
      <c r="AA153" s="176"/>
      <c r="AB153" s="176"/>
      <c r="AC153" s="197"/>
      <c r="AD153" s="202"/>
      <c r="AE153" s="71"/>
      <c r="AF153" s="67"/>
      <c r="AG153" s="203"/>
      <c r="AH153" s="67"/>
      <c r="AI153" s="67"/>
      <c r="AJ153" s="67"/>
      <c r="AK153" s="67"/>
      <c r="AL153" s="67"/>
      <c r="AM153" s="157"/>
      <c r="AN153" s="15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197"/>
      <c r="AZ153" s="197"/>
      <c r="BA153" s="197"/>
      <c r="BB153" s="197"/>
      <c r="BC153" s="197"/>
      <c r="BD153" s="197"/>
      <c r="BE153" s="197"/>
      <c r="BF153" s="197"/>
      <c r="BG153" s="197"/>
      <c r="BH153" s="197"/>
      <c r="BI153" s="197"/>
      <c r="BJ153" s="197"/>
      <c r="BK153" s="197"/>
      <c r="BL153" s="197"/>
    </row>
    <row r="154" spans="1:64" s="204" customFormat="1" ht="30" customHeight="1" x14ac:dyDescent="0.25">
      <c r="A154" s="167"/>
      <c r="B154" s="167"/>
      <c r="C154" s="71"/>
      <c r="D154" s="71"/>
      <c r="E154" s="71"/>
      <c r="F154" s="197"/>
      <c r="G154" s="60"/>
      <c r="H154" s="54"/>
      <c r="I154" s="58"/>
      <c r="J154" s="59"/>
      <c r="K154" s="66"/>
      <c r="L154" s="197"/>
      <c r="M154" s="167"/>
      <c r="N154" s="167"/>
      <c r="O154" s="71"/>
      <c r="P154" s="71"/>
      <c r="Q154" s="71"/>
      <c r="R154" s="167"/>
      <c r="S154" s="167"/>
      <c r="T154" s="71"/>
      <c r="U154" s="71"/>
      <c r="V154" s="71"/>
      <c r="X154" s="67"/>
      <c r="Y154" s="41"/>
      <c r="Z154" s="41"/>
      <c r="AA154" s="176"/>
      <c r="AB154" s="176"/>
      <c r="AC154" s="197"/>
      <c r="AD154" s="202"/>
      <c r="AE154" s="71"/>
      <c r="AF154" s="67"/>
      <c r="AG154" s="203"/>
      <c r="AH154" s="67"/>
      <c r="AI154" s="67"/>
      <c r="AJ154" s="67"/>
      <c r="AK154" s="67"/>
      <c r="AL154" s="67"/>
      <c r="AM154" s="157"/>
      <c r="AN154" s="15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197"/>
      <c r="AZ154" s="197"/>
      <c r="BA154" s="197"/>
      <c r="BB154" s="197"/>
      <c r="BC154" s="197"/>
      <c r="BD154" s="197"/>
      <c r="BE154" s="197"/>
      <c r="BF154" s="197"/>
      <c r="BG154" s="197"/>
      <c r="BH154" s="197"/>
      <c r="BI154" s="167"/>
      <c r="BJ154" s="167"/>
      <c r="BK154" s="167"/>
      <c r="BL154" s="167"/>
    </row>
    <row r="155" spans="1:64" s="167" customFormat="1" ht="30" customHeight="1" x14ac:dyDescent="0.25">
      <c r="C155" s="71"/>
      <c r="D155" s="71"/>
      <c r="E155" s="71"/>
      <c r="G155" s="60"/>
      <c r="H155" s="54"/>
      <c r="I155" s="58"/>
      <c r="J155" s="59"/>
      <c r="K155" s="66"/>
      <c r="O155" s="71"/>
      <c r="P155" s="71"/>
      <c r="Q155" s="71"/>
      <c r="T155" s="71"/>
      <c r="U155" s="71"/>
      <c r="V155" s="71"/>
      <c r="W155" s="204"/>
      <c r="X155" s="67"/>
      <c r="Y155" s="41"/>
      <c r="Z155" s="41"/>
      <c r="AA155" s="176"/>
      <c r="AB155" s="176"/>
      <c r="AD155" s="205"/>
      <c r="AE155" s="71"/>
      <c r="AG155" s="71"/>
      <c r="AH155" s="71"/>
      <c r="AI155" s="71"/>
      <c r="AJ155" s="71"/>
      <c r="AK155" s="71"/>
      <c r="AL155" s="71"/>
      <c r="AM155" s="158"/>
      <c r="AN155" s="158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</row>
    <row r="156" spans="1:64" s="167" customFormat="1" ht="30" customHeight="1" x14ac:dyDescent="0.25">
      <c r="C156" s="71"/>
      <c r="D156" s="71"/>
      <c r="E156" s="71"/>
      <c r="G156" s="60"/>
      <c r="H156" s="54"/>
      <c r="I156" s="58"/>
      <c r="J156" s="69"/>
      <c r="K156" s="66"/>
      <c r="O156" s="71"/>
      <c r="P156" s="71"/>
      <c r="Q156" s="71"/>
      <c r="T156" s="71"/>
      <c r="U156" s="71"/>
      <c r="V156" s="71"/>
      <c r="W156" s="204"/>
      <c r="X156" s="67"/>
      <c r="Y156" s="41"/>
      <c r="Z156" s="41"/>
      <c r="AA156" s="176"/>
      <c r="AB156" s="176"/>
      <c r="AD156" s="205"/>
      <c r="AE156" s="71"/>
      <c r="AG156" s="71"/>
      <c r="AH156" s="71"/>
      <c r="AI156" s="71"/>
      <c r="AJ156" s="71"/>
      <c r="AK156" s="71"/>
      <c r="AL156" s="71"/>
      <c r="AM156" s="158"/>
      <c r="AN156" s="158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</row>
    <row r="157" spans="1:64" s="167" customFormat="1" ht="30" customHeight="1" x14ac:dyDescent="0.25">
      <c r="C157" s="71"/>
      <c r="D157" s="71"/>
      <c r="E157" s="71"/>
      <c r="G157" s="67"/>
      <c r="H157" s="55"/>
      <c r="I157" s="68"/>
      <c r="J157" s="69"/>
      <c r="K157" s="70"/>
      <c r="O157" s="71"/>
      <c r="P157" s="71"/>
      <c r="Q157" s="71"/>
      <c r="T157" s="71"/>
      <c r="U157" s="71"/>
      <c r="V157" s="71"/>
      <c r="W157" s="204"/>
      <c r="X157" s="71"/>
      <c r="Y157" s="42"/>
      <c r="Z157" s="42"/>
      <c r="AA157" s="71"/>
      <c r="AB157" s="71"/>
      <c r="AD157" s="205"/>
      <c r="AE157" s="71"/>
      <c r="AG157" s="71"/>
      <c r="AH157" s="71"/>
      <c r="AI157" s="71"/>
      <c r="AJ157" s="71"/>
      <c r="AK157" s="71"/>
      <c r="AL157" s="71"/>
      <c r="AM157" s="158"/>
      <c r="AN157" s="158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</row>
    <row r="158" spans="1:64" s="167" customFormat="1" ht="30" customHeight="1" x14ac:dyDescent="0.25">
      <c r="C158" s="71"/>
      <c r="D158" s="71"/>
      <c r="E158" s="71"/>
      <c r="G158" s="67"/>
      <c r="H158" s="55"/>
      <c r="I158" s="68"/>
      <c r="J158" s="69"/>
      <c r="K158" s="70"/>
      <c r="O158" s="71"/>
      <c r="P158" s="71"/>
      <c r="Q158" s="71"/>
      <c r="T158" s="71"/>
      <c r="U158" s="71"/>
      <c r="V158" s="71"/>
      <c r="W158" s="204"/>
      <c r="X158" s="71"/>
      <c r="Y158" s="42"/>
      <c r="Z158" s="42"/>
      <c r="AA158" s="71"/>
      <c r="AB158" s="71"/>
      <c r="AD158" s="205"/>
      <c r="AE158" s="71"/>
      <c r="AG158" s="71"/>
      <c r="AH158" s="71"/>
      <c r="AI158" s="71"/>
      <c r="AJ158" s="71"/>
      <c r="AK158" s="71"/>
      <c r="AL158" s="71"/>
      <c r="AM158" s="158"/>
      <c r="AN158" s="158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</row>
    <row r="159" spans="1:64" s="167" customFormat="1" ht="30" customHeight="1" x14ac:dyDescent="0.25">
      <c r="C159" s="71"/>
      <c r="D159" s="71"/>
      <c r="E159" s="71"/>
      <c r="G159" s="67"/>
      <c r="H159" s="55"/>
      <c r="I159" s="68"/>
      <c r="J159" s="69"/>
      <c r="K159" s="70"/>
      <c r="O159" s="71"/>
      <c r="P159" s="71"/>
      <c r="Q159" s="71"/>
      <c r="T159" s="71"/>
      <c r="U159" s="71"/>
      <c r="V159" s="71"/>
      <c r="X159" s="71"/>
      <c r="Y159" s="42"/>
      <c r="Z159" s="42"/>
      <c r="AA159" s="71"/>
      <c r="AB159" s="71"/>
      <c r="AD159" s="205"/>
      <c r="AE159" s="71"/>
      <c r="AG159" s="71"/>
      <c r="AH159" s="71"/>
      <c r="AI159" s="71"/>
      <c r="AJ159" s="71"/>
      <c r="AK159" s="71"/>
      <c r="AL159" s="71"/>
      <c r="AM159" s="158"/>
      <c r="AN159" s="158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</row>
    <row r="160" spans="1:64" s="167" customFormat="1" ht="30" customHeight="1" x14ac:dyDescent="0.25">
      <c r="C160" s="71"/>
      <c r="D160" s="71"/>
      <c r="E160" s="71"/>
      <c r="G160" s="67"/>
      <c r="H160" s="55"/>
      <c r="I160" s="68"/>
      <c r="J160" s="69"/>
      <c r="K160" s="70"/>
      <c r="O160" s="71"/>
      <c r="P160" s="71"/>
      <c r="Q160" s="71"/>
      <c r="T160" s="71"/>
      <c r="U160" s="71"/>
      <c r="V160" s="71"/>
      <c r="X160" s="71"/>
      <c r="Y160" s="42"/>
      <c r="Z160" s="42"/>
      <c r="AA160" s="71"/>
      <c r="AB160" s="71"/>
      <c r="AD160" s="205"/>
      <c r="AE160" s="71"/>
      <c r="AG160" s="71"/>
      <c r="AH160" s="71"/>
      <c r="AI160" s="71"/>
      <c r="AJ160" s="71"/>
      <c r="AK160" s="71"/>
      <c r="AL160" s="71"/>
      <c r="AM160" s="158"/>
      <c r="AN160" s="158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</row>
    <row r="161" spans="3:50" s="167" customFormat="1" ht="30" customHeight="1" x14ac:dyDescent="0.25">
      <c r="C161" s="71"/>
      <c r="D161" s="71"/>
      <c r="E161" s="71"/>
      <c r="G161" s="67"/>
      <c r="H161" s="55"/>
      <c r="I161" s="68"/>
      <c r="J161" s="69"/>
      <c r="K161" s="70"/>
      <c r="O161" s="71"/>
      <c r="P161" s="71"/>
      <c r="Q161" s="71"/>
      <c r="T161" s="71"/>
      <c r="U161" s="71"/>
      <c r="V161" s="71"/>
      <c r="X161" s="71"/>
      <c r="Y161" s="42"/>
      <c r="Z161" s="42"/>
      <c r="AA161" s="71"/>
      <c r="AB161" s="71"/>
      <c r="AD161" s="205"/>
      <c r="AE161" s="71"/>
      <c r="AG161" s="71"/>
      <c r="AH161" s="71"/>
      <c r="AI161" s="71"/>
      <c r="AJ161" s="71"/>
      <c r="AK161" s="71"/>
      <c r="AL161" s="71"/>
      <c r="AM161" s="158"/>
      <c r="AN161" s="158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</row>
    <row r="162" spans="3:50" s="167" customFormat="1" ht="30" customHeight="1" x14ac:dyDescent="0.25">
      <c r="C162" s="71"/>
      <c r="D162" s="71"/>
      <c r="E162" s="71"/>
      <c r="G162" s="67"/>
      <c r="H162" s="55"/>
      <c r="I162" s="68"/>
      <c r="J162" s="69"/>
      <c r="K162" s="70"/>
      <c r="O162" s="71"/>
      <c r="P162" s="71"/>
      <c r="Q162" s="71"/>
      <c r="T162" s="71"/>
      <c r="U162" s="71"/>
      <c r="V162" s="71"/>
      <c r="X162" s="71"/>
      <c r="Y162" s="42"/>
      <c r="Z162" s="42"/>
      <c r="AA162" s="71"/>
      <c r="AB162" s="71"/>
      <c r="AD162" s="205"/>
      <c r="AE162" s="71"/>
      <c r="AG162" s="71"/>
      <c r="AH162" s="71"/>
      <c r="AI162" s="71"/>
      <c r="AJ162" s="71"/>
      <c r="AK162" s="71"/>
      <c r="AL162" s="71"/>
      <c r="AM162" s="158"/>
      <c r="AN162" s="158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</row>
    <row r="163" spans="3:50" s="167" customFormat="1" ht="30" customHeight="1" x14ac:dyDescent="0.25">
      <c r="C163" s="71"/>
      <c r="D163" s="71"/>
      <c r="E163" s="71"/>
      <c r="G163" s="67"/>
      <c r="H163" s="55"/>
      <c r="I163" s="68"/>
      <c r="J163" s="69"/>
      <c r="K163" s="70"/>
      <c r="O163" s="71"/>
      <c r="P163" s="71"/>
      <c r="Q163" s="71"/>
      <c r="T163" s="71"/>
      <c r="U163" s="71"/>
      <c r="V163" s="71"/>
      <c r="X163" s="71"/>
      <c r="Y163" s="42"/>
      <c r="Z163" s="42"/>
      <c r="AA163" s="71"/>
      <c r="AB163" s="71"/>
      <c r="AD163" s="205"/>
      <c r="AE163" s="71"/>
      <c r="AG163" s="71"/>
      <c r="AH163" s="71"/>
      <c r="AI163" s="71"/>
      <c r="AJ163" s="71"/>
      <c r="AK163" s="71"/>
      <c r="AL163" s="71"/>
      <c r="AM163" s="158"/>
      <c r="AN163" s="158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</row>
    <row r="164" spans="3:50" s="167" customFormat="1" ht="30" customHeight="1" x14ac:dyDescent="0.25">
      <c r="C164" s="71"/>
      <c r="D164" s="71"/>
      <c r="E164" s="71"/>
      <c r="G164" s="67"/>
      <c r="H164" s="55"/>
      <c r="I164" s="68"/>
      <c r="J164" s="69"/>
      <c r="K164" s="70"/>
      <c r="O164" s="71"/>
      <c r="P164" s="71"/>
      <c r="Q164" s="71"/>
      <c r="T164" s="71"/>
      <c r="U164" s="71"/>
      <c r="V164" s="71"/>
      <c r="X164" s="71"/>
      <c r="Y164" s="42"/>
      <c r="Z164" s="42"/>
      <c r="AA164" s="71"/>
      <c r="AB164" s="71"/>
      <c r="AD164" s="205"/>
      <c r="AE164" s="71"/>
      <c r="AG164" s="71"/>
      <c r="AH164" s="71"/>
      <c r="AI164" s="71"/>
      <c r="AJ164" s="71"/>
      <c r="AK164" s="71"/>
      <c r="AL164" s="71"/>
      <c r="AM164" s="158"/>
      <c r="AN164" s="158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</row>
    <row r="165" spans="3:50" s="167" customFormat="1" ht="30" customHeight="1" x14ac:dyDescent="0.25">
      <c r="C165" s="71"/>
      <c r="D165" s="71"/>
      <c r="E165" s="71"/>
      <c r="G165" s="67"/>
      <c r="H165" s="55"/>
      <c r="I165" s="68"/>
      <c r="J165" s="69"/>
      <c r="K165" s="70"/>
      <c r="O165" s="71"/>
      <c r="P165" s="71"/>
      <c r="Q165" s="71"/>
      <c r="T165" s="71"/>
      <c r="U165" s="71"/>
      <c r="V165" s="71"/>
      <c r="X165" s="71"/>
      <c r="Y165" s="42"/>
      <c r="Z165" s="42"/>
      <c r="AA165" s="71"/>
      <c r="AB165" s="71"/>
      <c r="AD165" s="205"/>
      <c r="AE165" s="71"/>
      <c r="AG165" s="71"/>
      <c r="AH165" s="71"/>
      <c r="AI165" s="71"/>
      <c r="AJ165" s="71"/>
      <c r="AK165" s="71"/>
      <c r="AL165" s="71"/>
      <c r="AM165" s="158"/>
      <c r="AN165" s="158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</row>
    <row r="166" spans="3:50" s="167" customFormat="1" ht="30" customHeight="1" x14ac:dyDescent="0.25">
      <c r="C166" s="71"/>
      <c r="D166" s="71"/>
      <c r="E166" s="71"/>
      <c r="G166" s="67"/>
      <c r="H166" s="55"/>
      <c r="I166" s="68"/>
      <c r="J166" s="69"/>
      <c r="K166" s="70"/>
      <c r="O166" s="71"/>
      <c r="P166" s="71"/>
      <c r="Q166" s="71"/>
      <c r="T166" s="71"/>
      <c r="U166" s="71"/>
      <c r="V166" s="71"/>
      <c r="X166" s="71"/>
      <c r="Y166" s="42"/>
      <c r="Z166" s="42"/>
      <c r="AA166" s="71"/>
      <c r="AB166" s="71"/>
      <c r="AD166" s="205"/>
      <c r="AE166" s="71"/>
      <c r="AG166" s="71"/>
      <c r="AH166" s="71"/>
      <c r="AI166" s="71"/>
      <c r="AJ166" s="71"/>
      <c r="AK166" s="71"/>
      <c r="AL166" s="71"/>
      <c r="AM166" s="158"/>
      <c r="AN166" s="158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</row>
    <row r="167" spans="3:50" s="167" customFormat="1" ht="30" customHeight="1" x14ac:dyDescent="0.25">
      <c r="C167" s="71"/>
      <c r="D167" s="71"/>
      <c r="E167" s="71"/>
      <c r="G167" s="71"/>
      <c r="H167" s="56"/>
      <c r="I167" s="68"/>
      <c r="J167" s="69"/>
      <c r="K167" s="71"/>
      <c r="O167" s="71"/>
      <c r="P167" s="71"/>
      <c r="Q167" s="71"/>
      <c r="T167" s="71"/>
      <c r="U167" s="71"/>
      <c r="V167" s="71"/>
      <c r="X167" s="71"/>
      <c r="Y167" s="42"/>
      <c r="Z167" s="42"/>
      <c r="AA167" s="71"/>
      <c r="AB167" s="71"/>
      <c r="AD167" s="205"/>
      <c r="AE167" s="71"/>
      <c r="AG167" s="71"/>
      <c r="AH167" s="71"/>
      <c r="AI167" s="71"/>
      <c r="AJ167" s="71"/>
      <c r="AK167" s="71"/>
      <c r="AL167" s="71"/>
      <c r="AM167" s="158"/>
      <c r="AN167" s="158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</row>
    <row r="168" spans="3:50" s="167" customFormat="1" ht="30" customHeight="1" x14ac:dyDescent="0.25">
      <c r="C168" s="71"/>
      <c r="D168" s="71"/>
      <c r="E168" s="71"/>
      <c r="G168" s="71"/>
      <c r="H168" s="56"/>
      <c r="I168" s="68"/>
      <c r="J168" s="69"/>
      <c r="K168" s="71"/>
      <c r="O168" s="71"/>
      <c r="P168" s="71"/>
      <c r="Q168" s="71"/>
      <c r="T168" s="71"/>
      <c r="U168" s="71"/>
      <c r="V168" s="71"/>
      <c r="X168" s="71"/>
      <c r="Y168" s="42"/>
      <c r="Z168" s="42"/>
      <c r="AA168" s="71"/>
      <c r="AB168" s="71"/>
      <c r="AD168" s="205"/>
      <c r="AE168" s="71"/>
      <c r="AG168" s="71"/>
      <c r="AH168" s="71"/>
      <c r="AI168" s="71"/>
      <c r="AJ168" s="71"/>
      <c r="AK168" s="71"/>
      <c r="AL168" s="71"/>
      <c r="AM168" s="158"/>
      <c r="AN168" s="158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</row>
    <row r="169" spans="3:50" s="167" customFormat="1" ht="30" customHeight="1" x14ac:dyDescent="0.25">
      <c r="C169" s="71"/>
      <c r="D169" s="71"/>
      <c r="E169" s="71"/>
      <c r="G169" s="71"/>
      <c r="H169" s="56"/>
      <c r="I169" s="68"/>
      <c r="J169" s="69"/>
      <c r="K169" s="71"/>
      <c r="O169" s="71"/>
      <c r="P169" s="71"/>
      <c r="Q169" s="71"/>
      <c r="T169" s="71"/>
      <c r="U169" s="71"/>
      <c r="V169" s="71"/>
      <c r="X169" s="71"/>
      <c r="Y169" s="42"/>
      <c r="Z169" s="42"/>
      <c r="AA169" s="71"/>
      <c r="AB169" s="71"/>
      <c r="AD169" s="205"/>
      <c r="AE169" s="71"/>
      <c r="AG169" s="71"/>
      <c r="AH169" s="71"/>
      <c r="AI169" s="71"/>
      <c r="AJ169" s="71"/>
      <c r="AK169" s="71"/>
      <c r="AL169" s="71"/>
      <c r="AM169" s="158"/>
      <c r="AN169" s="158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</row>
    <row r="170" spans="3:50" s="167" customFormat="1" ht="30" customHeight="1" x14ac:dyDescent="0.25">
      <c r="C170" s="71"/>
      <c r="D170" s="71"/>
      <c r="E170" s="71"/>
      <c r="G170" s="71"/>
      <c r="H170" s="56"/>
      <c r="I170" s="68"/>
      <c r="J170" s="69"/>
      <c r="K170" s="71"/>
      <c r="O170" s="71"/>
      <c r="P170" s="71"/>
      <c r="Q170" s="71"/>
      <c r="T170" s="71"/>
      <c r="U170" s="71"/>
      <c r="V170" s="71"/>
      <c r="X170" s="71"/>
      <c r="Y170" s="42"/>
      <c r="Z170" s="42"/>
      <c r="AA170" s="71"/>
      <c r="AB170" s="71"/>
      <c r="AD170" s="205"/>
      <c r="AE170" s="71"/>
      <c r="AG170" s="71"/>
      <c r="AH170" s="71"/>
      <c r="AI170" s="71"/>
      <c r="AJ170" s="71"/>
      <c r="AK170" s="71"/>
      <c r="AL170" s="71"/>
      <c r="AM170" s="158"/>
      <c r="AN170" s="158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</row>
    <row r="171" spans="3:50" s="167" customFormat="1" ht="30" customHeight="1" x14ac:dyDescent="0.25">
      <c r="C171" s="71"/>
      <c r="D171" s="71"/>
      <c r="E171" s="71"/>
      <c r="G171" s="71"/>
      <c r="H171" s="56"/>
      <c r="I171" s="68"/>
      <c r="J171" s="69"/>
      <c r="K171" s="71"/>
      <c r="O171" s="71"/>
      <c r="P171" s="71"/>
      <c r="Q171" s="71"/>
      <c r="T171" s="71"/>
      <c r="U171" s="71"/>
      <c r="V171" s="71"/>
      <c r="X171" s="71"/>
      <c r="Y171" s="42"/>
      <c r="Z171" s="42"/>
      <c r="AA171" s="71"/>
      <c r="AB171" s="71"/>
      <c r="AD171" s="205"/>
      <c r="AE171" s="71"/>
      <c r="AG171" s="71"/>
      <c r="AH171" s="71"/>
      <c r="AI171" s="71"/>
      <c r="AJ171" s="71"/>
      <c r="AK171" s="71"/>
      <c r="AL171" s="71"/>
      <c r="AM171" s="158"/>
      <c r="AN171" s="158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</row>
    <row r="172" spans="3:50" s="167" customFormat="1" ht="30" customHeight="1" x14ac:dyDescent="0.25">
      <c r="C172" s="71"/>
      <c r="D172" s="71"/>
      <c r="E172" s="71"/>
      <c r="G172" s="71"/>
      <c r="H172" s="56"/>
      <c r="I172" s="68"/>
      <c r="J172" s="69"/>
      <c r="K172" s="71"/>
      <c r="O172" s="71"/>
      <c r="P172" s="71"/>
      <c r="Q172" s="71"/>
      <c r="T172" s="71"/>
      <c r="U172" s="71"/>
      <c r="V172" s="71"/>
      <c r="X172" s="71"/>
      <c r="Y172" s="42"/>
      <c r="Z172" s="42"/>
      <c r="AA172" s="71"/>
      <c r="AB172" s="71"/>
      <c r="AD172" s="205"/>
      <c r="AE172" s="71"/>
      <c r="AG172" s="71"/>
      <c r="AH172" s="71"/>
      <c r="AI172" s="71"/>
      <c r="AJ172" s="71"/>
      <c r="AK172" s="71"/>
      <c r="AL172" s="71"/>
      <c r="AM172" s="158"/>
      <c r="AN172" s="158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</row>
    <row r="173" spans="3:50" s="167" customFormat="1" ht="30" customHeight="1" x14ac:dyDescent="0.25">
      <c r="C173" s="71"/>
      <c r="D173" s="71"/>
      <c r="E173" s="71"/>
      <c r="G173" s="71"/>
      <c r="H173" s="56"/>
      <c r="I173" s="68"/>
      <c r="J173" s="69"/>
      <c r="K173" s="71"/>
      <c r="O173" s="71"/>
      <c r="P173" s="71"/>
      <c r="Q173" s="71"/>
      <c r="T173" s="71"/>
      <c r="U173" s="71"/>
      <c r="V173" s="71"/>
      <c r="X173" s="71"/>
      <c r="Y173" s="42"/>
      <c r="Z173" s="42"/>
      <c r="AA173" s="71"/>
      <c r="AB173" s="71"/>
      <c r="AD173" s="205"/>
      <c r="AE173" s="71"/>
      <c r="AG173" s="71"/>
      <c r="AH173" s="71"/>
      <c r="AI173" s="71"/>
      <c r="AJ173" s="71"/>
      <c r="AK173" s="71"/>
      <c r="AL173" s="71"/>
      <c r="AM173" s="158"/>
      <c r="AN173" s="158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</row>
    <row r="174" spans="3:50" s="167" customFormat="1" ht="30" customHeight="1" x14ac:dyDescent="0.25">
      <c r="C174" s="71"/>
      <c r="D174" s="71"/>
      <c r="E174" s="71"/>
      <c r="G174" s="71"/>
      <c r="H174" s="56"/>
      <c r="I174" s="68"/>
      <c r="J174" s="69"/>
      <c r="K174" s="71"/>
      <c r="O174" s="71"/>
      <c r="P174" s="71"/>
      <c r="Q174" s="71"/>
      <c r="T174" s="71"/>
      <c r="U174" s="71"/>
      <c r="V174" s="71"/>
      <c r="X174" s="71"/>
      <c r="Y174" s="42"/>
      <c r="Z174" s="42"/>
      <c r="AA174" s="71"/>
      <c r="AB174" s="71"/>
      <c r="AD174" s="205"/>
      <c r="AE174" s="71"/>
      <c r="AG174" s="71"/>
      <c r="AH174" s="71"/>
      <c r="AI174" s="71"/>
      <c r="AJ174" s="71"/>
      <c r="AK174" s="71"/>
      <c r="AL174" s="71"/>
      <c r="AM174" s="158"/>
      <c r="AN174" s="158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</row>
    <row r="175" spans="3:50" s="167" customFormat="1" ht="30" customHeight="1" x14ac:dyDescent="0.25">
      <c r="C175" s="71"/>
      <c r="D175" s="71"/>
      <c r="E175" s="71"/>
      <c r="G175" s="71"/>
      <c r="H175" s="56"/>
      <c r="I175" s="68"/>
      <c r="J175" s="69"/>
      <c r="K175" s="71"/>
      <c r="O175" s="71"/>
      <c r="P175" s="71"/>
      <c r="Q175" s="71"/>
      <c r="T175" s="71"/>
      <c r="U175" s="71"/>
      <c r="V175" s="71"/>
      <c r="X175" s="71"/>
      <c r="Y175" s="42"/>
      <c r="Z175" s="42"/>
      <c r="AA175" s="71"/>
      <c r="AB175" s="71"/>
      <c r="AD175" s="205"/>
      <c r="AE175" s="71"/>
      <c r="AG175" s="71"/>
      <c r="AH175" s="71"/>
      <c r="AI175" s="71"/>
      <c r="AJ175" s="71"/>
      <c r="AK175" s="71"/>
      <c r="AL175" s="71"/>
      <c r="AM175" s="158"/>
      <c r="AN175" s="158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</row>
    <row r="176" spans="3:50" s="167" customFormat="1" ht="30" customHeight="1" x14ac:dyDescent="0.25">
      <c r="C176" s="71"/>
      <c r="D176" s="71"/>
      <c r="E176" s="71"/>
      <c r="G176" s="71"/>
      <c r="H176" s="56"/>
      <c r="I176" s="68"/>
      <c r="J176" s="69"/>
      <c r="K176" s="71"/>
      <c r="O176" s="71"/>
      <c r="P176" s="71"/>
      <c r="Q176" s="71"/>
      <c r="T176" s="71"/>
      <c r="U176" s="71"/>
      <c r="V176" s="71"/>
      <c r="X176" s="71"/>
      <c r="Y176" s="42"/>
      <c r="Z176" s="42"/>
      <c r="AA176" s="71"/>
      <c r="AB176" s="71"/>
      <c r="AD176" s="205"/>
      <c r="AE176" s="71"/>
      <c r="AG176" s="71"/>
      <c r="AH176" s="71"/>
      <c r="AI176" s="71"/>
      <c r="AJ176" s="71"/>
      <c r="AK176" s="71"/>
      <c r="AL176" s="71"/>
      <c r="AM176" s="158"/>
      <c r="AN176" s="158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</row>
    <row r="177" spans="3:50" s="167" customFormat="1" ht="30" customHeight="1" x14ac:dyDescent="0.25">
      <c r="C177" s="71"/>
      <c r="D177" s="71"/>
      <c r="E177" s="71"/>
      <c r="G177" s="71"/>
      <c r="H177" s="56"/>
      <c r="I177" s="68"/>
      <c r="J177" s="69"/>
      <c r="K177" s="71"/>
      <c r="O177" s="71"/>
      <c r="P177" s="71"/>
      <c r="Q177" s="71"/>
      <c r="T177" s="71"/>
      <c r="U177" s="71"/>
      <c r="V177" s="71"/>
      <c r="X177" s="71"/>
      <c r="Y177" s="42"/>
      <c r="Z177" s="42"/>
      <c r="AA177" s="71"/>
      <c r="AB177" s="71"/>
      <c r="AD177" s="205"/>
      <c r="AE177" s="71"/>
      <c r="AG177" s="71"/>
      <c r="AH177" s="71"/>
      <c r="AI177" s="71"/>
      <c r="AJ177" s="71"/>
      <c r="AK177" s="71"/>
      <c r="AL177" s="71"/>
      <c r="AM177" s="158"/>
      <c r="AN177" s="158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</row>
    <row r="178" spans="3:50" s="167" customFormat="1" ht="30" customHeight="1" x14ac:dyDescent="0.25">
      <c r="C178" s="71"/>
      <c r="D178" s="71"/>
      <c r="E178" s="71"/>
      <c r="G178" s="71"/>
      <c r="H178" s="56"/>
      <c r="I178" s="68"/>
      <c r="J178" s="69"/>
      <c r="K178" s="71"/>
      <c r="O178" s="71"/>
      <c r="P178" s="71"/>
      <c r="Q178" s="71"/>
      <c r="T178" s="71"/>
      <c r="U178" s="71"/>
      <c r="V178" s="71"/>
      <c r="X178" s="71"/>
      <c r="Y178" s="42"/>
      <c r="Z178" s="42"/>
      <c r="AA178" s="71"/>
      <c r="AB178" s="71"/>
      <c r="AD178" s="205"/>
      <c r="AE178" s="71"/>
      <c r="AG178" s="71"/>
      <c r="AH178" s="71"/>
      <c r="AI178" s="71"/>
      <c r="AJ178" s="71"/>
      <c r="AK178" s="71"/>
      <c r="AL178" s="71"/>
      <c r="AM178" s="158"/>
      <c r="AN178" s="158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</row>
    <row r="179" spans="3:50" s="167" customFormat="1" ht="30" customHeight="1" x14ac:dyDescent="0.25">
      <c r="C179" s="71"/>
      <c r="D179" s="71"/>
      <c r="E179" s="71"/>
      <c r="G179" s="71"/>
      <c r="H179" s="56"/>
      <c r="I179" s="68"/>
      <c r="J179" s="69"/>
      <c r="K179" s="71"/>
      <c r="O179" s="71"/>
      <c r="P179" s="71"/>
      <c r="Q179" s="71"/>
      <c r="T179" s="71"/>
      <c r="U179" s="71"/>
      <c r="V179" s="71"/>
      <c r="X179" s="71"/>
      <c r="Y179" s="42"/>
      <c r="Z179" s="42"/>
      <c r="AA179" s="71"/>
      <c r="AB179" s="71"/>
      <c r="AD179" s="205"/>
      <c r="AE179" s="71"/>
      <c r="AG179" s="71"/>
      <c r="AH179" s="71"/>
      <c r="AI179" s="71"/>
      <c r="AJ179" s="71"/>
      <c r="AK179" s="71"/>
      <c r="AL179" s="71"/>
      <c r="AM179" s="158"/>
      <c r="AN179" s="158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</row>
    <row r="180" spans="3:50" s="167" customFormat="1" ht="30" customHeight="1" x14ac:dyDescent="0.25">
      <c r="C180" s="71"/>
      <c r="D180" s="71"/>
      <c r="E180" s="71"/>
      <c r="G180" s="71"/>
      <c r="H180" s="56"/>
      <c r="I180" s="68"/>
      <c r="J180" s="69"/>
      <c r="K180" s="71"/>
      <c r="O180" s="71"/>
      <c r="P180" s="71"/>
      <c r="Q180" s="71"/>
      <c r="T180" s="71"/>
      <c r="U180" s="71"/>
      <c r="V180" s="71"/>
      <c r="X180" s="71"/>
      <c r="Y180" s="42"/>
      <c r="Z180" s="42"/>
      <c r="AA180" s="71"/>
      <c r="AB180" s="71"/>
      <c r="AD180" s="205"/>
      <c r="AE180" s="71"/>
      <c r="AG180" s="71"/>
      <c r="AH180" s="71"/>
      <c r="AI180" s="71"/>
      <c r="AJ180" s="71"/>
      <c r="AK180" s="71"/>
      <c r="AL180" s="71"/>
      <c r="AM180" s="158"/>
      <c r="AN180" s="158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</row>
    <row r="181" spans="3:50" s="167" customFormat="1" ht="30" customHeight="1" x14ac:dyDescent="0.25">
      <c r="C181" s="71"/>
      <c r="D181" s="71"/>
      <c r="E181" s="71"/>
      <c r="G181" s="71"/>
      <c r="H181" s="56"/>
      <c r="I181" s="68"/>
      <c r="J181" s="69"/>
      <c r="K181" s="71"/>
      <c r="O181" s="71"/>
      <c r="P181" s="71"/>
      <c r="Q181" s="71"/>
      <c r="T181" s="71"/>
      <c r="U181" s="71"/>
      <c r="V181" s="71"/>
      <c r="X181" s="71"/>
      <c r="Y181" s="42"/>
      <c r="Z181" s="42"/>
      <c r="AA181" s="71"/>
      <c r="AB181" s="71"/>
      <c r="AD181" s="205"/>
      <c r="AE181" s="71"/>
      <c r="AG181" s="71"/>
      <c r="AH181" s="71"/>
      <c r="AI181" s="71"/>
      <c r="AJ181" s="71"/>
      <c r="AK181" s="71"/>
      <c r="AL181" s="71"/>
      <c r="AM181" s="158"/>
      <c r="AN181" s="158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</row>
    <row r="182" spans="3:50" s="167" customFormat="1" ht="30" customHeight="1" x14ac:dyDescent="0.25">
      <c r="C182" s="71"/>
      <c r="D182" s="71"/>
      <c r="E182" s="71"/>
      <c r="G182" s="71"/>
      <c r="H182" s="56"/>
      <c r="I182" s="68"/>
      <c r="J182" s="69"/>
      <c r="K182" s="71"/>
      <c r="O182" s="71"/>
      <c r="P182" s="71"/>
      <c r="Q182" s="71"/>
      <c r="T182" s="71"/>
      <c r="U182" s="71"/>
      <c r="V182" s="71"/>
      <c r="X182" s="71"/>
      <c r="Y182" s="42"/>
      <c r="Z182" s="42"/>
      <c r="AA182" s="71"/>
      <c r="AB182" s="71"/>
      <c r="AD182" s="205"/>
      <c r="AE182" s="71"/>
      <c r="AG182" s="71"/>
      <c r="AH182" s="71"/>
      <c r="AI182" s="71"/>
      <c r="AJ182" s="71"/>
      <c r="AK182" s="71"/>
      <c r="AL182" s="71"/>
      <c r="AM182" s="158"/>
      <c r="AN182" s="158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</row>
    <row r="183" spans="3:50" s="167" customFormat="1" ht="30" customHeight="1" x14ac:dyDescent="0.25">
      <c r="C183" s="71"/>
      <c r="D183" s="71"/>
      <c r="E183" s="71"/>
      <c r="G183" s="71"/>
      <c r="H183" s="56"/>
      <c r="I183" s="68"/>
      <c r="J183" s="69"/>
      <c r="K183" s="71"/>
      <c r="O183" s="71"/>
      <c r="P183" s="71"/>
      <c r="Q183" s="71"/>
      <c r="T183" s="71"/>
      <c r="U183" s="71"/>
      <c r="V183" s="71"/>
      <c r="X183" s="71"/>
      <c r="Y183" s="42"/>
      <c r="Z183" s="42"/>
      <c r="AA183" s="71"/>
      <c r="AB183" s="71"/>
      <c r="AD183" s="205"/>
      <c r="AE183" s="71"/>
      <c r="AG183" s="71"/>
      <c r="AH183" s="71"/>
      <c r="AI183" s="71"/>
      <c r="AJ183" s="71"/>
      <c r="AK183" s="71"/>
      <c r="AL183" s="71"/>
      <c r="AM183" s="158"/>
      <c r="AN183" s="158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</row>
    <row r="184" spans="3:50" s="167" customFormat="1" ht="30" customHeight="1" x14ac:dyDescent="0.25">
      <c r="C184" s="71"/>
      <c r="D184" s="71"/>
      <c r="E184" s="71"/>
      <c r="G184" s="71"/>
      <c r="H184" s="56"/>
      <c r="I184" s="68"/>
      <c r="J184" s="69"/>
      <c r="K184" s="71"/>
      <c r="O184" s="71"/>
      <c r="P184" s="71"/>
      <c r="Q184" s="71"/>
      <c r="T184" s="71"/>
      <c r="U184" s="71"/>
      <c r="V184" s="71"/>
      <c r="X184" s="71"/>
      <c r="Y184" s="42"/>
      <c r="Z184" s="42"/>
      <c r="AA184" s="71"/>
      <c r="AB184" s="71"/>
      <c r="AD184" s="205"/>
      <c r="AE184" s="71"/>
      <c r="AG184" s="71"/>
      <c r="AH184" s="71"/>
      <c r="AI184" s="71"/>
      <c r="AJ184" s="71"/>
      <c r="AK184" s="71"/>
      <c r="AL184" s="71"/>
      <c r="AM184" s="158"/>
      <c r="AN184" s="158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</row>
    <row r="185" spans="3:50" s="167" customFormat="1" ht="30" customHeight="1" x14ac:dyDescent="0.25">
      <c r="C185" s="71"/>
      <c r="D185" s="71"/>
      <c r="E185" s="71"/>
      <c r="G185" s="71"/>
      <c r="H185" s="56"/>
      <c r="I185" s="68"/>
      <c r="J185" s="69"/>
      <c r="K185" s="71"/>
      <c r="O185" s="71"/>
      <c r="P185" s="71"/>
      <c r="Q185" s="71"/>
      <c r="T185" s="71"/>
      <c r="U185" s="71"/>
      <c r="V185" s="71"/>
      <c r="X185" s="71"/>
      <c r="Y185" s="42"/>
      <c r="Z185" s="42"/>
      <c r="AA185" s="71"/>
      <c r="AB185" s="71"/>
      <c r="AD185" s="205"/>
      <c r="AE185" s="71"/>
      <c r="AG185" s="71"/>
      <c r="AH185" s="71"/>
      <c r="AI185" s="71"/>
      <c r="AJ185" s="71"/>
      <c r="AK185" s="71"/>
      <c r="AL185" s="71"/>
      <c r="AM185" s="158"/>
      <c r="AN185" s="158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</row>
    <row r="186" spans="3:50" s="167" customFormat="1" ht="30" customHeight="1" x14ac:dyDescent="0.25">
      <c r="C186" s="71"/>
      <c r="D186" s="71"/>
      <c r="E186" s="71"/>
      <c r="G186" s="71"/>
      <c r="H186" s="56"/>
      <c r="I186" s="68"/>
      <c r="J186" s="69"/>
      <c r="K186" s="71"/>
      <c r="O186" s="71"/>
      <c r="P186" s="71"/>
      <c r="Q186" s="71"/>
      <c r="T186" s="71"/>
      <c r="U186" s="71"/>
      <c r="V186" s="71"/>
      <c r="X186" s="71"/>
      <c r="Y186" s="42"/>
      <c r="Z186" s="42"/>
      <c r="AA186" s="71"/>
      <c r="AB186" s="71"/>
      <c r="AD186" s="205"/>
      <c r="AE186" s="71"/>
      <c r="AG186" s="71"/>
      <c r="AH186" s="71"/>
      <c r="AI186" s="71"/>
      <c r="AJ186" s="71"/>
      <c r="AK186" s="71"/>
      <c r="AL186" s="71"/>
      <c r="AM186" s="158"/>
      <c r="AN186" s="158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</row>
    <row r="187" spans="3:50" s="167" customFormat="1" ht="30" customHeight="1" x14ac:dyDescent="0.25">
      <c r="C187" s="71"/>
      <c r="D187" s="71"/>
      <c r="E187" s="71"/>
      <c r="G187" s="71"/>
      <c r="H187" s="56"/>
      <c r="I187" s="68"/>
      <c r="J187" s="69"/>
      <c r="K187" s="71"/>
      <c r="O187" s="71"/>
      <c r="P187" s="71"/>
      <c r="Q187" s="71"/>
      <c r="T187" s="71"/>
      <c r="U187" s="71"/>
      <c r="V187" s="71"/>
      <c r="X187" s="71"/>
      <c r="Y187" s="42"/>
      <c r="Z187" s="42"/>
      <c r="AA187" s="71"/>
      <c r="AB187" s="71"/>
      <c r="AD187" s="205"/>
      <c r="AE187" s="71"/>
      <c r="AG187" s="71"/>
      <c r="AH187" s="71"/>
      <c r="AI187" s="71"/>
      <c r="AJ187" s="71"/>
      <c r="AK187" s="71"/>
      <c r="AL187" s="71"/>
      <c r="AM187" s="158"/>
      <c r="AN187" s="158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</row>
    <row r="188" spans="3:50" s="167" customFormat="1" ht="30" customHeight="1" x14ac:dyDescent="0.25">
      <c r="C188" s="71"/>
      <c r="D188" s="71"/>
      <c r="E188" s="71"/>
      <c r="G188" s="71"/>
      <c r="H188" s="56"/>
      <c r="I188" s="68"/>
      <c r="J188" s="69"/>
      <c r="K188" s="71"/>
      <c r="O188" s="71"/>
      <c r="P188" s="71"/>
      <c r="Q188" s="71"/>
      <c r="T188" s="71"/>
      <c r="U188" s="71"/>
      <c r="V188" s="71"/>
      <c r="X188" s="71"/>
      <c r="Y188" s="42"/>
      <c r="Z188" s="42"/>
      <c r="AA188" s="71"/>
      <c r="AB188" s="71"/>
      <c r="AD188" s="205"/>
      <c r="AE188" s="71"/>
      <c r="AG188" s="71"/>
      <c r="AH188" s="71"/>
      <c r="AI188" s="71"/>
      <c r="AJ188" s="71"/>
      <c r="AK188" s="71"/>
      <c r="AL188" s="71"/>
      <c r="AM188" s="158"/>
      <c r="AN188" s="158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</row>
    <row r="189" spans="3:50" s="167" customFormat="1" ht="30" customHeight="1" x14ac:dyDescent="0.25">
      <c r="C189" s="71"/>
      <c r="D189" s="71"/>
      <c r="E189" s="71"/>
      <c r="G189" s="71"/>
      <c r="H189" s="56"/>
      <c r="I189" s="68"/>
      <c r="J189" s="69"/>
      <c r="K189" s="71"/>
      <c r="O189" s="71"/>
      <c r="P189" s="71"/>
      <c r="Q189" s="71"/>
      <c r="T189" s="71"/>
      <c r="U189" s="71"/>
      <c r="V189" s="71"/>
      <c r="X189" s="71"/>
      <c r="Y189" s="42"/>
      <c r="Z189" s="42"/>
      <c r="AA189" s="71"/>
      <c r="AB189" s="71"/>
      <c r="AD189" s="205"/>
      <c r="AE189" s="71"/>
      <c r="AG189" s="71"/>
      <c r="AH189" s="71"/>
      <c r="AI189" s="71"/>
      <c r="AJ189" s="71"/>
      <c r="AK189" s="71"/>
      <c r="AL189" s="71"/>
      <c r="AM189" s="158"/>
      <c r="AN189" s="158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</row>
    <row r="190" spans="3:50" s="167" customFormat="1" ht="30" customHeight="1" x14ac:dyDescent="0.25">
      <c r="C190" s="71"/>
      <c r="D190" s="71"/>
      <c r="E190" s="71"/>
      <c r="G190" s="71"/>
      <c r="H190" s="56"/>
      <c r="I190" s="68"/>
      <c r="J190" s="69"/>
      <c r="K190" s="71"/>
      <c r="O190" s="71"/>
      <c r="P190" s="71"/>
      <c r="Q190" s="71"/>
      <c r="T190" s="71"/>
      <c r="U190" s="71"/>
      <c r="V190" s="71"/>
      <c r="X190" s="71"/>
      <c r="Y190" s="42"/>
      <c r="Z190" s="42"/>
      <c r="AA190" s="71"/>
      <c r="AB190" s="71"/>
      <c r="AD190" s="205"/>
      <c r="AE190" s="71"/>
      <c r="AG190" s="71"/>
      <c r="AH190" s="71"/>
      <c r="AI190" s="71"/>
      <c r="AJ190" s="71"/>
      <c r="AK190" s="71"/>
      <c r="AL190" s="71"/>
      <c r="AM190" s="158"/>
      <c r="AN190" s="158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</row>
    <row r="191" spans="3:50" s="167" customFormat="1" ht="30" customHeight="1" x14ac:dyDescent="0.25">
      <c r="C191" s="71"/>
      <c r="D191" s="71"/>
      <c r="E191" s="71"/>
      <c r="G191" s="71"/>
      <c r="H191" s="56"/>
      <c r="I191" s="68"/>
      <c r="J191" s="69"/>
      <c r="K191" s="71"/>
      <c r="O191" s="71"/>
      <c r="P191" s="71"/>
      <c r="Q191" s="71"/>
      <c r="T191" s="71"/>
      <c r="U191" s="71"/>
      <c r="V191" s="71"/>
      <c r="X191" s="71"/>
      <c r="Y191" s="42"/>
      <c r="Z191" s="42"/>
      <c r="AA191" s="71"/>
      <c r="AB191" s="71"/>
      <c r="AD191" s="205"/>
      <c r="AE191" s="71"/>
      <c r="AG191" s="71"/>
      <c r="AH191" s="71"/>
      <c r="AI191" s="71"/>
      <c r="AJ191" s="71"/>
      <c r="AK191" s="71"/>
      <c r="AL191" s="71"/>
      <c r="AM191" s="158"/>
      <c r="AN191" s="158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</row>
    <row r="192" spans="3:50" s="167" customFormat="1" ht="30" customHeight="1" x14ac:dyDescent="0.25">
      <c r="C192" s="71"/>
      <c r="D192" s="71"/>
      <c r="E192" s="71"/>
      <c r="G192" s="71"/>
      <c r="H192" s="56"/>
      <c r="I192" s="68"/>
      <c r="J192" s="69"/>
      <c r="K192" s="71"/>
      <c r="O192" s="71"/>
      <c r="P192" s="71"/>
      <c r="Q192" s="71"/>
      <c r="T192" s="71"/>
      <c r="U192" s="71"/>
      <c r="V192" s="71"/>
      <c r="X192" s="71"/>
      <c r="Y192" s="42"/>
      <c r="Z192" s="42"/>
      <c r="AA192" s="71"/>
      <c r="AB192" s="71"/>
      <c r="AD192" s="205"/>
      <c r="AE192" s="71"/>
      <c r="AG192" s="71"/>
      <c r="AH192" s="71"/>
      <c r="AI192" s="71"/>
      <c r="AJ192" s="71"/>
      <c r="AK192" s="71"/>
      <c r="AL192" s="71"/>
      <c r="AM192" s="158"/>
      <c r="AN192" s="158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</row>
    <row r="193" spans="3:50" s="167" customFormat="1" ht="30" customHeight="1" x14ac:dyDescent="0.25">
      <c r="C193" s="71"/>
      <c r="D193" s="71"/>
      <c r="E193" s="71"/>
      <c r="G193" s="71"/>
      <c r="H193" s="56"/>
      <c r="I193" s="68"/>
      <c r="J193" s="69"/>
      <c r="K193" s="71"/>
      <c r="O193" s="71"/>
      <c r="P193" s="71"/>
      <c r="Q193" s="71"/>
      <c r="T193" s="71"/>
      <c r="U193" s="71"/>
      <c r="V193" s="71"/>
      <c r="X193" s="71"/>
      <c r="Y193" s="42"/>
      <c r="Z193" s="42"/>
      <c r="AA193" s="71"/>
      <c r="AB193" s="71"/>
      <c r="AD193" s="205"/>
      <c r="AE193" s="71"/>
      <c r="AG193" s="71"/>
      <c r="AH193" s="71"/>
      <c r="AI193" s="71"/>
      <c r="AJ193" s="71"/>
      <c r="AK193" s="71"/>
      <c r="AL193" s="71"/>
      <c r="AM193" s="158"/>
      <c r="AN193" s="158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</row>
    <row r="194" spans="3:50" s="167" customFormat="1" ht="30" customHeight="1" x14ac:dyDescent="0.25">
      <c r="C194" s="71"/>
      <c r="D194" s="71"/>
      <c r="E194" s="71"/>
      <c r="G194" s="71"/>
      <c r="H194" s="56"/>
      <c r="I194" s="68"/>
      <c r="J194" s="69"/>
      <c r="K194" s="71"/>
      <c r="O194" s="71"/>
      <c r="P194" s="71"/>
      <c r="Q194" s="71"/>
      <c r="T194" s="71"/>
      <c r="U194" s="71"/>
      <c r="V194" s="71"/>
      <c r="X194" s="71"/>
      <c r="Y194" s="42"/>
      <c r="Z194" s="42"/>
      <c r="AA194" s="71"/>
      <c r="AB194" s="71"/>
      <c r="AD194" s="205"/>
      <c r="AE194" s="71"/>
      <c r="AG194" s="71"/>
      <c r="AH194" s="71"/>
      <c r="AI194" s="71"/>
      <c r="AJ194" s="71"/>
      <c r="AK194" s="71"/>
      <c r="AL194" s="71"/>
      <c r="AM194" s="158"/>
      <c r="AN194" s="158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</row>
    <row r="195" spans="3:50" s="167" customFormat="1" ht="30" customHeight="1" x14ac:dyDescent="0.25">
      <c r="C195" s="71"/>
      <c r="D195" s="71"/>
      <c r="E195" s="71"/>
      <c r="G195" s="71"/>
      <c r="H195" s="56"/>
      <c r="I195" s="68"/>
      <c r="J195" s="69"/>
      <c r="K195" s="71"/>
      <c r="O195" s="71"/>
      <c r="P195" s="71"/>
      <c r="Q195" s="71"/>
      <c r="T195" s="71"/>
      <c r="U195" s="71"/>
      <c r="V195" s="71"/>
      <c r="X195" s="71"/>
      <c r="Y195" s="42"/>
      <c r="Z195" s="42"/>
      <c r="AA195" s="71"/>
      <c r="AB195" s="71"/>
      <c r="AD195" s="205"/>
      <c r="AE195" s="71"/>
      <c r="AG195" s="71"/>
      <c r="AH195" s="71"/>
      <c r="AI195" s="71"/>
      <c r="AJ195" s="71"/>
      <c r="AK195" s="71"/>
      <c r="AL195" s="71"/>
      <c r="AM195" s="158"/>
      <c r="AN195" s="158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</row>
    <row r="196" spans="3:50" s="167" customFormat="1" ht="30" customHeight="1" x14ac:dyDescent="0.25">
      <c r="C196" s="71"/>
      <c r="D196" s="71"/>
      <c r="E196" s="71"/>
      <c r="G196" s="71"/>
      <c r="H196" s="56"/>
      <c r="I196" s="68"/>
      <c r="J196" s="69"/>
      <c r="K196" s="71"/>
      <c r="O196" s="71"/>
      <c r="P196" s="71"/>
      <c r="Q196" s="71"/>
      <c r="T196" s="71"/>
      <c r="U196" s="71"/>
      <c r="V196" s="71"/>
      <c r="X196" s="71"/>
      <c r="Y196" s="42"/>
      <c r="Z196" s="42"/>
      <c r="AA196" s="71"/>
      <c r="AB196" s="71"/>
      <c r="AD196" s="205"/>
      <c r="AE196" s="71"/>
      <c r="AG196" s="71"/>
      <c r="AH196" s="71"/>
      <c r="AI196" s="71"/>
      <c r="AJ196" s="71"/>
      <c r="AK196" s="71"/>
      <c r="AL196" s="71"/>
      <c r="AM196" s="158"/>
      <c r="AN196" s="158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</row>
    <row r="197" spans="3:50" s="167" customFormat="1" ht="30" customHeight="1" x14ac:dyDescent="0.25">
      <c r="C197" s="71"/>
      <c r="D197" s="71"/>
      <c r="E197" s="71"/>
      <c r="G197" s="71"/>
      <c r="H197" s="56"/>
      <c r="I197" s="68"/>
      <c r="J197" s="69"/>
      <c r="K197" s="71"/>
      <c r="O197" s="71"/>
      <c r="P197" s="71"/>
      <c r="Q197" s="71"/>
      <c r="T197" s="71"/>
      <c r="U197" s="71"/>
      <c r="V197" s="71"/>
      <c r="X197" s="71"/>
      <c r="Y197" s="42"/>
      <c r="Z197" s="42"/>
      <c r="AA197" s="71"/>
      <c r="AB197" s="71"/>
      <c r="AD197" s="205"/>
      <c r="AE197" s="71"/>
      <c r="AG197" s="71"/>
      <c r="AH197" s="71"/>
      <c r="AI197" s="71"/>
      <c r="AJ197" s="71"/>
      <c r="AK197" s="71"/>
      <c r="AL197" s="71"/>
      <c r="AM197" s="158"/>
      <c r="AN197" s="158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</row>
    <row r="198" spans="3:50" s="167" customFormat="1" ht="30" customHeight="1" x14ac:dyDescent="0.25">
      <c r="C198" s="71"/>
      <c r="D198" s="71"/>
      <c r="E198" s="71"/>
      <c r="G198" s="71"/>
      <c r="H198" s="56"/>
      <c r="I198" s="68"/>
      <c r="J198" s="69"/>
      <c r="K198" s="71"/>
      <c r="O198" s="71"/>
      <c r="P198" s="71"/>
      <c r="Q198" s="71"/>
      <c r="T198" s="71"/>
      <c r="U198" s="71"/>
      <c r="V198" s="71"/>
      <c r="X198" s="71"/>
      <c r="Y198" s="42"/>
      <c r="Z198" s="42"/>
      <c r="AA198" s="71"/>
      <c r="AB198" s="71"/>
      <c r="AD198" s="205"/>
      <c r="AE198" s="71"/>
      <c r="AG198" s="71"/>
      <c r="AH198" s="71"/>
      <c r="AI198" s="71"/>
      <c r="AJ198" s="71"/>
      <c r="AK198" s="71"/>
      <c r="AL198" s="71"/>
      <c r="AM198" s="158"/>
      <c r="AN198" s="158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</row>
    <row r="199" spans="3:50" s="167" customFormat="1" ht="30" customHeight="1" x14ac:dyDescent="0.25">
      <c r="C199" s="71"/>
      <c r="D199" s="71"/>
      <c r="E199" s="71"/>
      <c r="G199" s="71"/>
      <c r="H199" s="56"/>
      <c r="I199" s="68"/>
      <c r="J199" s="69"/>
      <c r="K199" s="71"/>
      <c r="O199" s="71"/>
      <c r="P199" s="71"/>
      <c r="Q199" s="71"/>
      <c r="T199" s="71"/>
      <c r="U199" s="71"/>
      <c r="V199" s="71"/>
      <c r="X199" s="71"/>
      <c r="Y199" s="42"/>
      <c r="Z199" s="42"/>
      <c r="AA199" s="71"/>
      <c r="AB199" s="71"/>
      <c r="AD199" s="205"/>
      <c r="AE199" s="71"/>
      <c r="AG199" s="71"/>
      <c r="AH199" s="71"/>
      <c r="AI199" s="71"/>
      <c r="AJ199" s="71"/>
      <c r="AK199" s="71"/>
      <c r="AL199" s="71"/>
      <c r="AM199" s="158"/>
      <c r="AN199" s="158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</row>
    <row r="200" spans="3:50" s="167" customFormat="1" ht="30" customHeight="1" x14ac:dyDescent="0.25">
      <c r="C200" s="71"/>
      <c r="D200" s="71"/>
      <c r="E200" s="71"/>
      <c r="G200" s="71"/>
      <c r="H200" s="56"/>
      <c r="I200" s="68"/>
      <c r="J200" s="69"/>
      <c r="K200" s="71"/>
      <c r="O200" s="71"/>
      <c r="P200" s="71"/>
      <c r="Q200" s="71"/>
      <c r="T200" s="71"/>
      <c r="U200" s="71"/>
      <c r="V200" s="71"/>
      <c r="X200" s="71"/>
      <c r="Y200" s="42"/>
      <c r="Z200" s="42"/>
      <c r="AA200" s="71"/>
      <c r="AB200" s="71"/>
      <c r="AD200" s="205"/>
      <c r="AE200" s="71"/>
      <c r="AG200" s="71"/>
      <c r="AH200" s="71"/>
      <c r="AI200" s="71"/>
      <c r="AJ200" s="71"/>
      <c r="AK200" s="71"/>
      <c r="AL200" s="71"/>
      <c r="AM200" s="158"/>
      <c r="AN200" s="158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</row>
    <row r="201" spans="3:50" s="167" customFormat="1" ht="30" customHeight="1" x14ac:dyDescent="0.25">
      <c r="C201" s="71"/>
      <c r="D201" s="71"/>
      <c r="E201" s="71"/>
      <c r="G201" s="71"/>
      <c r="H201" s="56"/>
      <c r="I201" s="68"/>
      <c r="J201" s="69"/>
      <c r="K201" s="71"/>
      <c r="O201" s="71"/>
      <c r="P201" s="71"/>
      <c r="Q201" s="71"/>
      <c r="T201" s="71"/>
      <c r="U201" s="71"/>
      <c r="V201" s="71"/>
      <c r="X201" s="71"/>
      <c r="Y201" s="42"/>
      <c r="Z201" s="42"/>
      <c r="AA201" s="71"/>
      <c r="AB201" s="71"/>
      <c r="AD201" s="205"/>
      <c r="AE201" s="71"/>
      <c r="AG201" s="71"/>
      <c r="AH201" s="71"/>
      <c r="AI201" s="71"/>
      <c r="AJ201" s="71"/>
      <c r="AK201" s="71"/>
      <c r="AL201" s="71"/>
      <c r="AM201" s="158"/>
      <c r="AN201" s="158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</row>
    <row r="202" spans="3:50" s="167" customFormat="1" ht="30" customHeight="1" x14ac:dyDescent="0.25">
      <c r="C202" s="71"/>
      <c r="D202" s="71"/>
      <c r="E202" s="71"/>
      <c r="G202" s="71"/>
      <c r="H202" s="56"/>
      <c r="I202" s="68"/>
      <c r="J202" s="69"/>
      <c r="K202" s="71"/>
      <c r="O202" s="71"/>
      <c r="P202" s="71"/>
      <c r="Q202" s="71"/>
      <c r="T202" s="71"/>
      <c r="U202" s="71"/>
      <c r="V202" s="71"/>
      <c r="X202" s="71"/>
      <c r="Y202" s="42"/>
      <c r="Z202" s="42"/>
      <c r="AA202" s="71"/>
      <c r="AB202" s="71"/>
      <c r="AD202" s="205"/>
      <c r="AE202" s="71"/>
      <c r="AG202" s="71"/>
      <c r="AH202" s="71"/>
      <c r="AI202" s="71"/>
      <c r="AJ202" s="71"/>
      <c r="AK202" s="71"/>
      <c r="AL202" s="71"/>
      <c r="AM202" s="158"/>
      <c r="AN202" s="158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</row>
    <row r="203" spans="3:50" s="167" customFormat="1" ht="30" customHeight="1" x14ac:dyDescent="0.25">
      <c r="C203" s="71"/>
      <c r="D203" s="71"/>
      <c r="E203" s="71"/>
      <c r="G203" s="71"/>
      <c r="H203" s="56"/>
      <c r="I203" s="68"/>
      <c r="J203" s="69"/>
      <c r="K203" s="71"/>
      <c r="O203" s="71"/>
      <c r="P203" s="71"/>
      <c r="Q203" s="71"/>
      <c r="T203" s="71"/>
      <c r="U203" s="71"/>
      <c r="V203" s="71"/>
      <c r="X203" s="71"/>
      <c r="Y203" s="42"/>
      <c r="Z203" s="42"/>
      <c r="AA203" s="71"/>
      <c r="AB203" s="71"/>
      <c r="AD203" s="205"/>
      <c r="AE203" s="71"/>
      <c r="AG203" s="71"/>
      <c r="AH203" s="71"/>
      <c r="AI203" s="71"/>
      <c r="AJ203" s="71"/>
      <c r="AK203" s="71"/>
      <c r="AL203" s="71"/>
      <c r="AM203" s="158"/>
      <c r="AN203" s="158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</row>
    <row r="204" spans="3:50" s="167" customFormat="1" ht="30" customHeight="1" x14ac:dyDescent="0.25">
      <c r="C204" s="71"/>
      <c r="D204" s="71"/>
      <c r="E204" s="71"/>
      <c r="G204" s="71"/>
      <c r="H204" s="56"/>
      <c r="I204" s="68"/>
      <c r="J204" s="69"/>
      <c r="K204" s="71"/>
      <c r="O204" s="71"/>
      <c r="P204" s="71"/>
      <c r="Q204" s="71"/>
      <c r="T204" s="71"/>
      <c r="U204" s="71"/>
      <c r="V204" s="71"/>
      <c r="X204" s="71"/>
      <c r="Y204" s="42"/>
      <c r="Z204" s="42"/>
      <c r="AA204" s="71"/>
      <c r="AB204" s="71"/>
      <c r="AD204" s="205"/>
      <c r="AE204" s="71"/>
      <c r="AG204" s="71"/>
      <c r="AH204" s="71"/>
      <c r="AI204" s="71"/>
      <c r="AJ204" s="71"/>
      <c r="AK204" s="71"/>
      <c r="AL204" s="71"/>
      <c r="AM204" s="158"/>
      <c r="AN204" s="158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</row>
    <row r="205" spans="3:50" s="167" customFormat="1" ht="30" customHeight="1" x14ac:dyDescent="0.25">
      <c r="C205" s="71"/>
      <c r="D205" s="71"/>
      <c r="E205" s="71"/>
      <c r="G205" s="71"/>
      <c r="H205" s="56"/>
      <c r="I205" s="68"/>
      <c r="J205" s="69"/>
      <c r="K205" s="71"/>
      <c r="O205" s="71"/>
      <c r="P205" s="71"/>
      <c r="Q205" s="71"/>
      <c r="T205" s="71"/>
      <c r="U205" s="71"/>
      <c r="V205" s="71"/>
      <c r="X205" s="71"/>
      <c r="Y205" s="42"/>
      <c r="Z205" s="42"/>
      <c r="AA205" s="71"/>
      <c r="AB205" s="71"/>
      <c r="AD205" s="205"/>
      <c r="AE205" s="71"/>
      <c r="AG205" s="71"/>
      <c r="AH205" s="71"/>
      <c r="AI205" s="71"/>
      <c r="AJ205" s="71"/>
      <c r="AK205" s="71"/>
      <c r="AL205" s="71"/>
      <c r="AM205" s="158"/>
      <c r="AN205" s="158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</row>
    <row r="206" spans="3:50" s="167" customFormat="1" ht="30" customHeight="1" x14ac:dyDescent="0.25">
      <c r="C206" s="71"/>
      <c r="D206" s="71"/>
      <c r="E206" s="71"/>
      <c r="G206" s="71"/>
      <c r="H206" s="56"/>
      <c r="I206" s="68"/>
      <c r="J206" s="69"/>
      <c r="K206" s="71"/>
      <c r="O206" s="71"/>
      <c r="P206" s="71"/>
      <c r="Q206" s="71"/>
      <c r="T206" s="71"/>
      <c r="U206" s="71"/>
      <c r="V206" s="71"/>
      <c r="X206" s="71"/>
      <c r="Y206" s="42"/>
      <c r="Z206" s="42"/>
      <c r="AA206" s="71"/>
      <c r="AB206" s="71"/>
      <c r="AD206" s="205"/>
      <c r="AE206" s="71"/>
      <c r="AG206" s="71"/>
      <c r="AH206" s="71"/>
      <c r="AI206" s="71"/>
      <c r="AJ206" s="71"/>
      <c r="AK206" s="71"/>
      <c r="AL206" s="71"/>
      <c r="AM206" s="158"/>
      <c r="AN206" s="158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</row>
    <row r="207" spans="3:50" s="167" customFormat="1" ht="30" customHeight="1" x14ac:dyDescent="0.25">
      <c r="C207" s="71"/>
      <c r="D207" s="71"/>
      <c r="E207" s="71"/>
      <c r="G207" s="71"/>
      <c r="H207" s="56"/>
      <c r="I207" s="68"/>
      <c r="J207" s="69"/>
      <c r="K207" s="71"/>
      <c r="O207" s="71"/>
      <c r="P207" s="71"/>
      <c r="Q207" s="71"/>
      <c r="T207" s="71"/>
      <c r="U207" s="71"/>
      <c r="V207" s="71"/>
      <c r="X207" s="71"/>
      <c r="Y207" s="42"/>
      <c r="Z207" s="42"/>
      <c r="AA207" s="71"/>
      <c r="AB207" s="71"/>
      <c r="AD207" s="205"/>
      <c r="AE207" s="71"/>
      <c r="AG207" s="71"/>
      <c r="AH207" s="71"/>
      <c r="AI207" s="71"/>
      <c r="AJ207" s="71"/>
      <c r="AK207" s="71"/>
      <c r="AL207" s="71"/>
      <c r="AM207" s="158"/>
      <c r="AN207" s="158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</row>
    <row r="208" spans="3:50" s="167" customFormat="1" ht="30" customHeight="1" x14ac:dyDescent="0.25">
      <c r="C208" s="71"/>
      <c r="D208" s="71"/>
      <c r="E208" s="71"/>
      <c r="G208" s="71"/>
      <c r="H208" s="56"/>
      <c r="I208" s="68"/>
      <c r="J208" s="69"/>
      <c r="K208" s="71"/>
      <c r="O208" s="71"/>
      <c r="P208" s="71"/>
      <c r="Q208" s="71"/>
      <c r="T208" s="71"/>
      <c r="U208" s="71"/>
      <c r="V208" s="71"/>
      <c r="X208" s="71"/>
      <c r="Y208" s="42"/>
      <c r="Z208" s="42"/>
      <c r="AA208" s="71"/>
      <c r="AB208" s="71"/>
      <c r="AD208" s="205"/>
      <c r="AE208" s="71"/>
      <c r="AG208" s="71"/>
      <c r="AH208" s="71"/>
      <c r="AI208" s="71"/>
      <c r="AJ208" s="71"/>
      <c r="AK208" s="71"/>
      <c r="AL208" s="71"/>
      <c r="AM208" s="158"/>
      <c r="AN208" s="158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</row>
    <row r="209" spans="3:50" s="167" customFormat="1" ht="30" customHeight="1" x14ac:dyDescent="0.25">
      <c r="C209" s="71"/>
      <c r="D209" s="71"/>
      <c r="E209" s="71"/>
      <c r="G209" s="71"/>
      <c r="H209" s="56"/>
      <c r="I209" s="68"/>
      <c r="J209" s="69"/>
      <c r="K209" s="71"/>
      <c r="O209" s="71"/>
      <c r="P209" s="71"/>
      <c r="Q209" s="71"/>
      <c r="T209" s="71"/>
      <c r="U209" s="71"/>
      <c r="V209" s="71"/>
      <c r="X209" s="71"/>
      <c r="Y209" s="42"/>
      <c r="Z209" s="42"/>
      <c r="AA209" s="71"/>
      <c r="AB209" s="71"/>
      <c r="AD209" s="205"/>
      <c r="AE209" s="71"/>
      <c r="AG209" s="71"/>
      <c r="AH209" s="71"/>
      <c r="AI209" s="71"/>
      <c r="AJ209" s="71"/>
      <c r="AK209" s="71"/>
      <c r="AL209" s="71"/>
      <c r="AM209" s="158"/>
      <c r="AN209" s="158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</row>
    <row r="210" spans="3:50" s="167" customFormat="1" ht="30" customHeight="1" x14ac:dyDescent="0.25">
      <c r="C210" s="71"/>
      <c r="D210" s="71"/>
      <c r="E210" s="71"/>
      <c r="G210" s="71"/>
      <c r="H210" s="56"/>
      <c r="I210" s="68"/>
      <c r="J210" s="69"/>
      <c r="K210" s="71"/>
      <c r="O210" s="71"/>
      <c r="P210" s="71"/>
      <c r="Q210" s="71"/>
      <c r="T210" s="71"/>
      <c r="U210" s="71"/>
      <c r="V210" s="71"/>
      <c r="X210" s="71"/>
      <c r="Y210" s="42"/>
      <c r="Z210" s="42"/>
      <c r="AA210" s="71"/>
      <c r="AB210" s="71"/>
      <c r="AD210" s="205"/>
      <c r="AE210" s="71"/>
      <c r="AG210" s="71"/>
      <c r="AH210" s="71"/>
      <c r="AI210" s="71"/>
      <c r="AJ210" s="71"/>
      <c r="AK210" s="71"/>
      <c r="AL210" s="71"/>
      <c r="AM210" s="158"/>
      <c r="AN210" s="158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</row>
    <row r="211" spans="3:50" s="167" customFormat="1" ht="30" customHeight="1" x14ac:dyDescent="0.25">
      <c r="C211" s="71"/>
      <c r="D211" s="71"/>
      <c r="E211" s="71"/>
      <c r="G211" s="71"/>
      <c r="H211" s="56"/>
      <c r="I211" s="68"/>
      <c r="J211" s="69"/>
      <c r="K211" s="71"/>
      <c r="O211" s="71"/>
      <c r="P211" s="71"/>
      <c r="Q211" s="71"/>
      <c r="T211" s="71"/>
      <c r="U211" s="71"/>
      <c r="V211" s="71"/>
      <c r="X211" s="71"/>
      <c r="Y211" s="42"/>
      <c r="Z211" s="42"/>
      <c r="AA211" s="71"/>
      <c r="AB211" s="71"/>
      <c r="AD211" s="205"/>
      <c r="AE211" s="71"/>
      <c r="AG211" s="71"/>
      <c r="AH211" s="71"/>
      <c r="AI211" s="71"/>
      <c r="AJ211" s="71"/>
      <c r="AK211" s="71"/>
      <c r="AL211" s="71"/>
      <c r="AM211" s="158"/>
      <c r="AN211" s="158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</row>
    <row r="212" spans="3:50" s="167" customFormat="1" ht="30" customHeight="1" x14ac:dyDescent="0.25">
      <c r="C212" s="71"/>
      <c r="D212" s="71"/>
      <c r="E212" s="71"/>
      <c r="G212" s="71"/>
      <c r="H212" s="56"/>
      <c r="I212" s="68"/>
      <c r="J212" s="69"/>
      <c r="K212" s="71"/>
      <c r="O212" s="71"/>
      <c r="P212" s="71"/>
      <c r="Q212" s="71"/>
      <c r="T212" s="71"/>
      <c r="U212" s="71"/>
      <c r="V212" s="71"/>
      <c r="X212" s="71"/>
      <c r="Y212" s="42"/>
      <c r="Z212" s="42"/>
      <c r="AA212" s="71"/>
      <c r="AB212" s="71"/>
      <c r="AD212" s="205"/>
      <c r="AE212" s="71"/>
      <c r="AG212" s="71"/>
      <c r="AH212" s="71"/>
      <c r="AI212" s="71"/>
      <c r="AJ212" s="71"/>
      <c r="AK212" s="71"/>
      <c r="AL212" s="71"/>
      <c r="AM212" s="158"/>
      <c r="AN212" s="158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</row>
    <row r="213" spans="3:50" s="167" customFormat="1" ht="30" customHeight="1" x14ac:dyDescent="0.25">
      <c r="C213" s="71"/>
      <c r="D213" s="71"/>
      <c r="E213" s="71"/>
      <c r="G213" s="71"/>
      <c r="H213" s="56"/>
      <c r="I213" s="68"/>
      <c r="J213" s="69"/>
      <c r="K213" s="71"/>
      <c r="O213" s="71"/>
      <c r="P213" s="71"/>
      <c r="Q213" s="71"/>
      <c r="T213" s="71"/>
      <c r="U213" s="71"/>
      <c r="V213" s="71"/>
      <c r="X213" s="71"/>
      <c r="Y213" s="42"/>
      <c r="Z213" s="42"/>
      <c r="AA213" s="71"/>
      <c r="AB213" s="71"/>
      <c r="AD213" s="205"/>
      <c r="AE213" s="71"/>
      <c r="AG213" s="71"/>
      <c r="AH213" s="71"/>
      <c r="AI213" s="71"/>
      <c r="AJ213" s="71"/>
      <c r="AK213" s="71"/>
      <c r="AL213" s="71"/>
      <c r="AM213" s="158"/>
      <c r="AN213" s="158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</row>
    <row r="214" spans="3:50" s="167" customFormat="1" ht="30" customHeight="1" x14ac:dyDescent="0.25">
      <c r="C214" s="71"/>
      <c r="D214" s="71"/>
      <c r="E214" s="71"/>
      <c r="G214" s="71"/>
      <c r="H214" s="56"/>
      <c r="I214" s="68"/>
      <c r="J214" s="69"/>
      <c r="K214" s="71"/>
      <c r="O214" s="71"/>
      <c r="P214" s="71"/>
      <c r="Q214" s="71"/>
      <c r="T214" s="71"/>
      <c r="U214" s="71"/>
      <c r="V214" s="71"/>
      <c r="X214" s="71"/>
      <c r="Y214" s="42"/>
      <c r="Z214" s="42"/>
      <c r="AA214" s="71"/>
      <c r="AB214" s="71"/>
      <c r="AD214" s="205"/>
      <c r="AE214" s="71"/>
      <c r="AG214" s="71"/>
      <c r="AH214" s="71"/>
      <c r="AI214" s="71"/>
      <c r="AJ214" s="71"/>
      <c r="AK214" s="71"/>
      <c r="AL214" s="71"/>
      <c r="AM214" s="158"/>
      <c r="AN214" s="158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</row>
    <row r="215" spans="3:50" s="167" customFormat="1" ht="30" customHeight="1" x14ac:dyDescent="0.25">
      <c r="C215" s="71"/>
      <c r="D215" s="71"/>
      <c r="E215" s="71"/>
      <c r="G215" s="71"/>
      <c r="H215" s="56"/>
      <c r="I215" s="68"/>
      <c r="J215" s="69"/>
      <c r="K215" s="71"/>
      <c r="O215" s="71"/>
      <c r="P215" s="71"/>
      <c r="Q215" s="71"/>
      <c r="T215" s="71"/>
      <c r="U215" s="71"/>
      <c r="V215" s="71"/>
      <c r="X215" s="71"/>
      <c r="Y215" s="42"/>
      <c r="Z215" s="42"/>
      <c r="AA215" s="71"/>
      <c r="AB215" s="71"/>
      <c r="AD215" s="205"/>
      <c r="AE215" s="71"/>
      <c r="AG215" s="71"/>
      <c r="AH215" s="71"/>
      <c r="AI215" s="71"/>
      <c r="AJ215" s="71"/>
      <c r="AK215" s="71"/>
      <c r="AL215" s="71"/>
      <c r="AM215" s="158"/>
      <c r="AN215" s="158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</row>
    <row r="216" spans="3:50" s="167" customFormat="1" ht="30" customHeight="1" x14ac:dyDescent="0.25">
      <c r="C216" s="71"/>
      <c r="D216" s="71"/>
      <c r="E216" s="71"/>
      <c r="G216" s="71"/>
      <c r="H216" s="56"/>
      <c r="I216" s="68"/>
      <c r="J216" s="69"/>
      <c r="K216" s="71"/>
      <c r="O216" s="71"/>
      <c r="P216" s="71"/>
      <c r="Q216" s="71"/>
      <c r="T216" s="71"/>
      <c r="U216" s="71"/>
      <c r="V216" s="71"/>
      <c r="X216" s="71"/>
      <c r="Y216" s="42"/>
      <c r="Z216" s="42"/>
      <c r="AA216" s="71"/>
      <c r="AB216" s="71"/>
      <c r="AD216" s="205"/>
      <c r="AE216" s="71"/>
      <c r="AG216" s="71"/>
      <c r="AH216" s="71"/>
      <c r="AI216" s="71"/>
      <c r="AJ216" s="71"/>
      <c r="AK216" s="71"/>
      <c r="AL216" s="71"/>
      <c r="AM216" s="158"/>
      <c r="AN216" s="158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</row>
    <row r="217" spans="3:50" s="167" customFormat="1" ht="30" customHeight="1" x14ac:dyDescent="0.25">
      <c r="C217" s="71"/>
      <c r="D217" s="71"/>
      <c r="E217" s="71"/>
      <c r="G217" s="71"/>
      <c r="H217" s="56"/>
      <c r="I217" s="68"/>
      <c r="J217" s="69"/>
      <c r="K217" s="71"/>
      <c r="O217" s="71"/>
      <c r="P217" s="71"/>
      <c r="Q217" s="71"/>
      <c r="T217" s="71"/>
      <c r="U217" s="71"/>
      <c r="V217" s="71"/>
      <c r="X217" s="71"/>
      <c r="Y217" s="42"/>
      <c r="Z217" s="42"/>
      <c r="AA217" s="71"/>
      <c r="AB217" s="71"/>
      <c r="AD217" s="205"/>
      <c r="AE217" s="71"/>
      <c r="AG217" s="71"/>
      <c r="AH217" s="71"/>
      <c r="AI217" s="71"/>
      <c r="AJ217" s="71"/>
      <c r="AK217" s="71"/>
      <c r="AL217" s="71"/>
      <c r="AM217" s="158"/>
      <c r="AN217" s="158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</row>
    <row r="218" spans="3:50" s="167" customFormat="1" ht="30" customHeight="1" x14ac:dyDescent="0.25">
      <c r="C218" s="71"/>
      <c r="D218" s="71"/>
      <c r="E218" s="71"/>
      <c r="G218" s="71"/>
      <c r="H218" s="56"/>
      <c r="I218" s="68"/>
      <c r="J218" s="69"/>
      <c r="K218" s="71"/>
      <c r="O218" s="71"/>
      <c r="P218" s="71"/>
      <c r="Q218" s="71"/>
      <c r="T218" s="71"/>
      <c r="U218" s="71"/>
      <c r="V218" s="71"/>
      <c r="X218" s="71"/>
      <c r="Y218" s="42"/>
      <c r="Z218" s="42"/>
      <c r="AA218" s="71"/>
      <c r="AB218" s="71"/>
      <c r="AD218" s="205"/>
      <c r="AE218" s="71"/>
      <c r="AG218" s="71"/>
      <c r="AH218" s="71"/>
      <c r="AI218" s="71"/>
      <c r="AJ218" s="71"/>
      <c r="AK218" s="71"/>
      <c r="AL218" s="71"/>
      <c r="AM218" s="158"/>
      <c r="AN218" s="158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</row>
    <row r="219" spans="3:50" s="167" customFormat="1" ht="30" customHeight="1" x14ac:dyDescent="0.25">
      <c r="C219" s="71"/>
      <c r="D219" s="71"/>
      <c r="E219" s="71"/>
      <c r="G219" s="71"/>
      <c r="H219" s="56"/>
      <c r="I219" s="68"/>
      <c r="J219" s="69"/>
      <c r="K219" s="71"/>
      <c r="O219" s="71"/>
      <c r="P219" s="71"/>
      <c r="Q219" s="71"/>
      <c r="T219" s="71"/>
      <c r="U219" s="71"/>
      <c r="V219" s="71"/>
      <c r="X219" s="71"/>
      <c r="Y219" s="42"/>
      <c r="Z219" s="42"/>
      <c r="AA219" s="71"/>
      <c r="AB219" s="71"/>
      <c r="AD219" s="205"/>
      <c r="AE219" s="71"/>
      <c r="AG219" s="71"/>
      <c r="AH219" s="71"/>
      <c r="AI219" s="71"/>
      <c r="AJ219" s="71"/>
      <c r="AK219" s="71"/>
      <c r="AL219" s="71"/>
      <c r="AM219" s="158"/>
      <c r="AN219" s="158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</row>
    <row r="220" spans="3:50" s="167" customFormat="1" ht="30" customHeight="1" x14ac:dyDescent="0.25">
      <c r="C220" s="71"/>
      <c r="D220" s="71"/>
      <c r="E220" s="71"/>
      <c r="G220" s="71"/>
      <c r="H220" s="56"/>
      <c r="I220" s="68"/>
      <c r="J220" s="69"/>
      <c r="K220" s="71"/>
      <c r="O220" s="71"/>
      <c r="P220" s="71"/>
      <c r="Q220" s="71"/>
      <c r="T220" s="71"/>
      <c r="U220" s="71"/>
      <c r="V220" s="71"/>
      <c r="X220" s="71"/>
      <c r="Y220" s="42"/>
      <c r="Z220" s="42"/>
      <c r="AA220" s="71"/>
      <c r="AB220" s="71"/>
      <c r="AD220" s="205"/>
      <c r="AE220" s="71"/>
      <c r="AG220" s="71"/>
      <c r="AH220" s="71"/>
      <c r="AI220" s="71"/>
      <c r="AJ220" s="71"/>
      <c r="AK220" s="71"/>
      <c r="AL220" s="71"/>
      <c r="AM220" s="158"/>
      <c r="AN220" s="158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</row>
    <row r="221" spans="3:50" s="167" customFormat="1" ht="30" customHeight="1" x14ac:dyDescent="0.25">
      <c r="C221" s="71"/>
      <c r="D221" s="71"/>
      <c r="E221" s="71"/>
      <c r="G221" s="71"/>
      <c r="H221" s="56"/>
      <c r="I221" s="68"/>
      <c r="J221" s="69"/>
      <c r="K221" s="71"/>
      <c r="O221" s="71"/>
      <c r="P221" s="71"/>
      <c r="Q221" s="71"/>
      <c r="T221" s="71"/>
      <c r="U221" s="71"/>
      <c r="V221" s="71"/>
      <c r="X221" s="71"/>
      <c r="Y221" s="42"/>
      <c r="Z221" s="42"/>
      <c r="AA221" s="71"/>
      <c r="AB221" s="71"/>
      <c r="AD221" s="205"/>
      <c r="AE221" s="71"/>
      <c r="AG221" s="71"/>
      <c r="AH221" s="71"/>
      <c r="AI221" s="71"/>
      <c r="AJ221" s="71"/>
      <c r="AK221" s="71"/>
      <c r="AL221" s="71"/>
      <c r="AM221" s="158"/>
      <c r="AN221" s="158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</row>
    <row r="222" spans="3:50" s="167" customFormat="1" ht="30" customHeight="1" x14ac:dyDescent="0.25">
      <c r="C222" s="71"/>
      <c r="D222" s="71"/>
      <c r="E222" s="71"/>
      <c r="G222" s="71"/>
      <c r="H222" s="56"/>
      <c r="I222" s="68"/>
      <c r="J222" s="69"/>
      <c r="K222" s="71"/>
      <c r="O222" s="71"/>
      <c r="P222" s="71"/>
      <c r="Q222" s="71"/>
      <c r="T222" s="71"/>
      <c r="U222" s="71"/>
      <c r="V222" s="71"/>
      <c r="X222" s="71"/>
      <c r="Y222" s="42"/>
      <c r="Z222" s="42"/>
      <c r="AA222" s="71"/>
      <c r="AB222" s="71"/>
      <c r="AD222" s="205"/>
      <c r="AE222" s="71"/>
      <c r="AG222" s="71"/>
      <c r="AH222" s="71"/>
      <c r="AI222" s="71"/>
      <c r="AJ222" s="71"/>
      <c r="AK222" s="71"/>
      <c r="AL222" s="71"/>
      <c r="AM222" s="158"/>
      <c r="AN222" s="158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</row>
    <row r="223" spans="3:50" s="167" customFormat="1" ht="30" customHeight="1" x14ac:dyDescent="0.25">
      <c r="C223" s="71"/>
      <c r="D223" s="71"/>
      <c r="E223" s="71"/>
      <c r="G223" s="71"/>
      <c r="H223" s="56"/>
      <c r="I223" s="68"/>
      <c r="J223" s="69"/>
      <c r="K223" s="71"/>
      <c r="O223" s="71"/>
      <c r="P223" s="71"/>
      <c r="Q223" s="71"/>
      <c r="T223" s="71"/>
      <c r="U223" s="71"/>
      <c r="V223" s="71"/>
      <c r="X223" s="71"/>
      <c r="Y223" s="42"/>
      <c r="Z223" s="42"/>
      <c r="AA223" s="71"/>
      <c r="AB223" s="71"/>
      <c r="AD223" s="205"/>
      <c r="AE223" s="71"/>
      <c r="AG223" s="71"/>
      <c r="AH223" s="71"/>
      <c r="AI223" s="71"/>
      <c r="AJ223" s="71"/>
      <c r="AK223" s="71"/>
      <c r="AL223" s="71"/>
      <c r="AM223" s="158"/>
      <c r="AN223" s="158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</row>
    <row r="224" spans="3:50" s="167" customFormat="1" ht="30" customHeight="1" x14ac:dyDescent="0.25">
      <c r="C224" s="71"/>
      <c r="D224" s="71"/>
      <c r="E224" s="71"/>
      <c r="G224" s="71"/>
      <c r="H224" s="56"/>
      <c r="I224" s="68"/>
      <c r="J224" s="69"/>
      <c r="K224" s="71"/>
      <c r="O224" s="71"/>
      <c r="P224" s="71"/>
      <c r="Q224" s="71"/>
      <c r="T224" s="71"/>
      <c r="U224" s="71"/>
      <c r="V224" s="71"/>
      <c r="X224" s="71"/>
      <c r="Y224" s="42"/>
      <c r="Z224" s="42"/>
      <c r="AA224" s="71"/>
      <c r="AB224" s="71"/>
      <c r="AD224" s="205"/>
      <c r="AE224" s="71"/>
      <c r="AG224" s="71"/>
      <c r="AH224" s="71"/>
      <c r="AI224" s="71"/>
      <c r="AJ224" s="71"/>
      <c r="AK224" s="71"/>
      <c r="AL224" s="71"/>
      <c r="AM224" s="158"/>
      <c r="AN224" s="158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</row>
    <row r="225" spans="3:50" s="167" customFormat="1" ht="30" customHeight="1" x14ac:dyDescent="0.25">
      <c r="C225" s="71"/>
      <c r="D225" s="71"/>
      <c r="E225" s="71"/>
      <c r="G225" s="71"/>
      <c r="H225" s="56"/>
      <c r="I225" s="68"/>
      <c r="J225" s="69"/>
      <c r="K225" s="71"/>
      <c r="O225" s="71"/>
      <c r="P225" s="71"/>
      <c r="Q225" s="71"/>
      <c r="T225" s="71"/>
      <c r="U225" s="71"/>
      <c r="V225" s="71"/>
      <c r="X225" s="71"/>
      <c r="Y225" s="42"/>
      <c r="Z225" s="42"/>
      <c r="AA225" s="71"/>
      <c r="AB225" s="71"/>
      <c r="AD225" s="205"/>
      <c r="AE225" s="71"/>
      <c r="AG225" s="71"/>
      <c r="AH225" s="71"/>
      <c r="AI225" s="71"/>
      <c r="AJ225" s="71"/>
      <c r="AK225" s="71"/>
      <c r="AL225" s="71"/>
      <c r="AM225" s="158"/>
      <c r="AN225" s="158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</row>
    <row r="226" spans="3:50" s="167" customFormat="1" ht="30" customHeight="1" x14ac:dyDescent="0.25">
      <c r="C226" s="71"/>
      <c r="D226" s="71"/>
      <c r="E226" s="71"/>
      <c r="G226" s="71"/>
      <c r="H226" s="56"/>
      <c r="I226" s="68"/>
      <c r="J226" s="69"/>
      <c r="K226" s="71"/>
      <c r="O226" s="71"/>
      <c r="P226" s="71"/>
      <c r="Q226" s="71"/>
      <c r="T226" s="71"/>
      <c r="U226" s="71"/>
      <c r="V226" s="71"/>
      <c r="X226" s="71"/>
      <c r="Y226" s="42"/>
      <c r="Z226" s="42"/>
      <c r="AA226" s="71"/>
      <c r="AB226" s="71"/>
      <c r="AD226" s="205"/>
      <c r="AE226" s="71"/>
      <c r="AG226" s="71"/>
      <c r="AH226" s="71"/>
      <c r="AI226" s="71"/>
      <c r="AJ226" s="71"/>
      <c r="AK226" s="71"/>
      <c r="AL226" s="71"/>
      <c r="AM226" s="158"/>
      <c r="AN226" s="158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</row>
    <row r="227" spans="3:50" s="167" customFormat="1" ht="30" customHeight="1" x14ac:dyDescent="0.25">
      <c r="C227" s="71"/>
      <c r="D227" s="71"/>
      <c r="E227" s="71"/>
      <c r="G227" s="71"/>
      <c r="H227" s="56"/>
      <c r="I227" s="68"/>
      <c r="J227" s="69"/>
      <c r="K227" s="71"/>
      <c r="O227" s="71"/>
      <c r="P227" s="71"/>
      <c r="Q227" s="71"/>
      <c r="T227" s="71"/>
      <c r="U227" s="71"/>
      <c r="V227" s="71"/>
      <c r="X227" s="71"/>
      <c r="Y227" s="42"/>
      <c r="Z227" s="42"/>
      <c r="AA227" s="71"/>
      <c r="AB227" s="71"/>
      <c r="AD227" s="205"/>
      <c r="AE227" s="71"/>
      <c r="AG227" s="71"/>
      <c r="AH227" s="71"/>
      <c r="AI227" s="71"/>
      <c r="AJ227" s="71"/>
      <c r="AK227" s="71"/>
      <c r="AL227" s="71"/>
      <c r="AM227" s="158"/>
      <c r="AN227" s="158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</row>
    <row r="228" spans="3:50" s="167" customFormat="1" ht="30" customHeight="1" x14ac:dyDescent="0.25">
      <c r="C228" s="71"/>
      <c r="D228" s="71"/>
      <c r="E228" s="71"/>
      <c r="G228" s="71"/>
      <c r="H228" s="56"/>
      <c r="I228" s="68"/>
      <c r="J228" s="69"/>
      <c r="K228" s="71"/>
      <c r="O228" s="71"/>
      <c r="P228" s="71"/>
      <c r="Q228" s="71"/>
      <c r="T228" s="71"/>
      <c r="U228" s="71"/>
      <c r="V228" s="71"/>
      <c r="X228" s="71"/>
      <c r="Y228" s="42"/>
      <c r="Z228" s="42"/>
      <c r="AA228" s="71"/>
      <c r="AB228" s="71"/>
      <c r="AD228" s="205"/>
      <c r="AE228" s="71"/>
      <c r="AG228" s="71"/>
      <c r="AH228" s="71"/>
      <c r="AI228" s="71"/>
      <c r="AJ228" s="71"/>
      <c r="AK228" s="71"/>
      <c r="AL228" s="71"/>
      <c r="AM228" s="158"/>
      <c r="AN228" s="158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</row>
    <row r="229" spans="3:50" s="167" customFormat="1" ht="30" customHeight="1" x14ac:dyDescent="0.25">
      <c r="C229" s="71"/>
      <c r="D229" s="71"/>
      <c r="E229" s="71"/>
      <c r="G229" s="71"/>
      <c r="H229" s="56"/>
      <c r="I229" s="68"/>
      <c r="J229" s="69"/>
      <c r="K229" s="71"/>
      <c r="O229" s="71"/>
      <c r="P229" s="71"/>
      <c r="Q229" s="71"/>
      <c r="T229" s="71"/>
      <c r="U229" s="71"/>
      <c r="V229" s="71"/>
      <c r="X229" s="71"/>
      <c r="Y229" s="42"/>
      <c r="Z229" s="42"/>
      <c r="AA229" s="71"/>
      <c r="AB229" s="71"/>
      <c r="AD229" s="205"/>
      <c r="AE229" s="71"/>
      <c r="AG229" s="71"/>
      <c r="AH229" s="71"/>
      <c r="AI229" s="71"/>
      <c r="AJ229" s="71"/>
      <c r="AK229" s="71"/>
      <c r="AL229" s="71"/>
      <c r="AM229" s="158"/>
      <c r="AN229" s="158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</row>
    <row r="230" spans="3:50" s="167" customFormat="1" ht="30" customHeight="1" x14ac:dyDescent="0.25">
      <c r="C230" s="71"/>
      <c r="D230" s="71"/>
      <c r="E230" s="71"/>
      <c r="G230" s="71"/>
      <c r="H230" s="56"/>
      <c r="I230" s="68"/>
      <c r="J230" s="69"/>
      <c r="K230" s="71"/>
      <c r="O230" s="71"/>
      <c r="P230" s="71"/>
      <c r="Q230" s="71"/>
      <c r="T230" s="71"/>
      <c r="U230" s="71"/>
      <c r="V230" s="71"/>
      <c r="X230" s="71"/>
      <c r="Y230" s="42"/>
      <c r="Z230" s="42"/>
      <c r="AA230" s="71"/>
      <c r="AB230" s="71"/>
      <c r="AD230" s="205"/>
      <c r="AE230" s="71"/>
      <c r="AG230" s="71"/>
      <c r="AH230" s="71"/>
      <c r="AI230" s="71"/>
      <c r="AJ230" s="71"/>
      <c r="AK230" s="71"/>
      <c r="AL230" s="71"/>
      <c r="AM230" s="158"/>
      <c r="AN230" s="158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</row>
    <row r="231" spans="3:50" s="167" customFormat="1" ht="30" customHeight="1" x14ac:dyDescent="0.25">
      <c r="C231" s="71"/>
      <c r="D231" s="71"/>
      <c r="E231" s="71"/>
      <c r="G231" s="71"/>
      <c r="H231" s="56"/>
      <c r="I231" s="68"/>
      <c r="J231" s="69"/>
      <c r="K231" s="71"/>
      <c r="O231" s="71"/>
      <c r="P231" s="71"/>
      <c r="Q231" s="71"/>
      <c r="T231" s="71"/>
      <c r="U231" s="71"/>
      <c r="V231" s="71"/>
      <c r="X231" s="71"/>
      <c r="Y231" s="42"/>
      <c r="Z231" s="42"/>
      <c r="AA231" s="71"/>
      <c r="AB231" s="71"/>
      <c r="AD231" s="205"/>
      <c r="AE231" s="71"/>
      <c r="AG231" s="71"/>
      <c r="AH231" s="71"/>
      <c r="AI231" s="71"/>
      <c r="AJ231" s="71"/>
      <c r="AK231" s="71"/>
      <c r="AL231" s="71"/>
      <c r="AM231" s="158"/>
      <c r="AN231" s="158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</row>
    <row r="232" spans="3:50" s="167" customFormat="1" ht="30" customHeight="1" x14ac:dyDescent="0.25">
      <c r="C232" s="71"/>
      <c r="D232" s="71"/>
      <c r="E232" s="71"/>
      <c r="G232" s="71"/>
      <c r="H232" s="56"/>
      <c r="I232" s="68"/>
      <c r="J232" s="69"/>
      <c r="K232" s="71"/>
      <c r="O232" s="71"/>
      <c r="P232" s="71"/>
      <c r="Q232" s="71"/>
      <c r="T232" s="71"/>
      <c r="U232" s="71"/>
      <c r="V232" s="71"/>
      <c r="X232" s="71"/>
      <c r="Y232" s="42"/>
      <c r="Z232" s="42"/>
      <c r="AA232" s="71"/>
      <c r="AB232" s="71"/>
      <c r="AD232" s="205"/>
      <c r="AE232" s="71"/>
      <c r="AG232" s="71"/>
      <c r="AH232" s="71"/>
      <c r="AI232" s="71"/>
      <c r="AJ232" s="71"/>
      <c r="AK232" s="71"/>
      <c r="AL232" s="71"/>
      <c r="AM232" s="158"/>
      <c r="AN232" s="158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</row>
    <row r="233" spans="3:50" s="167" customFormat="1" ht="30" customHeight="1" x14ac:dyDescent="0.25">
      <c r="C233" s="71"/>
      <c r="D233" s="71"/>
      <c r="E233" s="71"/>
      <c r="G233" s="71"/>
      <c r="H233" s="56"/>
      <c r="I233" s="68"/>
      <c r="J233" s="69"/>
      <c r="K233" s="71"/>
      <c r="O233" s="71"/>
      <c r="P233" s="71"/>
      <c r="Q233" s="71"/>
      <c r="T233" s="71"/>
      <c r="U233" s="71"/>
      <c r="V233" s="71"/>
      <c r="X233" s="71"/>
      <c r="Y233" s="42"/>
      <c r="Z233" s="42"/>
      <c r="AA233" s="71"/>
      <c r="AB233" s="71"/>
      <c r="AD233" s="205"/>
      <c r="AE233" s="71"/>
      <c r="AG233" s="71"/>
      <c r="AH233" s="71"/>
      <c r="AI233" s="71"/>
      <c r="AJ233" s="71"/>
      <c r="AK233" s="71"/>
      <c r="AL233" s="71"/>
      <c r="AM233" s="158"/>
      <c r="AN233" s="158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</row>
    <row r="234" spans="3:50" s="167" customFormat="1" ht="30" customHeight="1" x14ac:dyDescent="0.25">
      <c r="C234" s="71"/>
      <c r="D234" s="71"/>
      <c r="E234" s="71"/>
      <c r="G234" s="71"/>
      <c r="H234" s="56"/>
      <c r="I234" s="68"/>
      <c r="J234" s="69"/>
      <c r="K234" s="71"/>
      <c r="O234" s="71"/>
      <c r="P234" s="71"/>
      <c r="Q234" s="71"/>
      <c r="T234" s="71"/>
      <c r="U234" s="71"/>
      <c r="V234" s="71"/>
      <c r="X234" s="71"/>
      <c r="Y234" s="42"/>
      <c r="Z234" s="42"/>
      <c r="AA234" s="71"/>
      <c r="AB234" s="71"/>
      <c r="AD234" s="205"/>
      <c r="AE234" s="71"/>
      <c r="AG234" s="71"/>
      <c r="AH234" s="71"/>
      <c r="AI234" s="71"/>
      <c r="AJ234" s="71"/>
      <c r="AK234" s="71"/>
      <c r="AL234" s="71"/>
      <c r="AM234" s="158"/>
      <c r="AN234" s="158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</row>
    <row r="235" spans="3:50" s="167" customFormat="1" ht="30" customHeight="1" x14ac:dyDescent="0.25">
      <c r="C235" s="71"/>
      <c r="D235" s="71"/>
      <c r="E235" s="71"/>
      <c r="G235" s="71"/>
      <c r="H235" s="56"/>
      <c r="I235" s="68"/>
      <c r="J235" s="69"/>
      <c r="K235" s="71"/>
      <c r="O235" s="71"/>
      <c r="P235" s="71"/>
      <c r="Q235" s="71"/>
      <c r="T235" s="71"/>
      <c r="U235" s="71"/>
      <c r="V235" s="71"/>
      <c r="X235" s="71"/>
      <c r="Y235" s="42"/>
      <c r="Z235" s="42"/>
      <c r="AA235" s="71"/>
      <c r="AB235" s="71"/>
      <c r="AD235" s="205"/>
      <c r="AE235" s="71"/>
      <c r="AG235" s="71"/>
      <c r="AH235" s="71"/>
      <c r="AI235" s="71"/>
      <c r="AJ235" s="71"/>
      <c r="AK235" s="71"/>
      <c r="AL235" s="71"/>
      <c r="AM235" s="158"/>
      <c r="AN235" s="158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</row>
    <row r="236" spans="3:50" s="167" customFormat="1" ht="30" customHeight="1" x14ac:dyDescent="0.25">
      <c r="C236" s="71"/>
      <c r="D236" s="71"/>
      <c r="E236" s="71"/>
      <c r="G236" s="71"/>
      <c r="H236" s="56"/>
      <c r="I236" s="68"/>
      <c r="J236" s="69"/>
      <c r="K236" s="71"/>
      <c r="O236" s="71"/>
      <c r="P236" s="71"/>
      <c r="Q236" s="71"/>
      <c r="T236" s="71"/>
      <c r="U236" s="71"/>
      <c r="V236" s="71"/>
      <c r="X236" s="71"/>
      <c r="Y236" s="42"/>
      <c r="Z236" s="42"/>
      <c r="AA236" s="71"/>
      <c r="AB236" s="71"/>
      <c r="AD236" s="205"/>
      <c r="AE236" s="71"/>
      <c r="AG236" s="71"/>
      <c r="AH236" s="71"/>
      <c r="AI236" s="71"/>
      <c r="AJ236" s="71"/>
      <c r="AK236" s="71"/>
      <c r="AL236" s="71"/>
      <c r="AM236" s="158"/>
      <c r="AN236" s="158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</row>
    <row r="237" spans="3:50" s="167" customFormat="1" ht="30" customHeight="1" x14ac:dyDescent="0.25">
      <c r="C237" s="71"/>
      <c r="D237" s="71"/>
      <c r="E237" s="71"/>
      <c r="G237" s="71"/>
      <c r="H237" s="56"/>
      <c r="I237" s="68"/>
      <c r="J237" s="69"/>
      <c r="K237" s="71"/>
      <c r="O237" s="71"/>
      <c r="P237" s="71"/>
      <c r="Q237" s="71"/>
      <c r="T237" s="71"/>
      <c r="U237" s="71"/>
      <c r="V237" s="71"/>
      <c r="X237" s="71"/>
      <c r="Y237" s="42"/>
      <c r="Z237" s="42"/>
      <c r="AA237" s="71"/>
      <c r="AB237" s="71"/>
      <c r="AD237" s="205"/>
      <c r="AE237" s="71"/>
      <c r="AG237" s="71"/>
      <c r="AH237" s="71"/>
      <c r="AI237" s="71"/>
      <c r="AJ237" s="71"/>
      <c r="AK237" s="71"/>
      <c r="AL237" s="71"/>
      <c r="AM237" s="158"/>
      <c r="AN237" s="158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</row>
    <row r="238" spans="3:50" s="167" customFormat="1" ht="30" customHeight="1" x14ac:dyDescent="0.25">
      <c r="C238" s="71"/>
      <c r="D238" s="71"/>
      <c r="E238" s="71"/>
      <c r="G238" s="71"/>
      <c r="H238" s="56"/>
      <c r="I238" s="68"/>
      <c r="J238" s="69"/>
      <c r="K238" s="71"/>
      <c r="O238" s="71"/>
      <c r="P238" s="71"/>
      <c r="Q238" s="71"/>
      <c r="T238" s="71"/>
      <c r="U238" s="71"/>
      <c r="V238" s="71"/>
      <c r="X238" s="71"/>
      <c r="Y238" s="42"/>
      <c r="Z238" s="42"/>
      <c r="AA238" s="71"/>
      <c r="AB238" s="71"/>
      <c r="AD238" s="205"/>
      <c r="AE238" s="71"/>
      <c r="AG238" s="71"/>
      <c r="AH238" s="71"/>
      <c r="AI238" s="71"/>
      <c r="AJ238" s="71"/>
      <c r="AK238" s="71"/>
      <c r="AL238" s="71"/>
      <c r="AM238" s="158"/>
      <c r="AN238" s="158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</row>
    <row r="239" spans="3:50" s="167" customFormat="1" ht="30" customHeight="1" x14ac:dyDescent="0.25">
      <c r="C239" s="71"/>
      <c r="D239" s="71"/>
      <c r="E239" s="71"/>
      <c r="G239" s="71"/>
      <c r="H239" s="56"/>
      <c r="I239" s="68"/>
      <c r="J239" s="69"/>
      <c r="K239" s="71"/>
      <c r="O239" s="71"/>
      <c r="P239" s="71"/>
      <c r="Q239" s="71"/>
      <c r="T239" s="71"/>
      <c r="U239" s="71"/>
      <c r="V239" s="71"/>
      <c r="X239" s="71"/>
      <c r="Y239" s="42"/>
      <c r="Z239" s="42"/>
      <c r="AA239" s="71"/>
      <c r="AB239" s="71"/>
      <c r="AD239" s="71"/>
      <c r="AE239" s="71"/>
      <c r="AG239" s="71"/>
      <c r="AH239" s="71"/>
      <c r="AI239" s="71"/>
      <c r="AJ239" s="71"/>
      <c r="AK239" s="71"/>
      <c r="AL239" s="71"/>
      <c r="AM239" s="158"/>
      <c r="AN239" s="158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</row>
    <row r="240" spans="3:50" s="167" customFormat="1" ht="30" customHeight="1" x14ac:dyDescent="0.25">
      <c r="C240" s="71"/>
      <c r="D240" s="71"/>
      <c r="E240" s="71"/>
      <c r="G240" s="71"/>
      <c r="H240" s="56"/>
      <c r="I240" s="68"/>
      <c r="J240" s="69"/>
      <c r="K240" s="71"/>
      <c r="O240" s="71"/>
      <c r="P240" s="71"/>
      <c r="Q240" s="71"/>
      <c r="T240" s="71"/>
      <c r="U240" s="71"/>
      <c r="V240" s="71"/>
      <c r="X240" s="71"/>
      <c r="Y240" s="42"/>
      <c r="Z240" s="42"/>
      <c r="AA240" s="71"/>
      <c r="AB240" s="71"/>
      <c r="AD240" s="71"/>
      <c r="AE240" s="71"/>
      <c r="AG240" s="71"/>
      <c r="AH240" s="71"/>
      <c r="AI240" s="71"/>
      <c r="AJ240" s="71"/>
      <c r="AK240" s="71"/>
      <c r="AL240" s="71"/>
      <c r="AM240" s="158"/>
      <c r="AN240" s="158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</row>
    <row r="241" spans="3:50" s="167" customFormat="1" ht="30" customHeight="1" x14ac:dyDescent="0.25">
      <c r="C241" s="71"/>
      <c r="D241" s="71"/>
      <c r="E241" s="71"/>
      <c r="G241" s="71"/>
      <c r="H241" s="56"/>
      <c r="I241" s="68"/>
      <c r="J241" s="69"/>
      <c r="K241" s="71"/>
      <c r="O241" s="71"/>
      <c r="P241" s="71"/>
      <c r="Q241" s="71"/>
      <c r="T241" s="71"/>
      <c r="U241" s="71"/>
      <c r="V241" s="71"/>
      <c r="X241" s="71"/>
      <c r="Y241" s="42"/>
      <c r="Z241" s="42"/>
      <c r="AA241" s="71"/>
      <c r="AB241" s="71"/>
      <c r="AD241" s="71"/>
      <c r="AE241" s="71"/>
      <c r="AG241" s="71"/>
      <c r="AH241" s="71"/>
      <c r="AI241" s="71"/>
      <c r="AJ241" s="71"/>
      <c r="AK241" s="71"/>
      <c r="AL241" s="71"/>
      <c r="AM241" s="158"/>
      <c r="AN241" s="158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</row>
    <row r="242" spans="3:50" s="167" customFormat="1" ht="30" customHeight="1" x14ac:dyDescent="0.25">
      <c r="C242" s="71"/>
      <c r="D242" s="71"/>
      <c r="E242" s="71"/>
      <c r="G242" s="71"/>
      <c r="H242" s="56"/>
      <c r="I242" s="68"/>
      <c r="J242" s="69"/>
      <c r="K242" s="71"/>
      <c r="O242" s="71"/>
      <c r="P242" s="71"/>
      <c r="Q242" s="71"/>
      <c r="T242" s="71"/>
      <c r="U242" s="71"/>
      <c r="V242" s="71"/>
      <c r="X242" s="71"/>
      <c r="Y242" s="42"/>
      <c r="Z242" s="42"/>
      <c r="AA242" s="71"/>
      <c r="AB242" s="71"/>
      <c r="AD242" s="71"/>
      <c r="AE242" s="71"/>
      <c r="AG242" s="71"/>
      <c r="AH242" s="71"/>
      <c r="AI242" s="71"/>
      <c r="AJ242" s="71"/>
      <c r="AK242" s="71"/>
      <c r="AL242" s="71"/>
      <c r="AM242" s="158"/>
      <c r="AN242" s="158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</row>
    <row r="243" spans="3:50" s="167" customFormat="1" ht="30" customHeight="1" x14ac:dyDescent="0.25">
      <c r="C243" s="71"/>
      <c r="D243" s="71"/>
      <c r="E243" s="71"/>
      <c r="G243" s="71"/>
      <c r="H243" s="56"/>
      <c r="I243" s="68"/>
      <c r="J243" s="69"/>
      <c r="K243" s="71"/>
      <c r="O243" s="71"/>
      <c r="P243" s="71"/>
      <c r="Q243" s="71"/>
      <c r="T243" s="71"/>
      <c r="U243" s="71"/>
      <c r="V243" s="71"/>
      <c r="X243" s="71"/>
      <c r="Y243" s="42"/>
      <c r="Z243" s="42"/>
      <c r="AA243" s="71"/>
      <c r="AB243" s="71"/>
      <c r="AD243" s="71"/>
      <c r="AE243" s="71"/>
      <c r="AG243" s="71"/>
      <c r="AH243" s="71"/>
      <c r="AI243" s="71"/>
      <c r="AJ243" s="71"/>
      <c r="AK243" s="71"/>
      <c r="AL243" s="71"/>
      <c r="AM243" s="158"/>
      <c r="AN243" s="158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</row>
    <row r="244" spans="3:50" s="167" customFormat="1" ht="30" customHeight="1" x14ac:dyDescent="0.25">
      <c r="C244" s="71"/>
      <c r="D244" s="71"/>
      <c r="E244" s="71"/>
      <c r="G244" s="71"/>
      <c r="H244" s="56"/>
      <c r="I244" s="68"/>
      <c r="J244" s="69"/>
      <c r="K244" s="71"/>
      <c r="O244" s="71"/>
      <c r="P244" s="71"/>
      <c r="Q244" s="71"/>
      <c r="T244" s="71"/>
      <c r="U244" s="71"/>
      <c r="V244" s="71"/>
      <c r="X244" s="71"/>
      <c r="Y244" s="42"/>
      <c r="Z244" s="42"/>
      <c r="AA244" s="71"/>
      <c r="AB244" s="71"/>
      <c r="AD244" s="71"/>
      <c r="AE244" s="71"/>
      <c r="AG244" s="71"/>
      <c r="AH244" s="71"/>
      <c r="AI244" s="71"/>
      <c r="AJ244" s="71"/>
      <c r="AK244" s="71"/>
      <c r="AL244" s="71"/>
      <c r="AM244" s="158"/>
      <c r="AN244" s="158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</row>
    <row r="245" spans="3:50" s="167" customFormat="1" ht="30" customHeight="1" x14ac:dyDescent="0.25">
      <c r="C245" s="71"/>
      <c r="D245" s="71"/>
      <c r="E245" s="71"/>
      <c r="G245" s="71"/>
      <c r="H245" s="56"/>
      <c r="I245" s="68"/>
      <c r="J245" s="69"/>
      <c r="K245" s="71"/>
      <c r="O245" s="71"/>
      <c r="P245" s="71"/>
      <c r="Q245" s="71"/>
      <c r="T245" s="71"/>
      <c r="U245" s="71"/>
      <c r="V245" s="71"/>
      <c r="X245" s="71"/>
      <c r="Y245" s="42"/>
      <c r="Z245" s="42"/>
      <c r="AA245" s="71"/>
      <c r="AB245" s="71"/>
      <c r="AD245" s="71"/>
      <c r="AE245" s="71"/>
      <c r="AG245" s="71"/>
      <c r="AH245" s="71"/>
      <c r="AI245" s="71"/>
      <c r="AJ245" s="71"/>
      <c r="AK245" s="71"/>
      <c r="AL245" s="71"/>
      <c r="AM245" s="158"/>
      <c r="AN245" s="158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</row>
    <row r="246" spans="3:50" s="167" customFormat="1" ht="30" customHeight="1" x14ac:dyDescent="0.25">
      <c r="C246" s="71"/>
      <c r="D246" s="71"/>
      <c r="E246" s="71"/>
      <c r="G246" s="71"/>
      <c r="H246" s="56"/>
      <c r="I246" s="68"/>
      <c r="J246" s="69"/>
      <c r="K246" s="71"/>
      <c r="O246" s="71"/>
      <c r="P246" s="71"/>
      <c r="Q246" s="71"/>
      <c r="T246" s="71"/>
      <c r="U246" s="71"/>
      <c r="V246" s="71"/>
      <c r="X246" s="71"/>
      <c r="Y246" s="42"/>
      <c r="Z246" s="42"/>
      <c r="AA246" s="71"/>
      <c r="AB246" s="71"/>
      <c r="AD246" s="71"/>
      <c r="AE246" s="71"/>
      <c r="AG246" s="71"/>
      <c r="AH246" s="71"/>
      <c r="AI246" s="71"/>
      <c r="AJ246" s="71"/>
      <c r="AK246" s="71"/>
      <c r="AL246" s="71"/>
      <c r="AM246" s="158"/>
      <c r="AN246" s="158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</row>
    <row r="247" spans="3:50" s="167" customFormat="1" ht="30" customHeight="1" x14ac:dyDescent="0.25">
      <c r="C247" s="71"/>
      <c r="D247" s="71"/>
      <c r="E247" s="71"/>
      <c r="G247" s="71"/>
      <c r="H247" s="56"/>
      <c r="I247" s="68"/>
      <c r="J247" s="69"/>
      <c r="K247" s="71"/>
      <c r="O247" s="71"/>
      <c r="P247" s="71"/>
      <c r="Q247" s="71"/>
      <c r="T247" s="71"/>
      <c r="U247" s="71"/>
      <c r="V247" s="71"/>
      <c r="X247" s="71"/>
      <c r="Y247" s="42"/>
      <c r="Z247" s="42"/>
      <c r="AA247" s="71"/>
      <c r="AB247" s="71"/>
      <c r="AD247" s="71"/>
      <c r="AE247" s="71"/>
      <c r="AG247" s="71"/>
      <c r="AH247" s="71"/>
      <c r="AI247" s="71"/>
      <c r="AJ247" s="71"/>
      <c r="AK247" s="71"/>
      <c r="AL247" s="71"/>
      <c r="AM247" s="158"/>
      <c r="AN247" s="158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</row>
    <row r="248" spans="3:50" s="167" customFormat="1" ht="30" customHeight="1" x14ac:dyDescent="0.25">
      <c r="C248" s="71"/>
      <c r="D248" s="71"/>
      <c r="E248" s="71"/>
      <c r="G248" s="71"/>
      <c r="H248" s="56"/>
      <c r="I248" s="68"/>
      <c r="J248" s="69"/>
      <c r="K248" s="71"/>
      <c r="O248" s="71"/>
      <c r="P248" s="71"/>
      <c r="Q248" s="71"/>
      <c r="T248" s="71"/>
      <c r="U248" s="71"/>
      <c r="V248" s="71"/>
      <c r="X248" s="71"/>
      <c r="Y248" s="42"/>
      <c r="Z248" s="42"/>
      <c r="AA248" s="71"/>
      <c r="AB248" s="71"/>
      <c r="AD248" s="71"/>
      <c r="AE248" s="71"/>
      <c r="AG248" s="71"/>
      <c r="AH248" s="71"/>
      <c r="AI248" s="71"/>
      <c r="AJ248" s="71"/>
      <c r="AK248" s="71"/>
      <c r="AL248" s="71"/>
      <c r="AM248" s="158"/>
      <c r="AN248" s="158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</row>
    <row r="249" spans="3:50" s="167" customFormat="1" ht="30" customHeight="1" x14ac:dyDescent="0.25">
      <c r="C249" s="71"/>
      <c r="D249" s="71"/>
      <c r="E249" s="71"/>
      <c r="G249" s="71"/>
      <c r="H249" s="56"/>
      <c r="I249" s="68"/>
      <c r="J249" s="69"/>
      <c r="K249" s="71"/>
      <c r="O249" s="71"/>
      <c r="P249" s="71"/>
      <c r="Q249" s="71"/>
      <c r="T249" s="71"/>
      <c r="U249" s="71"/>
      <c r="V249" s="71"/>
      <c r="X249" s="71"/>
      <c r="Y249" s="42"/>
      <c r="Z249" s="42"/>
      <c r="AA249" s="71"/>
      <c r="AB249" s="71"/>
      <c r="AD249" s="71"/>
      <c r="AE249" s="71"/>
      <c r="AG249" s="71"/>
      <c r="AH249" s="71"/>
      <c r="AI249" s="71"/>
      <c r="AJ249" s="71"/>
      <c r="AK249" s="71"/>
      <c r="AL249" s="71"/>
      <c r="AM249" s="158"/>
      <c r="AN249" s="158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</row>
    <row r="250" spans="3:50" s="167" customFormat="1" ht="30" customHeight="1" x14ac:dyDescent="0.25">
      <c r="C250" s="71"/>
      <c r="D250" s="71"/>
      <c r="E250" s="71"/>
      <c r="G250" s="71"/>
      <c r="H250" s="56"/>
      <c r="I250" s="68"/>
      <c r="J250" s="69"/>
      <c r="K250" s="71"/>
      <c r="O250" s="71"/>
      <c r="P250" s="71"/>
      <c r="Q250" s="71"/>
      <c r="T250" s="71"/>
      <c r="U250" s="71"/>
      <c r="V250" s="71"/>
      <c r="X250" s="71"/>
      <c r="Y250" s="42"/>
      <c r="Z250" s="42"/>
      <c r="AA250" s="71"/>
      <c r="AB250" s="71"/>
      <c r="AD250" s="71"/>
      <c r="AE250" s="71"/>
      <c r="AG250" s="71"/>
      <c r="AH250" s="71"/>
      <c r="AI250" s="71"/>
      <c r="AJ250" s="71"/>
      <c r="AK250" s="71"/>
      <c r="AL250" s="71"/>
      <c r="AM250" s="158"/>
      <c r="AN250" s="158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</row>
    <row r="251" spans="3:50" s="167" customFormat="1" ht="30" customHeight="1" x14ac:dyDescent="0.25">
      <c r="C251" s="71"/>
      <c r="D251" s="71"/>
      <c r="E251" s="71"/>
      <c r="G251" s="71"/>
      <c r="H251" s="56"/>
      <c r="I251" s="68"/>
      <c r="J251" s="69"/>
      <c r="K251" s="71"/>
      <c r="O251" s="71"/>
      <c r="P251" s="71"/>
      <c r="Q251" s="71"/>
      <c r="T251" s="71"/>
      <c r="U251" s="71"/>
      <c r="V251" s="71"/>
      <c r="X251" s="71"/>
      <c r="Y251" s="42"/>
      <c r="Z251" s="42"/>
      <c r="AA251" s="71"/>
      <c r="AB251" s="71"/>
      <c r="AD251" s="71"/>
      <c r="AE251" s="71"/>
      <c r="AG251" s="71"/>
      <c r="AH251" s="71"/>
      <c r="AI251" s="71"/>
      <c r="AJ251" s="71"/>
      <c r="AK251" s="71"/>
      <c r="AL251" s="71"/>
      <c r="AM251" s="158"/>
      <c r="AN251" s="158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</row>
    <row r="252" spans="3:50" s="167" customFormat="1" ht="30" customHeight="1" x14ac:dyDescent="0.25">
      <c r="C252" s="71"/>
      <c r="D252" s="71"/>
      <c r="E252" s="71"/>
      <c r="G252" s="71"/>
      <c r="H252" s="56"/>
      <c r="I252" s="68"/>
      <c r="J252" s="69"/>
      <c r="K252" s="71"/>
      <c r="O252" s="71"/>
      <c r="P252" s="71"/>
      <c r="Q252" s="71"/>
      <c r="T252" s="71"/>
      <c r="U252" s="71"/>
      <c r="V252" s="71"/>
      <c r="X252" s="71"/>
      <c r="Y252" s="42"/>
      <c r="Z252" s="42"/>
      <c r="AA252" s="71"/>
      <c r="AB252" s="71"/>
      <c r="AD252" s="71"/>
      <c r="AE252" s="71"/>
      <c r="AG252" s="71"/>
      <c r="AH252" s="71"/>
      <c r="AI252" s="71"/>
      <c r="AJ252" s="71"/>
      <c r="AK252" s="71"/>
      <c r="AL252" s="71"/>
      <c r="AM252" s="158"/>
      <c r="AN252" s="158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</row>
    <row r="253" spans="3:50" s="167" customFormat="1" ht="30" customHeight="1" x14ac:dyDescent="0.25">
      <c r="C253" s="71"/>
      <c r="D253" s="71"/>
      <c r="E253" s="71"/>
      <c r="G253" s="71"/>
      <c r="H253" s="56"/>
      <c r="I253" s="68"/>
      <c r="J253" s="69"/>
      <c r="K253" s="71"/>
      <c r="O253" s="71"/>
      <c r="P253" s="71"/>
      <c r="Q253" s="71"/>
      <c r="T253" s="71"/>
      <c r="U253" s="71"/>
      <c r="V253" s="71"/>
      <c r="X253" s="71"/>
      <c r="Y253" s="42"/>
      <c r="Z253" s="42"/>
      <c r="AA253" s="71"/>
      <c r="AB253" s="71"/>
      <c r="AD253" s="71"/>
      <c r="AE253" s="71"/>
      <c r="AG253" s="71"/>
      <c r="AH253" s="71"/>
      <c r="AI253" s="71"/>
      <c r="AJ253" s="71"/>
      <c r="AK253" s="71"/>
      <c r="AL253" s="71"/>
      <c r="AM253" s="158"/>
      <c r="AN253" s="158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</row>
    <row r="254" spans="3:50" s="167" customFormat="1" ht="30" customHeight="1" x14ac:dyDescent="0.25">
      <c r="C254" s="71"/>
      <c r="D254" s="71"/>
      <c r="E254" s="71"/>
      <c r="G254" s="71"/>
      <c r="H254" s="56"/>
      <c r="I254" s="68"/>
      <c r="J254" s="69"/>
      <c r="K254" s="71"/>
      <c r="O254" s="71"/>
      <c r="P254" s="71"/>
      <c r="Q254" s="71"/>
      <c r="T254" s="71"/>
      <c r="U254" s="71"/>
      <c r="V254" s="71"/>
      <c r="X254" s="71"/>
      <c r="Y254" s="42"/>
      <c r="Z254" s="42"/>
      <c r="AA254" s="71"/>
      <c r="AB254" s="71"/>
      <c r="AD254" s="71"/>
      <c r="AE254" s="71"/>
      <c r="AG254" s="71"/>
      <c r="AH254" s="71"/>
      <c r="AI254" s="71"/>
      <c r="AJ254" s="71"/>
      <c r="AK254" s="71"/>
      <c r="AL254" s="71"/>
      <c r="AM254" s="158"/>
      <c r="AN254" s="158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</row>
    <row r="255" spans="3:50" s="167" customFormat="1" ht="30" customHeight="1" x14ac:dyDescent="0.25">
      <c r="C255" s="71"/>
      <c r="D255" s="71"/>
      <c r="E255" s="71"/>
      <c r="G255" s="71"/>
      <c r="H255" s="56"/>
      <c r="I255" s="68"/>
      <c r="J255" s="69"/>
      <c r="K255" s="71"/>
      <c r="O255" s="71"/>
      <c r="P255" s="71"/>
      <c r="Q255" s="71"/>
      <c r="T255" s="71"/>
      <c r="U255" s="71"/>
      <c r="V255" s="71"/>
      <c r="X255" s="71"/>
      <c r="Y255" s="42"/>
      <c r="Z255" s="42"/>
      <c r="AA255" s="71"/>
      <c r="AB255" s="71"/>
      <c r="AD255" s="71"/>
      <c r="AE255" s="71"/>
      <c r="AG255" s="71"/>
      <c r="AH255" s="71"/>
      <c r="AI255" s="71"/>
      <c r="AJ255" s="71"/>
      <c r="AK255" s="71"/>
      <c r="AL255" s="71"/>
      <c r="AM255" s="158"/>
      <c r="AN255" s="158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</row>
    <row r="256" spans="3:50" s="167" customFormat="1" ht="30" customHeight="1" x14ac:dyDescent="0.25">
      <c r="C256" s="71"/>
      <c r="D256" s="71"/>
      <c r="E256" s="71"/>
      <c r="G256" s="71"/>
      <c r="H256" s="56"/>
      <c r="I256" s="68"/>
      <c r="J256" s="69"/>
      <c r="K256" s="71"/>
      <c r="O256" s="71"/>
      <c r="P256" s="71"/>
      <c r="Q256" s="71"/>
      <c r="T256" s="71"/>
      <c r="U256" s="71"/>
      <c r="V256" s="71"/>
      <c r="X256" s="71"/>
      <c r="Y256" s="42"/>
      <c r="Z256" s="42"/>
      <c r="AA256" s="71"/>
      <c r="AB256" s="71"/>
      <c r="AD256" s="71"/>
      <c r="AE256" s="71"/>
      <c r="AG256" s="71"/>
      <c r="AH256" s="71"/>
      <c r="AI256" s="71"/>
      <c r="AJ256" s="71"/>
      <c r="AK256" s="71"/>
      <c r="AL256" s="71"/>
      <c r="AM256" s="158"/>
      <c r="AN256" s="158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</row>
    <row r="257" spans="3:50" s="167" customFormat="1" ht="30" customHeight="1" x14ac:dyDescent="0.25">
      <c r="C257" s="71"/>
      <c r="D257" s="71"/>
      <c r="E257" s="71"/>
      <c r="G257" s="71"/>
      <c r="H257" s="56"/>
      <c r="I257" s="68"/>
      <c r="J257" s="69"/>
      <c r="K257" s="71"/>
      <c r="O257" s="71"/>
      <c r="P257" s="71"/>
      <c r="Q257" s="71"/>
      <c r="T257" s="71"/>
      <c r="U257" s="71"/>
      <c r="V257" s="71"/>
      <c r="X257" s="71"/>
      <c r="Y257" s="42"/>
      <c r="Z257" s="42"/>
      <c r="AA257" s="71"/>
      <c r="AB257" s="71"/>
      <c r="AD257" s="71"/>
      <c r="AE257" s="71"/>
      <c r="AG257" s="71"/>
      <c r="AH257" s="71"/>
      <c r="AI257" s="71"/>
      <c r="AJ257" s="71"/>
      <c r="AK257" s="71"/>
      <c r="AL257" s="71"/>
      <c r="AM257" s="158"/>
      <c r="AN257" s="158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</row>
    <row r="258" spans="3:50" s="167" customFormat="1" ht="30" customHeight="1" x14ac:dyDescent="0.25">
      <c r="C258" s="71"/>
      <c r="D258" s="71"/>
      <c r="E258" s="71"/>
      <c r="G258" s="71"/>
      <c r="H258" s="56"/>
      <c r="I258" s="68"/>
      <c r="J258" s="69"/>
      <c r="K258" s="71"/>
      <c r="O258" s="71"/>
      <c r="P258" s="71"/>
      <c r="Q258" s="71"/>
      <c r="T258" s="71"/>
      <c r="U258" s="71"/>
      <c r="V258" s="71"/>
      <c r="X258" s="71"/>
      <c r="Y258" s="42"/>
      <c r="Z258" s="42"/>
      <c r="AA258" s="71"/>
      <c r="AB258" s="71"/>
      <c r="AD258" s="71"/>
      <c r="AE258" s="71"/>
      <c r="AG258" s="71"/>
      <c r="AH258" s="71"/>
      <c r="AI258" s="71"/>
      <c r="AJ258" s="71"/>
      <c r="AK258" s="71"/>
      <c r="AL258" s="71"/>
      <c r="AM258" s="158"/>
      <c r="AN258" s="158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</row>
    <row r="259" spans="3:50" s="167" customFormat="1" ht="30" customHeight="1" x14ac:dyDescent="0.25">
      <c r="C259" s="71"/>
      <c r="D259" s="71"/>
      <c r="E259" s="71"/>
      <c r="G259" s="71"/>
      <c r="H259" s="56"/>
      <c r="I259" s="68"/>
      <c r="J259" s="69"/>
      <c r="K259" s="71"/>
      <c r="O259" s="71"/>
      <c r="P259" s="71"/>
      <c r="Q259" s="71"/>
      <c r="T259" s="71"/>
      <c r="U259" s="71"/>
      <c r="V259" s="71"/>
      <c r="X259" s="71"/>
      <c r="Y259" s="42"/>
      <c r="Z259" s="42"/>
      <c r="AA259" s="71"/>
      <c r="AB259" s="71"/>
      <c r="AD259" s="71"/>
      <c r="AE259" s="71"/>
      <c r="AG259" s="71"/>
      <c r="AH259" s="71"/>
      <c r="AI259" s="71"/>
      <c r="AJ259" s="71"/>
      <c r="AK259" s="71"/>
      <c r="AL259" s="71"/>
      <c r="AM259" s="158"/>
      <c r="AN259" s="158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</row>
    <row r="260" spans="3:50" s="167" customFormat="1" ht="30" customHeight="1" x14ac:dyDescent="0.25">
      <c r="C260" s="71"/>
      <c r="D260" s="71"/>
      <c r="E260" s="71"/>
      <c r="G260" s="71"/>
      <c r="H260" s="56"/>
      <c r="I260" s="68"/>
      <c r="J260" s="69"/>
      <c r="K260" s="71"/>
      <c r="O260" s="71"/>
      <c r="P260" s="71"/>
      <c r="Q260" s="71"/>
      <c r="T260" s="71"/>
      <c r="U260" s="71"/>
      <c r="V260" s="71"/>
      <c r="X260" s="71"/>
      <c r="Y260" s="42"/>
      <c r="Z260" s="42"/>
      <c r="AA260" s="71"/>
      <c r="AB260" s="71"/>
      <c r="AD260" s="71"/>
      <c r="AE260" s="71"/>
      <c r="AG260" s="71"/>
      <c r="AH260" s="71"/>
      <c r="AI260" s="71"/>
      <c r="AJ260" s="71"/>
      <c r="AK260" s="71"/>
      <c r="AL260" s="71"/>
      <c r="AM260" s="158"/>
      <c r="AN260" s="158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</row>
    <row r="261" spans="3:50" s="167" customFormat="1" ht="30" customHeight="1" x14ac:dyDescent="0.25">
      <c r="C261" s="71"/>
      <c r="D261" s="71"/>
      <c r="E261" s="71"/>
      <c r="G261" s="71"/>
      <c r="H261" s="56"/>
      <c r="I261" s="68"/>
      <c r="J261" s="69"/>
      <c r="K261" s="71"/>
      <c r="O261" s="71"/>
      <c r="P261" s="71"/>
      <c r="Q261" s="71"/>
      <c r="T261" s="71"/>
      <c r="U261" s="71"/>
      <c r="V261" s="71"/>
      <c r="X261" s="71"/>
      <c r="Y261" s="42"/>
      <c r="Z261" s="42"/>
      <c r="AA261" s="71"/>
      <c r="AB261" s="71"/>
      <c r="AD261" s="71"/>
      <c r="AE261" s="71"/>
      <c r="AG261" s="71"/>
      <c r="AH261" s="71"/>
      <c r="AI261" s="71"/>
      <c r="AJ261" s="71"/>
      <c r="AK261" s="71"/>
      <c r="AL261" s="71"/>
      <c r="AM261" s="158"/>
      <c r="AN261" s="158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</row>
    <row r="262" spans="3:50" s="167" customFormat="1" ht="30" customHeight="1" x14ac:dyDescent="0.25">
      <c r="C262" s="71"/>
      <c r="D262" s="71"/>
      <c r="E262" s="71"/>
      <c r="G262" s="71"/>
      <c r="H262" s="56"/>
      <c r="I262" s="68"/>
      <c r="J262" s="69"/>
      <c r="K262" s="71"/>
      <c r="O262" s="71"/>
      <c r="P262" s="71"/>
      <c r="Q262" s="71"/>
      <c r="T262" s="71"/>
      <c r="U262" s="71"/>
      <c r="V262" s="71"/>
      <c r="X262" s="71"/>
      <c r="Y262" s="42"/>
      <c r="Z262" s="42"/>
      <c r="AA262" s="71"/>
      <c r="AB262" s="71"/>
      <c r="AD262" s="71"/>
      <c r="AE262" s="71"/>
      <c r="AG262" s="71"/>
      <c r="AH262" s="71"/>
      <c r="AI262" s="71"/>
      <c r="AJ262" s="71"/>
      <c r="AK262" s="71"/>
      <c r="AL262" s="71"/>
      <c r="AM262" s="158"/>
      <c r="AN262" s="158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</row>
    <row r="263" spans="3:50" s="167" customFormat="1" ht="30" customHeight="1" x14ac:dyDescent="0.25">
      <c r="C263" s="71"/>
      <c r="D263" s="71"/>
      <c r="E263" s="71"/>
      <c r="G263" s="71"/>
      <c r="H263" s="56"/>
      <c r="I263" s="68"/>
      <c r="J263" s="69"/>
      <c r="K263" s="71"/>
      <c r="O263" s="71"/>
      <c r="P263" s="71"/>
      <c r="Q263" s="71"/>
      <c r="T263" s="71"/>
      <c r="U263" s="71"/>
      <c r="V263" s="71"/>
      <c r="X263" s="71"/>
      <c r="Y263" s="42"/>
      <c r="Z263" s="42"/>
      <c r="AA263" s="71"/>
      <c r="AB263" s="71"/>
      <c r="AD263" s="71"/>
      <c r="AE263" s="71"/>
      <c r="AG263" s="71"/>
      <c r="AH263" s="71"/>
      <c r="AI263" s="71"/>
      <c r="AJ263" s="71"/>
      <c r="AK263" s="71"/>
      <c r="AL263" s="71"/>
      <c r="AM263" s="158"/>
      <c r="AN263" s="158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</row>
    <row r="264" spans="3:50" s="167" customFormat="1" ht="30" customHeight="1" x14ac:dyDescent="0.25">
      <c r="C264" s="71"/>
      <c r="D264" s="71"/>
      <c r="E264" s="71"/>
      <c r="G264" s="71"/>
      <c r="H264" s="56"/>
      <c r="I264" s="68"/>
      <c r="J264" s="69"/>
      <c r="K264" s="71"/>
      <c r="O264" s="71"/>
      <c r="P264" s="71"/>
      <c r="Q264" s="71"/>
      <c r="T264" s="71"/>
      <c r="U264" s="71"/>
      <c r="V264" s="71"/>
      <c r="X264" s="71"/>
      <c r="Y264" s="42"/>
      <c r="Z264" s="42"/>
      <c r="AA264" s="71"/>
      <c r="AB264" s="71"/>
      <c r="AD264" s="71"/>
      <c r="AE264" s="71"/>
      <c r="AG264" s="71"/>
      <c r="AH264" s="71"/>
      <c r="AI264" s="71"/>
      <c r="AJ264" s="71"/>
      <c r="AK264" s="71"/>
      <c r="AL264" s="71"/>
      <c r="AM264" s="158"/>
      <c r="AN264" s="158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</row>
    <row r="265" spans="3:50" s="167" customFormat="1" ht="30" customHeight="1" x14ac:dyDescent="0.25">
      <c r="C265" s="71"/>
      <c r="D265" s="71"/>
      <c r="E265" s="71"/>
      <c r="G265" s="71"/>
      <c r="H265" s="56"/>
      <c r="I265" s="68"/>
      <c r="J265" s="69"/>
      <c r="K265" s="71"/>
      <c r="O265" s="71"/>
      <c r="P265" s="71"/>
      <c r="Q265" s="71"/>
      <c r="T265" s="71"/>
      <c r="U265" s="71"/>
      <c r="V265" s="71"/>
      <c r="X265" s="71"/>
      <c r="Y265" s="42"/>
      <c r="Z265" s="42"/>
      <c r="AA265" s="71"/>
      <c r="AB265" s="71"/>
      <c r="AD265" s="71"/>
      <c r="AE265" s="71"/>
      <c r="AG265" s="71"/>
      <c r="AH265" s="71"/>
      <c r="AI265" s="71"/>
      <c r="AJ265" s="71"/>
      <c r="AK265" s="71"/>
      <c r="AL265" s="71"/>
      <c r="AM265" s="158"/>
      <c r="AN265" s="158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</row>
    <row r="266" spans="3:50" s="167" customFormat="1" ht="30" customHeight="1" x14ac:dyDescent="0.25">
      <c r="C266" s="71"/>
      <c r="D266" s="71"/>
      <c r="E266" s="71"/>
      <c r="G266" s="71"/>
      <c r="H266" s="56"/>
      <c r="I266" s="68"/>
      <c r="J266" s="69"/>
      <c r="K266" s="71"/>
      <c r="O266" s="71"/>
      <c r="P266" s="71"/>
      <c r="Q266" s="71"/>
      <c r="T266" s="71"/>
      <c r="U266" s="71"/>
      <c r="V266" s="71"/>
      <c r="X266" s="71"/>
      <c r="Y266" s="42"/>
      <c r="Z266" s="42"/>
      <c r="AA266" s="71"/>
      <c r="AB266" s="71"/>
      <c r="AD266" s="71"/>
      <c r="AE266" s="71"/>
      <c r="AG266" s="71"/>
      <c r="AH266" s="71"/>
      <c r="AI266" s="71"/>
      <c r="AJ266" s="71"/>
      <c r="AK266" s="71"/>
      <c r="AL266" s="71"/>
      <c r="AM266" s="158"/>
      <c r="AN266" s="158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</row>
    <row r="267" spans="3:50" s="167" customFormat="1" ht="30" customHeight="1" x14ac:dyDescent="0.25">
      <c r="C267" s="71"/>
      <c r="D267" s="71"/>
      <c r="E267" s="71"/>
      <c r="G267" s="71"/>
      <c r="H267" s="56"/>
      <c r="I267" s="68"/>
      <c r="J267" s="69"/>
      <c r="K267" s="71"/>
      <c r="O267" s="71"/>
      <c r="P267" s="71"/>
      <c r="Q267" s="71"/>
      <c r="T267" s="71"/>
      <c r="U267" s="71"/>
      <c r="V267" s="71"/>
      <c r="X267" s="71"/>
      <c r="Y267" s="42"/>
      <c r="Z267" s="42"/>
      <c r="AA267" s="71"/>
      <c r="AB267" s="71"/>
      <c r="AD267" s="71"/>
      <c r="AE267" s="71"/>
      <c r="AG267" s="71"/>
      <c r="AH267" s="71"/>
      <c r="AI267" s="71"/>
      <c r="AJ267" s="71"/>
      <c r="AK267" s="71"/>
      <c r="AL267" s="71"/>
      <c r="AM267" s="158"/>
      <c r="AN267" s="158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</row>
    <row r="268" spans="3:50" s="167" customFormat="1" ht="30" customHeight="1" x14ac:dyDescent="0.25">
      <c r="C268" s="71"/>
      <c r="D268" s="71"/>
      <c r="E268" s="71"/>
      <c r="G268" s="71"/>
      <c r="H268" s="56"/>
      <c r="I268" s="68"/>
      <c r="J268" s="69"/>
      <c r="K268" s="71"/>
      <c r="O268" s="71"/>
      <c r="P268" s="71"/>
      <c r="Q268" s="71"/>
      <c r="T268" s="71"/>
      <c r="U268" s="71"/>
      <c r="V268" s="71"/>
      <c r="X268" s="71"/>
      <c r="Y268" s="42"/>
      <c r="Z268" s="42"/>
      <c r="AA268" s="71"/>
      <c r="AB268" s="71"/>
      <c r="AD268" s="71"/>
      <c r="AE268" s="71"/>
      <c r="AG268" s="71"/>
      <c r="AH268" s="71"/>
      <c r="AI268" s="71"/>
      <c r="AJ268" s="71"/>
      <c r="AK268" s="71"/>
      <c r="AL268" s="71"/>
      <c r="AM268" s="158"/>
      <c r="AN268" s="158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</row>
    <row r="269" spans="3:50" s="167" customFormat="1" ht="30" customHeight="1" x14ac:dyDescent="0.25">
      <c r="C269" s="71"/>
      <c r="D269" s="71"/>
      <c r="E269" s="71"/>
      <c r="G269" s="71"/>
      <c r="H269" s="56"/>
      <c r="I269" s="68"/>
      <c r="J269" s="69"/>
      <c r="K269" s="71"/>
      <c r="O269" s="71"/>
      <c r="P269" s="71"/>
      <c r="Q269" s="71"/>
      <c r="T269" s="71"/>
      <c r="U269" s="71"/>
      <c r="V269" s="71"/>
      <c r="X269" s="71"/>
      <c r="Y269" s="42"/>
      <c r="Z269" s="42"/>
      <c r="AA269" s="71"/>
      <c r="AB269" s="71"/>
      <c r="AD269" s="71"/>
      <c r="AE269" s="71"/>
      <c r="AG269" s="71"/>
      <c r="AH269" s="71"/>
      <c r="AI269" s="71"/>
      <c r="AJ269" s="71"/>
      <c r="AK269" s="71"/>
      <c r="AL269" s="71"/>
      <c r="AM269" s="158"/>
      <c r="AN269" s="158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</row>
    <row r="270" spans="3:50" s="167" customFormat="1" ht="30" customHeight="1" x14ac:dyDescent="0.25">
      <c r="C270" s="71"/>
      <c r="D270" s="71"/>
      <c r="E270" s="71"/>
      <c r="G270" s="71"/>
      <c r="H270" s="56"/>
      <c r="I270" s="68"/>
      <c r="J270" s="69"/>
      <c r="K270" s="71"/>
      <c r="O270" s="71"/>
      <c r="P270" s="71"/>
      <c r="Q270" s="71"/>
      <c r="T270" s="71"/>
      <c r="U270" s="71"/>
      <c r="V270" s="71"/>
      <c r="X270" s="71"/>
      <c r="Y270" s="42"/>
      <c r="Z270" s="42"/>
      <c r="AA270" s="71"/>
      <c r="AB270" s="71"/>
      <c r="AD270" s="71"/>
      <c r="AE270" s="71"/>
      <c r="AG270" s="71"/>
      <c r="AH270" s="71"/>
      <c r="AI270" s="71"/>
      <c r="AJ270" s="71"/>
      <c r="AK270" s="71"/>
      <c r="AL270" s="71"/>
      <c r="AM270" s="158"/>
      <c r="AN270" s="158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</row>
    <row r="271" spans="3:50" s="167" customFormat="1" ht="30" customHeight="1" x14ac:dyDescent="0.25">
      <c r="C271" s="71"/>
      <c r="D271" s="71"/>
      <c r="E271" s="71"/>
      <c r="G271" s="71"/>
      <c r="H271" s="56"/>
      <c r="I271" s="68"/>
      <c r="J271" s="69"/>
      <c r="K271" s="71"/>
      <c r="O271" s="71"/>
      <c r="P271" s="71"/>
      <c r="Q271" s="71"/>
      <c r="T271" s="71"/>
      <c r="U271" s="71"/>
      <c r="V271" s="71"/>
      <c r="X271" s="71"/>
      <c r="Y271" s="42"/>
      <c r="Z271" s="42"/>
      <c r="AA271" s="71"/>
      <c r="AB271" s="71"/>
      <c r="AD271" s="71"/>
      <c r="AE271" s="71"/>
      <c r="AG271" s="71"/>
      <c r="AH271" s="71"/>
      <c r="AI271" s="71"/>
      <c r="AJ271" s="71"/>
      <c r="AK271" s="71"/>
      <c r="AL271" s="71"/>
      <c r="AM271" s="158"/>
      <c r="AN271" s="158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</row>
    <row r="272" spans="3:50" s="167" customFormat="1" ht="30" customHeight="1" x14ac:dyDescent="0.25">
      <c r="C272" s="71"/>
      <c r="D272" s="71"/>
      <c r="E272" s="71"/>
      <c r="G272" s="71"/>
      <c r="H272" s="56"/>
      <c r="I272" s="68"/>
      <c r="J272" s="69"/>
      <c r="K272" s="71"/>
      <c r="O272" s="71"/>
      <c r="P272" s="71"/>
      <c r="Q272" s="71"/>
      <c r="T272" s="71"/>
      <c r="U272" s="71"/>
      <c r="V272" s="71"/>
      <c r="X272" s="71"/>
      <c r="Y272" s="42"/>
      <c r="Z272" s="42"/>
      <c r="AA272" s="71"/>
      <c r="AB272" s="71"/>
      <c r="AD272" s="71"/>
      <c r="AE272" s="71"/>
      <c r="AG272" s="71"/>
      <c r="AH272" s="71"/>
      <c r="AI272" s="71"/>
      <c r="AJ272" s="71"/>
      <c r="AK272" s="71"/>
      <c r="AL272" s="71"/>
      <c r="AM272" s="158"/>
      <c r="AN272" s="158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</row>
    <row r="273" spans="3:50" s="167" customFormat="1" ht="30" customHeight="1" x14ac:dyDescent="0.25">
      <c r="C273" s="71"/>
      <c r="D273" s="71"/>
      <c r="E273" s="71"/>
      <c r="G273" s="71"/>
      <c r="H273" s="56"/>
      <c r="I273" s="68"/>
      <c r="J273" s="69"/>
      <c r="K273" s="71"/>
      <c r="O273" s="71"/>
      <c r="P273" s="71"/>
      <c r="Q273" s="71"/>
      <c r="T273" s="71"/>
      <c r="U273" s="71"/>
      <c r="V273" s="71"/>
      <c r="X273" s="71"/>
      <c r="Y273" s="42"/>
      <c r="Z273" s="42"/>
      <c r="AA273" s="71"/>
      <c r="AB273" s="71"/>
      <c r="AD273" s="71"/>
      <c r="AE273" s="71"/>
      <c r="AG273" s="71"/>
      <c r="AH273" s="71"/>
      <c r="AI273" s="71"/>
      <c r="AJ273" s="71"/>
      <c r="AK273" s="71"/>
      <c r="AL273" s="71"/>
      <c r="AM273" s="158"/>
      <c r="AN273" s="158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</row>
    <row r="274" spans="3:50" s="167" customFormat="1" ht="30" customHeight="1" x14ac:dyDescent="0.25">
      <c r="C274" s="71"/>
      <c r="D274" s="71"/>
      <c r="E274" s="71"/>
      <c r="G274" s="71"/>
      <c r="H274" s="56"/>
      <c r="I274" s="68"/>
      <c r="J274" s="69"/>
      <c r="K274" s="71"/>
      <c r="O274" s="71"/>
      <c r="P274" s="71"/>
      <c r="Q274" s="71"/>
      <c r="T274" s="71"/>
      <c r="U274" s="71"/>
      <c r="V274" s="71"/>
      <c r="X274" s="71"/>
      <c r="Y274" s="42"/>
      <c r="Z274" s="42"/>
      <c r="AA274" s="71"/>
      <c r="AB274" s="71"/>
      <c r="AD274" s="71"/>
      <c r="AE274" s="71"/>
      <c r="AG274" s="71"/>
      <c r="AH274" s="71"/>
      <c r="AI274" s="71"/>
      <c r="AJ274" s="71"/>
      <c r="AK274" s="71"/>
      <c r="AL274" s="71"/>
      <c r="AM274" s="158"/>
      <c r="AN274" s="158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</row>
    <row r="275" spans="3:50" s="167" customFormat="1" ht="30" customHeight="1" x14ac:dyDescent="0.25">
      <c r="C275" s="71"/>
      <c r="D275" s="71"/>
      <c r="E275" s="71"/>
      <c r="G275" s="71"/>
      <c r="H275" s="56"/>
      <c r="I275" s="68"/>
      <c r="J275" s="69"/>
      <c r="K275" s="71"/>
      <c r="O275" s="71"/>
      <c r="P275" s="71"/>
      <c r="Q275" s="71"/>
      <c r="T275" s="71"/>
      <c r="U275" s="71"/>
      <c r="V275" s="71"/>
      <c r="X275" s="71"/>
      <c r="Y275" s="42"/>
      <c r="Z275" s="42"/>
      <c r="AA275" s="71"/>
      <c r="AB275" s="71"/>
      <c r="AD275" s="71"/>
      <c r="AE275" s="71"/>
      <c r="AG275" s="71"/>
      <c r="AH275" s="71"/>
      <c r="AI275" s="71"/>
      <c r="AJ275" s="71"/>
      <c r="AK275" s="71"/>
      <c r="AL275" s="71"/>
      <c r="AM275" s="158"/>
      <c r="AN275" s="158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</row>
    <row r="276" spans="3:50" s="167" customFormat="1" ht="30" customHeight="1" x14ac:dyDescent="0.25">
      <c r="C276" s="71"/>
      <c r="D276" s="71"/>
      <c r="E276" s="71"/>
      <c r="G276" s="71"/>
      <c r="H276" s="56"/>
      <c r="I276" s="68"/>
      <c r="J276" s="69"/>
      <c r="K276" s="71"/>
      <c r="O276" s="71"/>
      <c r="P276" s="71"/>
      <c r="Q276" s="71"/>
      <c r="T276" s="71"/>
      <c r="U276" s="71"/>
      <c r="V276" s="71"/>
      <c r="X276" s="71"/>
      <c r="Y276" s="42"/>
      <c r="Z276" s="42"/>
      <c r="AA276" s="71"/>
      <c r="AB276" s="71"/>
      <c r="AD276" s="71"/>
      <c r="AE276" s="71"/>
      <c r="AG276" s="71"/>
      <c r="AH276" s="71"/>
      <c r="AI276" s="71"/>
      <c r="AJ276" s="71"/>
      <c r="AK276" s="71"/>
      <c r="AL276" s="71"/>
      <c r="AM276" s="158"/>
      <c r="AN276" s="158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</row>
    <row r="277" spans="3:50" s="167" customFormat="1" ht="30" customHeight="1" x14ac:dyDescent="0.25">
      <c r="C277" s="71"/>
      <c r="D277" s="71"/>
      <c r="E277" s="71"/>
      <c r="G277" s="71"/>
      <c r="H277" s="56"/>
      <c r="I277" s="68"/>
      <c r="J277" s="69"/>
      <c r="K277" s="71"/>
      <c r="O277" s="71"/>
      <c r="P277" s="71"/>
      <c r="Q277" s="71"/>
      <c r="T277" s="71"/>
      <c r="U277" s="71"/>
      <c r="V277" s="71"/>
      <c r="X277" s="71"/>
      <c r="Y277" s="42"/>
      <c r="Z277" s="42"/>
      <c r="AA277" s="71"/>
      <c r="AB277" s="71"/>
      <c r="AD277" s="71"/>
      <c r="AE277" s="71"/>
      <c r="AG277" s="71"/>
      <c r="AH277" s="71"/>
      <c r="AI277" s="71"/>
      <c r="AJ277" s="71"/>
      <c r="AK277" s="71"/>
      <c r="AL277" s="71"/>
      <c r="AM277" s="158"/>
      <c r="AN277" s="158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</row>
    <row r="278" spans="3:50" s="167" customFormat="1" ht="30" customHeight="1" x14ac:dyDescent="0.25">
      <c r="C278" s="71"/>
      <c r="D278" s="71"/>
      <c r="E278" s="71"/>
      <c r="G278" s="71"/>
      <c r="H278" s="56"/>
      <c r="I278" s="68"/>
      <c r="J278" s="69"/>
      <c r="K278" s="71"/>
      <c r="O278" s="71"/>
      <c r="P278" s="71"/>
      <c r="Q278" s="71"/>
      <c r="T278" s="71"/>
      <c r="U278" s="71"/>
      <c r="V278" s="71"/>
      <c r="X278" s="71"/>
      <c r="Y278" s="42"/>
      <c r="Z278" s="42"/>
      <c r="AA278" s="71"/>
      <c r="AB278" s="71"/>
      <c r="AD278" s="71"/>
      <c r="AE278" s="71"/>
      <c r="AG278" s="71"/>
      <c r="AH278" s="71"/>
      <c r="AI278" s="71"/>
      <c r="AJ278" s="71"/>
      <c r="AK278" s="71"/>
      <c r="AL278" s="71"/>
      <c r="AM278" s="158"/>
      <c r="AN278" s="158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</row>
    <row r="279" spans="3:50" s="167" customFormat="1" ht="30" customHeight="1" x14ac:dyDescent="0.25">
      <c r="C279" s="71"/>
      <c r="D279" s="71"/>
      <c r="E279" s="71"/>
      <c r="G279" s="71"/>
      <c r="H279" s="56"/>
      <c r="I279" s="68"/>
      <c r="J279" s="69"/>
      <c r="K279" s="71"/>
      <c r="O279" s="71"/>
      <c r="P279" s="71"/>
      <c r="Q279" s="71"/>
      <c r="T279" s="71"/>
      <c r="U279" s="71"/>
      <c r="V279" s="71"/>
      <c r="X279" s="71"/>
      <c r="Y279" s="42"/>
      <c r="Z279" s="42"/>
      <c r="AA279" s="71"/>
      <c r="AB279" s="71"/>
      <c r="AD279" s="71"/>
      <c r="AE279" s="71"/>
      <c r="AG279" s="71"/>
      <c r="AH279" s="71"/>
      <c r="AI279" s="71"/>
      <c r="AJ279" s="71"/>
      <c r="AK279" s="71"/>
      <c r="AL279" s="71"/>
      <c r="AM279" s="158"/>
      <c r="AN279" s="158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</row>
    <row r="280" spans="3:50" s="167" customFormat="1" ht="30" customHeight="1" x14ac:dyDescent="0.25">
      <c r="C280" s="71"/>
      <c r="D280" s="71"/>
      <c r="E280" s="71"/>
      <c r="G280" s="71"/>
      <c r="H280" s="56"/>
      <c r="I280" s="68"/>
      <c r="J280" s="69"/>
      <c r="K280" s="71"/>
      <c r="O280" s="71"/>
      <c r="P280" s="71"/>
      <c r="Q280" s="71"/>
      <c r="T280" s="71"/>
      <c r="U280" s="71"/>
      <c r="V280" s="71"/>
      <c r="X280" s="71"/>
      <c r="Y280" s="42"/>
      <c r="Z280" s="42"/>
      <c r="AA280" s="71"/>
      <c r="AB280" s="71"/>
      <c r="AD280" s="71"/>
      <c r="AE280" s="71"/>
      <c r="AG280" s="71"/>
      <c r="AH280" s="71"/>
      <c r="AI280" s="71"/>
      <c r="AJ280" s="71"/>
      <c r="AK280" s="71"/>
      <c r="AL280" s="71"/>
      <c r="AM280" s="158"/>
      <c r="AN280" s="158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</row>
    <row r="281" spans="3:50" s="167" customFormat="1" ht="30" customHeight="1" x14ac:dyDescent="0.25">
      <c r="C281" s="71"/>
      <c r="D281" s="71"/>
      <c r="E281" s="71"/>
      <c r="G281" s="71"/>
      <c r="H281" s="56"/>
      <c r="I281" s="68"/>
      <c r="J281" s="69"/>
      <c r="K281" s="71"/>
      <c r="O281" s="71"/>
      <c r="P281" s="71"/>
      <c r="Q281" s="71"/>
      <c r="T281" s="71"/>
      <c r="U281" s="71"/>
      <c r="V281" s="71"/>
      <c r="X281" s="71"/>
      <c r="Y281" s="42"/>
      <c r="Z281" s="42"/>
      <c r="AA281" s="71"/>
      <c r="AB281" s="71"/>
      <c r="AD281" s="71"/>
      <c r="AE281" s="71"/>
      <c r="AG281" s="71"/>
      <c r="AH281" s="71"/>
      <c r="AI281" s="71"/>
      <c r="AJ281" s="71"/>
      <c r="AK281" s="71"/>
      <c r="AL281" s="71"/>
      <c r="AM281" s="158"/>
      <c r="AN281" s="158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</row>
    <row r="282" spans="3:50" s="167" customFormat="1" ht="30" customHeight="1" x14ac:dyDescent="0.25">
      <c r="C282" s="71"/>
      <c r="D282" s="71"/>
      <c r="E282" s="71"/>
      <c r="G282" s="71"/>
      <c r="H282" s="56"/>
      <c r="I282" s="68"/>
      <c r="J282" s="69"/>
      <c r="K282" s="71"/>
      <c r="O282" s="71"/>
      <c r="P282" s="71"/>
      <c r="Q282" s="71"/>
      <c r="T282" s="71"/>
      <c r="U282" s="71"/>
      <c r="V282" s="71"/>
      <c r="X282" s="71"/>
      <c r="Y282" s="42"/>
      <c r="Z282" s="42"/>
      <c r="AA282" s="71"/>
      <c r="AB282" s="71"/>
      <c r="AD282" s="71"/>
      <c r="AE282" s="71"/>
      <c r="AG282" s="71"/>
      <c r="AH282" s="71"/>
      <c r="AI282" s="71"/>
      <c r="AJ282" s="71"/>
      <c r="AK282" s="71"/>
      <c r="AL282" s="71"/>
      <c r="AM282" s="158"/>
      <c r="AN282" s="158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</row>
    <row r="283" spans="3:50" s="167" customFormat="1" ht="30" customHeight="1" x14ac:dyDescent="0.25">
      <c r="C283" s="71"/>
      <c r="D283" s="71"/>
      <c r="E283" s="71"/>
      <c r="G283" s="71"/>
      <c r="H283" s="56"/>
      <c r="I283" s="68"/>
      <c r="J283" s="69"/>
      <c r="K283" s="71"/>
      <c r="O283" s="71"/>
      <c r="P283" s="71"/>
      <c r="Q283" s="71"/>
      <c r="T283" s="71"/>
      <c r="U283" s="71"/>
      <c r="V283" s="71"/>
      <c r="X283" s="71"/>
      <c r="Y283" s="42"/>
      <c r="Z283" s="42"/>
      <c r="AA283" s="71"/>
      <c r="AB283" s="71"/>
      <c r="AD283" s="71"/>
      <c r="AE283" s="71"/>
      <c r="AG283" s="71"/>
      <c r="AH283" s="71"/>
      <c r="AI283" s="71"/>
      <c r="AJ283" s="71"/>
      <c r="AK283" s="71"/>
      <c r="AL283" s="71"/>
      <c r="AM283" s="158"/>
      <c r="AN283" s="158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</row>
    <row r="284" spans="3:50" s="167" customFormat="1" ht="30" customHeight="1" x14ac:dyDescent="0.25">
      <c r="C284" s="71"/>
      <c r="D284" s="71"/>
      <c r="E284" s="71"/>
      <c r="G284" s="71"/>
      <c r="H284" s="56"/>
      <c r="I284" s="68"/>
      <c r="J284" s="69"/>
      <c r="K284" s="71"/>
      <c r="O284" s="71"/>
      <c r="P284" s="71"/>
      <c r="Q284" s="71"/>
      <c r="T284" s="71"/>
      <c r="U284" s="71"/>
      <c r="V284" s="71"/>
      <c r="X284" s="71"/>
      <c r="Y284" s="42"/>
      <c r="Z284" s="42"/>
      <c r="AA284" s="71"/>
      <c r="AB284" s="71"/>
      <c r="AD284" s="71"/>
      <c r="AE284" s="71"/>
      <c r="AG284" s="71"/>
      <c r="AH284" s="71"/>
      <c r="AI284" s="71"/>
      <c r="AJ284" s="71"/>
      <c r="AK284" s="71"/>
      <c r="AL284" s="71"/>
      <c r="AM284" s="158"/>
      <c r="AN284" s="158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</row>
    <row r="285" spans="3:50" s="167" customFormat="1" ht="30" customHeight="1" x14ac:dyDescent="0.25">
      <c r="C285" s="71"/>
      <c r="D285" s="71"/>
      <c r="E285" s="71"/>
      <c r="G285" s="71"/>
      <c r="H285" s="56"/>
      <c r="I285" s="68"/>
      <c r="J285" s="69"/>
      <c r="K285" s="71"/>
      <c r="O285" s="71"/>
      <c r="P285" s="71"/>
      <c r="Q285" s="71"/>
      <c r="T285" s="71"/>
      <c r="U285" s="71"/>
      <c r="V285" s="71"/>
      <c r="X285" s="71"/>
      <c r="Y285" s="42"/>
      <c r="Z285" s="42"/>
      <c r="AA285" s="71"/>
      <c r="AB285" s="71"/>
      <c r="AD285" s="71"/>
      <c r="AE285" s="71"/>
      <c r="AG285" s="71"/>
      <c r="AH285" s="71"/>
      <c r="AI285" s="71"/>
      <c r="AJ285" s="71"/>
      <c r="AK285" s="71"/>
      <c r="AL285" s="71"/>
      <c r="AM285" s="158"/>
      <c r="AN285" s="158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</row>
    <row r="286" spans="3:50" s="167" customFormat="1" ht="30" customHeight="1" x14ac:dyDescent="0.25">
      <c r="C286" s="71"/>
      <c r="D286" s="71"/>
      <c r="E286" s="71"/>
      <c r="G286" s="71"/>
      <c r="H286" s="56"/>
      <c r="I286" s="68"/>
      <c r="J286" s="69"/>
      <c r="K286" s="71"/>
      <c r="O286" s="71"/>
      <c r="P286" s="71"/>
      <c r="Q286" s="71"/>
      <c r="T286" s="71"/>
      <c r="U286" s="71"/>
      <c r="V286" s="71"/>
      <c r="X286" s="71"/>
      <c r="Y286" s="42"/>
      <c r="Z286" s="42"/>
      <c r="AA286" s="71"/>
      <c r="AB286" s="71"/>
      <c r="AD286" s="71"/>
      <c r="AE286" s="71"/>
      <c r="AG286" s="71"/>
      <c r="AH286" s="71"/>
      <c r="AI286" s="71"/>
      <c r="AJ286" s="71"/>
      <c r="AK286" s="71"/>
      <c r="AL286" s="71"/>
      <c r="AM286" s="158"/>
      <c r="AN286" s="158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</row>
    <row r="287" spans="3:50" s="167" customFormat="1" ht="30" customHeight="1" x14ac:dyDescent="0.25">
      <c r="C287" s="71"/>
      <c r="D287" s="71"/>
      <c r="E287" s="71"/>
      <c r="G287" s="71"/>
      <c r="H287" s="56"/>
      <c r="I287" s="68"/>
      <c r="J287" s="69"/>
      <c r="K287" s="71"/>
      <c r="O287" s="71"/>
      <c r="P287" s="71"/>
      <c r="Q287" s="71"/>
      <c r="T287" s="71"/>
      <c r="U287" s="71"/>
      <c r="V287" s="71"/>
      <c r="X287" s="71"/>
      <c r="Y287" s="42"/>
      <c r="Z287" s="42"/>
      <c r="AA287" s="71"/>
      <c r="AB287" s="71"/>
      <c r="AD287" s="71"/>
      <c r="AE287" s="71"/>
      <c r="AG287" s="71"/>
      <c r="AH287" s="71"/>
      <c r="AI287" s="71"/>
      <c r="AJ287" s="71"/>
      <c r="AK287" s="71"/>
      <c r="AL287" s="71"/>
      <c r="AM287" s="158"/>
      <c r="AN287" s="158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</row>
    <row r="288" spans="3:50" s="167" customFormat="1" ht="30" customHeight="1" x14ac:dyDescent="0.25">
      <c r="C288" s="71"/>
      <c r="D288" s="71"/>
      <c r="E288" s="71"/>
      <c r="G288" s="71"/>
      <c r="H288" s="56"/>
      <c r="I288" s="68"/>
      <c r="J288" s="69"/>
      <c r="K288" s="71"/>
      <c r="O288" s="71"/>
      <c r="P288" s="71"/>
      <c r="Q288" s="71"/>
      <c r="T288" s="71"/>
      <c r="U288" s="71"/>
      <c r="V288" s="71"/>
      <c r="X288" s="71"/>
      <c r="Y288" s="42"/>
      <c r="Z288" s="42"/>
      <c r="AA288" s="71"/>
      <c r="AB288" s="71"/>
      <c r="AD288" s="71"/>
      <c r="AE288" s="71"/>
      <c r="AG288" s="71"/>
      <c r="AH288" s="71"/>
      <c r="AI288" s="71"/>
      <c r="AJ288" s="71"/>
      <c r="AK288" s="71"/>
      <c r="AL288" s="71"/>
      <c r="AM288" s="158"/>
      <c r="AN288" s="158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</row>
    <row r="289" spans="3:50" s="167" customFormat="1" ht="30" customHeight="1" x14ac:dyDescent="0.25">
      <c r="C289" s="71"/>
      <c r="D289" s="71"/>
      <c r="E289" s="71"/>
      <c r="G289" s="71"/>
      <c r="H289" s="56"/>
      <c r="I289" s="68"/>
      <c r="J289" s="69"/>
      <c r="K289" s="71"/>
      <c r="O289" s="71"/>
      <c r="P289" s="71"/>
      <c r="Q289" s="71"/>
      <c r="T289" s="71"/>
      <c r="U289" s="71"/>
      <c r="V289" s="71"/>
      <c r="X289" s="71"/>
      <c r="Y289" s="42"/>
      <c r="Z289" s="42"/>
      <c r="AA289" s="71"/>
      <c r="AB289" s="71"/>
      <c r="AD289" s="71"/>
      <c r="AE289" s="71"/>
      <c r="AG289" s="71"/>
      <c r="AH289" s="71"/>
      <c r="AI289" s="71"/>
      <c r="AJ289" s="71"/>
      <c r="AK289" s="71"/>
      <c r="AL289" s="71"/>
      <c r="AM289" s="158"/>
      <c r="AN289" s="158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</row>
    <row r="290" spans="3:50" s="167" customFormat="1" ht="30" customHeight="1" x14ac:dyDescent="0.25">
      <c r="C290" s="71"/>
      <c r="D290" s="71"/>
      <c r="E290" s="71"/>
      <c r="G290" s="71"/>
      <c r="H290" s="56"/>
      <c r="I290" s="68"/>
      <c r="J290" s="69"/>
      <c r="K290" s="71"/>
      <c r="O290" s="71"/>
      <c r="P290" s="71"/>
      <c r="Q290" s="71"/>
      <c r="T290" s="71"/>
      <c r="U290" s="71"/>
      <c r="V290" s="71"/>
      <c r="X290" s="71"/>
      <c r="Y290" s="42"/>
      <c r="Z290" s="42"/>
      <c r="AA290" s="71"/>
      <c r="AB290" s="71"/>
      <c r="AD290" s="71"/>
      <c r="AE290" s="71"/>
      <c r="AG290" s="71"/>
      <c r="AH290" s="71"/>
      <c r="AI290" s="71"/>
      <c r="AJ290" s="71"/>
      <c r="AK290" s="71"/>
      <c r="AL290" s="71"/>
      <c r="AM290" s="158"/>
      <c r="AN290" s="158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</row>
    <row r="291" spans="3:50" s="167" customFormat="1" ht="30" customHeight="1" x14ac:dyDescent="0.25">
      <c r="C291" s="71"/>
      <c r="D291" s="71"/>
      <c r="E291" s="71"/>
      <c r="G291" s="71"/>
      <c r="H291" s="56"/>
      <c r="I291" s="68"/>
      <c r="J291" s="69"/>
      <c r="K291" s="71"/>
      <c r="O291" s="71"/>
      <c r="P291" s="71"/>
      <c r="Q291" s="71"/>
      <c r="T291" s="71"/>
      <c r="U291" s="71"/>
      <c r="V291" s="71"/>
      <c r="X291" s="71"/>
      <c r="Y291" s="42"/>
      <c r="Z291" s="42"/>
      <c r="AA291" s="71"/>
      <c r="AB291" s="71"/>
      <c r="AD291" s="71"/>
      <c r="AE291" s="71"/>
      <c r="AG291" s="71"/>
      <c r="AH291" s="71"/>
      <c r="AI291" s="71"/>
      <c r="AJ291" s="71"/>
      <c r="AK291" s="71"/>
      <c r="AL291" s="71"/>
      <c r="AM291" s="158"/>
      <c r="AN291" s="158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</row>
    <row r="292" spans="3:50" s="167" customFormat="1" ht="30" customHeight="1" x14ac:dyDescent="0.25">
      <c r="C292" s="71"/>
      <c r="D292" s="71"/>
      <c r="E292" s="71"/>
      <c r="G292" s="71"/>
      <c r="H292" s="56"/>
      <c r="I292" s="68"/>
      <c r="J292" s="69"/>
      <c r="K292" s="71"/>
      <c r="O292" s="71"/>
      <c r="P292" s="71"/>
      <c r="Q292" s="71"/>
      <c r="T292" s="71"/>
      <c r="U292" s="71"/>
      <c r="V292" s="71"/>
      <c r="X292" s="71"/>
      <c r="Y292" s="42"/>
      <c r="Z292" s="42"/>
      <c r="AA292" s="71"/>
      <c r="AB292" s="71"/>
      <c r="AD292" s="71"/>
      <c r="AE292" s="71"/>
      <c r="AG292" s="71"/>
      <c r="AH292" s="71"/>
      <c r="AI292" s="71"/>
      <c r="AJ292" s="71"/>
      <c r="AK292" s="71"/>
      <c r="AL292" s="71"/>
      <c r="AM292" s="158"/>
      <c r="AN292" s="158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</row>
    <row r="293" spans="3:50" s="167" customFormat="1" ht="30" customHeight="1" x14ac:dyDescent="0.25">
      <c r="C293" s="71"/>
      <c r="D293" s="71"/>
      <c r="E293" s="71"/>
      <c r="G293" s="71"/>
      <c r="H293" s="56"/>
      <c r="I293" s="68"/>
      <c r="J293" s="69"/>
      <c r="K293" s="71"/>
      <c r="O293" s="71"/>
      <c r="P293" s="71"/>
      <c r="Q293" s="71"/>
      <c r="T293" s="71"/>
      <c r="U293" s="71"/>
      <c r="V293" s="71"/>
      <c r="X293" s="71"/>
      <c r="Y293" s="42"/>
      <c r="Z293" s="42"/>
      <c r="AA293" s="71"/>
      <c r="AB293" s="71"/>
      <c r="AD293" s="71"/>
      <c r="AE293" s="71"/>
      <c r="AG293" s="71"/>
      <c r="AH293" s="71"/>
      <c r="AI293" s="71"/>
      <c r="AJ293" s="71"/>
      <c r="AK293" s="71"/>
      <c r="AL293" s="71"/>
      <c r="AM293" s="158"/>
      <c r="AN293" s="158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</row>
    <row r="294" spans="3:50" s="167" customFormat="1" ht="30" customHeight="1" x14ac:dyDescent="0.25">
      <c r="C294" s="71"/>
      <c r="D294" s="71"/>
      <c r="E294" s="71"/>
      <c r="G294" s="71"/>
      <c r="H294" s="56"/>
      <c r="I294" s="68"/>
      <c r="J294" s="69"/>
      <c r="K294" s="71"/>
      <c r="O294" s="71"/>
      <c r="P294" s="71"/>
      <c r="Q294" s="71"/>
      <c r="T294" s="71"/>
      <c r="U294" s="71"/>
      <c r="V294" s="71"/>
      <c r="X294" s="71"/>
      <c r="Y294" s="42"/>
      <c r="Z294" s="42"/>
      <c r="AA294" s="71"/>
      <c r="AB294" s="71"/>
      <c r="AD294" s="71"/>
      <c r="AE294" s="71"/>
      <c r="AG294" s="71"/>
      <c r="AH294" s="71"/>
      <c r="AI294" s="71"/>
      <c r="AJ294" s="71"/>
      <c r="AK294" s="71"/>
      <c r="AL294" s="71"/>
      <c r="AM294" s="158"/>
      <c r="AN294" s="158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</row>
    <row r="295" spans="3:50" s="167" customFormat="1" ht="30" customHeight="1" x14ac:dyDescent="0.25">
      <c r="C295" s="71"/>
      <c r="D295" s="71"/>
      <c r="E295" s="71"/>
      <c r="G295" s="71"/>
      <c r="H295" s="56"/>
      <c r="I295" s="68"/>
      <c r="J295" s="69"/>
      <c r="K295" s="71"/>
      <c r="O295" s="71"/>
      <c r="P295" s="71"/>
      <c r="Q295" s="71"/>
      <c r="T295" s="71"/>
      <c r="U295" s="71"/>
      <c r="V295" s="71"/>
      <c r="X295" s="71"/>
      <c r="Y295" s="42"/>
      <c r="Z295" s="42"/>
      <c r="AA295" s="71"/>
      <c r="AB295" s="71"/>
      <c r="AD295" s="71"/>
      <c r="AE295" s="71"/>
      <c r="AG295" s="71"/>
      <c r="AH295" s="71"/>
      <c r="AI295" s="71"/>
      <c r="AJ295" s="71"/>
      <c r="AK295" s="71"/>
      <c r="AL295" s="71"/>
      <c r="AM295" s="158"/>
      <c r="AN295" s="158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</row>
    <row r="296" spans="3:50" s="167" customFormat="1" ht="30" customHeight="1" x14ac:dyDescent="0.25">
      <c r="C296" s="71"/>
      <c r="D296" s="71"/>
      <c r="E296" s="71"/>
      <c r="G296" s="71"/>
      <c r="H296" s="56"/>
      <c r="I296" s="68"/>
      <c r="J296" s="69"/>
      <c r="K296" s="71"/>
      <c r="O296" s="71"/>
      <c r="P296" s="71"/>
      <c r="Q296" s="71"/>
      <c r="T296" s="71"/>
      <c r="U296" s="71"/>
      <c r="V296" s="71"/>
      <c r="X296" s="71"/>
      <c r="Y296" s="42"/>
      <c r="Z296" s="42"/>
      <c r="AA296" s="71"/>
      <c r="AB296" s="71"/>
      <c r="AD296" s="71"/>
      <c r="AE296" s="71"/>
      <c r="AG296" s="71"/>
      <c r="AH296" s="71"/>
      <c r="AI296" s="71"/>
      <c r="AJ296" s="71"/>
      <c r="AK296" s="71"/>
      <c r="AL296" s="71"/>
      <c r="AM296" s="158"/>
      <c r="AN296" s="158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</row>
    <row r="297" spans="3:50" s="167" customFormat="1" ht="30" customHeight="1" x14ac:dyDescent="0.25">
      <c r="C297" s="71"/>
      <c r="D297" s="71"/>
      <c r="E297" s="71"/>
      <c r="G297" s="71"/>
      <c r="H297" s="56"/>
      <c r="I297" s="68"/>
      <c r="J297" s="69"/>
      <c r="K297" s="71"/>
      <c r="O297" s="71"/>
      <c r="P297" s="71"/>
      <c r="Q297" s="71"/>
      <c r="T297" s="71"/>
      <c r="U297" s="71"/>
      <c r="V297" s="71"/>
      <c r="X297" s="71"/>
      <c r="Y297" s="42"/>
      <c r="Z297" s="42"/>
      <c r="AA297" s="71"/>
      <c r="AB297" s="71"/>
      <c r="AD297" s="71"/>
      <c r="AE297" s="71"/>
      <c r="AG297" s="71"/>
      <c r="AH297" s="71"/>
      <c r="AI297" s="71"/>
      <c r="AJ297" s="71"/>
      <c r="AK297" s="71"/>
      <c r="AL297" s="71"/>
      <c r="AM297" s="158"/>
      <c r="AN297" s="158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</row>
    <row r="298" spans="3:50" s="167" customFormat="1" ht="30" customHeight="1" x14ac:dyDescent="0.25">
      <c r="C298" s="71"/>
      <c r="D298" s="71"/>
      <c r="E298" s="71"/>
      <c r="G298" s="71"/>
      <c r="H298" s="56"/>
      <c r="I298" s="68"/>
      <c r="J298" s="69"/>
      <c r="K298" s="71"/>
      <c r="O298" s="71"/>
      <c r="P298" s="71"/>
      <c r="Q298" s="71"/>
      <c r="T298" s="71"/>
      <c r="U298" s="71"/>
      <c r="V298" s="71"/>
      <c r="X298" s="71"/>
      <c r="Y298" s="42"/>
      <c r="Z298" s="42"/>
      <c r="AA298" s="71"/>
      <c r="AB298" s="71"/>
      <c r="AD298" s="71"/>
      <c r="AE298" s="71"/>
      <c r="AG298" s="71"/>
      <c r="AH298" s="71"/>
      <c r="AI298" s="71"/>
      <c r="AJ298" s="71"/>
      <c r="AK298" s="71"/>
      <c r="AL298" s="71"/>
      <c r="AM298" s="158"/>
      <c r="AN298" s="158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</row>
    <row r="299" spans="3:50" s="167" customFormat="1" ht="30" customHeight="1" x14ac:dyDescent="0.25">
      <c r="C299" s="71"/>
      <c r="D299" s="71"/>
      <c r="E299" s="71"/>
      <c r="G299" s="71"/>
      <c r="H299" s="56"/>
      <c r="I299" s="68"/>
      <c r="J299" s="69"/>
      <c r="K299" s="71"/>
      <c r="O299" s="71"/>
      <c r="P299" s="71"/>
      <c r="Q299" s="71"/>
      <c r="T299" s="71"/>
      <c r="U299" s="71"/>
      <c r="V299" s="71"/>
      <c r="X299" s="71"/>
      <c r="Y299" s="42"/>
      <c r="Z299" s="42"/>
      <c r="AA299" s="71"/>
      <c r="AB299" s="71"/>
      <c r="AD299" s="71"/>
      <c r="AE299" s="71"/>
      <c r="AG299" s="71"/>
      <c r="AH299" s="71"/>
      <c r="AI299" s="71"/>
      <c r="AJ299" s="71"/>
      <c r="AK299" s="71"/>
      <c r="AL299" s="71"/>
      <c r="AM299" s="158"/>
      <c r="AN299" s="158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</row>
    <row r="300" spans="3:50" s="167" customFormat="1" ht="30" customHeight="1" x14ac:dyDescent="0.25">
      <c r="C300" s="71"/>
      <c r="D300" s="71"/>
      <c r="E300" s="71"/>
      <c r="G300" s="71"/>
      <c r="H300" s="56"/>
      <c r="I300" s="68"/>
      <c r="J300" s="69"/>
      <c r="K300" s="71"/>
      <c r="O300" s="71"/>
      <c r="P300" s="71"/>
      <c r="Q300" s="71"/>
      <c r="T300" s="71"/>
      <c r="U300" s="71"/>
      <c r="V300" s="71"/>
      <c r="X300" s="71"/>
      <c r="Y300" s="42"/>
      <c r="Z300" s="42"/>
      <c r="AA300" s="71"/>
      <c r="AB300" s="71"/>
      <c r="AD300" s="71"/>
      <c r="AE300" s="71"/>
      <c r="AG300" s="71"/>
      <c r="AH300" s="71"/>
      <c r="AI300" s="71"/>
      <c r="AJ300" s="71"/>
      <c r="AK300" s="71"/>
      <c r="AL300" s="71"/>
      <c r="AM300" s="158"/>
      <c r="AN300" s="158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</row>
    <row r="301" spans="3:50" s="167" customFormat="1" ht="30" customHeight="1" x14ac:dyDescent="0.25">
      <c r="C301" s="71"/>
      <c r="D301" s="71"/>
      <c r="E301" s="71"/>
      <c r="G301" s="71"/>
      <c r="H301" s="56"/>
      <c r="I301" s="68"/>
      <c r="J301" s="69"/>
      <c r="K301" s="71"/>
      <c r="O301" s="71"/>
      <c r="P301" s="71"/>
      <c r="Q301" s="71"/>
      <c r="T301" s="71"/>
      <c r="U301" s="71"/>
      <c r="V301" s="71"/>
      <c r="X301" s="71"/>
      <c r="Y301" s="42"/>
      <c r="Z301" s="42"/>
      <c r="AA301" s="71"/>
      <c r="AB301" s="71"/>
      <c r="AD301" s="71"/>
      <c r="AE301" s="71"/>
      <c r="AG301" s="71"/>
      <c r="AH301" s="71"/>
      <c r="AI301" s="71"/>
      <c r="AJ301" s="71"/>
      <c r="AK301" s="71"/>
      <c r="AL301" s="71"/>
      <c r="AM301" s="158"/>
      <c r="AN301" s="158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</row>
    <row r="302" spans="3:50" s="167" customFormat="1" ht="30" customHeight="1" x14ac:dyDescent="0.25">
      <c r="C302" s="71"/>
      <c r="D302" s="71"/>
      <c r="E302" s="71"/>
      <c r="G302" s="71"/>
      <c r="H302" s="56"/>
      <c r="I302" s="68"/>
      <c r="J302" s="69"/>
      <c r="K302" s="71"/>
      <c r="O302" s="71"/>
      <c r="P302" s="71"/>
      <c r="Q302" s="71"/>
      <c r="T302" s="71"/>
      <c r="U302" s="71"/>
      <c r="V302" s="71"/>
      <c r="X302" s="71"/>
      <c r="Y302" s="42"/>
      <c r="Z302" s="42"/>
      <c r="AA302" s="71"/>
      <c r="AB302" s="71"/>
      <c r="AD302" s="71"/>
      <c r="AE302" s="71"/>
      <c r="AG302" s="71"/>
      <c r="AH302" s="71"/>
      <c r="AI302" s="71"/>
      <c r="AJ302" s="71"/>
      <c r="AK302" s="71"/>
      <c r="AL302" s="71"/>
      <c r="AM302" s="158"/>
      <c r="AN302" s="158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</row>
    <row r="303" spans="3:50" s="167" customFormat="1" ht="30" customHeight="1" x14ac:dyDescent="0.25">
      <c r="C303" s="71"/>
      <c r="D303" s="71"/>
      <c r="E303" s="71"/>
      <c r="G303" s="71"/>
      <c r="H303" s="56"/>
      <c r="I303" s="68"/>
      <c r="J303" s="69"/>
      <c r="K303" s="71"/>
      <c r="O303" s="71"/>
      <c r="P303" s="71"/>
      <c r="Q303" s="71"/>
      <c r="T303" s="71"/>
      <c r="U303" s="71"/>
      <c r="V303" s="71"/>
      <c r="X303" s="71"/>
      <c r="Y303" s="42"/>
      <c r="Z303" s="42"/>
      <c r="AA303" s="71"/>
      <c r="AB303" s="71"/>
      <c r="AD303" s="71"/>
      <c r="AE303" s="71"/>
      <c r="AG303" s="71"/>
      <c r="AH303" s="71"/>
      <c r="AI303" s="71"/>
      <c r="AJ303" s="71"/>
      <c r="AK303" s="71"/>
      <c r="AL303" s="71"/>
      <c r="AM303" s="158"/>
      <c r="AN303" s="158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</row>
    <row r="304" spans="3:50" s="167" customFormat="1" ht="30" customHeight="1" x14ac:dyDescent="0.25">
      <c r="C304" s="71"/>
      <c r="D304" s="71"/>
      <c r="E304" s="71"/>
      <c r="G304" s="71"/>
      <c r="H304" s="56"/>
      <c r="I304" s="68"/>
      <c r="J304" s="69"/>
      <c r="K304" s="71"/>
      <c r="O304" s="71"/>
      <c r="P304" s="71"/>
      <c r="Q304" s="71"/>
      <c r="T304" s="71"/>
      <c r="U304" s="71"/>
      <c r="V304" s="71"/>
      <c r="X304" s="71"/>
      <c r="Y304" s="42"/>
      <c r="Z304" s="42"/>
      <c r="AA304" s="71"/>
      <c r="AB304" s="71"/>
      <c r="AD304" s="71"/>
      <c r="AE304" s="71"/>
      <c r="AG304" s="71"/>
      <c r="AH304" s="71"/>
      <c r="AI304" s="71"/>
      <c r="AJ304" s="71"/>
      <c r="AK304" s="71"/>
      <c r="AL304" s="71"/>
      <c r="AM304" s="158"/>
      <c r="AN304" s="158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</row>
    <row r="305" spans="3:50" s="167" customFormat="1" ht="30" customHeight="1" x14ac:dyDescent="0.25">
      <c r="C305" s="71"/>
      <c r="D305" s="71"/>
      <c r="E305" s="71"/>
      <c r="G305" s="71"/>
      <c r="H305" s="56"/>
      <c r="I305" s="68"/>
      <c r="J305" s="69"/>
      <c r="K305" s="71"/>
      <c r="O305" s="71"/>
      <c r="P305" s="71"/>
      <c r="Q305" s="71"/>
      <c r="T305" s="71"/>
      <c r="U305" s="71"/>
      <c r="V305" s="71"/>
      <c r="X305" s="71"/>
      <c r="Y305" s="42"/>
      <c r="Z305" s="42"/>
      <c r="AA305" s="71"/>
      <c r="AB305" s="71"/>
      <c r="AD305" s="71"/>
      <c r="AE305" s="71"/>
      <c r="AG305" s="71"/>
      <c r="AH305" s="71"/>
      <c r="AI305" s="71"/>
      <c r="AJ305" s="71"/>
      <c r="AK305" s="71"/>
      <c r="AL305" s="71"/>
      <c r="AM305" s="158"/>
      <c r="AN305" s="158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</row>
    <row r="306" spans="3:50" s="167" customFormat="1" ht="30" customHeight="1" x14ac:dyDescent="0.25">
      <c r="C306" s="71"/>
      <c r="D306" s="71"/>
      <c r="E306" s="71"/>
      <c r="G306" s="71"/>
      <c r="H306" s="56"/>
      <c r="I306" s="68"/>
      <c r="J306" s="69"/>
      <c r="K306" s="71"/>
      <c r="O306" s="71"/>
      <c r="P306" s="71"/>
      <c r="Q306" s="71"/>
      <c r="T306" s="71"/>
      <c r="U306" s="71"/>
      <c r="V306" s="71"/>
      <c r="X306" s="71"/>
      <c r="Y306" s="42"/>
      <c r="Z306" s="42"/>
      <c r="AA306" s="71"/>
      <c r="AB306" s="71"/>
      <c r="AD306" s="71"/>
      <c r="AE306" s="71"/>
      <c r="AG306" s="71"/>
      <c r="AH306" s="71"/>
      <c r="AI306" s="71"/>
      <c r="AJ306" s="71"/>
      <c r="AK306" s="71"/>
      <c r="AL306" s="71"/>
      <c r="AM306" s="158"/>
      <c r="AN306" s="158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</row>
    <row r="307" spans="3:50" s="167" customFormat="1" ht="30" customHeight="1" x14ac:dyDescent="0.25">
      <c r="C307" s="71"/>
      <c r="D307" s="71"/>
      <c r="E307" s="71"/>
      <c r="G307" s="71"/>
      <c r="H307" s="56"/>
      <c r="I307" s="68"/>
      <c r="J307" s="69"/>
      <c r="K307" s="71"/>
      <c r="O307" s="71"/>
      <c r="P307" s="71"/>
      <c r="Q307" s="71"/>
      <c r="T307" s="71"/>
      <c r="U307" s="71"/>
      <c r="V307" s="71"/>
      <c r="X307" s="71"/>
      <c r="Y307" s="42"/>
      <c r="Z307" s="42"/>
      <c r="AA307" s="71"/>
      <c r="AB307" s="71"/>
      <c r="AD307" s="71"/>
      <c r="AE307" s="71"/>
      <c r="AG307" s="71"/>
      <c r="AH307" s="71"/>
      <c r="AI307" s="71"/>
      <c r="AJ307" s="71"/>
      <c r="AK307" s="71"/>
      <c r="AL307" s="71"/>
      <c r="AM307" s="158"/>
      <c r="AN307" s="158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</row>
    <row r="308" spans="3:50" s="167" customFormat="1" ht="30" customHeight="1" x14ac:dyDescent="0.25">
      <c r="C308" s="71"/>
      <c r="D308" s="71"/>
      <c r="E308" s="71"/>
      <c r="G308" s="71"/>
      <c r="H308" s="56"/>
      <c r="I308" s="68"/>
      <c r="J308" s="69"/>
      <c r="K308" s="71"/>
      <c r="O308" s="71"/>
      <c r="P308" s="71"/>
      <c r="Q308" s="71"/>
      <c r="T308" s="71"/>
      <c r="U308" s="71"/>
      <c r="V308" s="71"/>
      <c r="X308" s="71"/>
      <c r="Y308" s="42"/>
      <c r="Z308" s="42"/>
      <c r="AA308" s="71"/>
      <c r="AB308" s="71"/>
      <c r="AD308" s="71"/>
      <c r="AE308" s="71"/>
      <c r="AG308" s="71"/>
      <c r="AH308" s="71"/>
      <c r="AI308" s="71"/>
      <c r="AJ308" s="71"/>
      <c r="AK308" s="71"/>
      <c r="AL308" s="71"/>
      <c r="AM308" s="158"/>
      <c r="AN308" s="158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</row>
    <row r="309" spans="3:50" s="167" customFormat="1" ht="30" customHeight="1" x14ac:dyDescent="0.25">
      <c r="C309" s="71"/>
      <c r="D309" s="71"/>
      <c r="E309" s="71"/>
      <c r="G309" s="71"/>
      <c r="H309" s="56"/>
      <c r="I309" s="68"/>
      <c r="J309" s="69"/>
      <c r="K309" s="71"/>
      <c r="O309" s="71"/>
      <c r="P309" s="71"/>
      <c r="Q309" s="71"/>
      <c r="T309" s="71"/>
      <c r="U309" s="71"/>
      <c r="V309" s="71"/>
      <c r="X309" s="71"/>
      <c r="Y309" s="42"/>
      <c r="Z309" s="42"/>
      <c r="AA309" s="71"/>
      <c r="AB309" s="71"/>
      <c r="AD309" s="71"/>
      <c r="AE309" s="71"/>
      <c r="AG309" s="71"/>
      <c r="AH309" s="71"/>
      <c r="AI309" s="71"/>
      <c r="AJ309" s="71"/>
      <c r="AK309" s="71"/>
      <c r="AL309" s="71"/>
      <c r="AM309" s="158"/>
      <c r="AN309" s="158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</row>
    <row r="310" spans="3:50" s="167" customFormat="1" ht="30" customHeight="1" x14ac:dyDescent="0.25">
      <c r="C310" s="71"/>
      <c r="D310" s="71"/>
      <c r="E310" s="71"/>
      <c r="G310" s="71"/>
      <c r="H310" s="56"/>
      <c r="I310" s="68"/>
      <c r="J310" s="69"/>
      <c r="K310" s="71"/>
      <c r="O310" s="71"/>
      <c r="P310" s="71"/>
      <c r="Q310" s="71"/>
      <c r="T310" s="71"/>
      <c r="U310" s="71"/>
      <c r="V310" s="71"/>
      <c r="X310" s="71"/>
      <c r="Y310" s="42"/>
      <c r="Z310" s="42"/>
      <c r="AA310" s="71"/>
      <c r="AB310" s="71"/>
      <c r="AD310" s="71"/>
      <c r="AE310" s="71"/>
      <c r="AG310" s="71"/>
      <c r="AH310" s="71"/>
      <c r="AI310" s="71"/>
      <c r="AJ310" s="71"/>
      <c r="AK310" s="71"/>
      <c r="AL310" s="71"/>
      <c r="AM310" s="158"/>
      <c r="AN310" s="158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</row>
    <row r="311" spans="3:50" s="167" customFormat="1" ht="30" customHeight="1" x14ac:dyDescent="0.25">
      <c r="C311" s="71"/>
      <c r="D311" s="71"/>
      <c r="E311" s="71"/>
      <c r="G311" s="71"/>
      <c r="H311" s="56"/>
      <c r="I311" s="68"/>
      <c r="J311" s="69"/>
      <c r="K311" s="71"/>
      <c r="O311" s="71"/>
      <c r="P311" s="71"/>
      <c r="Q311" s="71"/>
      <c r="T311" s="71"/>
      <c r="U311" s="71"/>
      <c r="V311" s="71"/>
      <c r="X311" s="71"/>
      <c r="Y311" s="42"/>
      <c r="Z311" s="42"/>
      <c r="AA311" s="71"/>
      <c r="AB311" s="71"/>
      <c r="AD311" s="71"/>
      <c r="AE311" s="71"/>
      <c r="AG311" s="71"/>
      <c r="AH311" s="71"/>
      <c r="AI311" s="71"/>
      <c r="AJ311" s="71"/>
      <c r="AK311" s="71"/>
      <c r="AL311" s="71"/>
      <c r="AM311" s="158"/>
      <c r="AN311" s="158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</row>
    <row r="312" spans="3:50" s="167" customFormat="1" ht="30" customHeight="1" x14ac:dyDescent="0.25">
      <c r="C312" s="71"/>
      <c r="D312" s="71"/>
      <c r="E312" s="71"/>
      <c r="G312" s="71"/>
      <c r="H312" s="56"/>
      <c r="I312" s="68"/>
      <c r="J312" s="69"/>
      <c r="K312" s="71"/>
      <c r="O312" s="71"/>
      <c r="P312" s="71"/>
      <c r="Q312" s="71"/>
      <c r="T312" s="71"/>
      <c r="U312" s="71"/>
      <c r="V312" s="71"/>
      <c r="X312" s="71"/>
      <c r="Y312" s="42"/>
      <c r="Z312" s="42"/>
      <c r="AA312" s="71"/>
      <c r="AB312" s="71"/>
      <c r="AD312" s="71"/>
      <c r="AE312" s="71"/>
      <c r="AG312" s="71"/>
      <c r="AH312" s="71"/>
      <c r="AI312" s="71"/>
      <c r="AJ312" s="71"/>
      <c r="AK312" s="71"/>
      <c r="AL312" s="71"/>
      <c r="AM312" s="158"/>
      <c r="AN312" s="158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</row>
    <row r="313" spans="3:50" s="167" customFormat="1" ht="30" customHeight="1" x14ac:dyDescent="0.25">
      <c r="C313" s="71"/>
      <c r="D313" s="71"/>
      <c r="E313" s="71"/>
      <c r="G313" s="71"/>
      <c r="H313" s="56"/>
      <c r="I313" s="68"/>
      <c r="J313" s="69"/>
      <c r="K313" s="71"/>
      <c r="O313" s="71"/>
      <c r="P313" s="71"/>
      <c r="Q313" s="71"/>
      <c r="T313" s="71"/>
      <c r="U313" s="71"/>
      <c r="V313" s="71"/>
      <c r="X313" s="71"/>
      <c r="Y313" s="42"/>
      <c r="Z313" s="42"/>
      <c r="AA313" s="71"/>
      <c r="AB313" s="71"/>
      <c r="AD313" s="71"/>
      <c r="AE313" s="71"/>
      <c r="AG313" s="71"/>
      <c r="AH313" s="71"/>
      <c r="AI313" s="71"/>
      <c r="AJ313" s="71"/>
      <c r="AK313" s="71"/>
      <c r="AL313" s="71"/>
      <c r="AM313" s="158"/>
      <c r="AN313" s="158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</row>
    <row r="314" spans="3:50" s="167" customFormat="1" ht="30" customHeight="1" x14ac:dyDescent="0.25">
      <c r="C314" s="71"/>
      <c r="D314" s="71"/>
      <c r="E314" s="71"/>
      <c r="G314" s="71"/>
      <c r="H314" s="56"/>
      <c r="I314" s="68"/>
      <c r="J314" s="69"/>
      <c r="K314" s="71"/>
      <c r="O314" s="71"/>
      <c r="P314" s="71"/>
      <c r="Q314" s="71"/>
      <c r="T314" s="71"/>
      <c r="U314" s="71"/>
      <c r="V314" s="71"/>
      <c r="X314" s="71"/>
      <c r="Y314" s="42"/>
      <c r="Z314" s="42"/>
      <c r="AA314" s="71"/>
      <c r="AB314" s="71"/>
      <c r="AD314" s="71"/>
      <c r="AE314" s="71"/>
      <c r="AG314" s="71"/>
      <c r="AH314" s="71"/>
      <c r="AI314" s="71"/>
      <c r="AJ314" s="71"/>
      <c r="AK314" s="71"/>
      <c r="AL314" s="71"/>
      <c r="AM314" s="158"/>
      <c r="AN314" s="158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</row>
    <row r="315" spans="3:50" s="167" customFormat="1" ht="30" customHeight="1" x14ac:dyDescent="0.25">
      <c r="C315" s="71"/>
      <c r="D315" s="71"/>
      <c r="E315" s="71"/>
      <c r="G315" s="71"/>
      <c r="H315" s="56"/>
      <c r="I315" s="68"/>
      <c r="J315" s="69"/>
      <c r="K315" s="71"/>
      <c r="O315" s="71"/>
      <c r="P315" s="71"/>
      <c r="Q315" s="71"/>
      <c r="T315" s="71"/>
      <c r="U315" s="71"/>
      <c r="V315" s="71"/>
      <c r="X315" s="71"/>
      <c r="Y315" s="42"/>
      <c r="Z315" s="42"/>
      <c r="AA315" s="71"/>
      <c r="AB315" s="71"/>
      <c r="AD315" s="71"/>
      <c r="AE315" s="71"/>
      <c r="AG315" s="71"/>
      <c r="AH315" s="71"/>
      <c r="AI315" s="71"/>
      <c r="AJ315" s="71"/>
      <c r="AK315" s="71"/>
      <c r="AL315" s="71"/>
      <c r="AM315" s="158"/>
      <c r="AN315" s="158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</row>
    <row r="316" spans="3:50" s="167" customFormat="1" ht="30" customHeight="1" x14ac:dyDescent="0.25">
      <c r="C316" s="71"/>
      <c r="D316" s="71"/>
      <c r="E316" s="71"/>
      <c r="G316" s="71"/>
      <c r="H316" s="56"/>
      <c r="I316" s="68"/>
      <c r="J316" s="69"/>
      <c r="K316" s="71"/>
      <c r="O316" s="71"/>
      <c r="P316" s="71"/>
      <c r="Q316" s="71"/>
      <c r="T316" s="71"/>
      <c r="U316" s="71"/>
      <c r="V316" s="71"/>
      <c r="X316" s="71"/>
      <c r="Y316" s="42"/>
      <c r="Z316" s="42"/>
      <c r="AA316" s="71"/>
      <c r="AB316" s="71"/>
      <c r="AD316" s="71"/>
      <c r="AE316" s="71"/>
      <c r="AG316" s="71"/>
      <c r="AH316" s="71"/>
      <c r="AI316" s="71"/>
      <c r="AJ316" s="71"/>
      <c r="AK316" s="71"/>
      <c r="AL316" s="71"/>
      <c r="AM316" s="158"/>
      <c r="AN316" s="158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</row>
    <row r="317" spans="3:50" s="167" customFormat="1" ht="30" customHeight="1" x14ac:dyDescent="0.25">
      <c r="C317" s="71"/>
      <c r="D317" s="71"/>
      <c r="E317" s="71"/>
      <c r="G317" s="71"/>
      <c r="H317" s="56"/>
      <c r="I317" s="68"/>
      <c r="J317" s="69"/>
      <c r="K317" s="71"/>
      <c r="O317" s="71"/>
      <c r="P317" s="71"/>
      <c r="Q317" s="71"/>
      <c r="T317" s="71"/>
      <c r="U317" s="71"/>
      <c r="V317" s="71"/>
      <c r="X317" s="71"/>
      <c r="Y317" s="42"/>
      <c r="Z317" s="42"/>
      <c r="AA317" s="71"/>
      <c r="AB317" s="71"/>
      <c r="AD317" s="71"/>
      <c r="AE317" s="71"/>
      <c r="AG317" s="71"/>
      <c r="AH317" s="71"/>
      <c r="AI317" s="71"/>
      <c r="AJ317" s="71"/>
      <c r="AK317" s="71"/>
      <c r="AL317" s="71"/>
      <c r="AM317" s="158"/>
      <c r="AN317" s="158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</row>
    <row r="318" spans="3:50" s="167" customFormat="1" ht="30" customHeight="1" x14ac:dyDescent="0.25">
      <c r="C318" s="71"/>
      <c r="D318" s="71"/>
      <c r="E318" s="71"/>
      <c r="G318" s="71"/>
      <c r="H318" s="56"/>
      <c r="I318" s="68"/>
      <c r="J318" s="69"/>
      <c r="K318" s="71"/>
      <c r="O318" s="71"/>
      <c r="P318" s="71"/>
      <c r="Q318" s="71"/>
      <c r="T318" s="71"/>
      <c r="U318" s="71"/>
      <c r="V318" s="71"/>
      <c r="X318" s="71"/>
      <c r="Y318" s="42"/>
      <c r="Z318" s="42"/>
      <c r="AA318" s="71"/>
      <c r="AB318" s="71"/>
      <c r="AD318" s="71"/>
      <c r="AE318" s="71"/>
      <c r="AG318" s="71"/>
      <c r="AH318" s="71"/>
      <c r="AI318" s="71"/>
      <c r="AJ318" s="71"/>
      <c r="AK318" s="71"/>
      <c r="AL318" s="71"/>
      <c r="AM318" s="158"/>
      <c r="AN318" s="158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</row>
    <row r="319" spans="3:50" s="167" customFormat="1" ht="30" customHeight="1" x14ac:dyDescent="0.25">
      <c r="C319" s="71"/>
      <c r="D319" s="71"/>
      <c r="E319" s="71"/>
      <c r="G319" s="71"/>
      <c r="H319" s="56"/>
      <c r="I319" s="68"/>
      <c r="J319" s="69"/>
      <c r="K319" s="71"/>
      <c r="O319" s="71"/>
      <c r="P319" s="71"/>
      <c r="Q319" s="71"/>
      <c r="T319" s="71"/>
      <c r="U319" s="71"/>
      <c r="V319" s="71"/>
      <c r="X319" s="71"/>
      <c r="Y319" s="42"/>
      <c r="Z319" s="42"/>
      <c r="AA319" s="71"/>
      <c r="AB319" s="71"/>
      <c r="AD319" s="71"/>
      <c r="AE319" s="71"/>
      <c r="AG319" s="71"/>
      <c r="AH319" s="71"/>
      <c r="AI319" s="71"/>
      <c r="AJ319" s="71"/>
      <c r="AK319" s="71"/>
      <c r="AL319" s="71"/>
      <c r="AM319" s="158"/>
      <c r="AN319" s="158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</row>
    <row r="320" spans="3:50" s="167" customFormat="1" ht="30" customHeight="1" x14ac:dyDescent="0.25">
      <c r="C320" s="71"/>
      <c r="D320" s="71"/>
      <c r="E320" s="71"/>
      <c r="G320" s="71"/>
      <c r="H320" s="56"/>
      <c r="I320" s="68"/>
      <c r="J320" s="69"/>
      <c r="K320" s="71"/>
      <c r="O320" s="71"/>
      <c r="P320" s="71"/>
      <c r="Q320" s="71"/>
      <c r="T320" s="71"/>
      <c r="U320" s="71"/>
      <c r="V320" s="71"/>
      <c r="X320" s="71"/>
      <c r="Y320" s="42"/>
      <c r="Z320" s="42"/>
      <c r="AA320" s="71"/>
      <c r="AB320" s="71"/>
      <c r="AD320" s="71"/>
      <c r="AE320" s="71"/>
      <c r="AG320" s="71"/>
      <c r="AH320" s="71"/>
      <c r="AI320" s="71"/>
      <c r="AJ320" s="71"/>
      <c r="AK320" s="71"/>
      <c r="AL320" s="71"/>
      <c r="AM320" s="158"/>
      <c r="AN320" s="158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</row>
    <row r="321" spans="3:50" s="167" customFormat="1" ht="30" customHeight="1" x14ac:dyDescent="0.25">
      <c r="C321" s="71"/>
      <c r="D321" s="71"/>
      <c r="E321" s="71"/>
      <c r="G321" s="71"/>
      <c r="H321" s="56"/>
      <c r="I321" s="68"/>
      <c r="J321" s="69"/>
      <c r="K321" s="71"/>
      <c r="O321" s="71"/>
      <c r="P321" s="71"/>
      <c r="Q321" s="71"/>
      <c r="T321" s="71"/>
      <c r="U321" s="71"/>
      <c r="V321" s="71"/>
      <c r="X321" s="71"/>
      <c r="Y321" s="42"/>
      <c r="Z321" s="42"/>
      <c r="AA321" s="71"/>
      <c r="AB321" s="71"/>
      <c r="AD321" s="71"/>
      <c r="AE321" s="71"/>
      <c r="AG321" s="71"/>
      <c r="AH321" s="71"/>
      <c r="AI321" s="71"/>
      <c r="AJ321" s="71"/>
      <c r="AK321" s="71"/>
      <c r="AL321" s="71"/>
      <c r="AM321" s="158"/>
      <c r="AN321" s="158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</row>
    <row r="322" spans="3:50" s="167" customFormat="1" ht="30" customHeight="1" x14ac:dyDescent="0.25">
      <c r="C322" s="71"/>
      <c r="D322" s="71"/>
      <c r="E322" s="71"/>
      <c r="G322" s="71"/>
      <c r="H322" s="56"/>
      <c r="I322" s="68"/>
      <c r="J322" s="69"/>
      <c r="K322" s="71"/>
      <c r="O322" s="71"/>
      <c r="P322" s="71"/>
      <c r="Q322" s="71"/>
      <c r="T322" s="71"/>
      <c r="U322" s="71"/>
      <c r="V322" s="71"/>
      <c r="X322" s="71"/>
      <c r="Y322" s="42"/>
      <c r="Z322" s="42"/>
      <c r="AA322" s="71"/>
      <c r="AB322" s="71"/>
      <c r="AD322" s="71"/>
      <c r="AE322" s="71"/>
      <c r="AG322" s="71"/>
      <c r="AH322" s="71"/>
      <c r="AI322" s="71"/>
      <c r="AJ322" s="71"/>
      <c r="AK322" s="71"/>
      <c r="AL322" s="71"/>
      <c r="AM322" s="158"/>
      <c r="AN322" s="158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</row>
    <row r="323" spans="3:50" s="167" customFormat="1" ht="30" customHeight="1" x14ac:dyDescent="0.25">
      <c r="C323" s="71"/>
      <c r="D323" s="71"/>
      <c r="E323" s="71"/>
      <c r="G323" s="71"/>
      <c r="H323" s="56"/>
      <c r="I323" s="68"/>
      <c r="J323" s="69"/>
      <c r="K323" s="71"/>
      <c r="O323" s="71"/>
      <c r="P323" s="71"/>
      <c r="Q323" s="71"/>
      <c r="T323" s="71"/>
      <c r="U323" s="71"/>
      <c r="V323" s="71"/>
      <c r="X323" s="71"/>
      <c r="Y323" s="42"/>
      <c r="Z323" s="42"/>
      <c r="AA323" s="71"/>
      <c r="AB323" s="71"/>
      <c r="AD323" s="71"/>
      <c r="AE323" s="71"/>
      <c r="AG323" s="71"/>
      <c r="AH323" s="71"/>
      <c r="AI323" s="71"/>
      <c r="AJ323" s="71"/>
      <c r="AK323" s="71"/>
      <c r="AL323" s="71"/>
      <c r="AM323" s="158"/>
      <c r="AN323" s="158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</row>
    <row r="324" spans="3:50" s="167" customFormat="1" ht="30" customHeight="1" x14ac:dyDescent="0.25">
      <c r="C324" s="71"/>
      <c r="D324" s="71"/>
      <c r="E324" s="71"/>
      <c r="G324" s="71"/>
      <c r="H324" s="56"/>
      <c r="I324" s="68"/>
      <c r="J324" s="69"/>
      <c r="K324" s="71"/>
      <c r="O324" s="71"/>
      <c r="P324" s="71"/>
      <c r="Q324" s="71"/>
      <c r="T324" s="71"/>
      <c r="U324" s="71"/>
      <c r="V324" s="71"/>
      <c r="X324" s="71"/>
      <c r="Y324" s="42"/>
      <c r="Z324" s="42"/>
      <c r="AA324" s="71"/>
      <c r="AB324" s="71"/>
      <c r="AD324" s="71"/>
      <c r="AE324" s="71"/>
      <c r="AG324" s="71"/>
      <c r="AH324" s="71"/>
      <c r="AI324" s="71"/>
      <c r="AJ324" s="71"/>
      <c r="AK324" s="71"/>
      <c r="AL324" s="71"/>
      <c r="AM324" s="158"/>
      <c r="AN324" s="158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</row>
    <row r="325" spans="3:50" s="167" customFormat="1" ht="30" customHeight="1" x14ac:dyDescent="0.25">
      <c r="C325" s="71"/>
      <c r="D325" s="71"/>
      <c r="E325" s="71"/>
      <c r="G325" s="71"/>
      <c r="H325" s="56"/>
      <c r="I325" s="68"/>
      <c r="J325" s="69"/>
      <c r="K325" s="71"/>
      <c r="O325" s="71"/>
      <c r="P325" s="71"/>
      <c r="Q325" s="71"/>
      <c r="T325" s="71"/>
      <c r="U325" s="71"/>
      <c r="V325" s="71"/>
      <c r="X325" s="71"/>
      <c r="Y325" s="42"/>
      <c r="Z325" s="42"/>
      <c r="AA325" s="71"/>
      <c r="AB325" s="71"/>
      <c r="AD325" s="71"/>
      <c r="AE325" s="71"/>
      <c r="AG325" s="71"/>
      <c r="AH325" s="71"/>
      <c r="AI325" s="71"/>
      <c r="AJ325" s="71"/>
      <c r="AK325" s="71"/>
      <c r="AL325" s="71"/>
      <c r="AM325" s="158"/>
      <c r="AN325" s="158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</row>
    <row r="326" spans="3:50" s="167" customFormat="1" ht="30" customHeight="1" x14ac:dyDescent="0.25">
      <c r="C326" s="71"/>
      <c r="D326" s="71"/>
      <c r="E326" s="71"/>
      <c r="G326" s="71"/>
      <c r="H326" s="56"/>
      <c r="I326" s="68"/>
      <c r="J326" s="69"/>
      <c r="K326" s="71"/>
      <c r="O326" s="71"/>
      <c r="P326" s="71"/>
      <c r="Q326" s="71"/>
      <c r="T326" s="71"/>
      <c r="U326" s="71"/>
      <c r="V326" s="71"/>
      <c r="X326" s="71"/>
      <c r="Y326" s="42"/>
      <c r="Z326" s="42"/>
      <c r="AA326" s="71"/>
      <c r="AB326" s="71"/>
      <c r="AD326" s="71"/>
      <c r="AE326" s="71"/>
      <c r="AG326" s="71"/>
      <c r="AH326" s="71"/>
      <c r="AI326" s="71"/>
      <c r="AJ326" s="71"/>
      <c r="AK326" s="71"/>
      <c r="AL326" s="71"/>
      <c r="AM326" s="158"/>
      <c r="AN326" s="158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</row>
    <row r="327" spans="3:50" s="167" customFormat="1" ht="30" customHeight="1" x14ac:dyDescent="0.25">
      <c r="C327" s="71"/>
      <c r="D327" s="71"/>
      <c r="E327" s="71"/>
      <c r="G327" s="71"/>
      <c r="H327" s="56"/>
      <c r="I327" s="68"/>
      <c r="J327" s="69"/>
      <c r="K327" s="71"/>
      <c r="O327" s="71"/>
      <c r="P327" s="71"/>
      <c r="Q327" s="71"/>
      <c r="T327" s="71"/>
      <c r="U327" s="71"/>
      <c r="V327" s="71"/>
      <c r="X327" s="71"/>
      <c r="Y327" s="42"/>
      <c r="Z327" s="42"/>
      <c r="AA327" s="71"/>
      <c r="AB327" s="71"/>
      <c r="AD327" s="71"/>
      <c r="AE327" s="71"/>
      <c r="AG327" s="71"/>
      <c r="AH327" s="71"/>
      <c r="AI327" s="71"/>
      <c r="AJ327" s="71"/>
      <c r="AK327" s="71"/>
      <c r="AL327" s="71"/>
      <c r="AM327" s="158"/>
      <c r="AN327" s="158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</row>
    <row r="328" spans="3:50" s="167" customFormat="1" ht="30" customHeight="1" x14ac:dyDescent="0.25">
      <c r="C328" s="71"/>
      <c r="D328" s="71"/>
      <c r="E328" s="71"/>
      <c r="G328" s="71"/>
      <c r="H328" s="56"/>
      <c r="I328" s="68"/>
      <c r="J328" s="69"/>
      <c r="K328" s="71"/>
      <c r="O328" s="71"/>
      <c r="P328" s="71"/>
      <c r="Q328" s="71"/>
      <c r="T328" s="71"/>
      <c r="U328" s="71"/>
      <c r="V328" s="71"/>
      <c r="X328" s="71"/>
      <c r="Y328" s="42"/>
      <c r="Z328" s="42"/>
      <c r="AA328" s="71"/>
      <c r="AB328" s="71"/>
      <c r="AD328" s="71"/>
      <c r="AE328" s="71"/>
      <c r="AG328" s="71"/>
      <c r="AH328" s="71"/>
      <c r="AI328" s="71"/>
      <c r="AJ328" s="71"/>
      <c r="AK328" s="71"/>
      <c r="AL328" s="71"/>
      <c r="AM328" s="158"/>
      <c r="AN328" s="158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</row>
    <row r="329" spans="3:50" s="167" customFormat="1" ht="30" customHeight="1" x14ac:dyDescent="0.25">
      <c r="C329" s="71"/>
      <c r="D329" s="71"/>
      <c r="E329" s="71"/>
      <c r="G329" s="71"/>
      <c r="H329" s="56"/>
      <c r="I329" s="68"/>
      <c r="J329" s="69"/>
      <c r="K329" s="71"/>
      <c r="O329" s="71"/>
      <c r="P329" s="71"/>
      <c r="Q329" s="71"/>
      <c r="T329" s="71"/>
      <c r="U329" s="71"/>
      <c r="V329" s="71"/>
      <c r="X329" s="71"/>
      <c r="Y329" s="42"/>
      <c r="Z329" s="42"/>
      <c r="AA329" s="71"/>
      <c r="AB329" s="71"/>
      <c r="AD329" s="71"/>
      <c r="AE329" s="71"/>
      <c r="AG329" s="71"/>
      <c r="AH329" s="71"/>
      <c r="AI329" s="71"/>
      <c r="AJ329" s="71"/>
      <c r="AK329" s="71"/>
      <c r="AL329" s="71"/>
      <c r="AM329" s="158"/>
      <c r="AN329" s="158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</row>
    <row r="330" spans="3:50" s="167" customFormat="1" ht="30" customHeight="1" x14ac:dyDescent="0.25">
      <c r="C330" s="71"/>
      <c r="D330" s="71"/>
      <c r="E330" s="71"/>
      <c r="G330" s="71"/>
      <c r="H330" s="56"/>
      <c r="I330" s="68"/>
      <c r="J330" s="69"/>
      <c r="K330" s="71"/>
      <c r="O330" s="71"/>
      <c r="P330" s="71"/>
      <c r="Q330" s="71"/>
      <c r="T330" s="71"/>
      <c r="U330" s="71"/>
      <c r="V330" s="71"/>
      <c r="X330" s="71"/>
      <c r="Y330" s="42"/>
      <c r="Z330" s="42"/>
      <c r="AA330" s="71"/>
      <c r="AB330" s="71"/>
      <c r="AD330" s="71"/>
      <c r="AE330" s="71"/>
      <c r="AG330" s="71"/>
      <c r="AH330" s="71"/>
      <c r="AI330" s="71"/>
      <c r="AJ330" s="71"/>
      <c r="AK330" s="71"/>
      <c r="AL330" s="71"/>
      <c r="AM330" s="158"/>
      <c r="AN330" s="158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</row>
    <row r="331" spans="3:50" s="167" customFormat="1" ht="30" customHeight="1" x14ac:dyDescent="0.25">
      <c r="C331" s="71"/>
      <c r="D331" s="71"/>
      <c r="E331" s="71"/>
      <c r="G331" s="71"/>
      <c r="H331" s="56"/>
      <c r="I331" s="68"/>
      <c r="J331" s="69"/>
      <c r="K331" s="71"/>
      <c r="O331" s="71"/>
      <c r="P331" s="71"/>
      <c r="Q331" s="71"/>
      <c r="T331" s="71"/>
      <c r="U331" s="71"/>
      <c r="V331" s="71"/>
      <c r="X331" s="71"/>
      <c r="Y331" s="42"/>
      <c r="Z331" s="42"/>
      <c r="AA331" s="71"/>
      <c r="AB331" s="71"/>
      <c r="AD331" s="71"/>
      <c r="AE331" s="71"/>
      <c r="AG331" s="71"/>
      <c r="AH331" s="71"/>
      <c r="AI331" s="71"/>
      <c r="AJ331" s="71"/>
      <c r="AK331" s="71"/>
      <c r="AL331" s="71"/>
      <c r="AM331" s="158"/>
      <c r="AN331" s="158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</row>
    <row r="332" spans="3:50" s="167" customFormat="1" ht="30" customHeight="1" x14ac:dyDescent="0.25">
      <c r="C332" s="71"/>
      <c r="D332" s="71"/>
      <c r="E332" s="71"/>
      <c r="G332" s="71"/>
      <c r="H332" s="56"/>
      <c r="I332" s="68"/>
      <c r="J332" s="69"/>
      <c r="K332" s="71"/>
      <c r="O332" s="71"/>
      <c r="P332" s="71"/>
      <c r="Q332" s="71"/>
      <c r="T332" s="71"/>
      <c r="U332" s="71"/>
      <c r="V332" s="71"/>
      <c r="X332" s="71"/>
      <c r="Y332" s="42"/>
      <c r="Z332" s="42"/>
      <c r="AA332" s="71"/>
      <c r="AB332" s="71"/>
      <c r="AD332" s="71"/>
      <c r="AE332" s="71"/>
      <c r="AG332" s="71"/>
      <c r="AH332" s="71"/>
      <c r="AI332" s="71"/>
      <c r="AJ332" s="71"/>
      <c r="AK332" s="71"/>
      <c r="AL332" s="71"/>
      <c r="AM332" s="158"/>
      <c r="AN332" s="158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</row>
    <row r="333" spans="3:50" s="167" customFormat="1" ht="30" customHeight="1" x14ac:dyDescent="0.25">
      <c r="C333" s="71"/>
      <c r="D333" s="71"/>
      <c r="E333" s="71"/>
      <c r="G333" s="71"/>
      <c r="H333" s="56"/>
      <c r="I333" s="68"/>
      <c r="J333" s="69"/>
      <c r="K333" s="71"/>
      <c r="O333" s="71"/>
      <c r="P333" s="71"/>
      <c r="Q333" s="71"/>
      <c r="T333" s="71"/>
      <c r="U333" s="71"/>
      <c r="V333" s="71"/>
      <c r="X333" s="71"/>
      <c r="Y333" s="42"/>
      <c r="Z333" s="42"/>
      <c r="AA333" s="71"/>
      <c r="AB333" s="71"/>
      <c r="AD333" s="71"/>
      <c r="AE333" s="71"/>
      <c r="AG333" s="71"/>
      <c r="AH333" s="71"/>
      <c r="AI333" s="71"/>
      <c r="AJ333" s="71"/>
      <c r="AK333" s="71"/>
      <c r="AL333" s="71"/>
      <c r="AM333" s="158"/>
      <c r="AN333" s="158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</row>
    <row r="334" spans="3:50" s="167" customFormat="1" ht="30" customHeight="1" x14ac:dyDescent="0.25">
      <c r="C334" s="71"/>
      <c r="D334" s="71"/>
      <c r="E334" s="71"/>
      <c r="G334" s="71"/>
      <c r="H334" s="56"/>
      <c r="I334" s="68"/>
      <c r="J334" s="69"/>
      <c r="K334" s="71"/>
      <c r="O334" s="71"/>
      <c r="P334" s="71"/>
      <c r="Q334" s="71"/>
      <c r="T334" s="71"/>
      <c r="U334" s="71"/>
      <c r="V334" s="71"/>
      <c r="X334" s="71"/>
      <c r="Y334" s="42"/>
      <c r="Z334" s="42"/>
      <c r="AA334" s="71"/>
      <c r="AB334" s="71"/>
      <c r="AD334" s="71"/>
      <c r="AE334" s="71"/>
      <c r="AG334" s="71"/>
      <c r="AH334" s="71"/>
      <c r="AI334" s="71"/>
      <c r="AJ334" s="71"/>
      <c r="AK334" s="71"/>
      <c r="AL334" s="71"/>
      <c r="AM334" s="158"/>
      <c r="AN334" s="158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</row>
    <row r="335" spans="3:50" s="167" customFormat="1" ht="30" customHeight="1" x14ac:dyDescent="0.25">
      <c r="C335" s="71"/>
      <c r="D335" s="71"/>
      <c r="E335" s="71"/>
      <c r="G335" s="71"/>
      <c r="H335" s="56"/>
      <c r="I335" s="68"/>
      <c r="J335" s="69"/>
      <c r="K335" s="71"/>
      <c r="O335" s="71"/>
      <c r="P335" s="71"/>
      <c r="Q335" s="71"/>
      <c r="T335" s="71"/>
      <c r="U335" s="71"/>
      <c r="V335" s="71"/>
      <c r="X335" s="71"/>
      <c r="Y335" s="42"/>
      <c r="Z335" s="42"/>
      <c r="AA335" s="71"/>
      <c r="AB335" s="71"/>
      <c r="AD335" s="71"/>
      <c r="AE335" s="71"/>
      <c r="AG335" s="71"/>
      <c r="AH335" s="71"/>
      <c r="AI335" s="71"/>
      <c r="AJ335" s="71"/>
      <c r="AK335" s="71"/>
      <c r="AL335" s="71"/>
      <c r="AM335" s="158"/>
      <c r="AN335" s="158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</row>
    <row r="336" spans="3:50" s="167" customFormat="1" ht="30" customHeight="1" x14ac:dyDescent="0.25">
      <c r="C336" s="71"/>
      <c r="D336" s="71"/>
      <c r="E336" s="71"/>
      <c r="G336" s="71"/>
      <c r="H336" s="56"/>
      <c r="I336" s="68"/>
      <c r="J336" s="69"/>
      <c r="K336" s="71"/>
      <c r="O336" s="71"/>
      <c r="P336" s="71"/>
      <c r="Q336" s="71"/>
      <c r="T336" s="71"/>
      <c r="U336" s="71"/>
      <c r="V336" s="71"/>
      <c r="X336" s="71"/>
      <c r="Y336" s="42"/>
      <c r="Z336" s="42"/>
      <c r="AA336" s="71"/>
      <c r="AB336" s="71"/>
      <c r="AD336" s="71"/>
      <c r="AE336" s="71"/>
      <c r="AG336" s="71"/>
      <c r="AH336" s="71"/>
      <c r="AI336" s="71"/>
      <c r="AJ336" s="71"/>
      <c r="AK336" s="71"/>
      <c r="AL336" s="71"/>
      <c r="AM336" s="158"/>
      <c r="AN336" s="158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</row>
    <row r="337" spans="3:50" s="167" customFormat="1" ht="30" customHeight="1" x14ac:dyDescent="0.25">
      <c r="C337" s="71"/>
      <c r="D337" s="71"/>
      <c r="E337" s="71"/>
      <c r="G337" s="71"/>
      <c r="H337" s="56"/>
      <c r="I337" s="68"/>
      <c r="J337" s="69"/>
      <c r="K337" s="71"/>
      <c r="O337" s="71"/>
      <c r="P337" s="71"/>
      <c r="Q337" s="71"/>
      <c r="T337" s="71"/>
      <c r="U337" s="71"/>
      <c r="V337" s="71"/>
      <c r="X337" s="71"/>
      <c r="Y337" s="42"/>
      <c r="Z337" s="42"/>
      <c r="AA337" s="71"/>
      <c r="AB337" s="71"/>
      <c r="AD337" s="71"/>
      <c r="AE337" s="71"/>
      <c r="AG337" s="71"/>
      <c r="AH337" s="71"/>
      <c r="AI337" s="71"/>
      <c r="AJ337" s="71"/>
      <c r="AK337" s="71"/>
      <c r="AL337" s="71"/>
      <c r="AM337" s="158"/>
      <c r="AN337" s="158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</row>
    <row r="338" spans="3:50" s="167" customFormat="1" ht="30" customHeight="1" x14ac:dyDescent="0.25">
      <c r="C338" s="71"/>
      <c r="D338" s="71"/>
      <c r="E338" s="71"/>
      <c r="G338" s="71"/>
      <c r="H338" s="56"/>
      <c r="I338" s="68"/>
      <c r="J338" s="69"/>
      <c r="K338" s="71"/>
      <c r="O338" s="71"/>
      <c r="P338" s="71"/>
      <c r="Q338" s="71"/>
      <c r="T338" s="71"/>
      <c r="U338" s="71"/>
      <c r="V338" s="71"/>
      <c r="X338" s="71"/>
      <c r="Y338" s="42"/>
      <c r="Z338" s="42"/>
      <c r="AA338" s="71"/>
      <c r="AB338" s="71"/>
      <c r="AD338" s="71"/>
      <c r="AE338" s="71"/>
      <c r="AG338" s="71"/>
      <c r="AH338" s="71"/>
      <c r="AI338" s="71"/>
      <c r="AJ338" s="71"/>
      <c r="AK338" s="71"/>
      <c r="AL338" s="71"/>
      <c r="AM338" s="158"/>
      <c r="AN338" s="158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</row>
    <row r="339" spans="3:50" s="167" customFormat="1" ht="30" customHeight="1" x14ac:dyDescent="0.25">
      <c r="C339" s="71"/>
      <c r="D339" s="71"/>
      <c r="E339" s="71"/>
      <c r="G339" s="71"/>
      <c r="H339" s="56"/>
      <c r="I339" s="68"/>
      <c r="J339" s="69"/>
      <c r="K339" s="71"/>
      <c r="O339" s="71"/>
      <c r="P339" s="71"/>
      <c r="Q339" s="71"/>
      <c r="T339" s="71"/>
      <c r="U339" s="71"/>
      <c r="V339" s="71"/>
      <c r="X339" s="71"/>
      <c r="Y339" s="42"/>
      <c r="Z339" s="42"/>
      <c r="AA339" s="71"/>
      <c r="AB339" s="71"/>
      <c r="AD339" s="71"/>
      <c r="AE339" s="71"/>
      <c r="AG339" s="71"/>
      <c r="AH339" s="71"/>
      <c r="AI339" s="71"/>
      <c r="AJ339" s="71"/>
      <c r="AK339" s="71"/>
      <c r="AL339" s="71"/>
      <c r="AM339" s="158"/>
      <c r="AN339" s="158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</row>
    <row r="340" spans="3:50" s="167" customFormat="1" ht="30" customHeight="1" x14ac:dyDescent="0.25">
      <c r="C340" s="71"/>
      <c r="D340" s="71"/>
      <c r="E340" s="71"/>
      <c r="G340" s="71"/>
      <c r="H340" s="56"/>
      <c r="I340" s="68"/>
      <c r="J340" s="69"/>
      <c r="K340" s="71"/>
      <c r="O340" s="71"/>
      <c r="P340" s="71"/>
      <c r="Q340" s="71"/>
      <c r="T340" s="71"/>
      <c r="U340" s="71"/>
      <c r="V340" s="71"/>
      <c r="X340" s="71"/>
      <c r="Y340" s="42"/>
      <c r="Z340" s="42"/>
      <c r="AA340" s="71"/>
      <c r="AB340" s="71"/>
      <c r="AD340" s="71"/>
      <c r="AE340" s="71"/>
      <c r="AG340" s="71"/>
      <c r="AH340" s="71"/>
      <c r="AI340" s="71"/>
      <c r="AJ340" s="71"/>
      <c r="AK340" s="71"/>
      <c r="AL340" s="71"/>
      <c r="AM340" s="158"/>
      <c r="AN340" s="158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</row>
    <row r="341" spans="3:50" s="167" customFormat="1" ht="30" customHeight="1" x14ac:dyDescent="0.25">
      <c r="C341" s="71"/>
      <c r="D341" s="71"/>
      <c r="E341" s="71"/>
      <c r="G341" s="71"/>
      <c r="H341" s="56"/>
      <c r="I341" s="68"/>
      <c r="J341" s="69"/>
      <c r="K341" s="71"/>
      <c r="O341" s="71"/>
      <c r="P341" s="71"/>
      <c r="Q341" s="71"/>
      <c r="T341" s="71"/>
      <c r="U341" s="71"/>
      <c r="V341" s="71"/>
      <c r="X341" s="71"/>
      <c r="Y341" s="42"/>
      <c r="Z341" s="42"/>
      <c r="AA341" s="71"/>
      <c r="AB341" s="71"/>
      <c r="AD341" s="71"/>
      <c r="AE341" s="71"/>
      <c r="AG341" s="71"/>
      <c r="AH341" s="71"/>
      <c r="AI341" s="71"/>
      <c r="AJ341" s="71"/>
      <c r="AK341" s="71"/>
      <c r="AL341" s="71"/>
      <c r="AM341" s="158"/>
      <c r="AN341" s="158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</row>
    <row r="342" spans="3:50" s="167" customFormat="1" ht="30" customHeight="1" x14ac:dyDescent="0.25">
      <c r="C342" s="71"/>
      <c r="D342" s="71"/>
      <c r="E342" s="71"/>
      <c r="G342" s="71"/>
      <c r="H342" s="56"/>
      <c r="I342" s="68"/>
      <c r="J342" s="69"/>
      <c r="K342" s="71"/>
      <c r="O342" s="71"/>
      <c r="P342" s="71"/>
      <c r="Q342" s="71"/>
      <c r="T342" s="71"/>
      <c r="U342" s="71"/>
      <c r="V342" s="71"/>
      <c r="X342" s="71"/>
      <c r="Y342" s="42"/>
      <c r="Z342" s="42"/>
      <c r="AA342" s="71"/>
      <c r="AB342" s="71"/>
      <c r="AD342" s="71"/>
      <c r="AE342" s="71"/>
      <c r="AG342" s="71"/>
      <c r="AH342" s="71"/>
      <c r="AI342" s="71"/>
      <c r="AJ342" s="71"/>
      <c r="AK342" s="71"/>
      <c r="AL342" s="71"/>
      <c r="AM342" s="158"/>
      <c r="AN342" s="158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</row>
    <row r="343" spans="3:50" s="167" customFormat="1" ht="30" customHeight="1" x14ac:dyDescent="0.25">
      <c r="C343" s="71"/>
      <c r="D343" s="71"/>
      <c r="E343" s="71"/>
      <c r="G343" s="71"/>
      <c r="H343" s="56"/>
      <c r="I343" s="68"/>
      <c r="J343" s="69"/>
      <c r="K343" s="71"/>
      <c r="O343" s="71"/>
      <c r="P343" s="71"/>
      <c r="Q343" s="71"/>
      <c r="T343" s="71"/>
      <c r="U343" s="71"/>
      <c r="V343" s="71"/>
      <c r="X343" s="71"/>
      <c r="Y343" s="42"/>
      <c r="Z343" s="42"/>
      <c r="AA343" s="71"/>
      <c r="AB343" s="71"/>
      <c r="AD343" s="71"/>
      <c r="AE343" s="71"/>
      <c r="AG343" s="71"/>
      <c r="AH343" s="71"/>
      <c r="AI343" s="71"/>
      <c r="AJ343" s="71"/>
      <c r="AK343" s="71"/>
      <c r="AL343" s="71"/>
      <c r="AM343" s="158"/>
      <c r="AN343" s="158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</row>
    <row r="344" spans="3:50" s="167" customFormat="1" ht="30" customHeight="1" x14ac:dyDescent="0.25">
      <c r="C344" s="71"/>
      <c r="D344" s="71"/>
      <c r="E344" s="71"/>
      <c r="G344" s="71"/>
      <c r="H344" s="56"/>
      <c r="I344" s="68"/>
      <c r="J344" s="69"/>
      <c r="K344" s="71"/>
      <c r="O344" s="71"/>
      <c r="P344" s="71"/>
      <c r="Q344" s="71"/>
      <c r="T344" s="71"/>
      <c r="U344" s="71"/>
      <c r="V344" s="71"/>
      <c r="X344" s="71"/>
      <c r="Y344" s="42"/>
      <c r="Z344" s="42"/>
      <c r="AA344" s="71"/>
      <c r="AB344" s="71"/>
      <c r="AD344" s="71"/>
      <c r="AE344" s="71"/>
      <c r="AG344" s="71"/>
      <c r="AH344" s="71"/>
      <c r="AI344" s="71"/>
      <c r="AJ344" s="71"/>
      <c r="AK344" s="71"/>
      <c r="AL344" s="71"/>
      <c r="AM344" s="158"/>
      <c r="AN344" s="158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</row>
    <row r="345" spans="3:50" s="167" customFormat="1" ht="30" customHeight="1" x14ac:dyDescent="0.25">
      <c r="C345" s="71"/>
      <c r="D345" s="71"/>
      <c r="E345" s="71"/>
      <c r="G345" s="71"/>
      <c r="H345" s="56"/>
      <c r="I345" s="68"/>
      <c r="J345" s="69"/>
      <c r="K345" s="71"/>
      <c r="O345" s="71"/>
      <c r="P345" s="71"/>
      <c r="Q345" s="71"/>
      <c r="T345" s="71"/>
      <c r="U345" s="71"/>
      <c r="V345" s="71"/>
      <c r="X345" s="71"/>
      <c r="Y345" s="42"/>
      <c r="Z345" s="42"/>
      <c r="AA345" s="71"/>
      <c r="AB345" s="71"/>
      <c r="AD345" s="71"/>
      <c r="AE345" s="71"/>
      <c r="AG345" s="71"/>
      <c r="AH345" s="71"/>
      <c r="AI345" s="71"/>
      <c r="AJ345" s="71"/>
      <c r="AK345" s="71"/>
      <c r="AL345" s="71"/>
      <c r="AM345" s="158"/>
      <c r="AN345" s="158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</row>
    <row r="346" spans="3:50" s="167" customFormat="1" ht="30" customHeight="1" x14ac:dyDescent="0.25">
      <c r="C346" s="71"/>
      <c r="D346" s="71"/>
      <c r="E346" s="71"/>
      <c r="G346" s="71"/>
      <c r="H346" s="56"/>
      <c r="I346" s="68"/>
      <c r="J346" s="69"/>
      <c r="K346" s="71"/>
      <c r="O346" s="71"/>
      <c r="P346" s="71"/>
      <c r="Q346" s="71"/>
      <c r="T346" s="71"/>
      <c r="U346" s="71"/>
      <c r="V346" s="71"/>
      <c r="X346" s="71"/>
      <c r="Y346" s="42"/>
      <c r="Z346" s="42"/>
      <c r="AA346" s="71"/>
      <c r="AB346" s="71"/>
      <c r="AD346" s="71"/>
      <c r="AE346" s="71"/>
      <c r="AG346" s="71"/>
      <c r="AH346" s="71"/>
      <c r="AI346" s="71"/>
      <c r="AJ346" s="71"/>
      <c r="AK346" s="71"/>
      <c r="AL346" s="71"/>
      <c r="AM346" s="158"/>
      <c r="AN346" s="158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</row>
    <row r="347" spans="3:50" s="167" customFormat="1" ht="30" customHeight="1" x14ac:dyDescent="0.25">
      <c r="C347" s="71"/>
      <c r="D347" s="71"/>
      <c r="E347" s="71"/>
      <c r="G347" s="71"/>
      <c r="H347" s="56"/>
      <c r="I347" s="68"/>
      <c r="J347" s="69"/>
      <c r="K347" s="71"/>
      <c r="O347" s="71"/>
      <c r="P347" s="71"/>
      <c r="Q347" s="71"/>
      <c r="T347" s="71"/>
      <c r="U347" s="71"/>
      <c r="V347" s="71"/>
      <c r="X347" s="71"/>
      <c r="Y347" s="42"/>
      <c r="Z347" s="42"/>
      <c r="AA347" s="71"/>
      <c r="AB347" s="71"/>
      <c r="AD347" s="71"/>
      <c r="AE347" s="71"/>
      <c r="AG347" s="71"/>
      <c r="AH347" s="71"/>
      <c r="AI347" s="71"/>
      <c r="AJ347" s="71"/>
      <c r="AK347" s="71"/>
      <c r="AL347" s="71"/>
      <c r="AM347" s="158"/>
      <c r="AN347" s="158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</row>
    <row r="348" spans="3:50" s="167" customFormat="1" ht="30" customHeight="1" x14ac:dyDescent="0.25">
      <c r="C348" s="71"/>
      <c r="D348" s="71"/>
      <c r="E348" s="71"/>
      <c r="G348" s="71"/>
      <c r="H348" s="56"/>
      <c r="I348" s="68"/>
      <c r="J348" s="69"/>
      <c r="K348" s="71"/>
      <c r="O348" s="71"/>
      <c r="P348" s="71"/>
      <c r="Q348" s="71"/>
      <c r="T348" s="71"/>
      <c r="U348" s="71"/>
      <c r="V348" s="71"/>
      <c r="X348" s="71"/>
      <c r="Y348" s="42"/>
      <c r="Z348" s="42"/>
      <c r="AA348" s="71"/>
      <c r="AB348" s="71"/>
      <c r="AD348" s="71"/>
      <c r="AE348" s="71"/>
      <c r="AG348" s="71"/>
      <c r="AH348" s="71"/>
      <c r="AI348" s="71"/>
      <c r="AJ348" s="71"/>
      <c r="AK348" s="71"/>
      <c r="AL348" s="71"/>
      <c r="AM348" s="158"/>
      <c r="AN348" s="158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</row>
    <row r="349" spans="3:50" s="167" customFormat="1" ht="30" customHeight="1" x14ac:dyDescent="0.25">
      <c r="C349" s="71"/>
      <c r="D349" s="71"/>
      <c r="E349" s="71"/>
      <c r="G349" s="71"/>
      <c r="H349" s="56"/>
      <c r="I349" s="68"/>
      <c r="J349" s="69"/>
      <c r="K349" s="71"/>
      <c r="O349" s="71"/>
      <c r="P349" s="71"/>
      <c r="Q349" s="71"/>
      <c r="T349" s="71"/>
      <c r="U349" s="71"/>
      <c r="V349" s="71"/>
      <c r="X349" s="71"/>
      <c r="Y349" s="42"/>
      <c r="Z349" s="42"/>
      <c r="AA349" s="71"/>
      <c r="AB349" s="71"/>
      <c r="AD349" s="71"/>
      <c r="AE349" s="71"/>
      <c r="AG349" s="71"/>
      <c r="AH349" s="71"/>
      <c r="AI349" s="71"/>
      <c r="AJ349" s="71"/>
      <c r="AK349" s="71"/>
      <c r="AL349" s="71"/>
      <c r="AM349" s="158"/>
      <c r="AN349" s="158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</row>
    <row r="350" spans="3:50" s="167" customFormat="1" ht="30" customHeight="1" x14ac:dyDescent="0.25">
      <c r="C350" s="71"/>
      <c r="D350" s="71"/>
      <c r="E350" s="71"/>
      <c r="G350" s="71"/>
      <c r="H350" s="56"/>
      <c r="I350" s="68"/>
      <c r="J350" s="69"/>
      <c r="K350" s="71"/>
      <c r="O350" s="71"/>
      <c r="P350" s="71"/>
      <c r="Q350" s="71"/>
      <c r="T350" s="71"/>
      <c r="U350" s="71"/>
      <c r="V350" s="71"/>
      <c r="X350" s="71"/>
      <c r="Y350" s="42"/>
      <c r="Z350" s="42"/>
      <c r="AA350" s="71"/>
      <c r="AB350" s="71"/>
      <c r="AD350" s="71"/>
      <c r="AE350" s="71"/>
      <c r="AG350" s="71"/>
      <c r="AH350" s="71"/>
      <c r="AI350" s="71"/>
      <c r="AJ350" s="71"/>
      <c r="AK350" s="71"/>
      <c r="AL350" s="71"/>
      <c r="AM350" s="158"/>
      <c r="AN350" s="158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</row>
    <row r="351" spans="3:50" s="167" customFormat="1" ht="30" customHeight="1" x14ac:dyDescent="0.25">
      <c r="C351" s="71"/>
      <c r="D351" s="71"/>
      <c r="E351" s="71"/>
      <c r="G351" s="71"/>
      <c r="H351" s="56"/>
      <c r="I351" s="68"/>
      <c r="J351" s="69"/>
      <c r="K351" s="71"/>
      <c r="O351" s="71"/>
      <c r="P351" s="71"/>
      <c r="Q351" s="71"/>
      <c r="T351" s="71"/>
      <c r="U351" s="71"/>
      <c r="V351" s="71"/>
      <c r="X351" s="71"/>
      <c r="Y351" s="42"/>
      <c r="Z351" s="42"/>
      <c r="AA351" s="71"/>
      <c r="AB351" s="71"/>
      <c r="AD351" s="71"/>
      <c r="AE351" s="71"/>
      <c r="AG351" s="71"/>
      <c r="AH351" s="71"/>
      <c r="AI351" s="71"/>
      <c r="AJ351" s="71"/>
      <c r="AK351" s="71"/>
      <c r="AL351" s="71"/>
      <c r="AM351" s="158"/>
      <c r="AN351" s="158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</row>
    <row r="352" spans="3:50" s="167" customFormat="1" ht="30" customHeight="1" x14ac:dyDescent="0.25">
      <c r="C352" s="71"/>
      <c r="D352" s="71"/>
      <c r="E352" s="71"/>
      <c r="G352" s="71"/>
      <c r="H352" s="56"/>
      <c r="I352" s="68"/>
      <c r="J352" s="69"/>
      <c r="K352" s="71"/>
      <c r="O352" s="71"/>
      <c r="P352" s="71"/>
      <c r="Q352" s="71"/>
      <c r="T352" s="71"/>
      <c r="U352" s="71"/>
      <c r="V352" s="71"/>
      <c r="X352" s="71"/>
      <c r="Y352" s="42"/>
      <c r="Z352" s="42"/>
      <c r="AA352" s="71"/>
      <c r="AB352" s="71"/>
      <c r="AD352" s="71"/>
      <c r="AE352" s="71"/>
      <c r="AG352" s="71"/>
      <c r="AH352" s="71"/>
      <c r="AI352" s="71"/>
      <c r="AJ352" s="71"/>
      <c r="AK352" s="71"/>
      <c r="AL352" s="71"/>
      <c r="AM352" s="158"/>
      <c r="AN352" s="158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</row>
    <row r="353" spans="3:50" s="167" customFormat="1" ht="30" customHeight="1" x14ac:dyDescent="0.25">
      <c r="C353" s="71"/>
      <c r="D353" s="71"/>
      <c r="E353" s="71"/>
      <c r="G353" s="71"/>
      <c r="H353" s="56"/>
      <c r="I353" s="68"/>
      <c r="J353" s="69"/>
      <c r="K353" s="71"/>
      <c r="O353" s="71"/>
      <c r="P353" s="71"/>
      <c r="Q353" s="71"/>
      <c r="T353" s="71"/>
      <c r="U353" s="71"/>
      <c r="V353" s="71"/>
      <c r="X353" s="71"/>
      <c r="Y353" s="42"/>
      <c r="Z353" s="42"/>
      <c r="AA353" s="71"/>
      <c r="AB353" s="71"/>
      <c r="AD353" s="71"/>
      <c r="AE353" s="71"/>
      <c r="AG353" s="71"/>
      <c r="AH353" s="71"/>
      <c r="AI353" s="71"/>
      <c r="AJ353" s="71"/>
      <c r="AK353" s="71"/>
      <c r="AL353" s="71"/>
      <c r="AM353" s="158"/>
      <c r="AN353" s="158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</row>
    <row r="354" spans="3:50" s="167" customFormat="1" ht="30" customHeight="1" x14ac:dyDescent="0.25">
      <c r="C354" s="71"/>
      <c r="D354" s="71"/>
      <c r="E354" s="71"/>
      <c r="G354" s="71"/>
      <c r="H354" s="56"/>
      <c r="I354" s="68"/>
      <c r="J354" s="69"/>
      <c r="K354" s="71"/>
      <c r="O354" s="71"/>
      <c r="P354" s="71"/>
      <c r="Q354" s="71"/>
      <c r="T354" s="71"/>
      <c r="U354" s="71"/>
      <c r="V354" s="71"/>
      <c r="X354" s="71"/>
      <c r="Y354" s="42"/>
      <c r="Z354" s="42"/>
      <c r="AA354" s="71"/>
      <c r="AB354" s="71"/>
      <c r="AD354" s="71"/>
      <c r="AE354" s="71"/>
      <c r="AG354" s="71"/>
      <c r="AH354" s="71"/>
      <c r="AI354" s="71"/>
      <c r="AJ354" s="71"/>
      <c r="AK354" s="71"/>
      <c r="AL354" s="71"/>
      <c r="AM354" s="158"/>
      <c r="AN354" s="158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</row>
    <row r="355" spans="3:50" s="167" customFormat="1" ht="30" customHeight="1" x14ac:dyDescent="0.25">
      <c r="C355" s="71"/>
      <c r="D355" s="71"/>
      <c r="E355" s="71"/>
      <c r="G355" s="71"/>
      <c r="H355" s="56"/>
      <c r="I355" s="68"/>
      <c r="J355" s="69"/>
      <c r="K355" s="71"/>
      <c r="O355" s="71"/>
      <c r="P355" s="71"/>
      <c r="Q355" s="71"/>
      <c r="T355" s="71"/>
      <c r="U355" s="71"/>
      <c r="V355" s="71"/>
      <c r="X355" s="71"/>
      <c r="Y355" s="42"/>
      <c r="Z355" s="42"/>
      <c r="AA355" s="71"/>
      <c r="AB355" s="71"/>
      <c r="AD355" s="71"/>
      <c r="AE355" s="71"/>
      <c r="AG355" s="71"/>
      <c r="AH355" s="71"/>
      <c r="AI355" s="71"/>
      <c r="AJ355" s="71"/>
      <c r="AK355" s="71"/>
      <c r="AL355" s="71"/>
      <c r="AM355" s="158"/>
      <c r="AN355" s="158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</row>
    <row r="356" spans="3:50" s="167" customFormat="1" ht="30" customHeight="1" x14ac:dyDescent="0.25">
      <c r="C356" s="71"/>
      <c r="D356" s="71"/>
      <c r="E356" s="71"/>
      <c r="G356" s="71"/>
      <c r="H356" s="56"/>
      <c r="I356" s="68"/>
      <c r="J356" s="69"/>
      <c r="K356" s="71"/>
      <c r="O356" s="71"/>
      <c r="P356" s="71"/>
      <c r="Q356" s="71"/>
      <c r="T356" s="71"/>
      <c r="U356" s="71"/>
      <c r="V356" s="71"/>
      <c r="X356" s="71"/>
      <c r="Y356" s="42"/>
      <c r="Z356" s="42"/>
      <c r="AA356" s="71"/>
      <c r="AB356" s="71"/>
      <c r="AD356" s="71"/>
      <c r="AE356" s="71"/>
      <c r="AG356" s="71"/>
      <c r="AH356" s="71"/>
      <c r="AI356" s="71"/>
      <c r="AJ356" s="71"/>
      <c r="AK356" s="71"/>
      <c r="AL356" s="71"/>
      <c r="AM356" s="158"/>
      <c r="AN356" s="158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</row>
    <row r="357" spans="3:50" s="167" customFormat="1" ht="30" customHeight="1" x14ac:dyDescent="0.25">
      <c r="C357" s="71"/>
      <c r="D357" s="71"/>
      <c r="E357" s="71"/>
      <c r="G357" s="71"/>
      <c r="H357" s="56"/>
      <c r="I357" s="68"/>
      <c r="J357" s="69"/>
      <c r="K357" s="71"/>
      <c r="O357" s="71"/>
      <c r="P357" s="71"/>
      <c r="Q357" s="71"/>
      <c r="T357" s="71"/>
      <c r="U357" s="71"/>
      <c r="V357" s="71"/>
      <c r="X357" s="71"/>
      <c r="Y357" s="42"/>
      <c r="Z357" s="42"/>
      <c r="AA357" s="71"/>
      <c r="AB357" s="71"/>
      <c r="AD357" s="71"/>
      <c r="AE357" s="71"/>
      <c r="AG357" s="71"/>
      <c r="AH357" s="71"/>
      <c r="AI357" s="71"/>
      <c r="AJ357" s="71"/>
      <c r="AK357" s="71"/>
      <c r="AL357" s="71"/>
      <c r="AM357" s="158"/>
      <c r="AN357" s="158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</row>
    <row r="358" spans="3:50" s="167" customFormat="1" ht="30" customHeight="1" x14ac:dyDescent="0.25">
      <c r="C358" s="71"/>
      <c r="D358" s="71"/>
      <c r="E358" s="71"/>
      <c r="G358" s="71"/>
      <c r="H358" s="56"/>
      <c r="I358" s="68"/>
      <c r="J358" s="69"/>
      <c r="K358" s="71"/>
      <c r="O358" s="71"/>
      <c r="P358" s="71"/>
      <c r="Q358" s="71"/>
      <c r="T358" s="71"/>
      <c r="U358" s="71"/>
      <c r="V358" s="71"/>
      <c r="X358" s="71"/>
      <c r="Y358" s="42"/>
      <c r="Z358" s="42"/>
      <c r="AA358" s="71"/>
      <c r="AB358" s="71"/>
      <c r="AD358" s="71"/>
      <c r="AE358" s="71"/>
      <c r="AG358" s="71"/>
      <c r="AH358" s="71"/>
      <c r="AI358" s="71"/>
      <c r="AJ358" s="71"/>
      <c r="AK358" s="71"/>
      <c r="AL358" s="71"/>
      <c r="AM358" s="158"/>
      <c r="AN358" s="158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</row>
    <row r="359" spans="3:50" s="167" customFormat="1" ht="30" customHeight="1" x14ac:dyDescent="0.25">
      <c r="C359" s="71"/>
      <c r="D359" s="71"/>
      <c r="E359" s="71"/>
      <c r="G359" s="71"/>
      <c r="H359" s="56"/>
      <c r="I359" s="68"/>
      <c r="J359" s="69"/>
      <c r="K359" s="71"/>
      <c r="O359" s="71"/>
      <c r="P359" s="71"/>
      <c r="Q359" s="71"/>
      <c r="T359" s="71"/>
      <c r="U359" s="71"/>
      <c r="V359" s="71"/>
      <c r="X359" s="71"/>
      <c r="Y359" s="42"/>
      <c r="Z359" s="42"/>
      <c r="AA359" s="71"/>
      <c r="AB359" s="71"/>
      <c r="AD359" s="71"/>
      <c r="AE359" s="71"/>
      <c r="AG359" s="71"/>
      <c r="AH359" s="71"/>
      <c r="AI359" s="71"/>
      <c r="AJ359" s="71"/>
      <c r="AK359" s="71"/>
      <c r="AL359" s="71"/>
      <c r="AM359" s="158"/>
      <c r="AN359" s="158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</row>
    <row r="360" spans="3:50" s="167" customFormat="1" ht="30" customHeight="1" x14ac:dyDescent="0.25">
      <c r="C360" s="71"/>
      <c r="D360" s="71"/>
      <c r="E360" s="71"/>
      <c r="G360" s="71"/>
      <c r="H360" s="56"/>
      <c r="I360" s="68"/>
      <c r="J360" s="69"/>
      <c r="K360" s="71"/>
      <c r="O360" s="71"/>
      <c r="P360" s="71"/>
      <c r="Q360" s="71"/>
      <c r="T360" s="71"/>
      <c r="U360" s="71"/>
      <c r="V360" s="71"/>
      <c r="X360" s="71"/>
      <c r="Y360" s="42"/>
      <c r="Z360" s="42"/>
      <c r="AA360" s="71"/>
      <c r="AB360" s="71"/>
      <c r="AD360" s="71"/>
      <c r="AE360" s="71"/>
      <c r="AG360" s="71"/>
      <c r="AH360" s="71"/>
      <c r="AI360" s="71"/>
      <c r="AJ360" s="71"/>
      <c r="AK360" s="71"/>
      <c r="AL360" s="71"/>
      <c r="AM360" s="158"/>
      <c r="AN360" s="158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</row>
    <row r="361" spans="3:50" s="167" customFormat="1" ht="30" customHeight="1" x14ac:dyDescent="0.25">
      <c r="C361" s="71"/>
      <c r="D361" s="71"/>
      <c r="E361" s="71"/>
      <c r="G361" s="71"/>
      <c r="H361" s="56"/>
      <c r="I361" s="68"/>
      <c r="J361" s="69"/>
      <c r="K361" s="71"/>
      <c r="O361" s="71"/>
      <c r="P361" s="71"/>
      <c r="Q361" s="71"/>
      <c r="T361" s="71"/>
      <c r="U361" s="71"/>
      <c r="V361" s="71"/>
      <c r="X361" s="71"/>
      <c r="Y361" s="42"/>
      <c r="Z361" s="42"/>
      <c r="AA361" s="71"/>
      <c r="AB361" s="71"/>
      <c r="AD361" s="71"/>
      <c r="AE361" s="71"/>
      <c r="AG361" s="71"/>
      <c r="AH361" s="71"/>
      <c r="AI361" s="71"/>
      <c r="AJ361" s="71"/>
      <c r="AK361" s="71"/>
      <c r="AL361" s="71"/>
      <c r="AM361" s="158"/>
      <c r="AN361" s="158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</row>
    <row r="362" spans="3:50" s="167" customFormat="1" ht="30" customHeight="1" x14ac:dyDescent="0.25">
      <c r="C362" s="71"/>
      <c r="D362" s="71"/>
      <c r="E362" s="71"/>
      <c r="G362" s="71"/>
      <c r="H362" s="56"/>
      <c r="I362" s="68"/>
      <c r="J362" s="69"/>
      <c r="K362" s="71"/>
      <c r="O362" s="71"/>
      <c r="P362" s="71"/>
      <c r="Q362" s="71"/>
      <c r="T362" s="71"/>
      <c r="U362" s="71"/>
      <c r="V362" s="71"/>
      <c r="X362" s="71"/>
      <c r="Y362" s="42"/>
      <c r="Z362" s="42"/>
      <c r="AA362" s="71"/>
      <c r="AB362" s="71"/>
      <c r="AD362" s="71"/>
      <c r="AE362" s="71"/>
      <c r="AG362" s="71"/>
      <c r="AH362" s="71"/>
      <c r="AI362" s="71"/>
      <c r="AJ362" s="71"/>
      <c r="AK362" s="71"/>
      <c r="AL362" s="71"/>
      <c r="AM362" s="158"/>
      <c r="AN362" s="158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</row>
    <row r="363" spans="3:50" s="167" customFormat="1" ht="30" customHeight="1" x14ac:dyDescent="0.25">
      <c r="C363" s="71"/>
      <c r="D363" s="71"/>
      <c r="E363" s="71"/>
      <c r="G363" s="71"/>
      <c r="H363" s="56"/>
      <c r="I363" s="68"/>
      <c r="J363" s="69"/>
      <c r="K363" s="71"/>
      <c r="O363" s="71"/>
      <c r="P363" s="71"/>
      <c r="Q363" s="71"/>
      <c r="T363" s="71"/>
      <c r="U363" s="71"/>
      <c r="V363" s="71"/>
      <c r="X363" s="71"/>
      <c r="Y363" s="42"/>
      <c r="Z363" s="42"/>
      <c r="AA363" s="71"/>
      <c r="AB363" s="71"/>
      <c r="AD363" s="71"/>
      <c r="AE363" s="71"/>
      <c r="AG363" s="71"/>
      <c r="AH363" s="71"/>
      <c r="AI363" s="71"/>
      <c r="AJ363" s="71"/>
      <c r="AK363" s="71"/>
      <c r="AL363" s="71"/>
      <c r="AM363" s="158"/>
      <c r="AN363" s="158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</row>
    <row r="364" spans="3:50" s="167" customFormat="1" ht="30" customHeight="1" x14ac:dyDescent="0.25">
      <c r="C364" s="71"/>
      <c r="D364" s="71"/>
      <c r="E364" s="71"/>
      <c r="G364" s="71"/>
      <c r="H364" s="56"/>
      <c r="I364" s="68"/>
      <c r="J364" s="69"/>
      <c r="K364" s="71"/>
      <c r="O364" s="71"/>
      <c r="P364" s="71"/>
      <c r="Q364" s="71"/>
      <c r="T364" s="71"/>
      <c r="U364" s="71"/>
      <c r="V364" s="71"/>
      <c r="X364" s="71"/>
      <c r="Y364" s="42"/>
      <c r="Z364" s="42"/>
      <c r="AA364" s="71"/>
      <c r="AB364" s="71"/>
      <c r="AD364" s="71"/>
      <c r="AE364" s="71"/>
      <c r="AG364" s="71"/>
      <c r="AH364" s="71"/>
      <c r="AI364" s="71"/>
      <c r="AJ364" s="71"/>
      <c r="AK364" s="71"/>
      <c r="AL364" s="71"/>
      <c r="AM364" s="158"/>
      <c r="AN364" s="158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</row>
    <row r="365" spans="3:50" s="167" customFormat="1" ht="30" customHeight="1" x14ac:dyDescent="0.25">
      <c r="C365" s="71"/>
      <c r="D365" s="71"/>
      <c r="E365" s="71"/>
      <c r="G365" s="71"/>
      <c r="H365" s="56"/>
      <c r="I365" s="68"/>
      <c r="J365" s="69"/>
      <c r="K365" s="71"/>
      <c r="O365" s="71"/>
      <c r="P365" s="71"/>
      <c r="Q365" s="71"/>
      <c r="T365" s="71"/>
      <c r="U365" s="71"/>
      <c r="V365" s="71"/>
      <c r="X365" s="71"/>
      <c r="Y365" s="42"/>
      <c r="Z365" s="42"/>
      <c r="AA365" s="71"/>
      <c r="AB365" s="71"/>
      <c r="AD365" s="71"/>
      <c r="AE365" s="71"/>
      <c r="AG365" s="71"/>
      <c r="AH365" s="71"/>
      <c r="AI365" s="71"/>
      <c r="AJ365" s="71"/>
      <c r="AK365" s="71"/>
      <c r="AL365" s="71"/>
      <c r="AM365" s="158"/>
      <c r="AN365" s="158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</row>
    <row r="366" spans="3:50" s="167" customFormat="1" ht="30" customHeight="1" x14ac:dyDescent="0.25">
      <c r="C366" s="71"/>
      <c r="D366" s="71"/>
      <c r="E366" s="71"/>
      <c r="G366" s="71"/>
      <c r="H366" s="56"/>
      <c r="I366" s="68"/>
      <c r="J366" s="69"/>
      <c r="K366" s="71"/>
      <c r="O366" s="71"/>
      <c r="P366" s="71"/>
      <c r="Q366" s="71"/>
      <c r="T366" s="71"/>
      <c r="U366" s="71"/>
      <c r="V366" s="71"/>
      <c r="X366" s="71"/>
      <c r="Y366" s="42"/>
      <c r="Z366" s="42"/>
      <c r="AA366" s="71"/>
      <c r="AB366" s="71"/>
      <c r="AD366" s="71"/>
      <c r="AE366" s="71"/>
      <c r="AG366" s="71"/>
      <c r="AH366" s="71"/>
      <c r="AI366" s="71"/>
      <c r="AJ366" s="71"/>
      <c r="AK366" s="71"/>
      <c r="AL366" s="71"/>
      <c r="AM366" s="158"/>
      <c r="AN366" s="158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</row>
    <row r="367" spans="3:50" s="167" customFormat="1" ht="30" customHeight="1" x14ac:dyDescent="0.25">
      <c r="C367" s="71"/>
      <c r="D367" s="71"/>
      <c r="E367" s="71"/>
      <c r="G367" s="71"/>
      <c r="H367" s="56"/>
      <c r="I367" s="68"/>
      <c r="J367" s="69"/>
      <c r="K367" s="71"/>
      <c r="O367" s="71"/>
      <c r="P367" s="71"/>
      <c r="Q367" s="71"/>
      <c r="T367" s="71"/>
      <c r="U367" s="71"/>
      <c r="V367" s="71"/>
      <c r="X367" s="71"/>
      <c r="Y367" s="42"/>
      <c r="Z367" s="42"/>
      <c r="AA367" s="71"/>
      <c r="AB367" s="71"/>
      <c r="AD367" s="71"/>
      <c r="AE367" s="71"/>
      <c r="AG367" s="71"/>
      <c r="AH367" s="71"/>
      <c r="AI367" s="71"/>
      <c r="AJ367" s="71"/>
      <c r="AK367" s="71"/>
      <c r="AL367" s="71"/>
      <c r="AM367" s="158"/>
      <c r="AN367" s="158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</row>
    <row r="368" spans="3:50" s="167" customFormat="1" ht="30" customHeight="1" x14ac:dyDescent="0.25">
      <c r="C368" s="71"/>
      <c r="D368" s="71"/>
      <c r="E368" s="71"/>
      <c r="G368" s="71"/>
      <c r="H368" s="56"/>
      <c r="I368" s="68"/>
      <c r="J368" s="69"/>
      <c r="K368" s="71"/>
      <c r="O368" s="71"/>
      <c r="P368" s="71"/>
      <c r="Q368" s="71"/>
      <c r="T368" s="71"/>
      <c r="U368" s="71"/>
      <c r="V368" s="71"/>
      <c r="X368" s="71"/>
      <c r="Y368" s="42"/>
      <c r="Z368" s="42"/>
      <c r="AA368" s="71"/>
      <c r="AB368" s="71"/>
      <c r="AD368" s="71"/>
      <c r="AE368" s="71"/>
      <c r="AG368" s="71"/>
      <c r="AH368" s="71"/>
      <c r="AI368" s="71"/>
      <c r="AJ368" s="71"/>
      <c r="AK368" s="71"/>
      <c r="AL368" s="71"/>
      <c r="AM368" s="158"/>
      <c r="AN368" s="158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</row>
    <row r="369" spans="3:50" s="167" customFormat="1" ht="30" customHeight="1" x14ac:dyDescent="0.25">
      <c r="C369" s="71"/>
      <c r="D369" s="71"/>
      <c r="E369" s="71"/>
      <c r="G369" s="71"/>
      <c r="H369" s="56"/>
      <c r="I369" s="68"/>
      <c r="J369" s="69"/>
      <c r="K369" s="71"/>
      <c r="O369" s="71"/>
      <c r="P369" s="71"/>
      <c r="Q369" s="71"/>
      <c r="T369" s="71"/>
      <c r="U369" s="71"/>
      <c r="V369" s="71"/>
      <c r="X369" s="71"/>
      <c r="Y369" s="42"/>
      <c r="Z369" s="42"/>
      <c r="AA369" s="71"/>
      <c r="AB369" s="71"/>
      <c r="AD369" s="71"/>
      <c r="AE369" s="71"/>
      <c r="AG369" s="71"/>
      <c r="AH369" s="71"/>
      <c r="AI369" s="71"/>
      <c r="AJ369" s="71"/>
      <c r="AK369" s="71"/>
      <c r="AL369" s="71"/>
      <c r="AM369" s="158"/>
      <c r="AN369" s="158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</row>
    <row r="370" spans="3:50" s="167" customFormat="1" ht="30" customHeight="1" x14ac:dyDescent="0.25">
      <c r="C370" s="71"/>
      <c r="D370" s="71"/>
      <c r="E370" s="71"/>
      <c r="G370" s="71"/>
      <c r="H370" s="56"/>
      <c r="I370" s="68"/>
      <c r="J370" s="69"/>
      <c r="K370" s="71"/>
      <c r="O370" s="71"/>
      <c r="P370" s="71"/>
      <c r="Q370" s="71"/>
      <c r="T370" s="71"/>
      <c r="U370" s="71"/>
      <c r="V370" s="71"/>
      <c r="X370" s="71"/>
      <c r="Y370" s="42"/>
      <c r="Z370" s="42"/>
      <c r="AA370" s="71"/>
      <c r="AB370" s="71"/>
      <c r="AD370" s="71"/>
      <c r="AE370" s="71"/>
      <c r="AG370" s="71"/>
      <c r="AH370" s="71"/>
      <c r="AI370" s="71"/>
      <c r="AJ370" s="71"/>
      <c r="AK370" s="71"/>
      <c r="AL370" s="71"/>
      <c r="AM370" s="158"/>
      <c r="AN370" s="158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</row>
    <row r="371" spans="3:50" s="167" customFormat="1" ht="30" customHeight="1" x14ac:dyDescent="0.25">
      <c r="C371" s="71"/>
      <c r="D371" s="71"/>
      <c r="E371" s="71"/>
      <c r="G371" s="71"/>
      <c r="H371" s="56"/>
      <c r="I371" s="68"/>
      <c r="J371" s="69"/>
      <c r="K371" s="71"/>
      <c r="O371" s="71"/>
      <c r="P371" s="71"/>
      <c r="Q371" s="71"/>
      <c r="T371" s="71"/>
      <c r="U371" s="71"/>
      <c r="V371" s="71"/>
      <c r="X371" s="71"/>
      <c r="Y371" s="42"/>
      <c r="Z371" s="42"/>
      <c r="AA371" s="71"/>
      <c r="AB371" s="71"/>
      <c r="AD371" s="71"/>
      <c r="AE371" s="71"/>
      <c r="AG371" s="71"/>
      <c r="AH371" s="71"/>
      <c r="AI371" s="71"/>
      <c r="AJ371" s="71"/>
      <c r="AK371" s="71"/>
      <c r="AL371" s="71"/>
      <c r="AM371" s="158"/>
      <c r="AN371" s="158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</row>
    <row r="372" spans="3:50" s="167" customFormat="1" ht="30" customHeight="1" x14ac:dyDescent="0.25">
      <c r="C372" s="71"/>
      <c r="D372" s="71"/>
      <c r="E372" s="71"/>
      <c r="G372" s="71"/>
      <c r="H372" s="56"/>
      <c r="I372" s="68"/>
      <c r="J372" s="69"/>
      <c r="K372" s="71"/>
      <c r="O372" s="71"/>
      <c r="P372" s="71"/>
      <c r="Q372" s="71"/>
      <c r="T372" s="71"/>
      <c r="U372" s="71"/>
      <c r="V372" s="71"/>
      <c r="X372" s="71"/>
      <c r="Y372" s="42"/>
      <c r="Z372" s="42"/>
      <c r="AA372" s="71"/>
      <c r="AB372" s="71"/>
      <c r="AD372" s="71"/>
      <c r="AE372" s="71"/>
      <c r="AG372" s="71"/>
      <c r="AH372" s="71"/>
      <c r="AI372" s="71"/>
      <c r="AJ372" s="71"/>
      <c r="AK372" s="71"/>
      <c r="AL372" s="71"/>
      <c r="AM372" s="158"/>
      <c r="AN372" s="158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</row>
    <row r="373" spans="3:50" s="167" customFormat="1" ht="30" customHeight="1" x14ac:dyDescent="0.25">
      <c r="C373" s="71"/>
      <c r="D373" s="71"/>
      <c r="E373" s="71"/>
      <c r="G373" s="71"/>
      <c r="H373" s="56"/>
      <c r="I373" s="68"/>
      <c r="J373" s="69"/>
      <c r="K373" s="71"/>
      <c r="O373" s="71"/>
      <c r="P373" s="71"/>
      <c r="Q373" s="71"/>
      <c r="T373" s="71"/>
      <c r="U373" s="71"/>
      <c r="V373" s="71"/>
      <c r="X373" s="71"/>
      <c r="Y373" s="42"/>
      <c r="Z373" s="42"/>
      <c r="AA373" s="71"/>
      <c r="AB373" s="71"/>
      <c r="AD373" s="71"/>
      <c r="AE373" s="71"/>
      <c r="AG373" s="71"/>
      <c r="AH373" s="71"/>
      <c r="AI373" s="71"/>
      <c r="AJ373" s="71"/>
      <c r="AK373" s="71"/>
      <c r="AL373" s="71"/>
      <c r="AM373" s="158"/>
      <c r="AN373" s="158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</row>
    <row r="374" spans="3:50" s="167" customFormat="1" ht="30" customHeight="1" x14ac:dyDescent="0.25">
      <c r="C374" s="71"/>
      <c r="D374" s="71"/>
      <c r="E374" s="71"/>
      <c r="G374" s="71"/>
      <c r="H374" s="56"/>
      <c r="I374" s="68"/>
      <c r="J374" s="69"/>
      <c r="K374" s="71"/>
      <c r="O374" s="71"/>
      <c r="P374" s="71"/>
      <c r="Q374" s="71"/>
      <c r="T374" s="71"/>
      <c r="U374" s="71"/>
      <c r="V374" s="71"/>
      <c r="X374" s="71"/>
      <c r="Y374" s="42"/>
      <c r="Z374" s="42"/>
      <c r="AA374" s="71"/>
      <c r="AB374" s="71"/>
      <c r="AD374" s="71"/>
      <c r="AE374" s="71"/>
      <c r="AG374" s="71"/>
      <c r="AH374" s="71"/>
      <c r="AI374" s="71"/>
      <c r="AJ374" s="71"/>
      <c r="AK374" s="71"/>
      <c r="AL374" s="71"/>
      <c r="AM374" s="158"/>
      <c r="AN374" s="158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</row>
    <row r="375" spans="3:50" s="167" customFormat="1" ht="30" customHeight="1" x14ac:dyDescent="0.25">
      <c r="C375" s="71"/>
      <c r="D375" s="71"/>
      <c r="E375" s="71"/>
      <c r="G375" s="71"/>
      <c r="H375" s="56"/>
      <c r="I375" s="68"/>
      <c r="J375" s="69"/>
      <c r="K375" s="71"/>
      <c r="O375" s="71"/>
      <c r="P375" s="71"/>
      <c r="Q375" s="71"/>
      <c r="T375" s="71"/>
      <c r="U375" s="71"/>
      <c r="V375" s="71"/>
      <c r="X375" s="71"/>
      <c r="Y375" s="42"/>
      <c r="Z375" s="42"/>
      <c r="AA375" s="71"/>
      <c r="AB375" s="71"/>
      <c r="AD375" s="71"/>
      <c r="AE375" s="71"/>
      <c r="AG375" s="71"/>
      <c r="AH375" s="71"/>
      <c r="AI375" s="71"/>
      <c r="AJ375" s="71"/>
      <c r="AK375" s="71"/>
      <c r="AL375" s="71"/>
      <c r="AM375" s="158"/>
      <c r="AN375" s="158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</row>
    <row r="376" spans="3:50" s="167" customFormat="1" ht="30" customHeight="1" x14ac:dyDescent="0.25">
      <c r="C376" s="71"/>
      <c r="D376" s="71"/>
      <c r="E376" s="71"/>
      <c r="G376" s="71"/>
      <c r="H376" s="56"/>
      <c r="I376" s="68"/>
      <c r="J376" s="69"/>
      <c r="K376" s="71"/>
      <c r="O376" s="71"/>
      <c r="P376" s="71"/>
      <c r="Q376" s="71"/>
      <c r="T376" s="71"/>
      <c r="U376" s="71"/>
      <c r="V376" s="71"/>
      <c r="X376" s="71"/>
      <c r="Y376" s="42"/>
      <c r="Z376" s="42"/>
      <c r="AA376" s="71"/>
      <c r="AB376" s="71"/>
      <c r="AD376" s="71"/>
      <c r="AE376" s="71"/>
      <c r="AG376" s="71"/>
      <c r="AH376" s="71"/>
      <c r="AI376" s="71"/>
      <c r="AJ376" s="71"/>
      <c r="AK376" s="71"/>
      <c r="AL376" s="71"/>
      <c r="AM376" s="158"/>
      <c r="AN376" s="158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</row>
    <row r="377" spans="3:50" s="167" customFormat="1" ht="30" customHeight="1" x14ac:dyDescent="0.25">
      <c r="C377" s="71"/>
      <c r="D377" s="71"/>
      <c r="E377" s="71"/>
      <c r="G377" s="71"/>
      <c r="H377" s="56"/>
      <c r="I377" s="68"/>
      <c r="J377" s="69"/>
      <c r="K377" s="71"/>
      <c r="O377" s="71"/>
      <c r="P377" s="71"/>
      <c r="Q377" s="71"/>
      <c r="T377" s="71"/>
      <c r="U377" s="71"/>
      <c r="V377" s="71"/>
      <c r="X377" s="71"/>
      <c r="Y377" s="42"/>
      <c r="Z377" s="42"/>
      <c r="AA377" s="71"/>
      <c r="AB377" s="71"/>
      <c r="AD377" s="71"/>
      <c r="AE377" s="71"/>
      <c r="AG377" s="71"/>
      <c r="AH377" s="71"/>
      <c r="AI377" s="71"/>
      <c r="AJ377" s="71"/>
      <c r="AK377" s="71"/>
      <c r="AL377" s="71"/>
      <c r="AM377" s="158"/>
      <c r="AN377" s="158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</row>
    <row r="378" spans="3:50" s="167" customFormat="1" ht="30" customHeight="1" x14ac:dyDescent="0.25">
      <c r="C378" s="71"/>
      <c r="D378" s="71"/>
      <c r="E378" s="71"/>
      <c r="G378" s="71"/>
      <c r="H378" s="56"/>
      <c r="I378" s="68"/>
      <c r="J378" s="69"/>
      <c r="K378" s="71"/>
      <c r="O378" s="71"/>
      <c r="P378" s="71"/>
      <c r="Q378" s="71"/>
      <c r="T378" s="71"/>
      <c r="U378" s="71"/>
      <c r="V378" s="71"/>
      <c r="X378" s="71"/>
      <c r="Y378" s="42"/>
      <c r="Z378" s="42"/>
      <c r="AA378" s="71"/>
      <c r="AB378" s="71"/>
      <c r="AD378" s="71"/>
      <c r="AE378" s="71"/>
      <c r="AG378" s="71"/>
      <c r="AH378" s="71"/>
      <c r="AI378" s="71"/>
      <c r="AJ378" s="71"/>
      <c r="AK378" s="71"/>
      <c r="AL378" s="71"/>
      <c r="AM378" s="158"/>
      <c r="AN378" s="158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</row>
    <row r="379" spans="3:50" s="167" customFormat="1" ht="30" customHeight="1" x14ac:dyDescent="0.25">
      <c r="C379" s="71"/>
      <c r="D379" s="71"/>
      <c r="E379" s="71"/>
      <c r="G379" s="71"/>
      <c r="H379" s="56"/>
      <c r="I379" s="68"/>
      <c r="J379" s="69"/>
      <c r="K379" s="71"/>
      <c r="O379" s="71"/>
      <c r="P379" s="71"/>
      <c r="Q379" s="71"/>
      <c r="T379" s="71"/>
      <c r="U379" s="71"/>
      <c r="V379" s="71"/>
      <c r="X379" s="71"/>
      <c r="Y379" s="42"/>
      <c r="Z379" s="42"/>
      <c r="AA379" s="71"/>
      <c r="AB379" s="71"/>
      <c r="AD379" s="71"/>
      <c r="AE379" s="71"/>
      <c r="AG379" s="71"/>
      <c r="AH379" s="71"/>
      <c r="AI379" s="71"/>
      <c r="AJ379" s="71"/>
      <c r="AK379" s="71"/>
      <c r="AL379" s="71"/>
      <c r="AM379" s="158"/>
      <c r="AN379" s="158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</row>
    <row r="380" spans="3:50" s="167" customFormat="1" ht="30" customHeight="1" x14ac:dyDescent="0.25">
      <c r="C380" s="71"/>
      <c r="D380" s="71"/>
      <c r="E380" s="71"/>
      <c r="G380" s="71"/>
      <c r="H380" s="56"/>
      <c r="I380" s="68"/>
      <c r="J380" s="69"/>
      <c r="K380" s="71"/>
      <c r="O380" s="71"/>
      <c r="P380" s="71"/>
      <c r="Q380" s="71"/>
      <c r="T380" s="71"/>
      <c r="U380" s="71"/>
      <c r="V380" s="71"/>
      <c r="X380" s="71"/>
      <c r="Y380" s="42"/>
      <c r="Z380" s="42"/>
      <c r="AA380" s="71"/>
      <c r="AB380" s="71"/>
      <c r="AD380" s="71"/>
      <c r="AE380" s="71"/>
      <c r="AG380" s="71"/>
      <c r="AH380" s="71"/>
      <c r="AI380" s="71"/>
      <c r="AJ380" s="71"/>
      <c r="AK380" s="71"/>
      <c r="AL380" s="71"/>
      <c r="AM380" s="158"/>
      <c r="AN380" s="158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</row>
    <row r="381" spans="3:50" s="167" customFormat="1" ht="30" customHeight="1" x14ac:dyDescent="0.25">
      <c r="C381" s="71"/>
      <c r="D381" s="71"/>
      <c r="E381" s="71"/>
      <c r="G381" s="71"/>
      <c r="H381" s="56"/>
      <c r="I381" s="68"/>
      <c r="J381" s="69"/>
      <c r="K381" s="71"/>
      <c r="O381" s="71"/>
      <c r="P381" s="71"/>
      <c r="Q381" s="71"/>
      <c r="T381" s="71"/>
      <c r="U381" s="71"/>
      <c r="V381" s="71"/>
      <c r="X381" s="71"/>
      <c r="Y381" s="42"/>
      <c r="Z381" s="42"/>
      <c r="AA381" s="71"/>
      <c r="AB381" s="71"/>
      <c r="AD381" s="71"/>
      <c r="AE381" s="71"/>
      <c r="AG381" s="71"/>
      <c r="AH381" s="71"/>
      <c r="AI381" s="71"/>
      <c r="AJ381" s="71"/>
      <c r="AK381" s="71"/>
      <c r="AL381" s="71"/>
      <c r="AM381" s="158"/>
      <c r="AN381" s="158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</row>
    <row r="382" spans="3:50" s="167" customFormat="1" ht="30" customHeight="1" x14ac:dyDescent="0.25">
      <c r="C382" s="71"/>
      <c r="D382" s="71"/>
      <c r="E382" s="71"/>
      <c r="G382" s="71"/>
      <c r="H382" s="56"/>
      <c r="I382" s="68"/>
      <c r="J382" s="69"/>
      <c r="K382" s="71"/>
      <c r="O382" s="71"/>
      <c r="P382" s="71"/>
      <c r="Q382" s="71"/>
      <c r="T382" s="71"/>
      <c r="U382" s="71"/>
      <c r="V382" s="71"/>
      <c r="X382" s="71"/>
      <c r="Y382" s="42"/>
      <c r="Z382" s="42"/>
      <c r="AA382" s="71"/>
      <c r="AB382" s="71"/>
      <c r="AD382" s="71"/>
      <c r="AE382" s="71"/>
      <c r="AG382" s="71"/>
      <c r="AH382" s="71"/>
      <c r="AI382" s="71"/>
      <c r="AJ382" s="71"/>
      <c r="AK382" s="71"/>
      <c r="AL382" s="71"/>
      <c r="AM382" s="158"/>
      <c r="AN382" s="158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</row>
    <row r="383" spans="3:50" s="167" customFormat="1" ht="30" customHeight="1" x14ac:dyDescent="0.25">
      <c r="C383" s="71"/>
      <c r="D383" s="71"/>
      <c r="E383" s="71"/>
      <c r="G383" s="71"/>
      <c r="H383" s="56"/>
      <c r="I383" s="68"/>
      <c r="J383" s="69"/>
      <c r="K383" s="71"/>
      <c r="O383" s="71"/>
      <c r="P383" s="71"/>
      <c r="Q383" s="71"/>
      <c r="T383" s="71"/>
      <c r="U383" s="71"/>
      <c r="V383" s="71"/>
      <c r="X383" s="71"/>
      <c r="Y383" s="42"/>
      <c r="Z383" s="42"/>
      <c r="AA383" s="71"/>
      <c r="AB383" s="71"/>
      <c r="AD383" s="71"/>
      <c r="AE383" s="71"/>
      <c r="AG383" s="71"/>
      <c r="AH383" s="71"/>
      <c r="AI383" s="71"/>
      <c r="AJ383" s="71"/>
      <c r="AK383" s="71"/>
      <c r="AL383" s="71"/>
      <c r="AM383" s="158"/>
      <c r="AN383" s="158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</row>
    <row r="384" spans="3:50" s="167" customFormat="1" ht="30" customHeight="1" x14ac:dyDescent="0.25">
      <c r="C384" s="71"/>
      <c r="D384" s="71"/>
      <c r="E384" s="71"/>
      <c r="G384" s="71"/>
      <c r="H384" s="56"/>
      <c r="I384" s="68"/>
      <c r="J384" s="69"/>
      <c r="K384" s="71"/>
      <c r="O384" s="71"/>
      <c r="P384" s="71"/>
      <c r="Q384" s="71"/>
      <c r="T384" s="71"/>
      <c r="U384" s="71"/>
      <c r="V384" s="71"/>
      <c r="X384" s="71"/>
      <c r="Y384" s="42"/>
      <c r="Z384" s="42"/>
      <c r="AA384" s="71"/>
      <c r="AB384" s="71"/>
      <c r="AD384" s="71"/>
      <c r="AE384" s="71"/>
      <c r="AG384" s="71"/>
      <c r="AH384" s="71"/>
      <c r="AI384" s="71"/>
      <c r="AJ384" s="71"/>
      <c r="AK384" s="71"/>
      <c r="AL384" s="71"/>
      <c r="AM384" s="158"/>
      <c r="AN384" s="158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</row>
    <row r="385" spans="1:64" s="167" customFormat="1" ht="30" customHeight="1" x14ac:dyDescent="0.25">
      <c r="C385" s="71"/>
      <c r="D385" s="71"/>
      <c r="E385" s="71"/>
      <c r="G385" s="71"/>
      <c r="H385" s="56"/>
      <c r="I385" s="68"/>
      <c r="J385" s="69"/>
      <c r="K385" s="71"/>
      <c r="O385" s="71"/>
      <c r="P385" s="71"/>
      <c r="Q385" s="71"/>
      <c r="T385" s="71"/>
      <c r="U385" s="71"/>
      <c r="V385" s="71"/>
      <c r="X385" s="71"/>
      <c r="Y385" s="42"/>
      <c r="Z385" s="42"/>
      <c r="AA385" s="71"/>
      <c r="AB385" s="71"/>
      <c r="AD385" s="71"/>
      <c r="AE385" s="71"/>
      <c r="AG385" s="71"/>
      <c r="AH385" s="71"/>
      <c r="AI385" s="71"/>
      <c r="AJ385" s="71"/>
      <c r="AK385" s="71"/>
      <c r="AL385" s="71"/>
      <c r="AM385" s="158"/>
      <c r="AN385" s="158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</row>
    <row r="386" spans="1:64" s="167" customFormat="1" ht="30" customHeight="1" x14ac:dyDescent="0.25">
      <c r="C386" s="71"/>
      <c r="D386" s="71"/>
      <c r="E386" s="71"/>
      <c r="G386" s="71"/>
      <c r="H386" s="56"/>
      <c r="I386" s="68"/>
      <c r="J386" s="69"/>
      <c r="K386" s="71"/>
      <c r="O386" s="71"/>
      <c r="P386" s="71"/>
      <c r="Q386" s="71"/>
      <c r="T386" s="71"/>
      <c r="U386" s="71"/>
      <c r="V386" s="71"/>
      <c r="X386" s="71"/>
      <c r="Y386" s="42"/>
      <c r="Z386" s="42"/>
      <c r="AA386" s="71"/>
      <c r="AB386" s="71"/>
      <c r="AD386" s="71"/>
      <c r="AE386" s="71"/>
      <c r="AG386" s="71"/>
      <c r="AH386" s="71"/>
      <c r="AI386" s="71"/>
      <c r="AJ386" s="71"/>
      <c r="AK386" s="71"/>
      <c r="AL386" s="71"/>
      <c r="AM386" s="158"/>
      <c r="AN386" s="158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</row>
    <row r="387" spans="1:64" s="167" customFormat="1" ht="30" customHeight="1" x14ac:dyDescent="0.25">
      <c r="C387" s="71"/>
      <c r="D387" s="71"/>
      <c r="E387" s="71"/>
      <c r="G387" s="71"/>
      <c r="H387" s="56"/>
      <c r="I387" s="68"/>
      <c r="J387" s="69"/>
      <c r="K387" s="71"/>
      <c r="O387" s="71"/>
      <c r="P387" s="71"/>
      <c r="Q387" s="71"/>
      <c r="T387" s="71"/>
      <c r="U387" s="71"/>
      <c r="V387" s="71"/>
      <c r="X387" s="71"/>
      <c r="Y387" s="42"/>
      <c r="Z387" s="42"/>
      <c r="AA387" s="71"/>
      <c r="AB387" s="71"/>
      <c r="AD387" s="71"/>
      <c r="AE387" s="71"/>
      <c r="AG387" s="71"/>
      <c r="AH387" s="71"/>
      <c r="AI387" s="71"/>
      <c r="AJ387" s="71"/>
      <c r="AK387" s="71"/>
      <c r="AL387" s="71"/>
      <c r="AM387" s="158"/>
      <c r="AN387" s="158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</row>
    <row r="388" spans="1:64" s="167" customFormat="1" ht="30" customHeight="1" x14ac:dyDescent="0.25">
      <c r="A388" s="165"/>
      <c r="B388" s="165"/>
      <c r="C388" s="60"/>
      <c r="D388" s="60"/>
      <c r="E388" s="60"/>
      <c r="G388" s="71"/>
      <c r="H388" s="56"/>
      <c r="I388" s="68"/>
      <c r="J388" s="69"/>
      <c r="K388" s="71"/>
      <c r="O388" s="71"/>
      <c r="P388" s="71"/>
      <c r="Q388" s="71"/>
      <c r="T388" s="71"/>
      <c r="U388" s="71"/>
      <c r="V388" s="71"/>
      <c r="X388" s="71"/>
      <c r="Y388" s="42"/>
      <c r="Z388" s="42"/>
      <c r="AA388" s="71"/>
      <c r="AB388" s="71"/>
      <c r="AD388" s="71"/>
      <c r="AE388" s="71"/>
      <c r="AG388" s="71"/>
      <c r="AH388" s="71"/>
      <c r="AI388" s="71"/>
      <c r="AJ388" s="71"/>
      <c r="AK388" s="71"/>
      <c r="AL388" s="71"/>
      <c r="AM388" s="158"/>
      <c r="AN388" s="158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</row>
    <row r="389" spans="1:64" s="167" customFormat="1" ht="30" customHeight="1" x14ac:dyDescent="0.25">
      <c r="A389" s="165"/>
      <c r="B389" s="165"/>
      <c r="C389" s="60"/>
      <c r="D389" s="60"/>
      <c r="E389" s="60"/>
      <c r="G389" s="71"/>
      <c r="H389" s="56"/>
      <c r="I389" s="68"/>
      <c r="J389" s="69"/>
      <c r="K389" s="71"/>
      <c r="O389" s="71"/>
      <c r="P389" s="71"/>
      <c r="Q389" s="71"/>
      <c r="T389" s="71"/>
      <c r="U389" s="71"/>
      <c r="V389" s="71"/>
      <c r="X389" s="71"/>
      <c r="Y389" s="42"/>
      <c r="Z389" s="42"/>
      <c r="AA389" s="71"/>
      <c r="AB389" s="71"/>
      <c r="AD389" s="71"/>
      <c r="AE389" s="71"/>
      <c r="AG389" s="71"/>
      <c r="AH389" s="71"/>
      <c r="AI389" s="71"/>
      <c r="AJ389" s="71"/>
      <c r="AK389" s="71"/>
      <c r="AL389" s="71"/>
      <c r="AM389" s="158"/>
      <c r="AN389" s="158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</row>
    <row r="390" spans="1:64" s="167" customFormat="1" ht="30" customHeight="1" x14ac:dyDescent="0.25">
      <c r="A390" s="165"/>
      <c r="B390" s="165"/>
      <c r="C390" s="60"/>
      <c r="D390" s="60"/>
      <c r="E390" s="60"/>
      <c r="G390" s="71"/>
      <c r="H390" s="56"/>
      <c r="I390" s="68"/>
      <c r="J390" s="69"/>
      <c r="K390" s="71"/>
      <c r="O390" s="71"/>
      <c r="P390" s="71"/>
      <c r="Q390" s="71"/>
      <c r="T390" s="71"/>
      <c r="U390" s="71"/>
      <c r="V390" s="71"/>
      <c r="X390" s="71"/>
      <c r="Y390" s="42"/>
      <c r="Z390" s="42"/>
      <c r="AA390" s="71"/>
      <c r="AB390" s="71"/>
      <c r="AD390" s="71"/>
      <c r="AE390" s="71"/>
      <c r="AG390" s="71"/>
      <c r="AH390" s="71"/>
      <c r="AI390" s="71"/>
      <c r="AJ390" s="71"/>
      <c r="AK390" s="71"/>
      <c r="AL390" s="71"/>
      <c r="AM390" s="158"/>
      <c r="AN390" s="158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</row>
    <row r="391" spans="1:64" s="167" customFormat="1" ht="30" customHeight="1" x14ac:dyDescent="0.25">
      <c r="A391" s="165"/>
      <c r="B391" s="165"/>
      <c r="C391" s="60"/>
      <c r="D391" s="60"/>
      <c r="E391" s="60"/>
      <c r="G391" s="71"/>
      <c r="H391" s="56"/>
      <c r="I391" s="68"/>
      <c r="J391" s="69"/>
      <c r="K391" s="71"/>
      <c r="O391" s="71"/>
      <c r="P391" s="71"/>
      <c r="Q391" s="71"/>
      <c r="T391" s="71"/>
      <c r="U391" s="71"/>
      <c r="V391" s="71"/>
      <c r="X391" s="71"/>
      <c r="Y391" s="42"/>
      <c r="Z391" s="42"/>
      <c r="AA391" s="71"/>
      <c r="AB391" s="71"/>
      <c r="AD391" s="71"/>
      <c r="AE391" s="71"/>
      <c r="AG391" s="71"/>
      <c r="AH391" s="71"/>
      <c r="AI391" s="71"/>
      <c r="AJ391" s="71"/>
      <c r="AK391" s="71"/>
      <c r="AL391" s="71"/>
      <c r="AM391" s="158"/>
      <c r="AN391" s="158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</row>
    <row r="392" spans="1:64" s="167" customFormat="1" ht="30" customHeight="1" x14ac:dyDescent="0.25">
      <c r="A392" s="165"/>
      <c r="B392" s="165"/>
      <c r="C392" s="60"/>
      <c r="D392" s="60"/>
      <c r="E392" s="60"/>
      <c r="G392" s="71"/>
      <c r="H392" s="56"/>
      <c r="I392" s="68"/>
      <c r="J392" s="69"/>
      <c r="K392" s="71"/>
      <c r="M392" s="165"/>
      <c r="N392" s="165"/>
      <c r="O392" s="60"/>
      <c r="P392" s="60"/>
      <c r="Q392" s="60"/>
      <c r="R392" s="165"/>
      <c r="S392" s="165"/>
      <c r="T392" s="120"/>
      <c r="U392" s="66"/>
      <c r="V392" s="121"/>
      <c r="X392" s="71"/>
      <c r="Y392" s="42"/>
      <c r="Z392" s="42"/>
      <c r="AA392" s="71"/>
      <c r="AB392" s="71"/>
      <c r="AD392" s="71"/>
      <c r="AE392" s="206"/>
      <c r="AG392" s="71"/>
      <c r="AH392" s="71"/>
      <c r="AI392" s="71"/>
      <c r="AJ392" s="71"/>
      <c r="AK392" s="71"/>
      <c r="AL392" s="71"/>
      <c r="AM392" s="158"/>
      <c r="AN392" s="158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</row>
    <row r="393" spans="1:64" s="167" customFormat="1" ht="30" customHeight="1" x14ac:dyDescent="0.25">
      <c r="A393" s="165"/>
      <c r="B393" s="165"/>
      <c r="C393" s="60"/>
      <c r="D393" s="60"/>
      <c r="E393" s="60"/>
      <c r="G393" s="71"/>
      <c r="H393" s="56"/>
      <c r="I393" s="68"/>
      <c r="J393" s="69"/>
      <c r="K393" s="71"/>
      <c r="M393" s="165"/>
      <c r="N393" s="165"/>
      <c r="O393" s="60"/>
      <c r="P393" s="60"/>
      <c r="Q393" s="60"/>
      <c r="R393" s="165"/>
      <c r="S393" s="165"/>
      <c r="T393" s="120"/>
      <c r="U393" s="66"/>
      <c r="V393" s="121"/>
      <c r="X393" s="71"/>
      <c r="Y393" s="42"/>
      <c r="Z393" s="42"/>
      <c r="AA393" s="71"/>
      <c r="AB393" s="71"/>
      <c r="AD393" s="71"/>
      <c r="AE393" s="206"/>
      <c r="AG393" s="71"/>
      <c r="AH393" s="71"/>
      <c r="AI393" s="71"/>
      <c r="AJ393" s="71"/>
      <c r="AK393" s="71"/>
      <c r="AL393" s="71"/>
      <c r="AM393" s="158"/>
      <c r="AN393" s="158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BI393" s="165"/>
      <c r="BJ393" s="165"/>
      <c r="BK393" s="165"/>
      <c r="BL393" s="165"/>
    </row>
    <row r="394" spans="1:64" s="165" customFormat="1" ht="30" customHeight="1" x14ac:dyDescent="0.25">
      <c r="C394" s="60"/>
      <c r="D394" s="60"/>
      <c r="E394" s="60"/>
      <c r="G394" s="71"/>
      <c r="H394" s="56"/>
      <c r="I394" s="68"/>
      <c r="J394" s="69"/>
      <c r="K394" s="71"/>
      <c r="O394" s="60"/>
      <c r="P394" s="60"/>
      <c r="Q394" s="60"/>
      <c r="T394" s="120"/>
      <c r="U394" s="66"/>
      <c r="V394" s="121"/>
      <c r="W394" s="167"/>
      <c r="X394" s="71"/>
      <c r="Y394" s="42"/>
      <c r="Z394" s="42"/>
      <c r="AA394" s="71"/>
      <c r="AB394" s="71"/>
      <c r="AD394" s="206"/>
      <c r="AE394" s="206"/>
      <c r="AF394" s="207"/>
      <c r="AG394" s="208">
        <f t="shared" ref="AG394:AG451" si="15">(SUM(AH394,AI394))-AK394</f>
        <v>0</v>
      </c>
      <c r="AH394" s="209"/>
      <c r="AI394" s="209"/>
      <c r="AJ394" s="60"/>
      <c r="AK394" s="210">
        <f t="shared" ref="AK394:AK450" si="16">SUM(AL394,AO394,AP394,AQ394,AR394,AS394,AT394,AU394,AV394,AW394,AX394,AY394)</f>
        <v>0</v>
      </c>
      <c r="AL394" s="60"/>
      <c r="AM394" s="159"/>
      <c r="AN394" s="159"/>
      <c r="AO394" s="60">
        <v>0</v>
      </c>
      <c r="AP394" s="60">
        <v>0</v>
      </c>
      <c r="AQ394" s="60">
        <v>0</v>
      </c>
      <c r="AR394" s="60">
        <v>0</v>
      </c>
      <c r="AS394" s="60">
        <v>0</v>
      </c>
      <c r="AT394" s="60">
        <v>0</v>
      </c>
      <c r="AU394" s="60">
        <v>0</v>
      </c>
      <c r="AV394" s="60">
        <v>0</v>
      </c>
      <c r="AW394" s="60">
        <v>0</v>
      </c>
      <c r="AX394" s="60">
        <v>0</v>
      </c>
      <c r="AY394" s="165">
        <f t="shared" ref="AY394:AY450" si="17">SUM(AZ394,BG394,BF394)</f>
        <v>0</v>
      </c>
      <c r="BD394" s="165">
        <f t="shared" ref="BD394:BD404" si="18">(BA394*6)+(BB394*8)+(BC394*5)</f>
        <v>0</v>
      </c>
      <c r="BF394" s="165">
        <f t="shared" ref="BF394:BF451" si="19">BE394*5</f>
        <v>0</v>
      </c>
    </row>
    <row r="395" spans="1:64" s="165" customFormat="1" ht="30" customHeight="1" x14ac:dyDescent="0.25">
      <c r="C395" s="60"/>
      <c r="D395" s="60"/>
      <c r="E395" s="60"/>
      <c r="G395" s="71"/>
      <c r="H395" s="56"/>
      <c r="I395" s="68"/>
      <c r="J395" s="69"/>
      <c r="K395" s="71"/>
      <c r="O395" s="60"/>
      <c r="P395" s="60"/>
      <c r="Q395" s="60"/>
      <c r="T395" s="120"/>
      <c r="U395" s="66"/>
      <c r="V395" s="121"/>
      <c r="W395" s="167"/>
      <c r="X395" s="71"/>
      <c r="Y395" s="42"/>
      <c r="Z395" s="42"/>
      <c r="AA395" s="71"/>
      <c r="AB395" s="71"/>
      <c r="AD395" s="206"/>
      <c r="AE395" s="206"/>
      <c r="AF395" s="207"/>
      <c r="AG395" s="208">
        <f t="shared" si="15"/>
        <v>0</v>
      </c>
      <c r="AH395" s="209"/>
      <c r="AI395" s="209"/>
      <c r="AJ395" s="60"/>
      <c r="AK395" s="210">
        <f t="shared" si="16"/>
        <v>0</v>
      </c>
      <c r="AL395" s="60"/>
      <c r="AM395" s="159"/>
      <c r="AN395" s="159"/>
      <c r="AO395" s="60">
        <v>0</v>
      </c>
      <c r="AP395" s="60">
        <v>0</v>
      </c>
      <c r="AQ395" s="60">
        <v>0</v>
      </c>
      <c r="AR395" s="60">
        <v>0</v>
      </c>
      <c r="AS395" s="60">
        <v>0</v>
      </c>
      <c r="AT395" s="60">
        <v>0</v>
      </c>
      <c r="AU395" s="60">
        <v>0</v>
      </c>
      <c r="AV395" s="60">
        <v>0</v>
      </c>
      <c r="AW395" s="60">
        <v>0</v>
      </c>
      <c r="AX395" s="60">
        <v>0</v>
      </c>
      <c r="AY395" s="165">
        <f t="shared" si="17"/>
        <v>0</v>
      </c>
      <c r="BD395" s="165">
        <f t="shared" si="18"/>
        <v>0</v>
      </c>
      <c r="BF395" s="165">
        <f t="shared" si="19"/>
        <v>0</v>
      </c>
    </row>
    <row r="396" spans="1:64" s="165" customFormat="1" ht="30" customHeight="1" x14ac:dyDescent="0.25">
      <c r="C396" s="60"/>
      <c r="D396" s="60"/>
      <c r="E396" s="60"/>
      <c r="G396" s="71"/>
      <c r="H396" s="56"/>
      <c r="I396" s="68"/>
      <c r="J396" s="69"/>
      <c r="K396" s="71"/>
      <c r="O396" s="60"/>
      <c r="P396" s="60"/>
      <c r="Q396" s="60"/>
      <c r="T396" s="120"/>
      <c r="U396" s="66"/>
      <c r="V396" s="121"/>
      <c r="W396" s="167"/>
      <c r="X396" s="60"/>
      <c r="Y396" s="40"/>
      <c r="Z396" s="40"/>
      <c r="AA396" s="177"/>
      <c r="AB396" s="177"/>
      <c r="AD396" s="206"/>
      <c r="AE396" s="206"/>
      <c r="AF396" s="207"/>
      <c r="AG396" s="208">
        <f t="shared" si="15"/>
        <v>0</v>
      </c>
      <c r="AH396" s="209"/>
      <c r="AI396" s="209"/>
      <c r="AJ396" s="60"/>
      <c r="AK396" s="210">
        <f t="shared" si="16"/>
        <v>0</v>
      </c>
      <c r="AL396" s="60"/>
      <c r="AM396" s="159"/>
      <c r="AN396" s="159"/>
      <c r="AO396" s="60">
        <v>0</v>
      </c>
      <c r="AP396" s="60">
        <v>0</v>
      </c>
      <c r="AQ396" s="60">
        <v>0</v>
      </c>
      <c r="AR396" s="60">
        <v>0</v>
      </c>
      <c r="AS396" s="60">
        <v>0</v>
      </c>
      <c r="AT396" s="60">
        <v>0</v>
      </c>
      <c r="AU396" s="60">
        <v>0</v>
      </c>
      <c r="AV396" s="60">
        <v>0</v>
      </c>
      <c r="AW396" s="60">
        <v>0</v>
      </c>
      <c r="AX396" s="60">
        <v>0</v>
      </c>
      <c r="AY396" s="165">
        <f t="shared" si="17"/>
        <v>0</v>
      </c>
      <c r="BD396" s="165">
        <f t="shared" si="18"/>
        <v>0</v>
      </c>
      <c r="BF396" s="165">
        <f t="shared" si="19"/>
        <v>0</v>
      </c>
    </row>
    <row r="397" spans="1:64" s="165" customFormat="1" ht="30" customHeight="1" x14ac:dyDescent="0.25">
      <c r="C397" s="60"/>
      <c r="D397" s="60"/>
      <c r="E397" s="60"/>
      <c r="G397" s="71"/>
      <c r="H397" s="56"/>
      <c r="I397" s="68"/>
      <c r="J397" s="69"/>
      <c r="K397" s="71"/>
      <c r="O397" s="60"/>
      <c r="P397" s="60"/>
      <c r="Q397" s="60"/>
      <c r="T397" s="120"/>
      <c r="U397" s="66"/>
      <c r="V397" s="121"/>
      <c r="W397" s="167"/>
      <c r="X397" s="60"/>
      <c r="Y397" s="40"/>
      <c r="Z397" s="40"/>
      <c r="AA397" s="177"/>
      <c r="AB397" s="177"/>
      <c r="AD397" s="206"/>
      <c r="AE397" s="206"/>
      <c r="AF397" s="207"/>
      <c r="AG397" s="208">
        <f t="shared" si="15"/>
        <v>0</v>
      </c>
      <c r="AH397" s="209"/>
      <c r="AI397" s="209"/>
      <c r="AJ397" s="60"/>
      <c r="AK397" s="210">
        <f t="shared" si="16"/>
        <v>0</v>
      </c>
      <c r="AL397" s="60"/>
      <c r="AM397" s="159"/>
      <c r="AN397" s="159"/>
      <c r="AO397" s="60">
        <v>0</v>
      </c>
      <c r="AP397" s="60">
        <v>0</v>
      </c>
      <c r="AQ397" s="60">
        <v>0</v>
      </c>
      <c r="AR397" s="60">
        <v>0</v>
      </c>
      <c r="AS397" s="60">
        <v>0</v>
      </c>
      <c r="AT397" s="60">
        <v>0</v>
      </c>
      <c r="AU397" s="60">
        <v>0</v>
      </c>
      <c r="AV397" s="60">
        <v>0</v>
      </c>
      <c r="AW397" s="60">
        <v>0</v>
      </c>
      <c r="AX397" s="60">
        <v>0</v>
      </c>
      <c r="AY397" s="165">
        <f t="shared" si="17"/>
        <v>0</v>
      </c>
      <c r="BD397" s="165">
        <f t="shared" si="18"/>
        <v>0</v>
      </c>
      <c r="BF397" s="165">
        <f t="shared" si="19"/>
        <v>0</v>
      </c>
    </row>
    <row r="398" spans="1:64" s="165" customFormat="1" ht="30" customHeight="1" x14ac:dyDescent="0.25">
      <c r="C398" s="60"/>
      <c r="D398" s="60"/>
      <c r="E398" s="60"/>
      <c r="G398" s="71"/>
      <c r="H398" s="56"/>
      <c r="I398" s="68"/>
      <c r="J398" s="69"/>
      <c r="K398" s="71"/>
      <c r="O398" s="60"/>
      <c r="P398" s="60"/>
      <c r="Q398" s="60"/>
      <c r="T398" s="120"/>
      <c r="U398" s="66"/>
      <c r="V398" s="121"/>
      <c r="X398" s="60"/>
      <c r="Y398" s="40"/>
      <c r="Z398" s="40"/>
      <c r="AA398" s="177"/>
      <c r="AB398" s="177"/>
      <c r="AD398" s="206"/>
      <c r="AE398" s="206"/>
      <c r="AF398" s="207"/>
      <c r="AG398" s="208">
        <f t="shared" si="15"/>
        <v>0</v>
      </c>
      <c r="AH398" s="209"/>
      <c r="AI398" s="209"/>
      <c r="AJ398" s="60"/>
      <c r="AK398" s="210">
        <f t="shared" si="16"/>
        <v>0</v>
      </c>
      <c r="AL398" s="60"/>
      <c r="AM398" s="159"/>
      <c r="AN398" s="159"/>
      <c r="AO398" s="60">
        <v>0</v>
      </c>
      <c r="AP398" s="60">
        <v>0</v>
      </c>
      <c r="AQ398" s="60">
        <v>0</v>
      </c>
      <c r="AR398" s="60">
        <v>0</v>
      </c>
      <c r="AS398" s="60">
        <v>0</v>
      </c>
      <c r="AT398" s="60">
        <v>0</v>
      </c>
      <c r="AU398" s="60">
        <v>0</v>
      </c>
      <c r="AV398" s="60">
        <v>0</v>
      </c>
      <c r="AW398" s="60">
        <v>0</v>
      </c>
      <c r="AX398" s="60">
        <v>0</v>
      </c>
      <c r="AY398" s="165">
        <f t="shared" si="17"/>
        <v>0</v>
      </c>
      <c r="BD398" s="165">
        <f t="shared" si="18"/>
        <v>0</v>
      </c>
      <c r="BF398" s="165">
        <f t="shared" si="19"/>
        <v>0</v>
      </c>
    </row>
    <row r="399" spans="1:64" s="165" customFormat="1" ht="30" customHeight="1" x14ac:dyDescent="0.25">
      <c r="C399" s="60"/>
      <c r="D399" s="60"/>
      <c r="E399" s="60"/>
      <c r="G399" s="71"/>
      <c r="H399" s="56"/>
      <c r="I399" s="68"/>
      <c r="J399" s="69"/>
      <c r="K399" s="71"/>
      <c r="O399" s="60"/>
      <c r="P399" s="60"/>
      <c r="Q399" s="60"/>
      <c r="T399" s="120"/>
      <c r="U399" s="66"/>
      <c r="V399" s="121"/>
      <c r="X399" s="60"/>
      <c r="Y399" s="40"/>
      <c r="Z399" s="40"/>
      <c r="AA399" s="177"/>
      <c r="AB399" s="177"/>
      <c r="AD399" s="206"/>
      <c r="AE399" s="206"/>
      <c r="AF399" s="207"/>
      <c r="AG399" s="208">
        <f t="shared" si="15"/>
        <v>0</v>
      </c>
      <c r="AH399" s="209"/>
      <c r="AI399" s="209"/>
      <c r="AJ399" s="60"/>
      <c r="AK399" s="210">
        <f t="shared" si="16"/>
        <v>0</v>
      </c>
      <c r="AL399" s="60"/>
      <c r="AM399" s="159"/>
      <c r="AN399" s="159"/>
      <c r="AO399" s="60">
        <v>0</v>
      </c>
      <c r="AP399" s="60">
        <v>0</v>
      </c>
      <c r="AQ399" s="60">
        <v>0</v>
      </c>
      <c r="AR399" s="60">
        <v>0</v>
      </c>
      <c r="AS399" s="60">
        <v>0</v>
      </c>
      <c r="AT399" s="60">
        <v>0</v>
      </c>
      <c r="AU399" s="60">
        <v>0</v>
      </c>
      <c r="AV399" s="60">
        <v>0</v>
      </c>
      <c r="AW399" s="60">
        <v>0</v>
      </c>
      <c r="AX399" s="60">
        <v>0</v>
      </c>
      <c r="AY399" s="165">
        <f t="shared" si="17"/>
        <v>0</v>
      </c>
      <c r="BD399" s="165">
        <f t="shared" si="18"/>
        <v>0</v>
      </c>
      <c r="BF399" s="165">
        <f t="shared" si="19"/>
        <v>0</v>
      </c>
    </row>
    <row r="400" spans="1:64" s="165" customFormat="1" ht="30" customHeight="1" x14ac:dyDescent="0.25">
      <c r="C400" s="60"/>
      <c r="D400" s="60"/>
      <c r="E400" s="60"/>
      <c r="G400" s="71"/>
      <c r="H400" s="56"/>
      <c r="I400" s="68"/>
      <c r="J400" s="69"/>
      <c r="K400" s="71"/>
      <c r="O400" s="60"/>
      <c r="P400" s="60"/>
      <c r="Q400" s="60"/>
      <c r="T400" s="120"/>
      <c r="U400" s="66"/>
      <c r="V400" s="121"/>
      <c r="X400" s="60"/>
      <c r="Y400" s="40"/>
      <c r="Z400" s="40"/>
      <c r="AA400" s="177"/>
      <c r="AB400" s="177"/>
      <c r="AD400" s="206"/>
      <c r="AE400" s="206"/>
      <c r="AF400" s="207"/>
      <c r="AG400" s="208">
        <f t="shared" si="15"/>
        <v>0</v>
      </c>
      <c r="AH400" s="209"/>
      <c r="AI400" s="209"/>
      <c r="AJ400" s="60"/>
      <c r="AK400" s="210">
        <f t="shared" si="16"/>
        <v>0</v>
      </c>
      <c r="AL400" s="60"/>
      <c r="AM400" s="159"/>
      <c r="AN400" s="159"/>
      <c r="AO400" s="60">
        <v>0</v>
      </c>
      <c r="AP400" s="60">
        <v>0</v>
      </c>
      <c r="AQ400" s="60">
        <v>0</v>
      </c>
      <c r="AR400" s="60">
        <v>0</v>
      </c>
      <c r="AS400" s="60">
        <v>0</v>
      </c>
      <c r="AT400" s="60">
        <v>0</v>
      </c>
      <c r="AU400" s="60">
        <v>0</v>
      </c>
      <c r="AV400" s="60">
        <v>0</v>
      </c>
      <c r="AW400" s="60">
        <v>0</v>
      </c>
      <c r="AX400" s="60">
        <v>0</v>
      </c>
      <c r="AY400" s="165">
        <f t="shared" si="17"/>
        <v>0</v>
      </c>
      <c r="BD400" s="165">
        <f t="shared" si="18"/>
        <v>0</v>
      </c>
      <c r="BF400" s="165">
        <f t="shared" si="19"/>
        <v>0</v>
      </c>
    </row>
    <row r="401" spans="3:58" s="165" customFormat="1" ht="30" customHeight="1" x14ac:dyDescent="0.25">
      <c r="C401" s="60"/>
      <c r="D401" s="60"/>
      <c r="E401" s="60"/>
      <c r="G401" s="71"/>
      <c r="H401" s="56"/>
      <c r="I401" s="68"/>
      <c r="J401" s="69"/>
      <c r="K401" s="71"/>
      <c r="O401" s="60"/>
      <c r="P401" s="60"/>
      <c r="Q401" s="60"/>
      <c r="T401" s="120"/>
      <c r="U401" s="66"/>
      <c r="V401" s="121"/>
      <c r="X401" s="60"/>
      <c r="Y401" s="40"/>
      <c r="Z401" s="40"/>
      <c r="AA401" s="177"/>
      <c r="AB401" s="177"/>
      <c r="AD401" s="206"/>
      <c r="AE401" s="206"/>
      <c r="AF401" s="207"/>
      <c r="AG401" s="208">
        <f t="shared" si="15"/>
        <v>0</v>
      </c>
      <c r="AH401" s="209"/>
      <c r="AI401" s="209"/>
      <c r="AJ401" s="60"/>
      <c r="AK401" s="210">
        <f t="shared" si="16"/>
        <v>0</v>
      </c>
      <c r="AL401" s="60"/>
      <c r="AM401" s="159"/>
      <c r="AN401" s="159"/>
      <c r="AO401" s="60">
        <v>0</v>
      </c>
      <c r="AP401" s="60">
        <v>0</v>
      </c>
      <c r="AQ401" s="60">
        <v>0</v>
      </c>
      <c r="AR401" s="60">
        <v>0</v>
      </c>
      <c r="AS401" s="60">
        <v>0</v>
      </c>
      <c r="AT401" s="60">
        <v>0</v>
      </c>
      <c r="AU401" s="60">
        <v>0</v>
      </c>
      <c r="AV401" s="60">
        <v>0</v>
      </c>
      <c r="AW401" s="60">
        <v>0</v>
      </c>
      <c r="AX401" s="60">
        <v>0</v>
      </c>
      <c r="AY401" s="165">
        <f t="shared" si="17"/>
        <v>0</v>
      </c>
      <c r="BD401" s="165">
        <f t="shared" si="18"/>
        <v>0</v>
      </c>
      <c r="BF401" s="165">
        <f t="shared" si="19"/>
        <v>0</v>
      </c>
    </row>
    <row r="402" spans="3:58" s="165" customFormat="1" ht="30" customHeight="1" x14ac:dyDescent="0.25">
      <c r="C402" s="60"/>
      <c r="D402" s="60"/>
      <c r="E402" s="60"/>
      <c r="G402" s="71"/>
      <c r="H402" s="56"/>
      <c r="I402" s="68"/>
      <c r="J402" s="69"/>
      <c r="K402" s="71"/>
      <c r="O402" s="60"/>
      <c r="P402" s="60"/>
      <c r="Q402" s="60"/>
      <c r="T402" s="120"/>
      <c r="U402" s="60"/>
      <c r="V402" s="121"/>
      <c r="X402" s="60"/>
      <c r="Y402" s="40"/>
      <c r="Z402" s="40"/>
      <c r="AA402" s="177"/>
      <c r="AB402" s="177"/>
      <c r="AD402" s="206"/>
      <c r="AE402" s="206"/>
      <c r="AF402" s="207"/>
      <c r="AG402" s="208">
        <f t="shared" si="15"/>
        <v>0</v>
      </c>
      <c r="AH402" s="209"/>
      <c r="AI402" s="209"/>
      <c r="AJ402" s="60"/>
      <c r="AK402" s="210">
        <f t="shared" si="16"/>
        <v>0</v>
      </c>
      <c r="AL402" s="60"/>
      <c r="AM402" s="159"/>
      <c r="AN402" s="159"/>
      <c r="AO402" s="60">
        <v>0</v>
      </c>
      <c r="AP402" s="60">
        <v>0</v>
      </c>
      <c r="AQ402" s="60">
        <v>0</v>
      </c>
      <c r="AR402" s="60">
        <v>0</v>
      </c>
      <c r="AS402" s="60">
        <v>0</v>
      </c>
      <c r="AT402" s="60">
        <v>0</v>
      </c>
      <c r="AU402" s="60">
        <v>0</v>
      </c>
      <c r="AV402" s="60">
        <v>0</v>
      </c>
      <c r="AW402" s="60">
        <v>0</v>
      </c>
      <c r="AX402" s="60">
        <v>0</v>
      </c>
      <c r="AY402" s="165">
        <f t="shared" si="17"/>
        <v>0</v>
      </c>
      <c r="BD402" s="165">
        <f t="shared" si="18"/>
        <v>0</v>
      </c>
      <c r="BF402" s="165">
        <f t="shared" si="19"/>
        <v>0</v>
      </c>
    </row>
    <row r="403" spans="3:58" s="165" customFormat="1" ht="30" customHeight="1" x14ac:dyDescent="0.25">
      <c r="C403" s="60"/>
      <c r="D403" s="60"/>
      <c r="E403" s="60"/>
      <c r="G403" s="71"/>
      <c r="H403" s="56"/>
      <c r="I403" s="68"/>
      <c r="J403" s="69"/>
      <c r="K403" s="71"/>
      <c r="O403" s="60"/>
      <c r="P403" s="60"/>
      <c r="Q403" s="60"/>
      <c r="T403" s="120"/>
      <c r="U403" s="60"/>
      <c r="V403" s="121"/>
      <c r="X403" s="60"/>
      <c r="Y403" s="40"/>
      <c r="Z403" s="40"/>
      <c r="AA403" s="177"/>
      <c r="AB403" s="177"/>
      <c r="AD403" s="206"/>
      <c r="AE403" s="206"/>
      <c r="AF403" s="207"/>
      <c r="AG403" s="208">
        <f t="shared" si="15"/>
        <v>0</v>
      </c>
      <c r="AH403" s="209"/>
      <c r="AI403" s="209"/>
      <c r="AJ403" s="60"/>
      <c r="AK403" s="210">
        <f t="shared" si="16"/>
        <v>0</v>
      </c>
      <c r="AL403" s="60"/>
      <c r="AM403" s="159"/>
      <c r="AN403" s="159"/>
      <c r="AO403" s="60">
        <v>0</v>
      </c>
      <c r="AP403" s="60">
        <v>0</v>
      </c>
      <c r="AQ403" s="60">
        <v>0</v>
      </c>
      <c r="AR403" s="60">
        <v>0</v>
      </c>
      <c r="AS403" s="60">
        <v>0</v>
      </c>
      <c r="AT403" s="60">
        <v>0</v>
      </c>
      <c r="AU403" s="60">
        <v>0</v>
      </c>
      <c r="AV403" s="60">
        <v>0</v>
      </c>
      <c r="AW403" s="60">
        <v>0</v>
      </c>
      <c r="AX403" s="60">
        <v>0</v>
      </c>
      <c r="AY403" s="165">
        <f t="shared" si="17"/>
        <v>0</v>
      </c>
      <c r="BD403" s="165">
        <f t="shared" si="18"/>
        <v>0</v>
      </c>
      <c r="BF403" s="165">
        <f t="shared" si="19"/>
        <v>0</v>
      </c>
    </row>
    <row r="404" spans="3:58" s="165" customFormat="1" ht="30" customHeight="1" x14ac:dyDescent="0.25">
      <c r="C404" s="60"/>
      <c r="D404" s="60"/>
      <c r="E404" s="60"/>
      <c r="G404" s="71"/>
      <c r="H404" s="56"/>
      <c r="I404" s="68"/>
      <c r="J404" s="69"/>
      <c r="K404" s="71"/>
      <c r="O404" s="60"/>
      <c r="P404" s="60"/>
      <c r="Q404" s="60"/>
      <c r="T404" s="120"/>
      <c r="U404" s="60"/>
      <c r="V404" s="121"/>
      <c r="X404" s="60"/>
      <c r="Y404" s="40"/>
      <c r="Z404" s="40"/>
      <c r="AA404" s="177"/>
      <c r="AB404" s="177"/>
      <c r="AD404" s="206"/>
      <c r="AE404" s="206"/>
      <c r="AF404" s="207"/>
      <c r="AG404" s="208">
        <f t="shared" si="15"/>
        <v>0</v>
      </c>
      <c r="AH404" s="209"/>
      <c r="AI404" s="209"/>
      <c r="AJ404" s="60"/>
      <c r="AK404" s="210">
        <f t="shared" si="16"/>
        <v>0</v>
      </c>
      <c r="AL404" s="60"/>
      <c r="AM404" s="159"/>
      <c r="AN404" s="159"/>
      <c r="AO404" s="60">
        <v>0</v>
      </c>
      <c r="AP404" s="60">
        <v>0</v>
      </c>
      <c r="AQ404" s="60">
        <v>0</v>
      </c>
      <c r="AR404" s="60">
        <v>0</v>
      </c>
      <c r="AS404" s="60">
        <v>0</v>
      </c>
      <c r="AT404" s="60">
        <v>0</v>
      </c>
      <c r="AU404" s="60">
        <v>0</v>
      </c>
      <c r="AV404" s="60">
        <v>0</v>
      </c>
      <c r="AW404" s="60">
        <v>0</v>
      </c>
      <c r="AX404" s="60">
        <v>0</v>
      </c>
      <c r="AY404" s="165">
        <f t="shared" si="17"/>
        <v>0</v>
      </c>
      <c r="BD404" s="165">
        <f t="shared" si="18"/>
        <v>0</v>
      </c>
      <c r="BF404" s="165">
        <f t="shared" si="19"/>
        <v>0</v>
      </c>
    </row>
    <row r="405" spans="3:58" s="165" customFormat="1" ht="30" customHeight="1" x14ac:dyDescent="0.25">
      <c r="C405" s="60"/>
      <c r="D405" s="60"/>
      <c r="E405" s="60"/>
      <c r="G405" s="71"/>
      <c r="H405" s="56"/>
      <c r="I405" s="68"/>
      <c r="J405" s="59"/>
      <c r="K405" s="71"/>
      <c r="O405" s="60"/>
      <c r="P405" s="60"/>
      <c r="Q405" s="60"/>
      <c r="T405" s="120"/>
      <c r="U405" s="60"/>
      <c r="V405" s="121"/>
      <c r="X405" s="60"/>
      <c r="Y405" s="40"/>
      <c r="Z405" s="40"/>
      <c r="AA405" s="177"/>
      <c r="AB405" s="177"/>
      <c r="AD405" s="206"/>
      <c r="AE405" s="206"/>
      <c r="AF405" s="207"/>
      <c r="AG405" s="208">
        <f t="shared" si="15"/>
        <v>0</v>
      </c>
      <c r="AH405" s="209"/>
      <c r="AI405" s="209"/>
      <c r="AJ405" s="60"/>
      <c r="AK405" s="210">
        <f t="shared" si="16"/>
        <v>0</v>
      </c>
      <c r="AL405" s="60"/>
      <c r="AM405" s="159"/>
      <c r="AN405" s="159"/>
      <c r="AO405" s="60">
        <v>0</v>
      </c>
      <c r="AP405" s="60">
        <v>0</v>
      </c>
      <c r="AQ405" s="60">
        <v>0</v>
      </c>
      <c r="AR405" s="60">
        <v>0</v>
      </c>
      <c r="AS405" s="60">
        <v>0</v>
      </c>
      <c r="AT405" s="60">
        <v>0</v>
      </c>
      <c r="AU405" s="60">
        <v>0</v>
      </c>
      <c r="AV405" s="60">
        <v>0</v>
      </c>
      <c r="AW405" s="60">
        <v>0</v>
      </c>
      <c r="AX405" s="60">
        <v>0</v>
      </c>
      <c r="AY405" s="165">
        <f t="shared" si="17"/>
        <v>0</v>
      </c>
      <c r="BD405" s="165">
        <f t="shared" ref="BD405:BD468" si="20">(BA405*6)+(BB405*8)+(BC405*5)</f>
        <v>0</v>
      </c>
      <c r="BF405" s="165">
        <f t="shared" si="19"/>
        <v>0</v>
      </c>
    </row>
    <row r="406" spans="3:58" s="165" customFormat="1" ht="30" customHeight="1" x14ac:dyDescent="0.25">
      <c r="C406" s="60"/>
      <c r="D406" s="60"/>
      <c r="E406" s="60"/>
      <c r="G406" s="60"/>
      <c r="H406" s="54"/>
      <c r="I406" s="58"/>
      <c r="J406" s="59"/>
      <c r="K406" s="60"/>
      <c r="O406" s="60"/>
      <c r="P406" s="60"/>
      <c r="Q406" s="60"/>
      <c r="T406" s="120"/>
      <c r="U406" s="60"/>
      <c r="V406" s="121"/>
      <c r="X406" s="60"/>
      <c r="Y406" s="40"/>
      <c r="Z406" s="40"/>
      <c r="AA406" s="177"/>
      <c r="AB406" s="177"/>
      <c r="AD406" s="206"/>
      <c r="AE406" s="206"/>
      <c r="AF406" s="207"/>
      <c r="AG406" s="208">
        <f t="shared" si="15"/>
        <v>0</v>
      </c>
      <c r="AH406" s="209"/>
      <c r="AI406" s="209"/>
      <c r="AJ406" s="60"/>
      <c r="AK406" s="210">
        <f t="shared" si="16"/>
        <v>0</v>
      </c>
      <c r="AL406" s="60"/>
      <c r="AM406" s="159"/>
      <c r="AN406" s="159"/>
      <c r="AO406" s="60">
        <v>0</v>
      </c>
      <c r="AP406" s="60">
        <v>0</v>
      </c>
      <c r="AQ406" s="60">
        <v>0</v>
      </c>
      <c r="AR406" s="60">
        <v>0</v>
      </c>
      <c r="AS406" s="60">
        <v>0</v>
      </c>
      <c r="AT406" s="60">
        <v>0</v>
      </c>
      <c r="AU406" s="60">
        <v>0</v>
      </c>
      <c r="AV406" s="60">
        <v>0</v>
      </c>
      <c r="AW406" s="60">
        <v>0</v>
      </c>
      <c r="AX406" s="60">
        <v>0</v>
      </c>
      <c r="AY406" s="165">
        <f t="shared" si="17"/>
        <v>0</v>
      </c>
      <c r="BD406" s="165">
        <f t="shared" si="20"/>
        <v>0</v>
      </c>
      <c r="BF406" s="165">
        <f t="shared" si="19"/>
        <v>0</v>
      </c>
    </row>
    <row r="407" spans="3:58" s="165" customFormat="1" ht="30" customHeight="1" x14ac:dyDescent="0.25">
      <c r="C407" s="60"/>
      <c r="D407" s="60"/>
      <c r="E407" s="60"/>
      <c r="G407" s="60"/>
      <c r="H407" s="54"/>
      <c r="I407" s="58"/>
      <c r="J407" s="59"/>
      <c r="K407" s="60"/>
      <c r="O407" s="60"/>
      <c r="P407" s="60"/>
      <c r="Q407" s="60"/>
      <c r="T407" s="120"/>
      <c r="U407" s="60"/>
      <c r="V407" s="121"/>
      <c r="X407" s="60"/>
      <c r="Y407" s="40"/>
      <c r="Z407" s="40"/>
      <c r="AA407" s="177"/>
      <c r="AB407" s="177"/>
      <c r="AD407" s="206"/>
      <c r="AE407" s="206"/>
      <c r="AF407" s="207"/>
      <c r="AG407" s="208">
        <f t="shared" si="15"/>
        <v>0</v>
      </c>
      <c r="AH407" s="209"/>
      <c r="AI407" s="209"/>
      <c r="AJ407" s="60"/>
      <c r="AK407" s="210">
        <f t="shared" si="16"/>
        <v>0</v>
      </c>
      <c r="AL407" s="60"/>
      <c r="AM407" s="159"/>
      <c r="AN407" s="159"/>
      <c r="AO407" s="60">
        <v>0</v>
      </c>
      <c r="AP407" s="60">
        <v>0</v>
      </c>
      <c r="AQ407" s="60">
        <v>0</v>
      </c>
      <c r="AR407" s="60">
        <v>0</v>
      </c>
      <c r="AS407" s="60">
        <v>0</v>
      </c>
      <c r="AT407" s="60">
        <v>0</v>
      </c>
      <c r="AU407" s="60">
        <v>0</v>
      </c>
      <c r="AV407" s="60">
        <v>0</v>
      </c>
      <c r="AW407" s="60">
        <v>0</v>
      </c>
      <c r="AX407" s="60">
        <v>0</v>
      </c>
      <c r="AY407" s="165">
        <f t="shared" si="17"/>
        <v>0</v>
      </c>
      <c r="BD407" s="165">
        <f t="shared" si="20"/>
        <v>0</v>
      </c>
      <c r="BF407" s="165">
        <f t="shared" si="19"/>
        <v>0</v>
      </c>
    </row>
    <row r="408" spans="3:58" s="165" customFormat="1" ht="30" customHeight="1" x14ac:dyDescent="0.25">
      <c r="C408" s="60"/>
      <c r="D408" s="60"/>
      <c r="E408" s="60"/>
      <c r="G408" s="60"/>
      <c r="H408" s="54"/>
      <c r="I408" s="58"/>
      <c r="J408" s="59"/>
      <c r="K408" s="60"/>
      <c r="O408" s="60"/>
      <c r="P408" s="60"/>
      <c r="Q408" s="60"/>
      <c r="T408" s="120"/>
      <c r="U408" s="60"/>
      <c r="V408" s="121"/>
      <c r="X408" s="60"/>
      <c r="Y408" s="40"/>
      <c r="Z408" s="40"/>
      <c r="AA408" s="177"/>
      <c r="AB408" s="177"/>
      <c r="AD408" s="206"/>
      <c r="AE408" s="206"/>
      <c r="AF408" s="207"/>
      <c r="AG408" s="208">
        <f t="shared" si="15"/>
        <v>0</v>
      </c>
      <c r="AH408" s="209"/>
      <c r="AI408" s="209"/>
      <c r="AJ408" s="60"/>
      <c r="AK408" s="210">
        <f t="shared" si="16"/>
        <v>0</v>
      </c>
      <c r="AL408" s="60"/>
      <c r="AM408" s="159"/>
      <c r="AN408" s="159"/>
      <c r="AO408" s="60">
        <v>0</v>
      </c>
      <c r="AP408" s="60">
        <v>0</v>
      </c>
      <c r="AQ408" s="60">
        <v>0</v>
      </c>
      <c r="AR408" s="60">
        <v>0</v>
      </c>
      <c r="AS408" s="60">
        <v>0</v>
      </c>
      <c r="AT408" s="60">
        <v>0</v>
      </c>
      <c r="AU408" s="60">
        <v>0</v>
      </c>
      <c r="AV408" s="60">
        <v>0</v>
      </c>
      <c r="AW408" s="60">
        <v>0</v>
      </c>
      <c r="AX408" s="60">
        <v>0</v>
      </c>
      <c r="AY408" s="165">
        <f t="shared" si="17"/>
        <v>0</v>
      </c>
      <c r="BD408" s="165">
        <f t="shared" si="20"/>
        <v>0</v>
      </c>
      <c r="BF408" s="165">
        <f t="shared" si="19"/>
        <v>0</v>
      </c>
    </row>
    <row r="409" spans="3:58" s="165" customFormat="1" ht="30" customHeight="1" x14ac:dyDescent="0.25">
      <c r="C409" s="60"/>
      <c r="D409" s="60"/>
      <c r="E409" s="60"/>
      <c r="G409" s="60"/>
      <c r="H409" s="54"/>
      <c r="I409" s="58"/>
      <c r="J409" s="59"/>
      <c r="K409" s="60"/>
      <c r="O409" s="60"/>
      <c r="P409" s="60"/>
      <c r="Q409" s="60"/>
      <c r="T409" s="120"/>
      <c r="U409" s="60"/>
      <c r="V409" s="121"/>
      <c r="X409" s="60"/>
      <c r="Y409" s="40"/>
      <c r="Z409" s="40"/>
      <c r="AA409" s="177"/>
      <c r="AB409" s="177"/>
      <c r="AD409" s="206"/>
      <c r="AE409" s="206"/>
      <c r="AF409" s="207"/>
      <c r="AG409" s="208">
        <f t="shared" si="15"/>
        <v>0</v>
      </c>
      <c r="AH409" s="209"/>
      <c r="AI409" s="209"/>
      <c r="AJ409" s="60"/>
      <c r="AK409" s="210">
        <f t="shared" si="16"/>
        <v>0</v>
      </c>
      <c r="AL409" s="60"/>
      <c r="AM409" s="159"/>
      <c r="AN409" s="159"/>
      <c r="AO409" s="60">
        <v>0</v>
      </c>
      <c r="AP409" s="60">
        <v>0</v>
      </c>
      <c r="AQ409" s="60">
        <v>0</v>
      </c>
      <c r="AR409" s="60">
        <v>0</v>
      </c>
      <c r="AS409" s="60">
        <v>0</v>
      </c>
      <c r="AT409" s="60">
        <v>0</v>
      </c>
      <c r="AU409" s="60">
        <v>0</v>
      </c>
      <c r="AV409" s="60">
        <v>0</v>
      </c>
      <c r="AW409" s="60">
        <v>0</v>
      </c>
      <c r="AX409" s="60">
        <v>0</v>
      </c>
      <c r="AY409" s="165">
        <f t="shared" si="17"/>
        <v>0</v>
      </c>
      <c r="BD409" s="165">
        <f t="shared" si="20"/>
        <v>0</v>
      </c>
      <c r="BF409" s="165">
        <f t="shared" si="19"/>
        <v>0</v>
      </c>
    </row>
    <row r="410" spans="3:58" s="165" customFormat="1" ht="30" customHeight="1" x14ac:dyDescent="0.25">
      <c r="C410" s="60"/>
      <c r="D410" s="60"/>
      <c r="E410" s="60"/>
      <c r="G410" s="60"/>
      <c r="H410" s="54"/>
      <c r="I410" s="58"/>
      <c r="J410" s="59"/>
      <c r="K410" s="60"/>
      <c r="O410" s="60"/>
      <c r="P410" s="60"/>
      <c r="Q410" s="60"/>
      <c r="T410" s="120"/>
      <c r="U410" s="60"/>
      <c r="V410" s="121"/>
      <c r="X410" s="60"/>
      <c r="Y410" s="40"/>
      <c r="Z410" s="40"/>
      <c r="AA410" s="177"/>
      <c r="AB410" s="177"/>
      <c r="AD410" s="206"/>
      <c r="AE410" s="206"/>
      <c r="AF410" s="207"/>
      <c r="AG410" s="208">
        <f t="shared" si="15"/>
        <v>0</v>
      </c>
      <c r="AH410" s="209"/>
      <c r="AI410" s="209"/>
      <c r="AJ410" s="60"/>
      <c r="AK410" s="210">
        <f t="shared" si="16"/>
        <v>0</v>
      </c>
      <c r="AL410" s="60"/>
      <c r="AM410" s="159"/>
      <c r="AN410" s="159"/>
      <c r="AO410" s="60">
        <v>0</v>
      </c>
      <c r="AP410" s="60">
        <v>0</v>
      </c>
      <c r="AQ410" s="60">
        <v>0</v>
      </c>
      <c r="AR410" s="60">
        <v>0</v>
      </c>
      <c r="AS410" s="60">
        <v>0</v>
      </c>
      <c r="AT410" s="60">
        <v>0</v>
      </c>
      <c r="AU410" s="60">
        <v>0</v>
      </c>
      <c r="AV410" s="60">
        <v>0</v>
      </c>
      <c r="AW410" s="60">
        <v>0</v>
      </c>
      <c r="AX410" s="60">
        <v>0</v>
      </c>
      <c r="AY410" s="165">
        <f t="shared" si="17"/>
        <v>0</v>
      </c>
      <c r="BD410" s="165">
        <f t="shared" si="20"/>
        <v>0</v>
      </c>
      <c r="BF410" s="165">
        <f t="shared" si="19"/>
        <v>0</v>
      </c>
    </row>
    <row r="411" spans="3:58" s="165" customFormat="1" ht="30" customHeight="1" x14ac:dyDescent="0.25">
      <c r="C411" s="60"/>
      <c r="D411" s="60"/>
      <c r="E411" s="60"/>
      <c r="G411" s="60"/>
      <c r="H411" s="54"/>
      <c r="I411" s="58"/>
      <c r="J411" s="59"/>
      <c r="K411" s="60"/>
      <c r="O411" s="60"/>
      <c r="P411" s="60"/>
      <c r="Q411" s="60"/>
      <c r="T411" s="120"/>
      <c r="U411" s="60"/>
      <c r="V411" s="121"/>
      <c r="X411" s="60"/>
      <c r="Y411" s="40"/>
      <c r="Z411" s="40"/>
      <c r="AA411" s="177"/>
      <c r="AB411" s="177"/>
      <c r="AD411" s="206"/>
      <c r="AE411" s="206"/>
      <c r="AF411" s="207"/>
      <c r="AG411" s="208">
        <f t="shared" si="15"/>
        <v>0</v>
      </c>
      <c r="AH411" s="209"/>
      <c r="AI411" s="209"/>
      <c r="AJ411" s="60"/>
      <c r="AK411" s="210">
        <f t="shared" si="16"/>
        <v>0</v>
      </c>
      <c r="AL411" s="60"/>
      <c r="AM411" s="159"/>
      <c r="AN411" s="159"/>
      <c r="AO411" s="60">
        <v>0</v>
      </c>
      <c r="AP411" s="60">
        <v>0</v>
      </c>
      <c r="AQ411" s="60">
        <v>0</v>
      </c>
      <c r="AR411" s="60">
        <v>0</v>
      </c>
      <c r="AS411" s="60">
        <v>0</v>
      </c>
      <c r="AT411" s="60">
        <v>0</v>
      </c>
      <c r="AU411" s="60">
        <v>0</v>
      </c>
      <c r="AV411" s="60">
        <v>0</v>
      </c>
      <c r="AW411" s="60">
        <v>0</v>
      </c>
      <c r="AX411" s="60">
        <v>0</v>
      </c>
      <c r="AY411" s="165">
        <f t="shared" si="17"/>
        <v>0</v>
      </c>
      <c r="BD411" s="165">
        <f t="shared" si="20"/>
        <v>0</v>
      </c>
      <c r="BF411" s="165">
        <f t="shared" si="19"/>
        <v>0</v>
      </c>
    </row>
    <row r="412" spans="3:58" s="165" customFormat="1" ht="30" customHeight="1" x14ac:dyDescent="0.25">
      <c r="C412" s="60"/>
      <c r="D412" s="60"/>
      <c r="E412" s="60"/>
      <c r="G412" s="60"/>
      <c r="H412" s="54"/>
      <c r="I412" s="58"/>
      <c r="J412" s="59"/>
      <c r="K412" s="60"/>
      <c r="O412" s="60"/>
      <c r="P412" s="60"/>
      <c r="Q412" s="60"/>
      <c r="T412" s="120"/>
      <c r="U412" s="60"/>
      <c r="V412" s="121"/>
      <c r="X412" s="60"/>
      <c r="Y412" s="40"/>
      <c r="Z412" s="40"/>
      <c r="AA412" s="177"/>
      <c r="AB412" s="177"/>
      <c r="AD412" s="206"/>
      <c r="AE412" s="206"/>
      <c r="AF412" s="207"/>
      <c r="AG412" s="208">
        <f t="shared" si="15"/>
        <v>0</v>
      </c>
      <c r="AH412" s="209"/>
      <c r="AI412" s="209"/>
      <c r="AJ412" s="60"/>
      <c r="AK412" s="210">
        <f t="shared" si="16"/>
        <v>0</v>
      </c>
      <c r="AL412" s="60"/>
      <c r="AM412" s="159"/>
      <c r="AN412" s="159"/>
      <c r="AO412" s="60">
        <v>0</v>
      </c>
      <c r="AP412" s="60">
        <v>0</v>
      </c>
      <c r="AQ412" s="60">
        <v>0</v>
      </c>
      <c r="AR412" s="60">
        <v>0</v>
      </c>
      <c r="AS412" s="60">
        <v>0</v>
      </c>
      <c r="AT412" s="60">
        <v>0</v>
      </c>
      <c r="AU412" s="60">
        <v>0</v>
      </c>
      <c r="AV412" s="60">
        <v>0</v>
      </c>
      <c r="AW412" s="60">
        <v>0</v>
      </c>
      <c r="AX412" s="60">
        <v>0</v>
      </c>
      <c r="AY412" s="165">
        <f t="shared" si="17"/>
        <v>0</v>
      </c>
      <c r="BD412" s="165">
        <f t="shared" si="20"/>
        <v>0</v>
      </c>
      <c r="BF412" s="165">
        <f t="shared" si="19"/>
        <v>0</v>
      </c>
    </row>
    <row r="413" spans="3:58" s="165" customFormat="1" ht="30" customHeight="1" x14ac:dyDescent="0.25">
      <c r="C413" s="60"/>
      <c r="D413" s="60"/>
      <c r="E413" s="60"/>
      <c r="G413" s="60"/>
      <c r="H413" s="54"/>
      <c r="I413" s="58"/>
      <c r="J413" s="59"/>
      <c r="K413" s="60"/>
      <c r="O413" s="60"/>
      <c r="P413" s="60"/>
      <c r="Q413" s="60"/>
      <c r="T413" s="120"/>
      <c r="U413" s="60"/>
      <c r="V413" s="121"/>
      <c r="X413" s="60"/>
      <c r="Y413" s="40"/>
      <c r="Z413" s="40"/>
      <c r="AA413" s="177"/>
      <c r="AB413" s="177"/>
      <c r="AD413" s="206"/>
      <c r="AE413" s="206"/>
      <c r="AF413" s="207"/>
      <c r="AG413" s="208">
        <f t="shared" si="15"/>
        <v>0</v>
      </c>
      <c r="AH413" s="209"/>
      <c r="AI413" s="209"/>
      <c r="AJ413" s="60"/>
      <c r="AK413" s="210">
        <f t="shared" si="16"/>
        <v>0</v>
      </c>
      <c r="AL413" s="60"/>
      <c r="AM413" s="159"/>
      <c r="AN413" s="159"/>
      <c r="AO413" s="60">
        <v>0</v>
      </c>
      <c r="AP413" s="60">
        <v>0</v>
      </c>
      <c r="AQ413" s="60">
        <v>0</v>
      </c>
      <c r="AR413" s="60">
        <v>0</v>
      </c>
      <c r="AS413" s="60">
        <v>0</v>
      </c>
      <c r="AT413" s="60">
        <v>0</v>
      </c>
      <c r="AU413" s="60">
        <v>0</v>
      </c>
      <c r="AV413" s="60">
        <v>0</v>
      </c>
      <c r="AW413" s="60">
        <v>0</v>
      </c>
      <c r="AX413" s="60">
        <v>0</v>
      </c>
      <c r="AY413" s="165">
        <f t="shared" si="17"/>
        <v>0</v>
      </c>
      <c r="BD413" s="165">
        <f t="shared" si="20"/>
        <v>0</v>
      </c>
      <c r="BF413" s="165">
        <f t="shared" si="19"/>
        <v>0</v>
      </c>
    </row>
    <row r="414" spans="3:58" s="165" customFormat="1" ht="30" customHeight="1" x14ac:dyDescent="0.25">
      <c r="C414" s="60"/>
      <c r="D414" s="60"/>
      <c r="E414" s="60"/>
      <c r="G414" s="60"/>
      <c r="H414" s="54"/>
      <c r="I414" s="58"/>
      <c r="J414" s="59"/>
      <c r="K414" s="60"/>
      <c r="O414" s="60"/>
      <c r="P414" s="60"/>
      <c r="Q414" s="60"/>
      <c r="T414" s="120"/>
      <c r="U414" s="60"/>
      <c r="V414" s="121"/>
      <c r="X414" s="60"/>
      <c r="Y414" s="40"/>
      <c r="Z414" s="40"/>
      <c r="AA414" s="177"/>
      <c r="AB414" s="177"/>
      <c r="AD414" s="206"/>
      <c r="AE414" s="206"/>
      <c r="AF414" s="207"/>
      <c r="AG414" s="208">
        <f t="shared" si="15"/>
        <v>0</v>
      </c>
      <c r="AH414" s="209"/>
      <c r="AI414" s="209"/>
      <c r="AJ414" s="60"/>
      <c r="AK414" s="210">
        <f t="shared" si="16"/>
        <v>0</v>
      </c>
      <c r="AL414" s="60"/>
      <c r="AM414" s="159"/>
      <c r="AN414" s="159"/>
      <c r="AO414" s="60">
        <v>0</v>
      </c>
      <c r="AP414" s="60">
        <v>0</v>
      </c>
      <c r="AQ414" s="60">
        <v>0</v>
      </c>
      <c r="AR414" s="60">
        <v>0</v>
      </c>
      <c r="AS414" s="60">
        <v>0</v>
      </c>
      <c r="AT414" s="60">
        <v>0</v>
      </c>
      <c r="AU414" s="60">
        <v>0</v>
      </c>
      <c r="AV414" s="60">
        <v>0</v>
      </c>
      <c r="AW414" s="60">
        <v>0</v>
      </c>
      <c r="AX414" s="60">
        <v>0</v>
      </c>
      <c r="AY414" s="165">
        <f t="shared" si="17"/>
        <v>0</v>
      </c>
      <c r="BD414" s="165">
        <f t="shared" si="20"/>
        <v>0</v>
      </c>
      <c r="BF414" s="165">
        <f t="shared" si="19"/>
        <v>0</v>
      </c>
    </row>
    <row r="415" spans="3:58" s="165" customFormat="1" ht="30" customHeight="1" x14ac:dyDescent="0.25">
      <c r="C415" s="60"/>
      <c r="D415" s="60"/>
      <c r="E415" s="60"/>
      <c r="G415" s="60"/>
      <c r="H415" s="54"/>
      <c r="I415" s="58"/>
      <c r="J415" s="59"/>
      <c r="K415" s="60"/>
      <c r="O415" s="60"/>
      <c r="P415" s="60"/>
      <c r="Q415" s="60"/>
      <c r="T415" s="120"/>
      <c r="U415" s="60"/>
      <c r="V415" s="121"/>
      <c r="X415" s="60"/>
      <c r="Y415" s="40"/>
      <c r="Z415" s="40"/>
      <c r="AA415" s="177"/>
      <c r="AB415" s="177"/>
      <c r="AD415" s="206"/>
      <c r="AE415" s="206"/>
      <c r="AF415" s="207"/>
      <c r="AG415" s="208">
        <f t="shared" si="15"/>
        <v>0</v>
      </c>
      <c r="AH415" s="209"/>
      <c r="AI415" s="209"/>
      <c r="AJ415" s="60"/>
      <c r="AK415" s="210">
        <f t="shared" si="16"/>
        <v>0</v>
      </c>
      <c r="AL415" s="60"/>
      <c r="AM415" s="159"/>
      <c r="AN415" s="159"/>
      <c r="AO415" s="60">
        <v>0</v>
      </c>
      <c r="AP415" s="60">
        <v>0</v>
      </c>
      <c r="AQ415" s="60">
        <v>0</v>
      </c>
      <c r="AR415" s="60">
        <v>0</v>
      </c>
      <c r="AS415" s="60">
        <v>0</v>
      </c>
      <c r="AT415" s="60">
        <v>0</v>
      </c>
      <c r="AU415" s="60">
        <v>0</v>
      </c>
      <c r="AV415" s="60">
        <v>0</v>
      </c>
      <c r="AW415" s="60">
        <v>0</v>
      </c>
      <c r="AX415" s="60">
        <v>0</v>
      </c>
      <c r="AY415" s="165">
        <f t="shared" si="17"/>
        <v>0</v>
      </c>
      <c r="BD415" s="165">
        <f t="shared" si="20"/>
        <v>0</v>
      </c>
      <c r="BF415" s="165">
        <f t="shared" si="19"/>
        <v>0</v>
      </c>
    </row>
    <row r="416" spans="3:58" s="165" customFormat="1" ht="30" customHeight="1" x14ac:dyDescent="0.25">
      <c r="C416" s="60"/>
      <c r="D416" s="60"/>
      <c r="E416" s="60"/>
      <c r="G416" s="60"/>
      <c r="H416" s="54"/>
      <c r="I416" s="58"/>
      <c r="J416" s="59"/>
      <c r="K416" s="60"/>
      <c r="O416" s="60"/>
      <c r="P416" s="60"/>
      <c r="Q416" s="60"/>
      <c r="T416" s="120"/>
      <c r="U416" s="60"/>
      <c r="V416" s="121"/>
      <c r="X416" s="60"/>
      <c r="Y416" s="40"/>
      <c r="Z416" s="40"/>
      <c r="AA416" s="177"/>
      <c r="AB416" s="177"/>
      <c r="AD416" s="206"/>
      <c r="AE416" s="206"/>
      <c r="AF416" s="207"/>
      <c r="AG416" s="208">
        <f t="shared" si="15"/>
        <v>0</v>
      </c>
      <c r="AH416" s="209"/>
      <c r="AI416" s="209"/>
      <c r="AJ416" s="60"/>
      <c r="AK416" s="210">
        <f t="shared" si="16"/>
        <v>0</v>
      </c>
      <c r="AL416" s="60"/>
      <c r="AM416" s="159"/>
      <c r="AN416" s="159"/>
      <c r="AO416" s="60">
        <v>0</v>
      </c>
      <c r="AP416" s="60">
        <v>0</v>
      </c>
      <c r="AQ416" s="60">
        <v>0</v>
      </c>
      <c r="AR416" s="60">
        <v>0</v>
      </c>
      <c r="AS416" s="60">
        <v>0</v>
      </c>
      <c r="AT416" s="60">
        <v>0</v>
      </c>
      <c r="AU416" s="60">
        <v>0</v>
      </c>
      <c r="AV416" s="60">
        <v>0</v>
      </c>
      <c r="AW416" s="60">
        <v>0</v>
      </c>
      <c r="AX416" s="60">
        <v>0</v>
      </c>
      <c r="AY416" s="165">
        <f t="shared" si="17"/>
        <v>0</v>
      </c>
      <c r="BD416" s="165">
        <f t="shared" si="20"/>
        <v>0</v>
      </c>
      <c r="BF416" s="165">
        <f t="shared" si="19"/>
        <v>0</v>
      </c>
    </row>
    <row r="417" spans="3:58" s="165" customFormat="1" ht="30" customHeight="1" x14ac:dyDescent="0.25">
      <c r="C417" s="60"/>
      <c r="D417" s="60"/>
      <c r="E417" s="60"/>
      <c r="G417" s="60"/>
      <c r="H417" s="54"/>
      <c r="I417" s="58"/>
      <c r="J417" s="59"/>
      <c r="K417" s="60"/>
      <c r="O417" s="60"/>
      <c r="P417" s="60"/>
      <c r="Q417" s="60"/>
      <c r="T417" s="120"/>
      <c r="U417" s="60"/>
      <c r="V417" s="121"/>
      <c r="X417" s="60"/>
      <c r="Y417" s="40"/>
      <c r="Z417" s="40"/>
      <c r="AA417" s="177"/>
      <c r="AB417" s="177"/>
      <c r="AD417" s="206"/>
      <c r="AE417" s="206"/>
      <c r="AF417" s="207"/>
      <c r="AG417" s="208">
        <f t="shared" si="15"/>
        <v>0</v>
      </c>
      <c r="AH417" s="209"/>
      <c r="AI417" s="209"/>
      <c r="AJ417" s="60"/>
      <c r="AK417" s="210">
        <f t="shared" si="16"/>
        <v>0</v>
      </c>
      <c r="AL417" s="60"/>
      <c r="AM417" s="159"/>
      <c r="AN417" s="159"/>
      <c r="AO417" s="60">
        <v>0</v>
      </c>
      <c r="AP417" s="60">
        <v>0</v>
      </c>
      <c r="AQ417" s="60">
        <v>0</v>
      </c>
      <c r="AR417" s="60">
        <v>0</v>
      </c>
      <c r="AS417" s="60">
        <v>0</v>
      </c>
      <c r="AT417" s="60">
        <v>0</v>
      </c>
      <c r="AU417" s="60">
        <v>0</v>
      </c>
      <c r="AV417" s="60">
        <v>0</v>
      </c>
      <c r="AW417" s="60">
        <v>0</v>
      </c>
      <c r="AX417" s="60">
        <v>0</v>
      </c>
      <c r="AY417" s="165">
        <f t="shared" si="17"/>
        <v>0</v>
      </c>
      <c r="BD417" s="165">
        <f t="shared" si="20"/>
        <v>0</v>
      </c>
      <c r="BF417" s="165">
        <f t="shared" si="19"/>
        <v>0</v>
      </c>
    </row>
    <row r="418" spans="3:58" s="165" customFormat="1" ht="30" customHeight="1" x14ac:dyDescent="0.25">
      <c r="C418" s="60"/>
      <c r="D418" s="60"/>
      <c r="E418" s="60"/>
      <c r="G418" s="60"/>
      <c r="H418" s="54"/>
      <c r="I418" s="58"/>
      <c r="J418" s="59"/>
      <c r="K418" s="60"/>
      <c r="O418" s="60"/>
      <c r="P418" s="60"/>
      <c r="Q418" s="60"/>
      <c r="T418" s="120"/>
      <c r="U418" s="60"/>
      <c r="V418" s="121"/>
      <c r="X418" s="60"/>
      <c r="Y418" s="40"/>
      <c r="Z418" s="40"/>
      <c r="AA418" s="177"/>
      <c r="AB418" s="177"/>
      <c r="AD418" s="206"/>
      <c r="AE418" s="206"/>
      <c r="AF418" s="207"/>
      <c r="AG418" s="208">
        <f t="shared" si="15"/>
        <v>0</v>
      </c>
      <c r="AH418" s="209"/>
      <c r="AI418" s="209"/>
      <c r="AJ418" s="60"/>
      <c r="AK418" s="210">
        <f t="shared" si="16"/>
        <v>0</v>
      </c>
      <c r="AL418" s="60"/>
      <c r="AM418" s="159"/>
      <c r="AN418" s="159"/>
      <c r="AO418" s="60">
        <v>0</v>
      </c>
      <c r="AP418" s="60">
        <v>0</v>
      </c>
      <c r="AQ418" s="60">
        <v>0</v>
      </c>
      <c r="AR418" s="60">
        <v>0</v>
      </c>
      <c r="AS418" s="60">
        <v>0</v>
      </c>
      <c r="AT418" s="60">
        <v>0</v>
      </c>
      <c r="AU418" s="60">
        <v>0</v>
      </c>
      <c r="AV418" s="60">
        <v>0</v>
      </c>
      <c r="AW418" s="60">
        <v>0</v>
      </c>
      <c r="AX418" s="60">
        <v>0</v>
      </c>
      <c r="AY418" s="165">
        <f t="shared" si="17"/>
        <v>0</v>
      </c>
      <c r="BD418" s="165">
        <f t="shared" si="20"/>
        <v>0</v>
      </c>
      <c r="BF418" s="165">
        <f t="shared" si="19"/>
        <v>0</v>
      </c>
    </row>
    <row r="419" spans="3:58" s="165" customFormat="1" ht="30" customHeight="1" x14ac:dyDescent="0.25">
      <c r="C419" s="60"/>
      <c r="D419" s="60"/>
      <c r="E419" s="60"/>
      <c r="G419" s="60"/>
      <c r="H419" s="54"/>
      <c r="I419" s="58"/>
      <c r="J419" s="59"/>
      <c r="K419" s="60"/>
      <c r="O419" s="60"/>
      <c r="P419" s="60"/>
      <c r="Q419" s="60"/>
      <c r="T419" s="120"/>
      <c r="U419" s="60"/>
      <c r="V419" s="121"/>
      <c r="X419" s="60"/>
      <c r="Y419" s="40"/>
      <c r="Z419" s="40"/>
      <c r="AA419" s="177"/>
      <c r="AB419" s="177"/>
      <c r="AD419" s="206"/>
      <c r="AE419" s="206"/>
      <c r="AF419" s="207"/>
      <c r="AG419" s="208">
        <f t="shared" si="15"/>
        <v>0</v>
      </c>
      <c r="AH419" s="209"/>
      <c r="AI419" s="209"/>
      <c r="AJ419" s="60"/>
      <c r="AK419" s="210">
        <f t="shared" si="16"/>
        <v>0</v>
      </c>
      <c r="AL419" s="60"/>
      <c r="AM419" s="159"/>
      <c r="AN419" s="159"/>
      <c r="AO419" s="60">
        <v>0</v>
      </c>
      <c r="AP419" s="60">
        <v>0</v>
      </c>
      <c r="AQ419" s="60">
        <v>0</v>
      </c>
      <c r="AR419" s="60">
        <v>0</v>
      </c>
      <c r="AS419" s="60">
        <v>0</v>
      </c>
      <c r="AT419" s="60">
        <v>0</v>
      </c>
      <c r="AU419" s="60">
        <v>0</v>
      </c>
      <c r="AV419" s="60">
        <v>0</v>
      </c>
      <c r="AW419" s="60">
        <v>0</v>
      </c>
      <c r="AX419" s="60">
        <v>0</v>
      </c>
      <c r="AY419" s="165">
        <f t="shared" si="17"/>
        <v>0</v>
      </c>
      <c r="BD419" s="165">
        <f t="shared" si="20"/>
        <v>0</v>
      </c>
      <c r="BF419" s="165">
        <f t="shared" si="19"/>
        <v>0</v>
      </c>
    </row>
    <row r="420" spans="3:58" s="165" customFormat="1" ht="30" customHeight="1" x14ac:dyDescent="0.25">
      <c r="C420" s="60"/>
      <c r="D420" s="60"/>
      <c r="E420" s="60"/>
      <c r="G420" s="60"/>
      <c r="H420" s="54"/>
      <c r="I420" s="58"/>
      <c r="J420" s="59"/>
      <c r="K420" s="60"/>
      <c r="O420" s="60"/>
      <c r="P420" s="60"/>
      <c r="Q420" s="60"/>
      <c r="T420" s="120"/>
      <c r="U420" s="60"/>
      <c r="V420" s="121"/>
      <c r="X420" s="60"/>
      <c r="Y420" s="40"/>
      <c r="Z420" s="40"/>
      <c r="AA420" s="177"/>
      <c r="AB420" s="177"/>
      <c r="AD420" s="206"/>
      <c r="AE420" s="206"/>
      <c r="AF420" s="207"/>
      <c r="AG420" s="208">
        <f t="shared" si="15"/>
        <v>0</v>
      </c>
      <c r="AH420" s="209"/>
      <c r="AI420" s="209"/>
      <c r="AJ420" s="60"/>
      <c r="AK420" s="210">
        <f t="shared" si="16"/>
        <v>0</v>
      </c>
      <c r="AL420" s="60"/>
      <c r="AM420" s="159"/>
      <c r="AN420" s="159"/>
      <c r="AO420" s="60">
        <v>0</v>
      </c>
      <c r="AP420" s="60">
        <v>0</v>
      </c>
      <c r="AQ420" s="60">
        <v>0</v>
      </c>
      <c r="AR420" s="60">
        <v>0</v>
      </c>
      <c r="AS420" s="60">
        <v>0</v>
      </c>
      <c r="AT420" s="60">
        <v>0</v>
      </c>
      <c r="AU420" s="60">
        <v>0</v>
      </c>
      <c r="AV420" s="60">
        <v>0</v>
      </c>
      <c r="AW420" s="60">
        <v>0</v>
      </c>
      <c r="AX420" s="60">
        <v>0</v>
      </c>
      <c r="AY420" s="165">
        <f t="shared" si="17"/>
        <v>0</v>
      </c>
      <c r="BD420" s="165">
        <f t="shared" si="20"/>
        <v>0</v>
      </c>
      <c r="BF420" s="165">
        <f t="shared" si="19"/>
        <v>0</v>
      </c>
    </row>
    <row r="421" spans="3:58" s="165" customFormat="1" ht="30" customHeight="1" x14ac:dyDescent="0.25">
      <c r="C421" s="60"/>
      <c r="D421" s="60"/>
      <c r="E421" s="60"/>
      <c r="G421" s="60"/>
      <c r="H421" s="54"/>
      <c r="I421" s="58"/>
      <c r="J421" s="59"/>
      <c r="K421" s="60"/>
      <c r="O421" s="60"/>
      <c r="P421" s="60"/>
      <c r="Q421" s="60"/>
      <c r="T421" s="120"/>
      <c r="U421" s="60"/>
      <c r="V421" s="60"/>
      <c r="X421" s="60"/>
      <c r="Y421" s="40"/>
      <c r="Z421" s="40"/>
      <c r="AA421" s="177"/>
      <c r="AB421" s="177"/>
      <c r="AD421" s="206"/>
      <c r="AE421" s="206"/>
      <c r="AF421" s="207"/>
      <c r="AG421" s="208">
        <f t="shared" si="15"/>
        <v>0</v>
      </c>
      <c r="AH421" s="209"/>
      <c r="AI421" s="209"/>
      <c r="AJ421" s="60"/>
      <c r="AK421" s="210">
        <f t="shared" si="16"/>
        <v>0</v>
      </c>
      <c r="AL421" s="60"/>
      <c r="AM421" s="159"/>
      <c r="AN421" s="159"/>
      <c r="AO421" s="60">
        <v>0</v>
      </c>
      <c r="AP421" s="60">
        <v>0</v>
      </c>
      <c r="AQ421" s="60">
        <v>0</v>
      </c>
      <c r="AR421" s="60">
        <v>0</v>
      </c>
      <c r="AS421" s="60">
        <v>0</v>
      </c>
      <c r="AT421" s="60">
        <v>0</v>
      </c>
      <c r="AU421" s="60">
        <v>0</v>
      </c>
      <c r="AV421" s="60">
        <v>0</v>
      </c>
      <c r="AW421" s="60">
        <v>0</v>
      </c>
      <c r="AX421" s="60">
        <v>0</v>
      </c>
      <c r="AY421" s="165">
        <f t="shared" si="17"/>
        <v>0</v>
      </c>
      <c r="BD421" s="165">
        <f t="shared" si="20"/>
        <v>0</v>
      </c>
      <c r="BF421" s="165">
        <f t="shared" si="19"/>
        <v>0</v>
      </c>
    </row>
    <row r="422" spans="3:58" s="165" customFormat="1" ht="30" customHeight="1" x14ac:dyDescent="0.25">
      <c r="C422" s="60"/>
      <c r="D422" s="60"/>
      <c r="E422" s="60"/>
      <c r="G422" s="60"/>
      <c r="H422" s="54"/>
      <c r="I422" s="58"/>
      <c r="J422" s="59"/>
      <c r="K422" s="60"/>
      <c r="O422" s="60"/>
      <c r="P422" s="60"/>
      <c r="Q422" s="60"/>
      <c r="T422" s="120"/>
      <c r="U422" s="60"/>
      <c r="V422" s="60"/>
      <c r="X422" s="60"/>
      <c r="Y422" s="40"/>
      <c r="Z422" s="40"/>
      <c r="AA422" s="177"/>
      <c r="AB422" s="177"/>
      <c r="AD422" s="206"/>
      <c r="AE422" s="206"/>
      <c r="AF422" s="207"/>
      <c r="AG422" s="208">
        <f t="shared" si="15"/>
        <v>0</v>
      </c>
      <c r="AH422" s="209"/>
      <c r="AI422" s="209"/>
      <c r="AJ422" s="60"/>
      <c r="AK422" s="210">
        <f t="shared" si="16"/>
        <v>0</v>
      </c>
      <c r="AL422" s="60"/>
      <c r="AM422" s="159"/>
      <c r="AN422" s="159"/>
      <c r="AO422" s="60">
        <v>0</v>
      </c>
      <c r="AP422" s="60">
        <v>0</v>
      </c>
      <c r="AQ422" s="60">
        <v>0</v>
      </c>
      <c r="AR422" s="60">
        <v>0</v>
      </c>
      <c r="AS422" s="60">
        <v>0</v>
      </c>
      <c r="AT422" s="60">
        <v>0</v>
      </c>
      <c r="AU422" s="60">
        <v>0</v>
      </c>
      <c r="AV422" s="60">
        <v>0</v>
      </c>
      <c r="AW422" s="60">
        <v>0</v>
      </c>
      <c r="AX422" s="60">
        <v>0</v>
      </c>
      <c r="AY422" s="165">
        <f t="shared" si="17"/>
        <v>0</v>
      </c>
      <c r="BD422" s="165">
        <f t="shared" si="20"/>
        <v>0</v>
      </c>
      <c r="BF422" s="165">
        <f t="shared" si="19"/>
        <v>0</v>
      </c>
    </row>
    <row r="423" spans="3:58" s="165" customFormat="1" ht="30" customHeight="1" x14ac:dyDescent="0.25">
      <c r="C423" s="60"/>
      <c r="D423" s="60"/>
      <c r="E423" s="60"/>
      <c r="G423" s="60"/>
      <c r="H423" s="54"/>
      <c r="I423" s="58"/>
      <c r="J423" s="59"/>
      <c r="K423" s="60"/>
      <c r="O423" s="60"/>
      <c r="P423" s="60"/>
      <c r="Q423" s="60"/>
      <c r="T423" s="120"/>
      <c r="U423" s="60"/>
      <c r="V423" s="60"/>
      <c r="X423" s="60"/>
      <c r="Y423" s="40"/>
      <c r="Z423" s="40"/>
      <c r="AA423" s="177"/>
      <c r="AB423" s="177"/>
      <c r="AD423" s="206"/>
      <c r="AE423" s="206"/>
      <c r="AF423" s="207"/>
      <c r="AG423" s="208">
        <f t="shared" si="15"/>
        <v>0</v>
      </c>
      <c r="AH423" s="209"/>
      <c r="AI423" s="209"/>
      <c r="AJ423" s="60"/>
      <c r="AK423" s="210">
        <f t="shared" si="16"/>
        <v>0</v>
      </c>
      <c r="AL423" s="60"/>
      <c r="AM423" s="159"/>
      <c r="AN423" s="159"/>
      <c r="AO423" s="60">
        <v>0</v>
      </c>
      <c r="AP423" s="60">
        <v>0</v>
      </c>
      <c r="AQ423" s="60">
        <v>0</v>
      </c>
      <c r="AR423" s="60">
        <v>0</v>
      </c>
      <c r="AS423" s="60">
        <v>0</v>
      </c>
      <c r="AT423" s="60">
        <v>0</v>
      </c>
      <c r="AU423" s="60">
        <v>0</v>
      </c>
      <c r="AV423" s="60">
        <v>0</v>
      </c>
      <c r="AW423" s="60">
        <v>0</v>
      </c>
      <c r="AX423" s="60">
        <v>0</v>
      </c>
      <c r="AY423" s="165">
        <f t="shared" si="17"/>
        <v>0</v>
      </c>
      <c r="BD423" s="165">
        <f t="shared" si="20"/>
        <v>0</v>
      </c>
      <c r="BF423" s="165">
        <f t="shared" si="19"/>
        <v>0</v>
      </c>
    </row>
    <row r="424" spans="3:58" s="165" customFormat="1" ht="30" customHeight="1" x14ac:dyDescent="0.25">
      <c r="C424" s="60"/>
      <c r="D424" s="60"/>
      <c r="E424" s="60"/>
      <c r="G424" s="60"/>
      <c r="H424" s="54"/>
      <c r="I424" s="58"/>
      <c r="J424" s="59"/>
      <c r="K424" s="60"/>
      <c r="O424" s="60"/>
      <c r="P424" s="60"/>
      <c r="Q424" s="60"/>
      <c r="T424" s="120"/>
      <c r="U424" s="60"/>
      <c r="V424" s="60"/>
      <c r="X424" s="60"/>
      <c r="Y424" s="40"/>
      <c r="Z424" s="40"/>
      <c r="AA424" s="177"/>
      <c r="AB424" s="177"/>
      <c r="AD424" s="206"/>
      <c r="AE424" s="206"/>
      <c r="AF424" s="207"/>
      <c r="AG424" s="208">
        <f t="shared" si="15"/>
        <v>0</v>
      </c>
      <c r="AH424" s="209"/>
      <c r="AI424" s="209"/>
      <c r="AJ424" s="60"/>
      <c r="AK424" s="210">
        <f t="shared" si="16"/>
        <v>0</v>
      </c>
      <c r="AL424" s="60"/>
      <c r="AM424" s="159"/>
      <c r="AN424" s="159"/>
      <c r="AO424" s="60">
        <v>0</v>
      </c>
      <c r="AP424" s="60">
        <v>0</v>
      </c>
      <c r="AQ424" s="60">
        <v>0</v>
      </c>
      <c r="AR424" s="60">
        <v>0</v>
      </c>
      <c r="AS424" s="60">
        <v>0</v>
      </c>
      <c r="AT424" s="60">
        <v>0</v>
      </c>
      <c r="AU424" s="60">
        <v>0</v>
      </c>
      <c r="AV424" s="60">
        <v>0</v>
      </c>
      <c r="AW424" s="60">
        <v>0</v>
      </c>
      <c r="AX424" s="60">
        <v>0</v>
      </c>
      <c r="AY424" s="165">
        <f t="shared" si="17"/>
        <v>0</v>
      </c>
      <c r="BD424" s="165">
        <f t="shared" si="20"/>
        <v>0</v>
      </c>
      <c r="BF424" s="165">
        <f t="shared" si="19"/>
        <v>0</v>
      </c>
    </row>
    <row r="425" spans="3:58" s="165" customFormat="1" ht="30" customHeight="1" x14ac:dyDescent="0.25">
      <c r="C425" s="60"/>
      <c r="D425" s="60"/>
      <c r="E425" s="60"/>
      <c r="G425" s="60"/>
      <c r="H425" s="54"/>
      <c r="I425" s="58"/>
      <c r="J425" s="59"/>
      <c r="K425" s="60"/>
      <c r="O425" s="60"/>
      <c r="P425" s="60"/>
      <c r="Q425" s="60"/>
      <c r="T425" s="120"/>
      <c r="U425" s="60"/>
      <c r="V425" s="60"/>
      <c r="X425" s="60"/>
      <c r="Y425" s="40"/>
      <c r="Z425" s="40"/>
      <c r="AA425" s="177"/>
      <c r="AB425" s="177"/>
      <c r="AD425" s="206"/>
      <c r="AE425" s="206"/>
      <c r="AF425" s="207"/>
      <c r="AG425" s="208">
        <f t="shared" si="15"/>
        <v>0</v>
      </c>
      <c r="AH425" s="209"/>
      <c r="AI425" s="209"/>
      <c r="AJ425" s="60"/>
      <c r="AK425" s="210">
        <f t="shared" si="16"/>
        <v>0</v>
      </c>
      <c r="AL425" s="60"/>
      <c r="AM425" s="159"/>
      <c r="AN425" s="159"/>
      <c r="AO425" s="60">
        <v>0</v>
      </c>
      <c r="AP425" s="60">
        <v>0</v>
      </c>
      <c r="AQ425" s="60">
        <v>0</v>
      </c>
      <c r="AR425" s="60">
        <v>0</v>
      </c>
      <c r="AS425" s="60">
        <v>0</v>
      </c>
      <c r="AT425" s="60">
        <v>0</v>
      </c>
      <c r="AU425" s="60">
        <v>0</v>
      </c>
      <c r="AV425" s="60">
        <v>0</v>
      </c>
      <c r="AW425" s="60">
        <v>0</v>
      </c>
      <c r="AX425" s="60">
        <v>0</v>
      </c>
      <c r="AY425" s="165">
        <f t="shared" si="17"/>
        <v>0</v>
      </c>
      <c r="BD425" s="165">
        <f t="shared" si="20"/>
        <v>0</v>
      </c>
      <c r="BF425" s="165">
        <f t="shared" si="19"/>
        <v>0</v>
      </c>
    </row>
    <row r="426" spans="3:58" s="165" customFormat="1" ht="30" customHeight="1" x14ac:dyDescent="0.25">
      <c r="C426" s="60"/>
      <c r="D426" s="60"/>
      <c r="E426" s="60"/>
      <c r="G426" s="60"/>
      <c r="H426" s="54"/>
      <c r="I426" s="58"/>
      <c r="J426" s="59"/>
      <c r="K426" s="60"/>
      <c r="O426" s="60"/>
      <c r="P426" s="60"/>
      <c r="Q426" s="60"/>
      <c r="T426" s="120"/>
      <c r="U426" s="60"/>
      <c r="V426" s="60"/>
      <c r="X426" s="60"/>
      <c r="Y426" s="40"/>
      <c r="Z426" s="40"/>
      <c r="AA426" s="177"/>
      <c r="AB426" s="177"/>
      <c r="AD426" s="206"/>
      <c r="AE426" s="206"/>
      <c r="AF426" s="207"/>
      <c r="AG426" s="208">
        <f t="shared" si="15"/>
        <v>0</v>
      </c>
      <c r="AH426" s="209"/>
      <c r="AI426" s="209"/>
      <c r="AJ426" s="60"/>
      <c r="AK426" s="210">
        <f t="shared" si="16"/>
        <v>0</v>
      </c>
      <c r="AL426" s="60"/>
      <c r="AM426" s="159"/>
      <c r="AN426" s="159"/>
      <c r="AO426" s="60">
        <v>0</v>
      </c>
      <c r="AP426" s="60">
        <v>0</v>
      </c>
      <c r="AQ426" s="60">
        <v>0</v>
      </c>
      <c r="AR426" s="60">
        <v>0</v>
      </c>
      <c r="AS426" s="60">
        <v>0</v>
      </c>
      <c r="AT426" s="60">
        <v>0</v>
      </c>
      <c r="AU426" s="60">
        <v>0</v>
      </c>
      <c r="AV426" s="60">
        <v>0</v>
      </c>
      <c r="AW426" s="60">
        <v>0</v>
      </c>
      <c r="AX426" s="60">
        <v>0</v>
      </c>
      <c r="AY426" s="165">
        <f t="shared" si="17"/>
        <v>0</v>
      </c>
      <c r="BD426" s="165">
        <f t="shared" si="20"/>
        <v>0</v>
      </c>
      <c r="BF426" s="165">
        <f t="shared" si="19"/>
        <v>0</v>
      </c>
    </row>
    <row r="427" spans="3:58" s="165" customFormat="1" ht="30" customHeight="1" x14ac:dyDescent="0.25">
      <c r="C427" s="60"/>
      <c r="D427" s="60"/>
      <c r="E427" s="60"/>
      <c r="G427" s="60"/>
      <c r="H427" s="54"/>
      <c r="I427" s="58"/>
      <c r="J427" s="59"/>
      <c r="K427" s="60"/>
      <c r="O427" s="60"/>
      <c r="P427" s="60"/>
      <c r="Q427" s="60"/>
      <c r="T427" s="120"/>
      <c r="U427" s="60"/>
      <c r="V427" s="60"/>
      <c r="X427" s="60"/>
      <c r="Y427" s="40"/>
      <c r="Z427" s="40"/>
      <c r="AA427" s="177"/>
      <c r="AB427" s="177"/>
      <c r="AD427" s="206"/>
      <c r="AE427" s="206"/>
      <c r="AF427" s="207"/>
      <c r="AG427" s="208">
        <f t="shared" si="15"/>
        <v>0</v>
      </c>
      <c r="AH427" s="209"/>
      <c r="AI427" s="209"/>
      <c r="AJ427" s="60"/>
      <c r="AK427" s="210">
        <f t="shared" si="16"/>
        <v>0</v>
      </c>
      <c r="AL427" s="60"/>
      <c r="AM427" s="159"/>
      <c r="AN427" s="159"/>
      <c r="AO427" s="60">
        <v>0</v>
      </c>
      <c r="AP427" s="60">
        <v>0</v>
      </c>
      <c r="AQ427" s="60">
        <v>0</v>
      </c>
      <c r="AR427" s="60">
        <v>0</v>
      </c>
      <c r="AS427" s="60">
        <v>0</v>
      </c>
      <c r="AT427" s="60">
        <v>0</v>
      </c>
      <c r="AU427" s="60">
        <v>0</v>
      </c>
      <c r="AV427" s="60">
        <v>0</v>
      </c>
      <c r="AW427" s="60">
        <v>0</v>
      </c>
      <c r="AX427" s="60">
        <v>0</v>
      </c>
      <c r="AY427" s="165">
        <f t="shared" si="17"/>
        <v>0</v>
      </c>
      <c r="BD427" s="165">
        <f t="shared" si="20"/>
        <v>0</v>
      </c>
      <c r="BF427" s="165">
        <f t="shared" si="19"/>
        <v>0</v>
      </c>
    </row>
    <row r="428" spans="3:58" s="165" customFormat="1" ht="30" customHeight="1" x14ac:dyDescent="0.25">
      <c r="C428" s="60"/>
      <c r="D428" s="60"/>
      <c r="E428" s="60"/>
      <c r="G428" s="60"/>
      <c r="H428" s="54"/>
      <c r="I428" s="58"/>
      <c r="J428" s="59"/>
      <c r="K428" s="60"/>
      <c r="O428" s="60"/>
      <c r="P428" s="60"/>
      <c r="Q428" s="60"/>
      <c r="T428" s="120"/>
      <c r="U428" s="60"/>
      <c r="V428" s="60"/>
      <c r="X428" s="60"/>
      <c r="Y428" s="40"/>
      <c r="Z428" s="40"/>
      <c r="AA428" s="177"/>
      <c r="AB428" s="177"/>
      <c r="AD428" s="206"/>
      <c r="AE428" s="206"/>
      <c r="AF428" s="207"/>
      <c r="AG428" s="208">
        <f t="shared" si="15"/>
        <v>0</v>
      </c>
      <c r="AH428" s="209"/>
      <c r="AI428" s="209"/>
      <c r="AJ428" s="60"/>
      <c r="AK428" s="210">
        <f t="shared" si="16"/>
        <v>0</v>
      </c>
      <c r="AL428" s="60"/>
      <c r="AM428" s="159"/>
      <c r="AN428" s="159"/>
      <c r="AO428" s="60">
        <v>0</v>
      </c>
      <c r="AP428" s="60">
        <v>0</v>
      </c>
      <c r="AQ428" s="60">
        <v>0</v>
      </c>
      <c r="AR428" s="60">
        <v>0</v>
      </c>
      <c r="AS428" s="60">
        <v>0</v>
      </c>
      <c r="AT428" s="60">
        <v>0</v>
      </c>
      <c r="AU428" s="60">
        <v>0</v>
      </c>
      <c r="AV428" s="60">
        <v>0</v>
      </c>
      <c r="AW428" s="60">
        <v>0</v>
      </c>
      <c r="AX428" s="60">
        <v>0</v>
      </c>
      <c r="AY428" s="165">
        <f t="shared" si="17"/>
        <v>0</v>
      </c>
      <c r="BD428" s="165">
        <f t="shared" si="20"/>
        <v>0</v>
      </c>
      <c r="BF428" s="165">
        <f t="shared" si="19"/>
        <v>0</v>
      </c>
    </row>
    <row r="429" spans="3:58" s="165" customFormat="1" ht="30" customHeight="1" x14ac:dyDescent="0.25">
      <c r="C429" s="60"/>
      <c r="D429" s="60"/>
      <c r="E429" s="60"/>
      <c r="G429" s="60"/>
      <c r="H429" s="54"/>
      <c r="I429" s="58"/>
      <c r="J429" s="59"/>
      <c r="K429" s="60"/>
      <c r="O429" s="60"/>
      <c r="P429" s="60"/>
      <c r="Q429" s="60"/>
      <c r="T429" s="120"/>
      <c r="U429" s="60"/>
      <c r="V429" s="60"/>
      <c r="X429" s="60"/>
      <c r="Y429" s="40"/>
      <c r="Z429" s="40"/>
      <c r="AA429" s="177"/>
      <c r="AB429" s="177"/>
      <c r="AD429" s="206"/>
      <c r="AE429" s="206"/>
      <c r="AF429" s="207"/>
      <c r="AG429" s="208">
        <f t="shared" si="15"/>
        <v>0</v>
      </c>
      <c r="AH429" s="209"/>
      <c r="AI429" s="209"/>
      <c r="AJ429" s="60"/>
      <c r="AK429" s="210">
        <f t="shared" si="16"/>
        <v>0</v>
      </c>
      <c r="AL429" s="60"/>
      <c r="AM429" s="159"/>
      <c r="AN429" s="159"/>
      <c r="AO429" s="60">
        <v>0</v>
      </c>
      <c r="AP429" s="60">
        <v>0</v>
      </c>
      <c r="AQ429" s="60">
        <v>0</v>
      </c>
      <c r="AR429" s="60">
        <v>0</v>
      </c>
      <c r="AS429" s="60">
        <v>0</v>
      </c>
      <c r="AT429" s="60">
        <v>0</v>
      </c>
      <c r="AU429" s="60">
        <v>0</v>
      </c>
      <c r="AV429" s="60">
        <v>0</v>
      </c>
      <c r="AW429" s="60">
        <v>0</v>
      </c>
      <c r="AX429" s="60">
        <v>0</v>
      </c>
      <c r="AY429" s="165">
        <f t="shared" si="17"/>
        <v>0</v>
      </c>
      <c r="BD429" s="165">
        <f t="shared" si="20"/>
        <v>0</v>
      </c>
      <c r="BF429" s="165">
        <f t="shared" si="19"/>
        <v>0</v>
      </c>
    </row>
    <row r="430" spans="3:58" s="165" customFormat="1" ht="30" customHeight="1" x14ac:dyDescent="0.25">
      <c r="C430" s="60"/>
      <c r="D430" s="60"/>
      <c r="E430" s="60"/>
      <c r="G430" s="60"/>
      <c r="H430" s="54"/>
      <c r="I430" s="58"/>
      <c r="J430" s="59"/>
      <c r="K430" s="60"/>
      <c r="O430" s="60"/>
      <c r="P430" s="60"/>
      <c r="Q430" s="60"/>
      <c r="T430" s="120"/>
      <c r="U430" s="60"/>
      <c r="V430" s="60"/>
      <c r="X430" s="60"/>
      <c r="Y430" s="40"/>
      <c r="Z430" s="40"/>
      <c r="AA430" s="177"/>
      <c r="AB430" s="177"/>
      <c r="AD430" s="206"/>
      <c r="AE430" s="206"/>
      <c r="AF430" s="207"/>
      <c r="AG430" s="208">
        <f t="shared" si="15"/>
        <v>0</v>
      </c>
      <c r="AH430" s="209"/>
      <c r="AI430" s="209"/>
      <c r="AJ430" s="60"/>
      <c r="AK430" s="210">
        <f t="shared" si="16"/>
        <v>0</v>
      </c>
      <c r="AL430" s="60"/>
      <c r="AM430" s="159"/>
      <c r="AN430" s="159"/>
      <c r="AO430" s="60">
        <v>0</v>
      </c>
      <c r="AP430" s="60">
        <v>0</v>
      </c>
      <c r="AQ430" s="60">
        <v>0</v>
      </c>
      <c r="AR430" s="60">
        <v>0</v>
      </c>
      <c r="AS430" s="60">
        <v>0</v>
      </c>
      <c r="AT430" s="60">
        <v>0</v>
      </c>
      <c r="AU430" s="60">
        <v>0</v>
      </c>
      <c r="AV430" s="60">
        <v>0</v>
      </c>
      <c r="AW430" s="60">
        <v>0</v>
      </c>
      <c r="AX430" s="60">
        <v>0</v>
      </c>
      <c r="AY430" s="165">
        <f t="shared" si="17"/>
        <v>0</v>
      </c>
      <c r="BD430" s="165">
        <f t="shared" si="20"/>
        <v>0</v>
      </c>
      <c r="BF430" s="165">
        <f t="shared" si="19"/>
        <v>0</v>
      </c>
    </row>
    <row r="431" spans="3:58" s="165" customFormat="1" ht="30" customHeight="1" x14ac:dyDescent="0.25">
      <c r="C431" s="60"/>
      <c r="D431" s="60"/>
      <c r="E431" s="60"/>
      <c r="G431" s="60"/>
      <c r="H431" s="54"/>
      <c r="I431" s="58"/>
      <c r="J431" s="59"/>
      <c r="K431" s="60"/>
      <c r="O431" s="60"/>
      <c r="P431" s="60"/>
      <c r="Q431" s="60"/>
      <c r="T431" s="120"/>
      <c r="U431" s="60"/>
      <c r="V431" s="60"/>
      <c r="X431" s="60"/>
      <c r="Y431" s="40"/>
      <c r="Z431" s="40"/>
      <c r="AA431" s="177"/>
      <c r="AB431" s="177"/>
      <c r="AD431" s="206"/>
      <c r="AE431" s="206"/>
      <c r="AF431" s="207"/>
      <c r="AG431" s="208">
        <f t="shared" si="15"/>
        <v>0</v>
      </c>
      <c r="AH431" s="209"/>
      <c r="AI431" s="209"/>
      <c r="AJ431" s="60"/>
      <c r="AK431" s="210">
        <f t="shared" si="16"/>
        <v>0</v>
      </c>
      <c r="AL431" s="60"/>
      <c r="AM431" s="159"/>
      <c r="AN431" s="159"/>
      <c r="AO431" s="60">
        <v>0</v>
      </c>
      <c r="AP431" s="60">
        <v>0</v>
      </c>
      <c r="AQ431" s="60">
        <v>0</v>
      </c>
      <c r="AR431" s="60">
        <v>0</v>
      </c>
      <c r="AS431" s="60">
        <v>0</v>
      </c>
      <c r="AT431" s="60">
        <v>0</v>
      </c>
      <c r="AU431" s="60">
        <v>0</v>
      </c>
      <c r="AV431" s="60">
        <v>0</v>
      </c>
      <c r="AW431" s="60">
        <v>0</v>
      </c>
      <c r="AX431" s="60">
        <v>0</v>
      </c>
      <c r="AY431" s="165">
        <f t="shared" si="17"/>
        <v>0</v>
      </c>
      <c r="BD431" s="165">
        <f t="shared" si="20"/>
        <v>0</v>
      </c>
      <c r="BF431" s="165">
        <f t="shared" si="19"/>
        <v>0</v>
      </c>
    </row>
    <row r="432" spans="3:58" s="165" customFormat="1" ht="30" customHeight="1" x14ac:dyDescent="0.25">
      <c r="C432" s="60"/>
      <c r="D432" s="60"/>
      <c r="E432" s="60"/>
      <c r="G432" s="60"/>
      <c r="H432" s="54"/>
      <c r="I432" s="58"/>
      <c r="J432" s="59"/>
      <c r="K432" s="60"/>
      <c r="O432" s="60"/>
      <c r="P432" s="60"/>
      <c r="Q432" s="60"/>
      <c r="T432" s="120"/>
      <c r="U432" s="60"/>
      <c r="V432" s="60"/>
      <c r="X432" s="60"/>
      <c r="Y432" s="40"/>
      <c r="Z432" s="40"/>
      <c r="AA432" s="177"/>
      <c r="AB432" s="177"/>
      <c r="AD432" s="206"/>
      <c r="AE432" s="206"/>
      <c r="AF432" s="207"/>
      <c r="AG432" s="208">
        <f t="shared" si="15"/>
        <v>0</v>
      </c>
      <c r="AH432" s="209"/>
      <c r="AI432" s="209"/>
      <c r="AJ432" s="60"/>
      <c r="AK432" s="210">
        <f t="shared" si="16"/>
        <v>0</v>
      </c>
      <c r="AL432" s="60"/>
      <c r="AM432" s="159"/>
      <c r="AN432" s="159"/>
      <c r="AO432" s="60">
        <v>0</v>
      </c>
      <c r="AP432" s="60">
        <v>0</v>
      </c>
      <c r="AQ432" s="60">
        <v>0</v>
      </c>
      <c r="AR432" s="60">
        <v>0</v>
      </c>
      <c r="AS432" s="60">
        <v>0</v>
      </c>
      <c r="AT432" s="60">
        <v>0</v>
      </c>
      <c r="AU432" s="60">
        <v>0</v>
      </c>
      <c r="AV432" s="60">
        <v>0</v>
      </c>
      <c r="AW432" s="60">
        <v>0</v>
      </c>
      <c r="AX432" s="60">
        <v>0</v>
      </c>
      <c r="AY432" s="165">
        <f t="shared" si="17"/>
        <v>0</v>
      </c>
      <c r="BD432" s="165">
        <f t="shared" si="20"/>
        <v>0</v>
      </c>
      <c r="BF432" s="165">
        <f t="shared" si="19"/>
        <v>0</v>
      </c>
    </row>
    <row r="433" spans="3:58" s="165" customFormat="1" ht="30" customHeight="1" x14ac:dyDescent="0.25">
      <c r="C433" s="60"/>
      <c r="D433" s="60"/>
      <c r="E433" s="60"/>
      <c r="G433" s="60"/>
      <c r="H433" s="54"/>
      <c r="I433" s="58"/>
      <c r="J433" s="59"/>
      <c r="K433" s="60"/>
      <c r="O433" s="60"/>
      <c r="P433" s="60"/>
      <c r="Q433" s="60"/>
      <c r="T433" s="120"/>
      <c r="U433" s="60"/>
      <c r="V433" s="60"/>
      <c r="X433" s="60"/>
      <c r="Y433" s="40"/>
      <c r="Z433" s="40"/>
      <c r="AA433" s="177"/>
      <c r="AB433" s="177"/>
      <c r="AD433" s="206"/>
      <c r="AE433" s="206"/>
      <c r="AF433" s="207"/>
      <c r="AG433" s="208">
        <f t="shared" si="15"/>
        <v>0</v>
      </c>
      <c r="AH433" s="209"/>
      <c r="AI433" s="209"/>
      <c r="AJ433" s="60"/>
      <c r="AK433" s="210">
        <f t="shared" si="16"/>
        <v>0</v>
      </c>
      <c r="AL433" s="60"/>
      <c r="AM433" s="159"/>
      <c r="AN433" s="159"/>
      <c r="AO433" s="60">
        <v>0</v>
      </c>
      <c r="AP433" s="60">
        <v>0</v>
      </c>
      <c r="AQ433" s="60">
        <v>0</v>
      </c>
      <c r="AR433" s="60">
        <v>0</v>
      </c>
      <c r="AS433" s="60">
        <v>0</v>
      </c>
      <c r="AT433" s="60">
        <v>0</v>
      </c>
      <c r="AU433" s="60">
        <v>0</v>
      </c>
      <c r="AV433" s="60">
        <v>0</v>
      </c>
      <c r="AW433" s="60">
        <v>0</v>
      </c>
      <c r="AX433" s="60">
        <v>0</v>
      </c>
      <c r="AY433" s="165">
        <f t="shared" si="17"/>
        <v>0</v>
      </c>
      <c r="BD433" s="165">
        <f t="shared" si="20"/>
        <v>0</v>
      </c>
      <c r="BF433" s="165">
        <f t="shared" si="19"/>
        <v>0</v>
      </c>
    </row>
    <row r="434" spans="3:58" s="165" customFormat="1" ht="30" customHeight="1" x14ac:dyDescent="0.25">
      <c r="C434" s="60"/>
      <c r="D434" s="60"/>
      <c r="E434" s="60"/>
      <c r="G434" s="60"/>
      <c r="H434" s="54"/>
      <c r="I434" s="58"/>
      <c r="J434" s="59"/>
      <c r="K434" s="60"/>
      <c r="O434" s="60"/>
      <c r="P434" s="60"/>
      <c r="Q434" s="60"/>
      <c r="T434" s="120"/>
      <c r="U434" s="60"/>
      <c r="V434" s="60"/>
      <c r="X434" s="60"/>
      <c r="Y434" s="40"/>
      <c r="Z434" s="40"/>
      <c r="AA434" s="177"/>
      <c r="AB434" s="177"/>
      <c r="AD434" s="206"/>
      <c r="AE434" s="206"/>
      <c r="AF434" s="207"/>
      <c r="AG434" s="208">
        <f t="shared" si="15"/>
        <v>0</v>
      </c>
      <c r="AH434" s="209"/>
      <c r="AI434" s="209"/>
      <c r="AJ434" s="60"/>
      <c r="AK434" s="210">
        <f t="shared" si="16"/>
        <v>0</v>
      </c>
      <c r="AL434" s="60"/>
      <c r="AM434" s="159"/>
      <c r="AN434" s="159"/>
      <c r="AO434" s="60">
        <v>0</v>
      </c>
      <c r="AP434" s="60">
        <v>0</v>
      </c>
      <c r="AQ434" s="60">
        <v>0</v>
      </c>
      <c r="AR434" s="60">
        <v>0</v>
      </c>
      <c r="AS434" s="60">
        <v>0</v>
      </c>
      <c r="AT434" s="60">
        <v>0</v>
      </c>
      <c r="AU434" s="60">
        <v>0</v>
      </c>
      <c r="AV434" s="60">
        <v>0</v>
      </c>
      <c r="AW434" s="60">
        <v>0</v>
      </c>
      <c r="AX434" s="60">
        <v>0</v>
      </c>
      <c r="AY434" s="165">
        <f t="shared" si="17"/>
        <v>0</v>
      </c>
      <c r="BD434" s="165">
        <f t="shared" si="20"/>
        <v>0</v>
      </c>
      <c r="BF434" s="165">
        <f t="shared" si="19"/>
        <v>0</v>
      </c>
    </row>
    <row r="435" spans="3:58" s="165" customFormat="1" ht="30" customHeight="1" x14ac:dyDescent="0.25">
      <c r="C435" s="60"/>
      <c r="D435" s="60"/>
      <c r="E435" s="60"/>
      <c r="G435" s="60"/>
      <c r="H435" s="54"/>
      <c r="I435" s="58"/>
      <c r="J435" s="59"/>
      <c r="K435" s="60"/>
      <c r="O435" s="60"/>
      <c r="P435" s="60"/>
      <c r="Q435" s="60"/>
      <c r="T435" s="120"/>
      <c r="U435" s="60"/>
      <c r="V435" s="60"/>
      <c r="X435" s="60"/>
      <c r="Y435" s="40"/>
      <c r="Z435" s="40"/>
      <c r="AA435" s="177"/>
      <c r="AB435" s="177"/>
      <c r="AD435" s="206"/>
      <c r="AE435" s="206"/>
      <c r="AF435" s="207"/>
      <c r="AG435" s="208">
        <f t="shared" si="15"/>
        <v>0</v>
      </c>
      <c r="AH435" s="209"/>
      <c r="AI435" s="209"/>
      <c r="AJ435" s="60"/>
      <c r="AK435" s="210">
        <f t="shared" si="16"/>
        <v>0</v>
      </c>
      <c r="AL435" s="60"/>
      <c r="AM435" s="159"/>
      <c r="AN435" s="159"/>
      <c r="AO435" s="60">
        <v>0</v>
      </c>
      <c r="AP435" s="60">
        <v>0</v>
      </c>
      <c r="AQ435" s="60">
        <v>0</v>
      </c>
      <c r="AR435" s="60">
        <v>0</v>
      </c>
      <c r="AS435" s="60">
        <v>0</v>
      </c>
      <c r="AT435" s="60">
        <v>0</v>
      </c>
      <c r="AU435" s="60">
        <v>0</v>
      </c>
      <c r="AV435" s="60">
        <v>0</v>
      </c>
      <c r="AW435" s="60">
        <v>0</v>
      </c>
      <c r="AX435" s="60">
        <v>0</v>
      </c>
      <c r="AY435" s="165">
        <f t="shared" si="17"/>
        <v>0</v>
      </c>
      <c r="BD435" s="165">
        <f t="shared" si="20"/>
        <v>0</v>
      </c>
      <c r="BF435" s="165">
        <f t="shared" si="19"/>
        <v>0</v>
      </c>
    </row>
    <row r="436" spans="3:58" s="165" customFormat="1" ht="30" customHeight="1" x14ac:dyDescent="0.25">
      <c r="C436" s="60"/>
      <c r="D436" s="60"/>
      <c r="E436" s="60"/>
      <c r="G436" s="60"/>
      <c r="H436" s="54"/>
      <c r="I436" s="58"/>
      <c r="J436" s="59"/>
      <c r="K436" s="60"/>
      <c r="O436" s="60"/>
      <c r="P436" s="60"/>
      <c r="Q436" s="60"/>
      <c r="T436" s="120"/>
      <c r="U436" s="60"/>
      <c r="V436" s="60"/>
      <c r="X436" s="60"/>
      <c r="Y436" s="40"/>
      <c r="Z436" s="40"/>
      <c r="AA436" s="177"/>
      <c r="AB436" s="177"/>
      <c r="AD436" s="206"/>
      <c r="AE436" s="206"/>
      <c r="AF436" s="207"/>
      <c r="AG436" s="208">
        <f t="shared" si="15"/>
        <v>0</v>
      </c>
      <c r="AH436" s="209"/>
      <c r="AI436" s="209"/>
      <c r="AJ436" s="60"/>
      <c r="AK436" s="210">
        <f t="shared" si="16"/>
        <v>0</v>
      </c>
      <c r="AL436" s="60"/>
      <c r="AM436" s="159"/>
      <c r="AN436" s="159"/>
      <c r="AO436" s="60">
        <v>0</v>
      </c>
      <c r="AP436" s="60">
        <v>0</v>
      </c>
      <c r="AQ436" s="60">
        <v>0</v>
      </c>
      <c r="AR436" s="60">
        <v>0</v>
      </c>
      <c r="AS436" s="60">
        <v>0</v>
      </c>
      <c r="AT436" s="60">
        <v>0</v>
      </c>
      <c r="AU436" s="60">
        <v>0</v>
      </c>
      <c r="AV436" s="60">
        <v>0</v>
      </c>
      <c r="AW436" s="60">
        <v>0</v>
      </c>
      <c r="AX436" s="60">
        <v>0</v>
      </c>
      <c r="AY436" s="165">
        <f t="shared" si="17"/>
        <v>0</v>
      </c>
      <c r="BD436" s="165">
        <f t="shared" si="20"/>
        <v>0</v>
      </c>
      <c r="BF436" s="165">
        <f t="shared" si="19"/>
        <v>0</v>
      </c>
    </row>
    <row r="437" spans="3:58" s="165" customFormat="1" ht="30" customHeight="1" x14ac:dyDescent="0.25">
      <c r="C437" s="60"/>
      <c r="D437" s="60"/>
      <c r="E437" s="60"/>
      <c r="G437" s="60"/>
      <c r="H437" s="54"/>
      <c r="I437" s="58"/>
      <c r="J437" s="59"/>
      <c r="K437" s="60"/>
      <c r="O437" s="60"/>
      <c r="P437" s="60"/>
      <c r="Q437" s="60"/>
      <c r="T437" s="120"/>
      <c r="U437" s="60"/>
      <c r="V437" s="60"/>
      <c r="X437" s="60"/>
      <c r="Y437" s="40"/>
      <c r="Z437" s="40"/>
      <c r="AA437" s="177"/>
      <c r="AB437" s="177"/>
      <c r="AD437" s="206"/>
      <c r="AE437" s="206"/>
      <c r="AF437" s="207"/>
      <c r="AG437" s="208">
        <f t="shared" si="15"/>
        <v>0</v>
      </c>
      <c r="AH437" s="209"/>
      <c r="AI437" s="209"/>
      <c r="AJ437" s="60"/>
      <c r="AK437" s="210">
        <f t="shared" si="16"/>
        <v>0</v>
      </c>
      <c r="AL437" s="60"/>
      <c r="AM437" s="159"/>
      <c r="AN437" s="159"/>
      <c r="AO437" s="60">
        <v>0</v>
      </c>
      <c r="AP437" s="60">
        <v>0</v>
      </c>
      <c r="AQ437" s="60">
        <v>0</v>
      </c>
      <c r="AR437" s="60">
        <v>0</v>
      </c>
      <c r="AS437" s="60">
        <v>0</v>
      </c>
      <c r="AT437" s="60">
        <v>0</v>
      </c>
      <c r="AU437" s="60">
        <v>0</v>
      </c>
      <c r="AV437" s="60">
        <v>0</v>
      </c>
      <c r="AW437" s="60">
        <v>0</v>
      </c>
      <c r="AX437" s="60">
        <v>0</v>
      </c>
      <c r="AY437" s="165">
        <f t="shared" si="17"/>
        <v>0</v>
      </c>
      <c r="BD437" s="165">
        <f t="shared" si="20"/>
        <v>0</v>
      </c>
      <c r="BF437" s="165">
        <f t="shared" si="19"/>
        <v>0</v>
      </c>
    </row>
    <row r="438" spans="3:58" s="165" customFormat="1" ht="30" customHeight="1" x14ac:dyDescent="0.25">
      <c r="C438" s="60"/>
      <c r="D438" s="60"/>
      <c r="E438" s="60"/>
      <c r="G438" s="60"/>
      <c r="H438" s="54"/>
      <c r="I438" s="58"/>
      <c r="J438" s="59"/>
      <c r="K438" s="60"/>
      <c r="O438" s="60"/>
      <c r="P438" s="60"/>
      <c r="Q438" s="60"/>
      <c r="T438" s="120"/>
      <c r="U438" s="60"/>
      <c r="V438" s="60"/>
      <c r="X438" s="60"/>
      <c r="Y438" s="40"/>
      <c r="Z438" s="40"/>
      <c r="AA438" s="177"/>
      <c r="AB438" s="177"/>
      <c r="AD438" s="206"/>
      <c r="AE438" s="206"/>
      <c r="AF438" s="207"/>
      <c r="AG438" s="208">
        <f t="shared" si="15"/>
        <v>0</v>
      </c>
      <c r="AH438" s="209"/>
      <c r="AI438" s="209"/>
      <c r="AJ438" s="60"/>
      <c r="AK438" s="210">
        <f t="shared" si="16"/>
        <v>0</v>
      </c>
      <c r="AL438" s="60"/>
      <c r="AM438" s="159"/>
      <c r="AN438" s="159"/>
      <c r="AO438" s="60">
        <v>0</v>
      </c>
      <c r="AP438" s="60">
        <v>0</v>
      </c>
      <c r="AQ438" s="60">
        <v>0</v>
      </c>
      <c r="AR438" s="60">
        <v>0</v>
      </c>
      <c r="AS438" s="60">
        <v>0</v>
      </c>
      <c r="AT438" s="60">
        <v>0</v>
      </c>
      <c r="AU438" s="60">
        <v>0</v>
      </c>
      <c r="AV438" s="60">
        <v>0</v>
      </c>
      <c r="AW438" s="60">
        <v>0</v>
      </c>
      <c r="AX438" s="60">
        <v>0</v>
      </c>
      <c r="AY438" s="165">
        <f t="shared" si="17"/>
        <v>0</v>
      </c>
      <c r="BD438" s="165">
        <f t="shared" si="20"/>
        <v>0</v>
      </c>
      <c r="BF438" s="165">
        <f t="shared" si="19"/>
        <v>0</v>
      </c>
    </row>
    <row r="439" spans="3:58" s="165" customFormat="1" ht="30" customHeight="1" x14ac:dyDescent="0.25">
      <c r="C439" s="60"/>
      <c r="D439" s="60"/>
      <c r="E439" s="60"/>
      <c r="G439" s="60"/>
      <c r="H439" s="54"/>
      <c r="I439" s="58"/>
      <c r="J439" s="59"/>
      <c r="K439" s="60"/>
      <c r="O439" s="60"/>
      <c r="P439" s="60"/>
      <c r="Q439" s="60"/>
      <c r="T439" s="120"/>
      <c r="U439" s="60"/>
      <c r="V439" s="60"/>
      <c r="X439" s="60"/>
      <c r="Y439" s="40"/>
      <c r="Z439" s="40"/>
      <c r="AA439" s="177"/>
      <c r="AB439" s="177"/>
      <c r="AD439" s="206"/>
      <c r="AE439" s="206"/>
      <c r="AF439" s="207"/>
      <c r="AG439" s="208">
        <f t="shared" si="15"/>
        <v>0</v>
      </c>
      <c r="AH439" s="209"/>
      <c r="AI439" s="209"/>
      <c r="AJ439" s="60"/>
      <c r="AK439" s="210">
        <f t="shared" si="16"/>
        <v>0</v>
      </c>
      <c r="AL439" s="60"/>
      <c r="AM439" s="159"/>
      <c r="AN439" s="159"/>
      <c r="AO439" s="60">
        <v>0</v>
      </c>
      <c r="AP439" s="60">
        <v>0</v>
      </c>
      <c r="AQ439" s="60">
        <v>0</v>
      </c>
      <c r="AR439" s="60">
        <v>0</v>
      </c>
      <c r="AS439" s="60">
        <v>0</v>
      </c>
      <c r="AT439" s="60">
        <v>0</v>
      </c>
      <c r="AU439" s="60">
        <v>0</v>
      </c>
      <c r="AV439" s="60">
        <v>0</v>
      </c>
      <c r="AW439" s="60">
        <v>0</v>
      </c>
      <c r="AX439" s="60">
        <v>0</v>
      </c>
      <c r="AY439" s="165">
        <f t="shared" si="17"/>
        <v>0</v>
      </c>
      <c r="BD439" s="165">
        <f t="shared" si="20"/>
        <v>0</v>
      </c>
      <c r="BF439" s="165">
        <f t="shared" si="19"/>
        <v>0</v>
      </c>
    </row>
    <row r="440" spans="3:58" s="165" customFormat="1" ht="30" customHeight="1" x14ac:dyDescent="0.25">
      <c r="C440" s="60"/>
      <c r="D440" s="60"/>
      <c r="E440" s="60"/>
      <c r="G440" s="60"/>
      <c r="H440" s="54"/>
      <c r="I440" s="58"/>
      <c r="J440" s="59"/>
      <c r="K440" s="60"/>
      <c r="O440" s="60"/>
      <c r="P440" s="60"/>
      <c r="Q440" s="60"/>
      <c r="T440" s="120"/>
      <c r="U440" s="60"/>
      <c r="V440" s="60"/>
      <c r="X440" s="60"/>
      <c r="Y440" s="40"/>
      <c r="Z440" s="40"/>
      <c r="AA440" s="177"/>
      <c r="AB440" s="177"/>
      <c r="AD440" s="206"/>
      <c r="AE440" s="206"/>
      <c r="AF440" s="207"/>
      <c r="AG440" s="208">
        <f t="shared" si="15"/>
        <v>0</v>
      </c>
      <c r="AH440" s="209"/>
      <c r="AI440" s="209"/>
      <c r="AJ440" s="60"/>
      <c r="AK440" s="210">
        <f t="shared" si="16"/>
        <v>0</v>
      </c>
      <c r="AL440" s="60"/>
      <c r="AM440" s="159"/>
      <c r="AN440" s="159"/>
      <c r="AO440" s="60">
        <v>0</v>
      </c>
      <c r="AP440" s="60">
        <v>0</v>
      </c>
      <c r="AQ440" s="60">
        <v>0</v>
      </c>
      <c r="AR440" s="60">
        <v>0</v>
      </c>
      <c r="AS440" s="60">
        <v>0</v>
      </c>
      <c r="AT440" s="60">
        <v>0</v>
      </c>
      <c r="AU440" s="60">
        <v>0</v>
      </c>
      <c r="AV440" s="60">
        <v>0</v>
      </c>
      <c r="AW440" s="60">
        <v>0</v>
      </c>
      <c r="AX440" s="60">
        <v>0</v>
      </c>
      <c r="AY440" s="165">
        <f t="shared" si="17"/>
        <v>0</v>
      </c>
      <c r="BD440" s="165">
        <f t="shared" si="20"/>
        <v>0</v>
      </c>
      <c r="BF440" s="165">
        <f t="shared" si="19"/>
        <v>0</v>
      </c>
    </row>
    <row r="441" spans="3:58" s="165" customFormat="1" ht="30" customHeight="1" x14ac:dyDescent="0.25">
      <c r="C441" s="60"/>
      <c r="D441" s="60"/>
      <c r="E441" s="60"/>
      <c r="G441" s="60"/>
      <c r="H441" s="54"/>
      <c r="I441" s="58"/>
      <c r="J441" s="59"/>
      <c r="K441" s="60"/>
      <c r="O441" s="60"/>
      <c r="P441" s="60"/>
      <c r="Q441" s="60"/>
      <c r="T441" s="120"/>
      <c r="U441" s="60"/>
      <c r="V441" s="60"/>
      <c r="X441" s="60"/>
      <c r="Y441" s="40"/>
      <c r="Z441" s="40"/>
      <c r="AA441" s="177"/>
      <c r="AB441" s="177"/>
      <c r="AD441" s="206"/>
      <c r="AE441" s="206"/>
      <c r="AF441" s="207"/>
      <c r="AG441" s="208">
        <f t="shared" si="15"/>
        <v>0</v>
      </c>
      <c r="AH441" s="209"/>
      <c r="AI441" s="209"/>
      <c r="AJ441" s="60"/>
      <c r="AK441" s="210">
        <f t="shared" si="16"/>
        <v>0</v>
      </c>
      <c r="AL441" s="60"/>
      <c r="AM441" s="159"/>
      <c r="AN441" s="159"/>
      <c r="AO441" s="60">
        <v>0</v>
      </c>
      <c r="AP441" s="60">
        <v>0</v>
      </c>
      <c r="AQ441" s="60">
        <v>0</v>
      </c>
      <c r="AR441" s="60">
        <v>0</v>
      </c>
      <c r="AS441" s="60">
        <v>0</v>
      </c>
      <c r="AT441" s="60">
        <v>0</v>
      </c>
      <c r="AU441" s="60">
        <v>0</v>
      </c>
      <c r="AV441" s="60">
        <v>0</v>
      </c>
      <c r="AW441" s="60">
        <v>0</v>
      </c>
      <c r="AX441" s="60">
        <v>0</v>
      </c>
      <c r="AY441" s="165">
        <f t="shared" si="17"/>
        <v>0</v>
      </c>
      <c r="BD441" s="165">
        <f t="shared" si="20"/>
        <v>0</v>
      </c>
      <c r="BF441" s="165">
        <f t="shared" si="19"/>
        <v>0</v>
      </c>
    </row>
    <row r="442" spans="3:58" s="165" customFormat="1" ht="30" customHeight="1" x14ac:dyDescent="0.25">
      <c r="C442" s="60"/>
      <c r="D442" s="60"/>
      <c r="E442" s="60"/>
      <c r="G442" s="60"/>
      <c r="H442" s="54"/>
      <c r="I442" s="58"/>
      <c r="J442" s="59"/>
      <c r="K442" s="60"/>
      <c r="O442" s="60"/>
      <c r="P442" s="60"/>
      <c r="Q442" s="60"/>
      <c r="T442" s="120"/>
      <c r="U442" s="60"/>
      <c r="V442" s="60"/>
      <c r="X442" s="60"/>
      <c r="Y442" s="40"/>
      <c r="Z442" s="40"/>
      <c r="AA442" s="177"/>
      <c r="AB442" s="177"/>
      <c r="AD442" s="206"/>
      <c r="AE442" s="206"/>
      <c r="AF442" s="207"/>
      <c r="AG442" s="208">
        <f t="shared" si="15"/>
        <v>0</v>
      </c>
      <c r="AH442" s="209"/>
      <c r="AI442" s="209"/>
      <c r="AJ442" s="60"/>
      <c r="AK442" s="210">
        <f t="shared" si="16"/>
        <v>0</v>
      </c>
      <c r="AL442" s="60"/>
      <c r="AM442" s="159"/>
      <c r="AN442" s="159"/>
      <c r="AO442" s="60">
        <v>0</v>
      </c>
      <c r="AP442" s="60">
        <v>0</v>
      </c>
      <c r="AQ442" s="60">
        <v>0</v>
      </c>
      <c r="AR442" s="60">
        <v>0</v>
      </c>
      <c r="AS442" s="60">
        <v>0</v>
      </c>
      <c r="AT442" s="60">
        <v>0</v>
      </c>
      <c r="AU442" s="60">
        <v>0</v>
      </c>
      <c r="AV442" s="60">
        <v>0</v>
      </c>
      <c r="AW442" s="60">
        <v>0</v>
      </c>
      <c r="AX442" s="60">
        <v>0</v>
      </c>
      <c r="AY442" s="165">
        <f t="shared" si="17"/>
        <v>0</v>
      </c>
      <c r="BD442" s="165">
        <f t="shared" si="20"/>
        <v>0</v>
      </c>
      <c r="BF442" s="165">
        <f t="shared" si="19"/>
        <v>0</v>
      </c>
    </row>
    <row r="443" spans="3:58" s="165" customFormat="1" ht="30" customHeight="1" x14ac:dyDescent="0.25">
      <c r="C443" s="60"/>
      <c r="D443" s="60"/>
      <c r="E443" s="60"/>
      <c r="G443" s="60"/>
      <c r="H443" s="54"/>
      <c r="I443" s="58"/>
      <c r="J443" s="59"/>
      <c r="K443" s="60"/>
      <c r="O443" s="60"/>
      <c r="P443" s="60"/>
      <c r="Q443" s="60"/>
      <c r="T443" s="60"/>
      <c r="U443" s="60"/>
      <c r="V443" s="60"/>
      <c r="X443" s="60"/>
      <c r="Y443" s="40"/>
      <c r="Z443" s="40"/>
      <c r="AA443" s="177"/>
      <c r="AB443" s="177"/>
      <c r="AD443" s="206"/>
      <c r="AE443" s="206"/>
      <c r="AF443" s="207"/>
      <c r="AG443" s="208">
        <f t="shared" si="15"/>
        <v>0</v>
      </c>
      <c r="AH443" s="209"/>
      <c r="AI443" s="209"/>
      <c r="AJ443" s="60"/>
      <c r="AK443" s="210">
        <f t="shared" si="16"/>
        <v>0</v>
      </c>
      <c r="AL443" s="60"/>
      <c r="AM443" s="159"/>
      <c r="AN443" s="159"/>
      <c r="AO443" s="60">
        <v>0</v>
      </c>
      <c r="AP443" s="60">
        <v>0</v>
      </c>
      <c r="AQ443" s="60">
        <v>0</v>
      </c>
      <c r="AR443" s="60">
        <v>0</v>
      </c>
      <c r="AS443" s="60">
        <v>0</v>
      </c>
      <c r="AT443" s="60">
        <v>0</v>
      </c>
      <c r="AU443" s="60">
        <v>0</v>
      </c>
      <c r="AV443" s="60">
        <v>0</v>
      </c>
      <c r="AW443" s="60">
        <v>0</v>
      </c>
      <c r="AX443" s="60">
        <v>0</v>
      </c>
      <c r="AY443" s="165">
        <f t="shared" si="17"/>
        <v>0</v>
      </c>
      <c r="BD443" s="165">
        <f t="shared" si="20"/>
        <v>0</v>
      </c>
      <c r="BF443" s="165">
        <f t="shared" si="19"/>
        <v>0</v>
      </c>
    </row>
    <row r="444" spans="3:58" s="165" customFormat="1" ht="30" customHeight="1" x14ac:dyDescent="0.25">
      <c r="C444" s="60"/>
      <c r="D444" s="60"/>
      <c r="E444" s="60"/>
      <c r="G444" s="60"/>
      <c r="H444" s="54"/>
      <c r="I444" s="58"/>
      <c r="J444" s="59"/>
      <c r="K444" s="60"/>
      <c r="O444" s="60"/>
      <c r="P444" s="60"/>
      <c r="Q444" s="60"/>
      <c r="T444" s="60"/>
      <c r="U444" s="60"/>
      <c r="V444" s="60"/>
      <c r="X444" s="60"/>
      <c r="Y444" s="40"/>
      <c r="Z444" s="40"/>
      <c r="AA444" s="177"/>
      <c r="AB444" s="177"/>
      <c r="AD444" s="206"/>
      <c r="AE444" s="206"/>
      <c r="AF444" s="207"/>
      <c r="AG444" s="208">
        <f t="shared" si="15"/>
        <v>0</v>
      </c>
      <c r="AH444" s="209"/>
      <c r="AI444" s="209"/>
      <c r="AJ444" s="60"/>
      <c r="AK444" s="210">
        <f t="shared" si="16"/>
        <v>0</v>
      </c>
      <c r="AL444" s="60"/>
      <c r="AM444" s="159"/>
      <c r="AN444" s="159"/>
      <c r="AO444" s="60">
        <v>0</v>
      </c>
      <c r="AP444" s="60">
        <v>0</v>
      </c>
      <c r="AQ444" s="60">
        <v>0</v>
      </c>
      <c r="AR444" s="60">
        <v>0</v>
      </c>
      <c r="AS444" s="60">
        <v>0</v>
      </c>
      <c r="AT444" s="60">
        <v>0</v>
      </c>
      <c r="AU444" s="60">
        <v>0</v>
      </c>
      <c r="AV444" s="60">
        <v>0</v>
      </c>
      <c r="AW444" s="60">
        <v>0</v>
      </c>
      <c r="AX444" s="60">
        <v>0</v>
      </c>
      <c r="AY444" s="165">
        <f t="shared" si="17"/>
        <v>0</v>
      </c>
      <c r="BD444" s="165">
        <f t="shared" si="20"/>
        <v>0</v>
      </c>
      <c r="BF444" s="165">
        <f t="shared" si="19"/>
        <v>0</v>
      </c>
    </row>
    <row r="445" spans="3:58" s="165" customFormat="1" ht="30" customHeight="1" x14ac:dyDescent="0.25">
      <c r="C445" s="60"/>
      <c r="D445" s="60"/>
      <c r="E445" s="60"/>
      <c r="G445" s="60"/>
      <c r="H445" s="54"/>
      <c r="I445" s="58"/>
      <c r="J445" s="59"/>
      <c r="K445" s="60"/>
      <c r="O445" s="60"/>
      <c r="P445" s="60"/>
      <c r="Q445" s="60"/>
      <c r="T445" s="60"/>
      <c r="U445" s="60"/>
      <c r="V445" s="60"/>
      <c r="X445" s="60"/>
      <c r="Y445" s="40"/>
      <c r="Z445" s="40"/>
      <c r="AA445" s="177"/>
      <c r="AB445" s="177"/>
      <c r="AD445" s="206"/>
      <c r="AE445" s="206"/>
      <c r="AF445" s="207"/>
      <c r="AG445" s="208">
        <f t="shared" si="15"/>
        <v>0</v>
      </c>
      <c r="AH445" s="209"/>
      <c r="AI445" s="209"/>
      <c r="AJ445" s="60"/>
      <c r="AK445" s="210">
        <f t="shared" si="16"/>
        <v>0</v>
      </c>
      <c r="AL445" s="60"/>
      <c r="AM445" s="159"/>
      <c r="AN445" s="159"/>
      <c r="AO445" s="60">
        <v>0</v>
      </c>
      <c r="AP445" s="60">
        <v>0</v>
      </c>
      <c r="AQ445" s="60">
        <v>0</v>
      </c>
      <c r="AR445" s="60">
        <v>0</v>
      </c>
      <c r="AS445" s="60">
        <v>0</v>
      </c>
      <c r="AT445" s="60">
        <v>0</v>
      </c>
      <c r="AU445" s="60">
        <v>0</v>
      </c>
      <c r="AV445" s="60">
        <v>0</v>
      </c>
      <c r="AW445" s="60">
        <v>0</v>
      </c>
      <c r="AX445" s="60">
        <v>0</v>
      </c>
      <c r="AY445" s="165">
        <f t="shared" si="17"/>
        <v>0</v>
      </c>
      <c r="BD445" s="165">
        <f t="shared" si="20"/>
        <v>0</v>
      </c>
      <c r="BF445" s="165">
        <f t="shared" si="19"/>
        <v>0</v>
      </c>
    </row>
    <row r="446" spans="3:58" s="165" customFormat="1" ht="30" customHeight="1" x14ac:dyDescent="0.25">
      <c r="C446" s="60"/>
      <c r="D446" s="60"/>
      <c r="E446" s="60"/>
      <c r="G446" s="60"/>
      <c r="H446" s="54"/>
      <c r="I446" s="58"/>
      <c r="J446" s="59"/>
      <c r="K446" s="60"/>
      <c r="O446" s="60"/>
      <c r="P446" s="60"/>
      <c r="Q446" s="60"/>
      <c r="T446" s="60"/>
      <c r="U446" s="60"/>
      <c r="V446" s="60"/>
      <c r="X446" s="60"/>
      <c r="Y446" s="40"/>
      <c r="Z446" s="40"/>
      <c r="AA446" s="177"/>
      <c r="AB446" s="177"/>
      <c r="AD446" s="206"/>
      <c r="AE446" s="206"/>
      <c r="AF446" s="207"/>
      <c r="AG446" s="208">
        <f t="shared" si="15"/>
        <v>0</v>
      </c>
      <c r="AH446" s="209"/>
      <c r="AI446" s="209"/>
      <c r="AJ446" s="60"/>
      <c r="AK446" s="210">
        <f t="shared" si="16"/>
        <v>0</v>
      </c>
      <c r="AL446" s="60"/>
      <c r="AM446" s="159"/>
      <c r="AN446" s="159"/>
      <c r="AO446" s="60">
        <v>0</v>
      </c>
      <c r="AP446" s="60">
        <v>0</v>
      </c>
      <c r="AQ446" s="60">
        <v>0</v>
      </c>
      <c r="AR446" s="60">
        <v>0</v>
      </c>
      <c r="AS446" s="60">
        <v>0</v>
      </c>
      <c r="AT446" s="60">
        <v>0</v>
      </c>
      <c r="AU446" s="60">
        <v>0</v>
      </c>
      <c r="AV446" s="60">
        <v>0</v>
      </c>
      <c r="AW446" s="60">
        <v>0</v>
      </c>
      <c r="AX446" s="60">
        <v>0</v>
      </c>
      <c r="AY446" s="165">
        <f t="shared" si="17"/>
        <v>0</v>
      </c>
      <c r="BD446" s="165">
        <f t="shared" si="20"/>
        <v>0</v>
      </c>
      <c r="BF446" s="165">
        <f t="shared" si="19"/>
        <v>0</v>
      </c>
    </row>
    <row r="447" spans="3:58" s="165" customFormat="1" ht="30" customHeight="1" x14ac:dyDescent="0.25">
      <c r="C447" s="60"/>
      <c r="D447" s="60"/>
      <c r="E447" s="60"/>
      <c r="G447" s="60"/>
      <c r="H447" s="54"/>
      <c r="I447" s="58"/>
      <c r="J447" s="59"/>
      <c r="K447" s="60"/>
      <c r="O447" s="60"/>
      <c r="P447" s="60"/>
      <c r="Q447" s="60"/>
      <c r="T447" s="60"/>
      <c r="U447" s="60"/>
      <c r="V447" s="60"/>
      <c r="X447" s="60"/>
      <c r="Y447" s="40"/>
      <c r="Z447" s="40"/>
      <c r="AA447" s="177"/>
      <c r="AB447" s="177"/>
      <c r="AD447" s="206"/>
      <c r="AE447" s="206"/>
      <c r="AF447" s="207"/>
      <c r="AG447" s="208">
        <f t="shared" si="15"/>
        <v>0</v>
      </c>
      <c r="AH447" s="209"/>
      <c r="AI447" s="209"/>
      <c r="AJ447" s="60"/>
      <c r="AK447" s="210">
        <f t="shared" si="16"/>
        <v>0</v>
      </c>
      <c r="AL447" s="60"/>
      <c r="AM447" s="159"/>
      <c r="AN447" s="159"/>
      <c r="AO447" s="60">
        <v>0</v>
      </c>
      <c r="AP447" s="60">
        <v>0</v>
      </c>
      <c r="AQ447" s="60">
        <v>0</v>
      </c>
      <c r="AR447" s="60">
        <v>0</v>
      </c>
      <c r="AS447" s="60">
        <v>0</v>
      </c>
      <c r="AT447" s="60">
        <v>0</v>
      </c>
      <c r="AU447" s="60">
        <v>0</v>
      </c>
      <c r="AV447" s="60">
        <v>0</v>
      </c>
      <c r="AW447" s="60">
        <v>0</v>
      </c>
      <c r="AX447" s="60">
        <v>0</v>
      </c>
      <c r="AY447" s="165">
        <f t="shared" si="17"/>
        <v>0</v>
      </c>
      <c r="BD447" s="165">
        <f t="shared" si="20"/>
        <v>0</v>
      </c>
      <c r="BF447" s="165">
        <f t="shared" si="19"/>
        <v>0</v>
      </c>
    </row>
    <row r="448" spans="3:58" s="165" customFormat="1" ht="30" customHeight="1" x14ac:dyDescent="0.25">
      <c r="C448" s="60"/>
      <c r="D448" s="60"/>
      <c r="E448" s="60"/>
      <c r="G448" s="60"/>
      <c r="H448" s="54"/>
      <c r="I448" s="58"/>
      <c r="J448" s="59"/>
      <c r="K448" s="60"/>
      <c r="O448" s="60"/>
      <c r="P448" s="60"/>
      <c r="Q448" s="60"/>
      <c r="T448" s="60"/>
      <c r="U448" s="60"/>
      <c r="V448" s="60"/>
      <c r="X448" s="60"/>
      <c r="Y448" s="40"/>
      <c r="Z448" s="40"/>
      <c r="AA448" s="177"/>
      <c r="AB448" s="177"/>
      <c r="AD448" s="206"/>
      <c r="AE448" s="206"/>
      <c r="AF448" s="207"/>
      <c r="AG448" s="208">
        <f t="shared" si="15"/>
        <v>0</v>
      </c>
      <c r="AH448" s="209"/>
      <c r="AI448" s="209"/>
      <c r="AJ448" s="60"/>
      <c r="AK448" s="210">
        <f t="shared" si="16"/>
        <v>0</v>
      </c>
      <c r="AL448" s="60"/>
      <c r="AM448" s="159"/>
      <c r="AN448" s="159"/>
      <c r="AO448" s="60">
        <v>0</v>
      </c>
      <c r="AP448" s="60">
        <v>0</v>
      </c>
      <c r="AQ448" s="60">
        <v>0</v>
      </c>
      <c r="AR448" s="60">
        <v>0</v>
      </c>
      <c r="AS448" s="60">
        <v>0</v>
      </c>
      <c r="AT448" s="60">
        <v>0</v>
      </c>
      <c r="AU448" s="60">
        <v>0</v>
      </c>
      <c r="AV448" s="60">
        <v>0</v>
      </c>
      <c r="AW448" s="60">
        <v>0</v>
      </c>
      <c r="AX448" s="60">
        <v>0</v>
      </c>
      <c r="AY448" s="165">
        <f t="shared" si="17"/>
        <v>0</v>
      </c>
      <c r="BD448" s="165">
        <f t="shared" si="20"/>
        <v>0</v>
      </c>
      <c r="BF448" s="165">
        <f t="shared" si="19"/>
        <v>0</v>
      </c>
    </row>
    <row r="449" spans="3:58" s="165" customFormat="1" ht="30" customHeight="1" x14ac:dyDescent="0.25">
      <c r="C449" s="60"/>
      <c r="D449" s="60"/>
      <c r="E449" s="60"/>
      <c r="G449" s="60"/>
      <c r="H449" s="54"/>
      <c r="I449" s="58"/>
      <c r="J449" s="59"/>
      <c r="K449" s="60"/>
      <c r="O449" s="60"/>
      <c r="P449" s="60"/>
      <c r="Q449" s="60"/>
      <c r="T449" s="60"/>
      <c r="U449" s="60"/>
      <c r="V449" s="60"/>
      <c r="X449" s="60"/>
      <c r="Y449" s="40"/>
      <c r="Z449" s="40"/>
      <c r="AA449" s="177"/>
      <c r="AB449" s="177"/>
      <c r="AD449" s="206"/>
      <c r="AE449" s="206"/>
      <c r="AF449" s="207"/>
      <c r="AG449" s="208">
        <f t="shared" si="15"/>
        <v>0</v>
      </c>
      <c r="AH449" s="209"/>
      <c r="AI449" s="209"/>
      <c r="AJ449" s="60"/>
      <c r="AK449" s="210">
        <f t="shared" si="16"/>
        <v>0</v>
      </c>
      <c r="AL449" s="60"/>
      <c r="AM449" s="159"/>
      <c r="AN449" s="159"/>
      <c r="AO449" s="60">
        <v>0</v>
      </c>
      <c r="AP449" s="60">
        <v>0</v>
      </c>
      <c r="AQ449" s="60">
        <v>0</v>
      </c>
      <c r="AR449" s="60">
        <v>0</v>
      </c>
      <c r="AS449" s="60">
        <v>0</v>
      </c>
      <c r="AT449" s="60">
        <v>0</v>
      </c>
      <c r="AU449" s="60">
        <v>0</v>
      </c>
      <c r="AV449" s="60">
        <v>0</v>
      </c>
      <c r="AW449" s="60">
        <v>0</v>
      </c>
      <c r="AX449" s="60">
        <v>0</v>
      </c>
      <c r="AY449" s="165">
        <f t="shared" si="17"/>
        <v>0</v>
      </c>
      <c r="BD449" s="165">
        <f t="shared" si="20"/>
        <v>0</v>
      </c>
      <c r="BF449" s="165">
        <f t="shared" si="19"/>
        <v>0</v>
      </c>
    </row>
    <row r="450" spans="3:58" s="165" customFormat="1" ht="30" customHeight="1" x14ac:dyDescent="0.25">
      <c r="C450" s="60"/>
      <c r="D450" s="60"/>
      <c r="E450" s="60"/>
      <c r="G450" s="60"/>
      <c r="H450" s="54"/>
      <c r="I450" s="58"/>
      <c r="J450" s="59"/>
      <c r="K450" s="60"/>
      <c r="O450" s="60"/>
      <c r="P450" s="60"/>
      <c r="Q450" s="60"/>
      <c r="T450" s="60"/>
      <c r="U450" s="60"/>
      <c r="V450" s="60"/>
      <c r="X450" s="60"/>
      <c r="Y450" s="40"/>
      <c r="Z450" s="40"/>
      <c r="AA450" s="177"/>
      <c r="AB450" s="177"/>
      <c r="AD450" s="206"/>
      <c r="AE450" s="206"/>
      <c r="AF450" s="207"/>
      <c r="AG450" s="208">
        <f t="shared" si="15"/>
        <v>0</v>
      </c>
      <c r="AH450" s="209"/>
      <c r="AI450" s="209"/>
      <c r="AJ450" s="60"/>
      <c r="AK450" s="210">
        <f t="shared" si="16"/>
        <v>0</v>
      </c>
      <c r="AL450" s="60"/>
      <c r="AM450" s="159"/>
      <c r="AN450" s="159"/>
      <c r="AO450" s="60">
        <v>0</v>
      </c>
      <c r="AP450" s="60">
        <v>0</v>
      </c>
      <c r="AQ450" s="60">
        <v>0</v>
      </c>
      <c r="AR450" s="60">
        <v>0</v>
      </c>
      <c r="AS450" s="60">
        <v>0</v>
      </c>
      <c r="AT450" s="60">
        <v>0</v>
      </c>
      <c r="AU450" s="60">
        <v>0</v>
      </c>
      <c r="AV450" s="60">
        <v>0</v>
      </c>
      <c r="AW450" s="60">
        <v>0</v>
      </c>
      <c r="AX450" s="60">
        <v>0</v>
      </c>
      <c r="AY450" s="165">
        <f t="shared" si="17"/>
        <v>0</v>
      </c>
      <c r="BD450" s="165">
        <f t="shared" si="20"/>
        <v>0</v>
      </c>
      <c r="BF450" s="165">
        <f t="shared" si="19"/>
        <v>0</v>
      </c>
    </row>
    <row r="451" spans="3:58" s="165" customFormat="1" ht="30" customHeight="1" x14ac:dyDescent="0.25">
      <c r="C451" s="60"/>
      <c r="D451" s="60"/>
      <c r="E451" s="60"/>
      <c r="G451" s="60"/>
      <c r="H451" s="54"/>
      <c r="I451" s="58"/>
      <c r="J451" s="59"/>
      <c r="K451" s="60"/>
      <c r="O451" s="60"/>
      <c r="P451" s="60"/>
      <c r="Q451" s="60"/>
      <c r="T451" s="60"/>
      <c r="U451" s="60"/>
      <c r="V451" s="60"/>
      <c r="X451" s="60"/>
      <c r="Y451" s="40"/>
      <c r="Z451" s="40"/>
      <c r="AA451" s="177"/>
      <c r="AB451" s="177"/>
      <c r="AD451" s="206"/>
      <c r="AE451" s="206"/>
      <c r="AF451" s="207"/>
      <c r="AG451" s="208">
        <f t="shared" si="15"/>
        <v>0</v>
      </c>
      <c r="AH451" s="209"/>
      <c r="AI451" s="209"/>
      <c r="AJ451" s="60"/>
      <c r="AK451" s="210">
        <f t="shared" ref="AK451:AK514" si="21">SUM(AL451,AO451,AP451,AQ451,AR451,AS451,AT451,AU451,AV451,AW451,AX451,AY451)</f>
        <v>0</v>
      </c>
      <c r="AL451" s="60"/>
      <c r="AM451" s="159"/>
      <c r="AN451" s="159"/>
      <c r="AO451" s="60">
        <v>0</v>
      </c>
      <c r="AP451" s="60">
        <v>0</v>
      </c>
      <c r="AQ451" s="60">
        <v>0</v>
      </c>
      <c r="AR451" s="60">
        <v>0</v>
      </c>
      <c r="AS451" s="60">
        <v>0</v>
      </c>
      <c r="AT451" s="60">
        <v>0</v>
      </c>
      <c r="AU451" s="60">
        <v>0</v>
      </c>
      <c r="AV451" s="60">
        <v>0</v>
      </c>
      <c r="AW451" s="60">
        <v>0</v>
      </c>
      <c r="AX451" s="60">
        <v>0</v>
      </c>
      <c r="AY451" s="165">
        <f t="shared" ref="AY451:AY514" si="22">SUM(AZ451,BG451,BF451)</f>
        <v>0</v>
      </c>
      <c r="BD451" s="165">
        <f t="shared" si="20"/>
        <v>0</v>
      </c>
      <c r="BF451" s="165">
        <f t="shared" si="19"/>
        <v>0</v>
      </c>
    </row>
    <row r="452" spans="3:58" s="165" customFormat="1" ht="30" customHeight="1" x14ac:dyDescent="0.25">
      <c r="C452" s="60"/>
      <c r="D452" s="60"/>
      <c r="E452" s="60"/>
      <c r="G452" s="60"/>
      <c r="H452" s="54"/>
      <c r="I452" s="58"/>
      <c r="J452" s="59"/>
      <c r="K452" s="60"/>
      <c r="O452" s="60"/>
      <c r="P452" s="60"/>
      <c r="Q452" s="60"/>
      <c r="T452" s="60"/>
      <c r="U452" s="60"/>
      <c r="V452" s="60"/>
      <c r="X452" s="60"/>
      <c r="Y452" s="40"/>
      <c r="Z452" s="40"/>
      <c r="AA452" s="60"/>
      <c r="AB452" s="60"/>
      <c r="AD452" s="206"/>
      <c r="AE452" s="206"/>
      <c r="AF452" s="207"/>
      <c r="AG452" s="208">
        <f t="shared" ref="AG452:AG515" si="23">(SUM(AH452,AI452))-AK452</f>
        <v>0</v>
      </c>
      <c r="AH452" s="209"/>
      <c r="AI452" s="209"/>
      <c r="AJ452" s="60"/>
      <c r="AK452" s="210">
        <f t="shared" si="21"/>
        <v>0</v>
      </c>
      <c r="AL452" s="60"/>
      <c r="AM452" s="159"/>
      <c r="AN452" s="159"/>
      <c r="AO452" s="60">
        <v>0</v>
      </c>
      <c r="AP452" s="60">
        <v>0</v>
      </c>
      <c r="AQ452" s="60">
        <v>0</v>
      </c>
      <c r="AR452" s="60">
        <v>0</v>
      </c>
      <c r="AS452" s="60">
        <v>0</v>
      </c>
      <c r="AT452" s="60">
        <v>0</v>
      </c>
      <c r="AU452" s="60">
        <v>0</v>
      </c>
      <c r="AV452" s="60">
        <v>0</v>
      </c>
      <c r="AW452" s="60">
        <v>0</v>
      </c>
      <c r="AX452" s="60">
        <v>0</v>
      </c>
      <c r="AY452" s="165">
        <f t="shared" si="22"/>
        <v>0</v>
      </c>
      <c r="BD452" s="165">
        <f t="shared" si="20"/>
        <v>0</v>
      </c>
      <c r="BF452" s="165">
        <f t="shared" ref="BF452:BF515" si="24">BE452*5</f>
        <v>0</v>
      </c>
    </row>
    <row r="453" spans="3:58" s="165" customFormat="1" ht="30" customHeight="1" x14ac:dyDescent="0.25">
      <c r="C453" s="60"/>
      <c r="D453" s="60"/>
      <c r="E453" s="60"/>
      <c r="G453" s="60"/>
      <c r="H453" s="54"/>
      <c r="I453" s="58"/>
      <c r="J453" s="59"/>
      <c r="K453" s="60"/>
      <c r="O453" s="60"/>
      <c r="P453" s="60"/>
      <c r="Q453" s="60"/>
      <c r="T453" s="60"/>
      <c r="U453" s="60"/>
      <c r="V453" s="60"/>
      <c r="X453" s="60"/>
      <c r="Y453" s="40"/>
      <c r="Z453" s="40"/>
      <c r="AA453" s="60"/>
      <c r="AB453" s="60"/>
      <c r="AD453" s="206"/>
      <c r="AE453" s="206"/>
      <c r="AF453" s="207"/>
      <c r="AG453" s="208">
        <f t="shared" si="23"/>
        <v>0</v>
      </c>
      <c r="AH453" s="209"/>
      <c r="AI453" s="209"/>
      <c r="AJ453" s="60"/>
      <c r="AK453" s="210">
        <f t="shared" si="21"/>
        <v>0</v>
      </c>
      <c r="AL453" s="60"/>
      <c r="AM453" s="159"/>
      <c r="AN453" s="159"/>
      <c r="AO453" s="60">
        <v>0</v>
      </c>
      <c r="AP453" s="60">
        <v>0</v>
      </c>
      <c r="AQ453" s="60">
        <v>0</v>
      </c>
      <c r="AR453" s="60">
        <v>0</v>
      </c>
      <c r="AS453" s="60">
        <v>0</v>
      </c>
      <c r="AT453" s="60">
        <v>0</v>
      </c>
      <c r="AU453" s="60">
        <v>0</v>
      </c>
      <c r="AV453" s="60">
        <v>0</v>
      </c>
      <c r="AW453" s="60">
        <v>0</v>
      </c>
      <c r="AX453" s="60">
        <v>0</v>
      </c>
      <c r="AY453" s="165">
        <f t="shared" si="22"/>
        <v>0</v>
      </c>
      <c r="BD453" s="165">
        <f t="shared" si="20"/>
        <v>0</v>
      </c>
      <c r="BF453" s="165">
        <f t="shared" si="24"/>
        <v>0</v>
      </c>
    </row>
    <row r="454" spans="3:58" s="165" customFormat="1" ht="30" customHeight="1" x14ac:dyDescent="0.25">
      <c r="C454" s="60"/>
      <c r="D454" s="60"/>
      <c r="E454" s="60"/>
      <c r="G454" s="60"/>
      <c r="H454" s="54"/>
      <c r="I454" s="58"/>
      <c r="J454" s="59"/>
      <c r="K454" s="60"/>
      <c r="O454" s="60"/>
      <c r="P454" s="60"/>
      <c r="Q454" s="60"/>
      <c r="T454" s="60"/>
      <c r="U454" s="60"/>
      <c r="V454" s="60"/>
      <c r="X454" s="60"/>
      <c r="Y454" s="40"/>
      <c r="Z454" s="40"/>
      <c r="AA454" s="60"/>
      <c r="AB454" s="60"/>
      <c r="AD454" s="206"/>
      <c r="AE454" s="206"/>
      <c r="AF454" s="207"/>
      <c r="AG454" s="208">
        <f t="shared" si="23"/>
        <v>0</v>
      </c>
      <c r="AH454" s="209"/>
      <c r="AI454" s="209"/>
      <c r="AJ454" s="60"/>
      <c r="AK454" s="210">
        <f t="shared" si="21"/>
        <v>0</v>
      </c>
      <c r="AL454" s="60"/>
      <c r="AM454" s="159"/>
      <c r="AN454" s="159"/>
      <c r="AO454" s="60">
        <v>0</v>
      </c>
      <c r="AP454" s="60">
        <v>0</v>
      </c>
      <c r="AQ454" s="60">
        <v>0</v>
      </c>
      <c r="AR454" s="60">
        <v>0</v>
      </c>
      <c r="AS454" s="60">
        <v>0</v>
      </c>
      <c r="AT454" s="60">
        <v>0</v>
      </c>
      <c r="AU454" s="60">
        <v>0</v>
      </c>
      <c r="AV454" s="60">
        <v>0</v>
      </c>
      <c r="AW454" s="60">
        <v>0</v>
      </c>
      <c r="AX454" s="60">
        <v>0</v>
      </c>
      <c r="AY454" s="165">
        <f t="shared" si="22"/>
        <v>0</v>
      </c>
      <c r="BD454" s="165">
        <f t="shared" si="20"/>
        <v>0</v>
      </c>
      <c r="BF454" s="165">
        <f t="shared" si="24"/>
        <v>0</v>
      </c>
    </row>
    <row r="455" spans="3:58" s="165" customFormat="1" ht="30" customHeight="1" x14ac:dyDescent="0.25">
      <c r="C455" s="60"/>
      <c r="D455" s="60"/>
      <c r="E455" s="60"/>
      <c r="G455" s="60"/>
      <c r="H455" s="54"/>
      <c r="I455" s="58"/>
      <c r="J455" s="59"/>
      <c r="K455" s="60"/>
      <c r="O455" s="60"/>
      <c r="P455" s="60"/>
      <c r="Q455" s="60"/>
      <c r="T455" s="60"/>
      <c r="U455" s="60"/>
      <c r="V455" s="60"/>
      <c r="X455" s="60"/>
      <c r="Y455" s="40"/>
      <c r="Z455" s="40"/>
      <c r="AA455" s="60"/>
      <c r="AB455" s="60"/>
      <c r="AD455" s="206"/>
      <c r="AE455" s="206"/>
      <c r="AF455" s="207"/>
      <c r="AG455" s="208">
        <f t="shared" si="23"/>
        <v>0</v>
      </c>
      <c r="AH455" s="209"/>
      <c r="AI455" s="209"/>
      <c r="AJ455" s="60"/>
      <c r="AK455" s="210">
        <f t="shared" si="21"/>
        <v>0</v>
      </c>
      <c r="AL455" s="60"/>
      <c r="AM455" s="159"/>
      <c r="AN455" s="159"/>
      <c r="AO455" s="60">
        <v>0</v>
      </c>
      <c r="AP455" s="60">
        <v>0</v>
      </c>
      <c r="AQ455" s="60">
        <v>0</v>
      </c>
      <c r="AR455" s="60">
        <v>0</v>
      </c>
      <c r="AS455" s="60">
        <v>0</v>
      </c>
      <c r="AT455" s="60">
        <v>0</v>
      </c>
      <c r="AU455" s="60">
        <v>0</v>
      </c>
      <c r="AV455" s="60">
        <v>0</v>
      </c>
      <c r="AW455" s="60">
        <v>0</v>
      </c>
      <c r="AX455" s="60">
        <v>0</v>
      </c>
      <c r="AY455" s="165">
        <f t="shared" si="22"/>
        <v>0</v>
      </c>
      <c r="BD455" s="165">
        <f t="shared" si="20"/>
        <v>0</v>
      </c>
      <c r="BF455" s="165">
        <f t="shared" si="24"/>
        <v>0</v>
      </c>
    </row>
    <row r="456" spans="3:58" s="165" customFormat="1" ht="30" customHeight="1" x14ac:dyDescent="0.25">
      <c r="C456" s="60"/>
      <c r="D456" s="60"/>
      <c r="E456" s="60"/>
      <c r="G456" s="60"/>
      <c r="H456" s="54"/>
      <c r="I456" s="58"/>
      <c r="J456" s="59"/>
      <c r="K456" s="60"/>
      <c r="O456" s="60"/>
      <c r="P456" s="60"/>
      <c r="Q456" s="60"/>
      <c r="T456" s="60"/>
      <c r="U456" s="60"/>
      <c r="V456" s="60"/>
      <c r="X456" s="60"/>
      <c r="Y456" s="40"/>
      <c r="Z456" s="40"/>
      <c r="AA456" s="60"/>
      <c r="AB456" s="60"/>
      <c r="AD456" s="206"/>
      <c r="AE456" s="206"/>
      <c r="AF456" s="207"/>
      <c r="AG456" s="208">
        <f t="shared" si="23"/>
        <v>0</v>
      </c>
      <c r="AH456" s="209"/>
      <c r="AI456" s="209"/>
      <c r="AJ456" s="60"/>
      <c r="AK456" s="210">
        <f t="shared" si="21"/>
        <v>0</v>
      </c>
      <c r="AL456" s="60"/>
      <c r="AM456" s="159"/>
      <c r="AN456" s="159"/>
      <c r="AO456" s="60">
        <v>0</v>
      </c>
      <c r="AP456" s="60">
        <v>0</v>
      </c>
      <c r="AQ456" s="60">
        <v>0</v>
      </c>
      <c r="AR456" s="60">
        <v>0</v>
      </c>
      <c r="AS456" s="60">
        <v>0</v>
      </c>
      <c r="AT456" s="60">
        <v>0</v>
      </c>
      <c r="AU456" s="60">
        <v>0</v>
      </c>
      <c r="AV456" s="60">
        <v>0</v>
      </c>
      <c r="AW456" s="60">
        <v>0</v>
      </c>
      <c r="AX456" s="60">
        <v>0</v>
      </c>
      <c r="AY456" s="165">
        <f t="shared" si="22"/>
        <v>0</v>
      </c>
      <c r="BD456" s="165">
        <f t="shared" si="20"/>
        <v>0</v>
      </c>
      <c r="BF456" s="165">
        <f t="shared" si="24"/>
        <v>0</v>
      </c>
    </row>
    <row r="457" spans="3:58" s="165" customFormat="1" ht="30" customHeight="1" x14ac:dyDescent="0.25">
      <c r="C457" s="60"/>
      <c r="D457" s="60"/>
      <c r="E457" s="60"/>
      <c r="G457" s="60"/>
      <c r="H457" s="54"/>
      <c r="I457" s="58"/>
      <c r="J457" s="59"/>
      <c r="K457" s="60"/>
      <c r="O457" s="60"/>
      <c r="P457" s="60"/>
      <c r="Q457" s="60"/>
      <c r="T457" s="60"/>
      <c r="U457" s="60"/>
      <c r="V457" s="60"/>
      <c r="X457" s="60"/>
      <c r="Y457" s="40"/>
      <c r="Z457" s="40"/>
      <c r="AA457" s="60"/>
      <c r="AB457" s="60"/>
      <c r="AD457" s="206"/>
      <c r="AE457" s="206"/>
      <c r="AF457" s="207"/>
      <c r="AG457" s="208">
        <f t="shared" si="23"/>
        <v>0</v>
      </c>
      <c r="AH457" s="209"/>
      <c r="AI457" s="209"/>
      <c r="AJ457" s="60"/>
      <c r="AK457" s="210">
        <f t="shared" si="21"/>
        <v>0</v>
      </c>
      <c r="AL457" s="60"/>
      <c r="AM457" s="159"/>
      <c r="AN457" s="159"/>
      <c r="AO457" s="60">
        <v>0</v>
      </c>
      <c r="AP457" s="60">
        <v>0</v>
      </c>
      <c r="AQ457" s="60">
        <v>0</v>
      </c>
      <c r="AR457" s="60">
        <v>0</v>
      </c>
      <c r="AS457" s="60">
        <v>0</v>
      </c>
      <c r="AT457" s="60">
        <v>0</v>
      </c>
      <c r="AU457" s="60">
        <v>0</v>
      </c>
      <c r="AV457" s="60">
        <v>0</v>
      </c>
      <c r="AW457" s="60">
        <v>0</v>
      </c>
      <c r="AX457" s="60">
        <v>0</v>
      </c>
      <c r="AY457" s="165">
        <f t="shared" si="22"/>
        <v>0</v>
      </c>
      <c r="BD457" s="165">
        <f t="shared" si="20"/>
        <v>0</v>
      </c>
      <c r="BF457" s="165">
        <f t="shared" si="24"/>
        <v>0</v>
      </c>
    </row>
    <row r="458" spans="3:58" s="165" customFormat="1" ht="30" customHeight="1" x14ac:dyDescent="0.25">
      <c r="C458" s="60"/>
      <c r="D458" s="60"/>
      <c r="E458" s="60"/>
      <c r="G458" s="60"/>
      <c r="H458" s="54"/>
      <c r="I458" s="58"/>
      <c r="J458" s="59"/>
      <c r="K458" s="60"/>
      <c r="O458" s="60"/>
      <c r="P458" s="60"/>
      <c r="Q458" s="60"/>
      <c r="T458" s="60"/>
      <c r="U458" s="60"/>
      <c r="V458" s="60"/>
      <c r="X458" s="60"/>
      <c r="Y458" s="40"/>
      <c r="Z458" s="40"/>
      <c r="AA458" s="60"/>
      <c r="AB458" s="60"/>
      <c r="AD458" s="206"/>
      <c r="AE458" s="206"/>
      <c r="AF458" s="207"/>
      <c r="AG458" s="208">
        <f t="shared" si="23"/>
        <v>0</v>
      </c>
      <c r="AH458" s="209"/>
      <c r="AI458" s="209"/>
      <c r="AJ458" s="60"/>
      <c r="AK458" s="210">
        <f t="shared" si="21"/>
        <v>0</v>
      </c>
      <c r="AL458" s="60"/>
      <c r="AM458" s="159"/>
      <c r="AN458" s="159"/>
      <c r="AO458" s="60">
        <v>0</v>
      </c>
      <c r="AP458" s="60">
        <v>0</v>
      </c>
      <c r="AQ458" s="60">
        <v>0</v>
      </c>
      <c r="AR458" s="60">
        <v>0</v>
      </c>
      <c r="AS458" s="60">
        <v>0</v>
      </c>
      <c r="AT458" s="60">
        <v>0</v>
      </c>
      <c r="AU458" s="60">
        <v>0</v>
      </c>
      <c r="AV458" s="60">
        <v>0</v>
      </c>
      <c r="AW458" s="60">
        <v>0</v>
      </c>
      <c r="AX458" s="60">
        <v>0</v>
      </c>
      <c r="AY458" s="165">
        <f t="shared" si="22"/>
        <v>0</v>
      </c>
      <c r="BD458" s="165">
        <f t="shared" si="20"/>
        <v>0</v>
      </c>
      <c r="BF458" s="165">
        <f t="shared" si="24"/>
        <v>0</v>
      </c>
    </row>
    <row r="459" spans="3:58" s="165" customFormat="1" ht="30" customHeight="1" x14ac:dyDescent="0.25">
      <c r="C459" s="60"/>
      <c r="D459" s="60"/>
      <c r="E459" s="60"/>
      <c r="G459" s="60"/>
      <c r="H459" s="54"/>
      <c r="I459" s="58"/>
      <c r="J459" s="59"/>
      <c r="K459" s="60"/>
      <c r="O459" s="60"/>
      <c r="P459" s="60"/>
      <c r="Q459" s="60"/>
      <c r="T459" s="60"/>
      <c r="U459" s="60"/>
      <c r="V459" s="60"/>
      <c r="X459" s="60"/>
      <c r="Y459" s="40"/>
      <c r="Z459" s="40"/>
      <c r="AA459" s="60"/>
      <c r="AB459" s="60"/>
      <c r="AD459" s="206"/>
      <c r="AE459" s="206"/>
      <c r="AF459" s="207"/>
      <c r="AG459" s="208">
        <f t="shared" si="23"/>
        <v>0</v>
      </c>
      <c r="AH459" s="209"/>
      <c r="AI459" s="209"/>
      <c r="AJ459" s="60"/>
      <c r="AK459" s="210">
        <f t="shared" si="21"/>
        <v>0</v>
      </c>
      <c r="AL459" s="60"/>
      <c r="AM459" s="159"/>
      <c r="AN459" s="159"/>
      <c r="AO459" s="60">
        <v>0</v>
      </c>
      <c r="AP459" s="60">
        <v>0</v>
      </c>
      <c r="AQ459" s="60">
        <v>0</v>
      </c>
      <c r="AR459" s="60">
        <v>0</v>
      </c>
      <c r="AS459" s="60">
        <v>0</v>
      </c>
      <c r="AT459" s="60">
        <v>0</v>
      </c>
      <c r="AU459" s="60">
        <v>0</v>
      </c>
      <c r="AV459" s="60">
        <v>0</v>
      </c>
      <c r="AW459" s="60">
        <v>0</v>
      </c>
      <c r="AX459" s="60">
        <v>0</v>
      </c>
      <c r="AY459" s="165">
        <f t="shared" si="22"/>
        <v>0</v>
      </c>
      <c r="BD459" s="165">
        <f t="shared" si="20"/>
        <v>0</v>
      </c>
      <c r="BF459" s="165">
        <f t="shared" si="24"/>
        <v>0</v>
      </c>
    </row>
    <row r="460" spans="3:58" s="165" customFormat="1" ht="30" customHeight="1" x14ac:dyDescent="0.25">
      <c r="C460" s="60"/>
      <c r="D460" s="60"/>
      <c r="E460" s="60"/>
      <c r="G460" s="60"/>
      <c r="H460" s="54"/>
      <c r="I460" s="58"/>
      <c r="J460" s="59"/>
      <c r="K460" s="60"/>
      <c r="O460" s="60"/>
      <c r="P460" s="60"/>
      <c r="Q460" s="60"/>
      <c r="T460" s="60"/>
      <c r="U460" s="60"/>
      <c r="V460" s="60"/>
      <c r="X460" s="60"/>
      <c r="Y460" s="40"/>
      <c r="Z460" s="40"/>
      <c r="AA460" s="60"/>
      <c r="AB460" s="60"/>
      <c r="AD460" s="206"/>
      <c r="AE460" s="206"/>
      <c r="AF460" s="207"/>
      <c r="AG460" s="208">
        <f t="shared" si="23"/>
        <v>0</v>
      </c>
      <c r="AH460" s="209"/>
      <c r="AI460" s="209"/>
      <c r="AJ460" s="60"/>
      <c r="AK460" s="210">
        <f t="shared" si="21"/>
        <v>0</v>
      </c>
      <c r="AL460" s="60"/>
      <c r="AM460" s="159"/>
      <c r="AN460" s="159"/>
      <c r="AO460" s="60">
        <v>0</v>
      </c>
      <c r="AP460" s="60">
        <v>0</v>
      </c>
      <c r="AQ460" s="60">
        <v>0</v>
      </c>
      <c r="AR460" s="60">
        <v>0</v>
      </c>
      <c r="AS460" s="60">
        <v>0</v>
      </c>
      <c r="AT460" s="60">
        <v>0</v>
      </c>
      <c r="AU460" s="60">
        <v>0</v>
      </c>
      <c r="AV460" s="60">
        <v>0</v>
      </c>
      <c r="AW460" s="60">
        <v>0</v>
      </c>
      <c r="AX460" s="60">
        <v>0</v>
      </c>
      <c r="AY460" s="165">
        <f t="shared" si="22"/>
        <v>0</v>
      </c>
      <c r="BD460" s="165">
        <f t="shared" si="20"/>
        <v>0</v>
      </c>
      <c r="BF460" s="165">
        <f t="shared" si="24"/>
        <v>0</v>
      </c>
    </row>
    <row r="461" spans="3:58" s="165" customFormat="1" ht="30" customHeight="1" x14ac:dyDescent="0.25">
      <c r="C461" s="60"/>
      <c r="D461" s="60"/>
      <c r="E461" s="60"/>
      <c r="G461" s="60"/>
      <c r="H461" s="54"/>
      <c r="I461" s="58"/>
      <c r="J461" s="59"/>
      <c r="K461" s="60"/>
      <c r="O461" s="60"/>
      <c r="P461" s="60"/>
      <c r="Q461" s="60"/>
      <c r="T461" s="60"/>
      <c r="U461" s="60"/>
      <c r="V461" s="60"/>
      <c r="X461" s="60"/>
      <c r="Y461" s="40"/>
      <c r="Z461" s="40"/>
      <c r="AA461" s="60"/>
      <c r="AB461" s="60"/>
      <c r="AD461" s="206"/>
      <c r="AE461" s="206"/>
      <c r="AF461" s="207"/>
      <c r="AG461" s="208">
        <f t="shared" si="23"/>
        <v>0</v>
      </c>
      <c r="AH461" s="209"/>
      <c r="AI461" s="209"/>
      <c r="AJ461" s="60"/>
      <c r="AK461" s="210">
        <f t="shared" si="21"/>
        <v>0</v>
      </c>
      <c r="AL461" s="60"/>
      <c r="AM461" s="159"/>
      <c r="AN461" s="159"/>
      <c r="AO461" s="60">
        <v>0</v>
      </c>
      <c r="AP461" s="60">
        <v>0</v>
      </c>
      <c r="AQ461" s="60">
        <v>0</v>
      </c>
      <c r="AR461" s="60">
        <v>0</v>
      </c>
      <c r="AS461" s="60">
        <v>0</v>
      </c>
      <c r="AT461" s="60">
        <v>0</v>
      </c>
      <c r="AU461" s="60">
        <v>0</v>
      </c>
      <c r="AV461" s="60">
        <v>0</v>
      </c>
      <c r="AW461" s="60">
        <v>0</v>
      </c>
      <c r="AX461" s="60">
        <v>0</v>
      </c>
      <c r="AY461" s="165">
        <f t="shared" si="22"/>
        <v>0</v>
      </c>
      <c r="BD461" s="165">
        <f t="shared" si="20"/>
        <v>0</v>
      </c>
      <c r="BF461" s="165">
        <f t="shared" si="24"/>
        <v>0</v>
      </c>
    </row>
    <row r="462" spans="3:58" s="165" customFormat="1" ht="30" customHeight="1" x14ac:dyDescent="0.25">
      <c r="C462" s="60"/>
      <c r="D462" s="60"/>
      <c r="E462" s="60"/>
      <c r="G462" s="60"/>
      <c r="H462" s="54"/>
      <c r="I462" s="58"/>
      <c r="J462" s="59"/>
      <c r="K462" s="60"/>
      <c r="O462" s="60"/>
      <c r="P462" s="60"/>
      <c r="Q462" s="60"/>
      <c r="T462" s="60"/>
      <c r="U462" s="60"/>
      <c r="V462" s="60"/>
      <c r="X462" s="60"/>
      <c r="Y462" s="40"/>
      <c r="Z462" s="40"/>
      <c r="AA462" s="60"/>
      <c r="AB462" s="60"/>
      <c r="AD462" s="206"/>
      <c r="AE462" s="206"/>
      <c r="AF462" s="207"/>
      <c r="AG462" s="208">
        <f t="shared" si="23"/>
        <v>0</v>
      </c>
      <c r="AH462" s="209"/>
      <c r="AI462" s="209"/>
      <c r="AJ462" s="60"/>
      <c r="AK462" s="210">
        <f t="shared" si="21"/>
        <v>0</v>
      </c>
      <c r="AL462" s="60"/>
      <c r="AM462" s="159"/>
      <c r="AN462" s="159"/>
      <c r="AO462" s="60">
        <v>0</v>
      </c>
      <c r="AP462" s="60">
        <v>0</v>
      </c>
      <c r="AQ462" s="60">
        <v>0</v>
      </c>
      <c r="AR462" s="60">
        <v>0</v>
      </c>
      <c r="AS462" s="60">
        <v>0</v>
      </c>
      <c r="AT462" s="60">
        <v>0</v>
      </c>
      <c r="AU462" s="60">
        <v>0</v>
      </c>
      <c r="AV462" s="60">
        <v>0</v>
      </c>
      <c r="AW462" s="60">
        <v>0</v>
      </c>
      <c r="AX462" s="60">
        <v>0</v>
      </c>
      <c r="AY462" s="165">
        <f t="shared" si="22"/>
        <v>0</v>
      </c>
      <c r="BD462" s="165">
        <f t="shared" si="20"/>
        <v>0</v>
      </c>
      <c r="BF462" s="165">
        <f t="shared" si="24"/>
        <v>0</v>
      </c>
    </row>
    <row r="463" spans="3:58" s="165" customFormat="1" ht="30" customHeight="1" x14ac:dyDescent="0.25">
      <c r="C463" s="60"/>
      <c r="D463" s="60"/>
      <c r="E463" s="60"/>
      <c r="G463" s="60"/>
      <c r="H463" s="54"/>
      <c r="I463" s="58"/>
      <c r="J463" s="59"/>
      <c r="K463" s="60"/>
      <c r="O463" s="60"/>
      <c r="P463" s="60"/>
      <c r="Q463" s="60"/>
      <c r="T463" s="60"/>
      <c r="U463" s="60"/>
      <c r="V463" s="60"/>
      <c r="X463" s="60"/>
      <c r="Y463" s="40"/>
      <c r="Z463" s="40"/>
      <c r="AA463" s="60"/>
      <c r="AB463" s="60"/>
      <c r="AD463" s="206"/>
      <c r="AE463" s="206"/>
      <c r="AF463" s="207"/>
      <c r="AG463" s="208">
        <f t="shared" si="23"/>
        <v>0</v>
      </c>
      <c r="AH463" s="209"/>
      <c r="AI463" s="209"/>
      <c r="AJ463" s="60"/>
      <c r="AK463" s="210">
        <f t="shared" si="21"/>
        <v>0</v>
      </c>
      <c r="AL463" s="60"/>
      <c r="AM463" s="159"/>
      <c r="AN463" s="159"/>
      <c r="AO463" s="60">
        <v>0</v>
      </c>
      <c r="AP463" s="60">
        <v>0</v>
      </c>
      <c r="AQ463" s="60">
        <v>0</v>
      </c>
      <c r="AR463" s="60">
        <v>0</v>
      </c>
      <c r="AS463" s="60">
        <v>0</v>
      </c>
      <c r="AT463" s="60">
        <v>0</v>
      </c>
      <c r="AU463" s="60">
        <v>0</v>
      </c>
      <c r="AV463" s="60">
        <v>0</v>
      </c>
      <c r="AW463" s="60">
        <v>0</v>
      </c>
      <c r="AX463" s="60">
        <v>0</v>
      </c>
      <c r="AY463" s="165">
        <f t="shared" si="22"/>
        <v>0</v>
      </c>
      <c r="BD463" s="165">
        <f t="shared" si="20"/>
        <v>0</v>
      </c>
      <c r="BF463" s="165">
        <f t="shared" si="24"/>
        <v>0</v>
      </c>
    </row>
    <row r="464" spans="3:58" s="165" customFormat="1" ht="30" customHeight="1" x14ac:dyDescent="0.25">
      <c r="C464" s="60"/>
      <c r="D464" s="60"/>
      <c r="E464" s="60"/>
      <c r="G464" s="60"/>
      <c r="H464" s="54"/>
      <c r="I464" s="58"/>
      <c r="J464" s="59"/>
      <c r="K464" s="60"/>
      <c r="O464" s="60"/>
      <c r="P464" s="60"/>
      <c r="Q464" s="60"/>
      <c r="T464" s="60"/>
      <c r="U464" s="60"/>
      <c r="V464" s="60"/>
      <c r="X464" s="60"/>
      <c r="Y464" s="40"/>
      <c r="Z464" s="40"/>
      <c r="AA464" s="60"/>
      <c r="AB464" s="60"/>
      <c r="AD464" s="206"/>
      <c r="AE464" s="206"/>
      <c r="AF464" s="207"/>
      <c r="AG464" s="208">
        <f t="shared" si="23"/>
        <v>0</v>
      </c>
      <c r="AH464" s="209"/>
      <c r="AI464" s="209"/>
      <c r="AJ464" s="60"/>
      <c r="AK464" s="210">
        <f t="shared" si="21"/>
        <v>0</v>
      </c>
      <c r="AL464" s="60"/>
      <c r="AM464" s="159"/>
      <c r="AN464" s="159"/>
      <c r="AO464" s="60">
        <v>0</v>
      </c>
      <c r="AP464" s="60">
        <v>0</v>
      </c>
      <c r="AQ464" s="60">
        <v>0</v>
      </c>
      <c r="AR464" s="60">
        <v>0</v>
      </c>
      <c r="AS464" s="60">
        <v>0</v>
      </c>
      <c r="AT464" s="60">
        <v>0</v>
      </c>
      <c r="AU464" s="60">
        <v>0</v>
      </c>
      <c r="AV464" s="60">
        <v>0</v>
      </c>
      <c r="AW464" s="60">
        <v>0</v>
      </c>
      <c r="AX464" s="60">
        <v>0</v>
      </c>
      <c r="AY464" s="165">
        <f t="shared" si="22"/>
        <v>0</v>
      </c>
      <c r="BD464" s="165">
        <f t="shared" si="20"/>
        <v>0</v>
      </c>
      <c r="BF464" s="165">
        <f t="shared" si="24"/>
        <v>0</v>
      </c>
    </row>
    <row r="465" spans="1:58" s="165" customFormat="1" ht="30" customHeight="1" x14ac:dyDescent="0.25">
      <c r="C465" s="60"/>
      <c r="D465" s="60"/>
      <c r="E465" s="60"/>
      <c r="G465" s="60"/>
      <c r="H465" s="54"/>
      <c r="I465" s="58"/>
      <c r="J465" s="59"/>
      <c r="K465" s="60"/>
      <c r="O465" s="60"/>
      <c r="P465" s="60"/>
      <c r="Q465" s="60"/>
      <c r="T465" s="60"/>
      <c r="U465" s="60"/>
      <c r="V465" s="60"/>
      <c r="X465" s="60"/>
      <c r="Y465" s="40"/>
      <c r="Z465" s="40"/>
      <c r="AA465" s="60"/>
      <c r="AB465" s="60"/>
      <c r="AD465" s="206"/>
      <c r="AE465" s="206"/>
      <c r="AF465" s="207"/>
      <c r="AG465" s="208">
        <f t="shared" si="23"/>
        <v>0</v>
      </c>
      <c r="AH465" s="209"/>
      <c r="AI465" s="209"/>
      <c r="AJ465" s="60"/>
      <c r="AK465" s="210">
        <f t="shared" si="21"/>
        <v>0</v>
      </c>
      <c r="AL465" s="60"/>
      <c r="AM465" s="159"/>
      <c r="AN465" s="159"/>
      <c r="AO465" s="60">
        <v>0</v>
      </c>
      <c r="AP465" s="60">
        <v>0</v>
      </c>
      <c r="AQ465" s="60">
        <v>0</v>
      </c>
      <c r="AR465" s="60">
        <v>0</v>
      </c>
      <c r="AS465" s="60">
        <v>0</v>
      </c>
      <c r="AT465" s="60">
        <v>0</v>
      </c>
      <c r="AU465" s="60">
        <v>0</v>
      </c>
      <c r="AV465" s="60">
        <v>0</v>
      </c>
      <c r="AW465" s="60">
        <v>0</v>
      </c>
      <c r="AX465" s="60">
        <v>0</v>
      </c>
      <c r="AY465" s="165">
        <f t="shared" si="22"/>
        <v>0</v>
      </c>
      <c r="BD465" s="165">
        <f t="shared" si="20"/>
        <v>0</v>
      </c>
      <c r="BF465" s="165">
        <f t="shared" si="24"/>
        <v>0</v>
      </c>
    </row>
    <row r="466" spans="1:58" s="165" customFormat="1" ht="30" customHeight="1" x14ac:dyDescent="0.25">
      <c r="C466" s="60"/>
      <c r="D466" s="60"/>
      <c r="E466" s="60"/>
      <c r="G466" s="60"/>
      <c r="H466" s="54"/>
      <c r="I466" s="58"/>
      <c r="J466" s="59"/>
      <c r="K466" s="60"/>
      <c r="O466" s="60"/>
      <c r="P466" s="60"/>
      <c r="Q466" s="60"/>
      <c r="T466" s="60"/>
      <c r="U466" s="60"/>
      <c r="V466" s="60"/>
      <c r="X466" s="60"/>
      <c r="Y466" s="40"/>
      <c r="Z466" s="40"/>
      <c r="AA466" s="60"/>
      <c r="AB466" s="60"/>
      <c r="AD466" s="206"/>
      <c r="AE466" s="206"/>
      <c r="AF466" s="207"/>
      <c r="AG466" s="208">
        <f t="shared" si="23"/>
        <v>0</v>
      </c>
      <c r="AH466" s="209"/>
      <c r="AI466" s="209"/>
      <c r="AJ466" s="60"/>
      <c r="AK466" s="210">
        <f t="shared" si="21"/>
        <v>0</v>
      </c>
      <c r="AL466" s="60"/>
      <c r="AM466" s="159"/>
      <c r="AN466" s="159"/>
      <c r="AO466" s="60">
        <v>0</v>
      </c>
      <c r="AP466" s="60">
        <v>0</v>
      </c>
      <c r="AQ466" s="60">
        <v>0</v>
      </c>
      <c r="AR466" s="60">
        <v>0</v>
      </c>
      <c r="AS466" s="60">
        <v>0</v>
      </c>
      <c r="AT466" s="60">
        <v>0</v>
      </c>
      <c r="AU466" s="60">
        <v>0</v>
      </c>
      <c r="AV466" s="60">
        <v>0</v>
      </c>
      <c r="AW466" s="60">
        <v>0</v>
      </c>
      <c r="AX466" s="60">
        <v>0</v>
      </c>
      <c r="AY466" s="165">
        <f t="shared" si="22"/>
        <v>0</v>
      </c>
      <c r="BD466" s="165">
        <f t="shared" si="20"/>
        <v>0</v>
      </c>
      <c r="BF466" s="165">
        <f t="shared" si="24"/>
        <v>0</v>
      </c>
    </row>
    <row r="467" spans="1:58" s="165" customFormat="1" ht="30" customHeight="1" x14ac:dyDescent="0.25">
      <c r="C467" s="60"/>
      <c r="D467" s="60"/>
      <c r="E467" s="60"/>
      <c r="G467" s="60"/>
      <c r="H467" s="54"/>
      <c r="I467" s="58"/>
      <c r="J467" s="59"/>
      <c r="K467" s="60"/>
      <c r="O467" s="60"/>
      <c r="P467" s="60"/>
      <c r="Q467" s="60"/>
      <c r="T467" s="60"/>
      <c r="U467" s="60"/>
      <c r="V467" s="60"/>
      <c r="X467" s="60"/>
      <c r="Y467" s="40"/>
      <c r="Z467" s="40"/>
      <c r="AA467" s="60"/>
      <c r="AB467" s="60"/>
      <c r="AD467" s="206"/>
      <c r="AE467" s="206"/>
      <c r="AF467" s="207"/>
      <c r="AG467" s="208">
        <f t="shared" si="23"/>
        <v>0</v>
      </c>
      <c r="AH467" s="209"/>
      <c r="AI467" s="209"/>
      <c r="AJ467" s="60"/>
      <c r="AK467" s="210">
        <f t="shared" si="21"/>
        <v>0</v>
      </c>
      <c r="AL467" s="60"/>
      <c r="AM467" s="159"/>
      <c r="AN467" s="159"/>
      <c r="AO467" s="60">
        <v>0</v>
      </c>
      <c r="AP467" s="60">
        <v>0</v>
      </c>
      <c r="AQ467" s="60">
        <v>0</v>
      </c>
      <c r="AR467" s="60">
        <v>0</v>
      </c>
      <c r="AS467" s="60">
        <v>0</v>
      </c>
      <c r="AT467" s="60">
        <v>0</v>
      </c>
      <c r="AU467" s="60">
        <v>0</v>
      </c>
      <c r="AV467" s="60">
        <v>0</v>
      </c>
      <c r="AW467" s="60">
        <v>0</v>
      </c>
      <c r="AX467" s="60">
        <v>0</v>
      </c>
      <c r="AY467" s="165">
        <f t="shared" si="22"/>
        <v>0</v>
      </c>
      <c r="BD467" s="165">
        <f t="shared" si="20"/>
        <v>0</v>
      </c>
      <c r="BF467" s="165">
        <f t="shared" si="24"/>
        <v>0</v>
      </c>
    </row>
    <row r="468" spans="1:58" s="165" customFormat="1" ht="30" customHeight="1" x14ac:dyDescent="0.25">
      <c r="C468" s="60"/>
      <c r="D468" s="60"/>
      <c r="E468" s="60"/>
      <c r="G468" s="60"/>
      <c r="H468" s="54"/>
      <c r="I468" s="58"/>
      <c r="J468" s="59"/>
      <c r="K468" s="60"/>
      <c r="O468" s="60"/>
      <c r="P468" s="60"/>
      <c r="Q468" s="60"/>
      <c r="T468" s="60"/>
      <c r="U468" s="60"/>
      <c r="V468" s="60"/>
      <c r="X468" s="60"/>
      <c r="Y468" s="40"/>
      <c r="Z468" s="40"/>
      <c r="AA468" s="60"/>
      <c r="AB468" s="60"/>
      <c r="AD468" s="206"/>
      <c r="AE468" s="206"/>
      <c r="AF468" s="207"/>
      <c r="AG468" s="208">
        <f t="shared" si="23"/>
        <v>0</v>
      </c>
      <c r="AH468" s="209"/>
      <c r="AI468" s="209"/>
      <c r="AJ468" s="60"/>
      <c r="AK468" s="210">
        <f t="shared" si="21"/>
        <v>0</v>
      </c>
      <c r="AL468" s="60"/>
      <c r="AM468" s="159"/>
      <c r="AN468" s="159"/>
      <c r="AO468" s="60">
        <v>0</v>
      </c>
      <c r="AP468" s="60">
        <v>0</v>
      </c>
      <c r="AQ468" s="60">
        <v>0</v>
      </c>
      <c r="AR468" s="60">
        <v>0</v>
      </c>
      <c r="AS468" s="60">
        <v>0</v>
      </c>
      <c r="AT468" s="60">
        <v>0</v>
      </c>
      <c r="AU468" s="60">
        <v>0</v>
      </c>
      <c r="AV468" s="60">
        <v>0</v>
      </c>
      <c r="AW468" s="60">
        <v>0</v>
      </c>
      <c r="AX468" s="60">
        <v>0</v>
      </c>
      <c r="AY468" s="165">
        <f t="shared" si="22"/>
        <v>0</v>
      </c>
      <c r="BD468" s="165">
        <f t="shared" si="20"/>
        <v>0</v>
      </c>
      <c r="BF468" s="165">
        <f t="shared" si="24"/>
        <v>0</v>
      </c>
    </row>
    <row r="469" spans="1:58" s="165" customFormat="1" ht="30" customHeight="1" x14ac:dyDescent="0.25">
      <c r="C469" s="60"/>
      <c r="D469" s="60"/>
      <c r="E469" s="60"/>
      <c r="G469" s="60"/>
      <c r="H469" s="54"/>
      <c r="I469" s="58"/>
      <c r="J469" s="59"/>
      <c r="K469" s="60"/>
      <c r="O469" s="60"/>
      <c r="P469" s="60"/>
      <c r="Q469" s="60"/>
      <c r="T469" s="60"/>
      <c r="U469" s="60"/>
      <c r="V469" s="60"/>
      <c r="X469" s="60"/>
      <c r="Y469" s="40"/>
      <c r="Z469" s="40"/>
      <c r="AA469" s="60"/>
      <c r="AB469" s="60"/>
      <c r="AD469" s="206"/>
      <c r="AE469" s="206"/>
      <c r="AF469" s="207"/>
      <c r="AG469" s="208">
        <f t="shared" si="23"/>
        <v>0</v>
      </c>
      <c r="AH469" s="209"/>
      <c r="AI469" s="209"/>
      <c r="AJ469" s="60"/>
      <c r="AK469" s="210">
        <f t="shared" si="21"/>
        <v>0</v>
      </c>
      <c r="AL469" s="60"/>
      <c r="AM469" s="159"/>
      <c r="AN469" s="159"/>
      <c r="AO469" s="60">
        <v>0</v>
      </c>
      <c r="AP469" s="60">
        <v>0</v>
      </c>
      <c r="AQ469" s="60">
        <v>0</v>
      </c>
      <c r="AR469" s="60">
        <v>0</v>
      </c>
      <c r="AS469" s="60">
        <v>0</v>
      </c>
      <c r="AT469" s="60">
        <v>0</v>
      </c>
      <c r="AU469" s="60">
        <v>0</v>
      </c>
      <c r="AV469" s="60">
        <v>0</v>
      </c>
      <c r="AW469" s="60">
        <v>0</v>
      </c>
      <c r="AX469" s="60">
        <v>0</v>
      </c>
      <c r="AY469" s="165">
        <f t="shared" si="22"/>
        <v>0</v>
      </c>
      <c r="BD469" s="165">
        <f t="shared" ref="BD469:BD532" si="25">(BA469*6)+(BB469*8)+(BC469*5)</f>
        <v>0</v>
      </c>
      <c r="BF469" s="165">
        <f t="shared" si="24"/>
        <v>0</v>
      </c>
    </row>
    <row r="470" spans="1:58" s="165" customFormat="1" ht="30" customHeight="1" x14ac:dyDescent="0.25">
      <c r="A470"/>
      <c r="B470"/>
      <c r="C470" s="35"/>
      <c r="D470" s="35"/>
      <c r="E470" s="35"/>
      <c r="G470" s="60"/>
      <c r="H470" s="54"/>
      <c r="I470" s="58"/>
      <c r="J470" s="59"/>
      <c r="K470" s="60"/>
      <c r="O470" s="60"/>
      <c r="P470" s="60"/>
      <c r="Q470" s="60"/>
      <c r="T470" s="60"/>
      <c r="U470" s="60"/>
      <c r="V470" s="60"/>
      <c r="X470" s="60"/>
      <c r="Y470" s="40"/>
      <c r="Z470" s="40"/>
      <c r="AA470" s="60"/>
      <c r="AB470" s="60"/>
      <c r="AD470" s="206"/>
      <c r="AE470" s="206"/>
      <c r="AF470" s="207"/>
      <c r="AG470" s="208">
        <f t="shared" si="23"/>
        <v>0</v>
      </c>
      <c r="AH470" s="209"/>
      <c r="AI470" s="209"/>
      <c r="AJ470" s="60"/>
      <c r="AK470" s="210">
        <f t="shared" si="21"/>
        <v>0</v>
      </c>
      <c r="AL470" s="60"/>
      <c r="AM470" s="159"/>
      <c r="AN470" s="159"/>
      <c r="AO470" s="60">
        <v>0</v>
      </c>
      <c r="AP470" s="60">
        <v>0</v>
      </c>
      <c r="AQ470" s="60">
        <v>0</v>
      </c>
      <c r="AR470" s="60">
        <v>0</v>
      </c>
      <c r="AS470" s="60">
        <v>0</v>
      </c>
      <c r="AT470" s="60">
        <v>0</v>
      </c>
      <c r="AU470" s="60">
        <v>0</v>
      </c>
      <c r="AV470" s="60">
        <v>0</v>
      </c>
      <c r="AW470" s="60">
        <v>0</v>
      </c>
      <c r="AX470" s="60">
        <v>0</v>
      </c>
      <c r="AY470" s="165">
        <f t="shared" si="22"/>
        <v>0</v>
      </c>
      <c r="BD470" s="165">
        <f t="shared" si="25"/>
        <v>0</v>
      </c>
      <c r="BF470" s="165">
        <f t="shared" si="24"/>
        <v>0</v>
      </c>
    </row>
    <row r="471" spans="1:58" s="165" customFormat="1" ht="30" customHeight="1" x14ac:dyDescent="0.25">
      <c r="A471"/>
      <c r="B471"/>
      <c r="C471" s="35"/>
      <c r="D471" s="35"/>
      <c r="E471" s="35"/>
      <c r="G471" s="60"/>
      <c r="H471" s="54"/>
      <c r="I471" s="58"/>
      <c r="J471" s="59"/>
      <c r="K471" s="60"/>
      <c r="O471" s="60"/>
      <c r="P471" s="60"/>
      <c r="Q471" s="60"/>
      <c r="T471" s="60"/>
      <c r="U471" s="60"/>
      <c r="V471" s="60"/>
      <c r="X471" s="60"/>
      <c r="Y471" s="40"/>
      <c r="Z471" s="40"/>
      <c r="AA471" s="60"/>
      <c r="AB471" s="60"/>
      <c r="AD471" s="206"/>
      <c r="AE471" s="206"/>
      <c r="AF471" s="207"/>
      <c r="AG471" s="208">
        <f t="shared" si="23"/>
        <v>0</v>
      </c>
      <c r="AH471" s="209"/>
      <c r="AI471" s="209"/>
      <c r="AJ471" s="60"/>
      <c r="AK471" s="210">
        <f t="shared" si="21"/>
        <v>0</v>
      </c>
      <c r="AL471" s="60"/>
      <c r="AM471" s="159"/>
      <c r="AN471" s="159"/>
      <c r="AO471" s="60">
        <v>0</v>
      </c>
      <c r="AP471" s="60">
        <v>0</v>
      </c>
      <c r="AQ471" s="60">
        <v>0</v>
      </c>
      <c r="AR471" s="60">
        <v>0</v>
      </c>
      <c r="AS471" s="60">
        <v>0</v>
      </c>
      <c r="AT471" s="60">
        <v>0</v>
      </c>
      <c r="AU471" s="60">
        <v>0</v>
      </c>
      <c r="AV471" s="60">
        <v>0</v>
      </c>
      <c r="AW471" s="60">
        <v>0</v>
      </c>
      <c r="AX471" s="60">
        <v>0</v>
      </c>
      <c r="AY471" s="165">
        <f t="shared" si="22"/>
        <v>0</v>
      </c>
      <c r="BD471" s="165">
        <f t="shared" si="25"/>
        <v>0</v>
      </c>
      <c r="BF471" s="165">
        <f t="shared" si="24"/>
        <v>0</v>
      </c>
    </row>
    <row r="472" spans="1:58" s="165" customFormat="1" ht="30" customHeight="1" x14ac:dyDescent="0.25">
      <c r="A472"/>
      <c r="B472"/>
      <c r="C472" s="35"/>
      <c r="D472" s="35"/>
      <c r="E472" s="35"/>
      <c r="G472" s="60"/>
      <c r="H472" s="54"/>
      <c r="I472" s="58"/>
      <c r="J472" s="59"/>
      <c r="K472" s="60"/>
      <c r="O472" s="60"/>
      <c r="P472" s="60"/>
      <c r="Q472" s="60"/>
      <c r="T472" s="60"/>
      <c r="U472" s="60"/>
      <c r="V472" s="60"/>
      <c r="X472" s="60"/>
      <c r="Y472" s="40"/>
      <c r="Z472" s="40"/>
      <c r="AA472" s="60"/>
      <c r="AB472" s="60"/>
      <c r="AD472" s="206"/>
      <c r="AE472" s="206"/>
      <c r="AF472" s="207"/>
      <c r="AG472" s="208">
        <f t="shared" si="23"/>
        <v>0</v>
      </c>
      <c r="AH472" s="209"/>
      <c r="AI472" s="209"/>
      <c r="AJ472" s="60"/>
      <c r="AK472" s="210">
        <f t="shared" si="21"/>
        <v>0</v>
      </c>
      <c r="AL472" s="60"/>
      <c r="AM472" s="159"/>
      <c r="AN472" s="159"/>
      <c r="AO472" s="60">
        <v>0</v>
      </c>
      <c r="AP472" s="60">
        <v>0</v>
      </c>
      <c r="AQ472" s="60">
        <v>0</v>
      </c>
      <c r="AR472" s="60">
        <v>0</v>
      </c>
      <c r="AS472" s="60">
        <v>0</v>
      </c>
      <c r="AT472" s="60">
        <v>0</v>
      </c>
      <c r="AU472" s="60">
        <v>0</v>
      </c>
      <c r="AV472" s="60">
        <v>0</v>
      </c>
      <c r="AW472" s="60">
        <v>0</v>
      </c>
      <c r="AX472" s="60">
        <v>0</v>
      </c>
      <c r="AY472" s="165">
        <f t="shared" si="22"/>
        <v>0</v>
      </c>
      <c r="BD472" s="165">
        <f t="shared" si="25"/>
        <v>0</v>
      </c>
      <c r="BF472" s="165">
        <f t="shared" si="24"/>
        <v>0</v>
      </c>
    </row>
    <row r="473" spans="1:58" s="165" customFormat="1" ht="30" customHeight="1" x14ac:dyDescent="0.25">
      <c r="A473"/>
      <c r="B473"/>
      <c r="C473" s="35"/>
      <c r="D473" s="35"/>
      <c r="E473" s="35"/>
      <c r="G473" s="60"/>
      <c r="H473" s="54"/>
      <c r="I473" s="58"/>
      <c r="J473" s="59"/>
      <c r="K473" s="60"/>
      <c r="O473" s="60"/>
      <c r="P473" s="60"/>
      <c r="Q473" s="60"/>
      <c r="T473" s="60"/>
      <c r="U473" s="60"/>
      <c r="V473" s="60"/>
      <c r="X473" s="60"/>
      <c r="Y473" s="40"/>
      <c r="Z473" s="40"/>
      <c r="AA473" s="60"/>
      <c r="AB473" s="60"/>
      <c r="AD473" s="206"/>
      <c r="AE473" s="206"/>
      <c r="AF473" s="207"/>
      <c r="AG473" s="208">
        <f t="shared" si="23"/>
        <v>0</v>
      </c>
      <c r="AH473" s="209"/>
      <c r="AI473" s="209"/>
      <c r="AJ473" s="60"/>
      <c r="AK473" s="210">
        <f t="shared" si="21"/>
        <v>0</v>
      </c>
      <c r="AL473" s="60"/>
      <c r="AM473" s="159"/>
      <c r="AN473" s="159"/>
      <c r="AO473" s="60">
        <v>0</v>
      </c>
      <c r="AP473" s="60">
        <v>0</v>
      </c>
      <c r="AQ473" s="60">
        <v>0</v>
      </c>
      <c r="AR473" s="60">
        <v>0</v>
      </c>
      <c r="AS473" s="60">
        <v>0</v>
      </c>
      <c r="AT473" s="60">
        <v>0</v>
      </c>
      <c r="AU473" s="60">
        <v>0</v>
      </c>
      <c r="AV473" s="60">
        <v>0</v>
      </c>
      <c r="AW473" s="60">
        <v>0</v>
      </c>
      <c r="AX473" s="60">
        <v>0</v>
      </c>
      <c r="AY473" s="165">
        <f t="shared" si="22"/>
        <v>0</v>
      </c>
      <c r="BD473" s="165">
        <f t="shared" si="25"/>
        <v>0</v>
      </c>
      <c r="BF473" s="165">
        <f t="shared" si="24"/>
        <v>0</v>
      </c>
    </row>
    <row r="474" spans="1:58" s="165" customFormat="1" ht="30" customHeight="1" x14ac:dyDescent="0.25">
      <c r="A474"/>
      <c r="B474"/>
      <c r="C474" s="35"/>
      <c r="D474" s="35"/>
      <c r="E474" s="35"/>
      <c r="G474" s="60"/>
      <c r="H474" s="54"/>
      <c r="I474" s="58"/>
      <c r="J474" s="59"/>
      <c r="K474" s="60"/>
      <c r="O474" s="60"/>
      <c r="P474" s="60"/>
      <c r="Q474" s="60"/>
      <c r="T474" s="60"/>
      <c r="U474" s="60"/>
      <c r="V474" s="60"/>
      <c r="X474" s="60"/>
      <c r="Y474" s="40"/>
      <c r="Z474" s="40"/>
      <c r="AA474" s="60"/>
      <c r="AB474" s="60"/>
      <c r="AD474" s="206"/>
      <c r="AE474" s="206"/>
      <c r="AF474" s="207"/>
      <c r="AG474" s="208">
        <f t="shared" si="23"/>
        <v>0</v>
      </c>
      <c r="AH474" s="209"/>
      <c r="AI474" s="209"/>
      <c r="AJ474" s="60"/>
      <c r="AK474" s="210">
        <f t="shared" si="21"/>
        <v>0</v>
      </c>
      <c r="AL474" s="60"/>
      <c r="AM474" s="159"/>
      <c r="AN474" s="159"/>
      <c r="AO474" s="60">
        <v>0</v>
      </c>
      <c r="AP474" s="60">
        <v>0</v>
      </c>
      <c r="AQ474" s="60">
        <v>0</v>
      </c>
      <c r="AR474" s="60">
        <v>0</v>
      </c>
      <c r="AS474" s="60">
        <v>0</v>
      </c>
      <c r="AT474" s="60">
        <v>0</v>
      </c>
      <c r="AU474" s="60">
        <v>0</v>
      </c>
      <c r="AV474" s="60">
        <v>0</v>
      </c>
      <c r="AW474" s="60">
        <v>0</v>
      </c>
      <c r="AX474" s="60">
        <v>0</v>
      </c>
      <c r="AY474" s="165">
        <f t="shared" si="22"/>
        <v>0</v>
      </c>
      <c r="BD474" s="165">
        <f t="shared" si="25"/>
        <v>0</v>
      </c>
      <c r="BF474" s="165">
        <f t="shared" si="24"/>
        <v>0</v>
      </c>
    </row>
    <row r="475" spans="1:58" ht="30" customHeight="1" x14ac:dyDescent="0.25">
      <c r="M475" s="165"/>
      <c r="N475" s="165"/>
      <c r="O475" s="60"/>
      <c r="P475" s="60"/>
      <c r="Q475" s="60"/>
      <c r="R475" s="165"/>
      <c r="S475" s="165"/>
      <c r="Y475" s="40"/>
      <c r="AD475" s="4"/>
      <c r="AE475" s="4"/>
      <c r="AF475" s="5"/>
      <c r="AG475" s="2">
        <f t="shared" si="23"/>
        <v>0</v>
      </c>
      <c r="AH475" s="6"/>
      <c r="AI475" s="6"/>
      <c r="AK475" s="7">
        <f t="shared" si="21"/>
        <v>0</v>
      </c>
      <c r="AO475" s="60">
        <v>0</v>
      </c>
      <c r="AP475" s="60">
        <v>0</v>
      </c>
      <c r="AQ475" s="60">
        <v>0</v>
      </c>
      <c r="AR475" s="60">
        <v>0</v>
      </c>
      <c r="AS475" s="60">
        <v>0</v>
      </c>
      <c r="AT475" s="60">
        <v>0</v>
      </c>
      <c r="AU475" s="60">
        <v>0</v>
      </c>
      <c r="AV475" s="60">
        <v>0</v>
      </c>
      <c r="AW475" s="60">
        <v>0</v>
      </c>
      <c r="AX475" s="60">
        <v>0</v>
      </c>
      <c r="AY475">
        <f t="shared" si="22"/>
        <v>0</v>
      </c>
      <c r="BD475">
        <f t="shared" si="25"/>
        <v>0</v>
      </c>
      <c r="BF475">
        <f t="shared" si="24"/>
        <v>0</v>
      </c>
    </row>
    <row r="476" spans="1:58" ht="30" customHeight="1" x14ac:dyDescent="0.25">
      <c r="M476" s="165"/>
      <c r="N476" s="165"/>
      <c r="O476" s="60"/>
      <c r="P476" s="60"/>
      <c r="Q476" s="60"/>
      <c r="R476" s="165"/>
      <c r="S476" s="165"/>
      <c r="Y476" s="40"/>
      <c r="AD476" s="4"/>
      <c r="AE476" s="4"/>
      <c r="AF476" s="5"/>
      <c r="AG476" s="2">
        <f t="shared" si="23"/>
        <v>0</v>
      </c>
      <c r="AH476" s="6"/>
      <c r="AI476" s="6"/>
      <c r="AK476" s="7">
        <f t="shared" si="21"/>
        <v>0</v>
      </c>
      <c r="AO476" s="60">
        <v>0</v>
      </c>
      <c r="AP476" s="60">
        <v>0</v>
      </c>
      <c r="AQ476" s="60">
        <v>0</v>
      </c>
      <c r="AR476" s="60">
        <v>0</v>
      </c>
      <c r="AS476" s="60">
        <v>0</v>
      </c>
      <c r="AT476" s="60">
        <v>0</v>
      </c>
      <c r="AU476" s="60">
        <v>0</v>
      </c>
      <c r="AV476" s="60">
        <v>0</v>
      </c>
      <c r="AW476" s="60">
        <v>0</v>
      </c>
      <c r="AX476" s="60">
        <v>0</v>
      </c>
      <c r="AY476">
        <f t="shared" si="22"/>
        <v>0</v>
      </c>
      <c r="BD476">
        <f t="shared" si="25"/>
        <v>0</v>
      </c>
      <c r="BF476">
        <f t="shared" si="24"/>
        <v>0</v>
      </c>
    </row>
    <row r="477" spans="1:58" ht="30" customHeight="1" x14ac:dyDescent="0.25">
      <c r="M477" s="165"/>
      <c r="N477" s="165"/>
      <c r="O477" s="60"/>
      <c r="P477" s="60"/>
      <c r="Q477" s="60"/>
      <c r="R477" s="165"/>
      <c r="S477" s="165"/>
      <c r="AD477" s="4"/>
      <c r="AE477" s="4"/>
      <c r="AF477" s="5"/>
      <c r="AG477" s="2">
        <f t="shared" si="23"/>
        <v>0</v>
      </c>
      <c r="AH477" s="6"/>
      <c r="AI477" s="6"/>
      <c r="AK477" s="7">
        <f t="shared" si="21"/>
        <v>0</v>
      </c>
      <c r="AO477" s="60">
        <v>0</v>
      </c>
      <c r="AP477" s="60">
        <v>0</v>
      </c>
      <c r="AQ477" s="60">
        <v>0</v>
      </c>
      <c r="AR477" s="60">
        <v>0</v>
      </c>
      <c r="AS477" s="60">
        <v>0</v>
      </c>
      <c r="AT477" s="60">
        <v>0</v>
      </c>
      <c r="AU477" s="60">
        <v>0</v>
      </c>
      <c r="AV477" s="60">
        <v>0</v>
      </c>
      <c r="AW477" s="60">
        <v>0</v>
      </c>
      <c r="AX477" s="60">
        <v>0</v>
      </c>
      <c r="AY477">
        <f t="shared" si="22"/>
        <v>0</v>
      </c>
      <c r="BD477">
        <f t="shared" si="25"/>
        <v>0</v>
      </c>
      <c r="BF477">
        <f t="shared" si="24"/>
        <v>0</v>
      </c>
    </row>
    <row r="478" spans="1:58" ht="30" customHeight="1" x14ac:dyDescent="0.25">
      <c r="M478" s="165"/>
      <c r="N478" s="165"/>
      <c r="O478" s="60"/>
      <c r="P478" s="60"/>
      <c r="Q478" s="60"/>
      <c r="R478" s="165"/>
      <c r="S478" s="165"/>
      <c r="AD478" s="4"/>
      <c r="AE478" s="4"/>
      <c r="AF478" s="5"/>
      <c r="AG478" s="2">
        <f t="shared" si="23"/>
        <v>0</v>
      </c>
      <c r="AH478" s="6"/>
      <c r="AI478" s="6"/>
      <c r="AK478" s="7">
        <f t="shared" si="21"/>
        <v>0</v>
      </c>
      <c r="AO478" s="60">
        <v>0</v>
      </c>
      <c r="AP478" s="60">
        <v>0</v>
      </c>
      <c r="AQ478" s="60">
        <v>0</v>
      </c>
      <c r="AR478" s="60">
        <v>0</v>
      </c>
      <c r="AS478" s="60">
        <v>0</v>
      </c>
      <c r="AT478" s="60">
        <v>0</v>
      </c>
      <c r="AU478" s="60">
        <v>0</v>
      </c>
      <c r="AV478" s="60">
        <v>0</v>
      </c>
      <c r="AW478" s="60">
        <v>0</v>
      </c>
      <c r="AX478" s="60">
        <v>0</v>
      </c>
      <c r="AY478">
        <f t="shared" si="22"/>
        <v>0</v>
      </c>
      <c r="BD478">
        <f t="shared" si="25"/>
        <v>0</v>
      </c>
      <c r="BF478">
        <f t="shared" si="24"/>
        <v>0</v>
      </c>
    </row>
    <row r="479" spans="1:58" ht="30" customHeight="1" x14ac:dyDescent="0.25">
      <c r="M479" s="165"/>
      <c r="N479" s="165"/>
      <c r="O479" s="60"/>
      <c r="P479" s="60"/>
      <c r="Q479" s="60"/>
      <c r="R479" s="165"/>
      <c r="S479" s="165"/>
      <c r="AD479" s="4"/>
      <c r="AE479" s="4"/>
      <c r="AF479" s="5"/>
      <c r="AG479" s="2">
        <f t="shared" si="23"/>
        <v>0</v>
      </c>
      <c r="AH479" s="6"/>
      <c r="AI479" s="6"/>
      <c r="AK479" s="7">
        <f t="shared" si="21"/>
        <v>0</v>
      </c>
      <c r="AO479" s="60">
        <v>0</v>
      </c>
      <c r="AP479" s="60">
        <v>0</v>
      </c>
      <c r="AQ479" s="60">
        <v>0</v>
      </c>
      <c r="AR479" s="60">
        <v>0</v>
      </c>
      <c r="AS479" s="60">
        <v>0</v>
      </c>
      <c r="AT479" s="60">
        <v>0</v>
      </c>
      <c r="AU479" s="60">
        <v>0</v>
      </c>
      <c r="AV479" s="60">
        <v>0</v>
      </c>
      <c r="AW479" s="60">
        <v>0</v>
      </c>
      <c r="AX479" s="60">
        <v>0</v>
      </c>
      <c r="AY479">
        <f t="shared" si="22"/>
        <v>0</v>
      </c>
      <c r="BD479">
        <f t="shared" si="25"/>
        <v>0</v>
      </c>
      <c r="BF479">
        <f t="shared" si="24"/>
        <v>0</v>
      </c>
    </row>
    <row r="480" spans="1:58" ht="30" customHeight="1" x14ac:dyDescent="0.25">
      <c r="AD480" s="4"/>
      <c r="AE480" s="4"/>
      <c r="AF480" s="5"/>
      <c r="AG480" s="2">
        <f t="shared" si="23"/>
        <v>0</v>
      </c>
      <c r="AH480" s="6"/>
      <c r="AI480" s="6"/>
      <c r="AK480" s="7">
        <f t="shared" si="21"/>
        <v>0</v>
      </c>
      <c r="AO480" s="60">
        <v>0</v>
      </c>
      <c r="AP480" s="60">
        <v>0</v>
      </c>
      <c r="AQ480" s="60">
        <v>0</v>
      </c>
      <c r="AR480" s="60">
        <v>0</v>
      </c>
      <c r="AS480" s="60">
        <v>0</v>
      </c>
      <c r="AT480" s="60">
        <v>0</v>
      </c>
      <c r="AU480" s="60">
        <v>0</v>
      </c>
      <c r="AV480" s="60">
        <v>0</v>
      </c>
      <c r="AW480" s="60">
        <v>0</v>
      </c>
      <c r="AX480" s="60">
        <v>0</v>
      </c>
      <c r="AY480">
        <f t="shared" si="22"/>
        <v>0</v>
      </c>
      <c r="BD480">
        <f t="shared" si="25"/>
        <v>0</v>
      </c>
      <c r="BF480">
        <f t="shared" si="24"/>
        <v>0</v>
      </c>
    </row>
    <row r="481" spans="30:58" ht="30" customHeight="1" x14ac:dyDescent="0.25">
      <c r="AD481" s="4"/>
      <c r="AE481" s="4"/>
      <c r="AF481" s="5"/>
      <c r="AG481" s="2">
        <f t="shared" si="23"/>
        <v>0</v>
      </c>
      <c r="AH481" s="6"/>
      <c r="AI481" s="6"/>
      <c r="AK481" s="7">
        <f t="shared" si="21"/>
        <v>0</v>
      </c>
      <c r="AO481" s="60">
        <v>0</v>
      </c>
      <c r="AP481" s="60">
        <v>0</v>
      </c>
      <c r="AQ481" s="60">
        <v>0</v>
      </c>
      <c r="AR481" s="60">
        <v>0</v>
      </c>
      <c r="AS481" s="60">
        <v>0</v>
      </c>
      <c r="AT481" s="60">
        <v>0</v>
      </c>
      <c r="AU481" s="60">
        <v>0</v>
      </c>
      <c r="AV481" s="60">
        <v>0</v>
      </c>
      <c r="AW481" s="60">
        <v>0</v>
      </c>
      <c r="AX481" s="60">
        <v>0</v>
      </c>
      <c r="AY481">
        <f t="shared" si="22"/>
        <v>0</v>
      </c>
      <c r="BD481">
        <f t="shared" si="25"/>
        <v>0</v>
      </c>
      <c r="BF481">
        <f t="shared" si="24"/>
        <v>0</v>
      </c>
    </row>
    <row r="482" spans="30:58" ht="30" customHeight="1" x14ac:dyDescent="0.25">
      <c r="AD482" s="4"/>
      <c r="AE482" s="4"/>
      <c r="AF482" s="5"/>
      <c r="AG482" s="2">
        <f t="shared" si="23"/>
        <v>0</v>
      </c>
      <c r="AH482" s="6"/>
      <c r="AI482" s="6"/>
      <c r="AK482" s="7">
        <f t="shared" si="21"/>
        <v>0</v>
      </c>
      <c r="AO482" s="60">
        <v>0</v>
      </c>
      <c r="AP482" s="60">
        <v>0</v>
      </c>
      <c r="AQ482" s="60">
        <v>0</v>
      </c>
      <c r="AR482" s="60">
        <v>0</v>
      </c>
      <c r="AS482" s="60">
        <v>0</v>
      </c>
      <c r="AT482" s="60">
        <v>0</v>
      </c>
      <c r="AU482" s="60">
        <v>0</v>
      </c>
      <c r="AV482" s="60">
        <v>0</v>
      </c>
      <c r="AW482" s="60">
        <v>0</v>
      </c>
      <c r="AX482" s="60">
        <v>0</v>
      </c>
      <c r="AY482">
        <f t="shared" si="22"/>
        <v>0</v>
      </c>
      <c r="BD482">
        <f t="shared" si="25"/>
        <v>0</v>
      </c>
      <c r="BF482">
        <f t="shared" si="24"/>
        <v>0</v>
      </c>
    </row>
    <row r="483" spans="30:58" ht="30" customHeight="1" x14ac:dyDescent="0.25">
      <c r="AD483" s="4"/>
      <c r="AE483" s="4"/>
      <c r="AF483" s="5"/>
      <c r="AG483" s="2">
        <f t="shared" si="23"/>
        <v>0</v>
      </c>
      <c r="AH483" s="6"/>
      <c r="AI483" s="6"/>
      <c r="AK483" s="7">
        <f t="shared" si="21"/>
        <v>0</v>
      </c>
      <c r="AO483" s="60">
        <v>0</v>
      </c>
      <c r="AP483" s="60">
        <v>0</v>
      </c>
      <c r="AQ483" s="60">
        <v>0</v>
      </c>
      <c r="AR483" s="60">
        <v>0</v>
      </c>
      <c r="AS483" s="60">
        <v>0</v>
      </c>
      <c r="AT483" s="60">
        <v>0</v>
      </c>
      <c r="AU483" s="60">
        <v>0</v>
      </c>
      <c r="AV483" s="60">
        <v>0</v>
      </c>
      <c r="AW483" s="60">
        <v>0</v>
      </c>
      <c r="AX483" s="60">
        <v>0</v>
      </c>
      <c r="AY483">
        <f t="shared" si="22"/>
        <v>0</v>
      </c>
      <c r="BD483">
        <f t="shared" si="25"/>
        <v>0</v>
      </c>
      <c r="BF483">
        <f t="shared" si="24"/>
        <v>0</v>
      </c>
    </row>
    <row r="484" spans="30:58" ht="30" customHeight="1" x14ac:dyDescent="0.25">
      <c r="AD484" s="4"/>
      <c r="AE484" s="4"/>
      <c r="AF484" s="5"/>
      <c r="AG484" s="2">
        <f t="shared" si="23"/>
        <v>0</v>
      </c>
      <c r="AH484" s="6"/>
      <c r="AI484" s="6"/>
      <c r="AK484" s="7">
        <f t="shared" si="21"/>
        <v>0</v>
      </c>
      <c r="AO484" s="60">
        <v>0</v>
      </c>
      <c r="AP484" s="60">
        <v>0</v>
      </c>
      <c r="AQ484" s="60">
        <v>0</v>
      </c>
      <c r="AR484" s="60">
        <v>0</v>
      </c>
      <c r="AS484" s="60">
        <v>0</v>
      </c>
      <c r="AT484" s="60">
        <v>0</v>
      </c>
      <c r="AU484" s="60">
        <v>0</v>
      </c>
      <c r="AV484" s="60">
        <v>0</v>
      </c>
      <c r="AW484" s="60">
        <v>0</v>
      </c>
      <c r="AX484" s="60">
        <v>0</v>
      </c>
      <c r="AY484">
        <f t="shared" si="22"/>
        <v>0</v>
      </c>
      <c r="BD484">
        <f t="shared" si="25"/>
        <v>0</v>
      </c>
      <c r="BF484">
        <f t="shared" si="24"/>
        <v>0</v>
      </c>
    </row>
    <row r="485" spans="30:58" ht="30" customHeight="1" x14ac:dyDescent="0.25">
      <c r="AD485" s="4"/>
      <c r="AE485" s="4"/>
      <c r="AF485" s="5"/>
      <c r="AG485" s="2">
        <f t="shared" si="23"/>
        <v>0</v>
      </c>
      <c r="AH485" s="6"/>
      <c r="AI485" s="6"/>
      <c r="AK485" s="7">
        <f t="shared" si="21"/>
        <v>0</v>
      </c>
      <c r="AO485" s="60">
        <v>0</v>
      </c>
      <c r="AP485" s="60">
        <v>0</v>
      </c>
      <c r="AQ485" s="60">
        <v>0</v>
      </c>
      <c r="AR485" s="60">
        <v>0</v>
      </c>
      <c r="AS485" s="60">
        <v>0</v>
      </c>
      <c r="AT485" s="60">
        <v>0</v>
      </c>
      <c r="AU485" s="60">
        <v>0</v>
      </c>
      <c r="AV485" s="60">
        <v>0</v>
      </c>
      <c r="AW485" s="60">
        <v>0</v>
      </c>
      <c r="AX485" s="60">
        <v>0</v>
      </c>
      <c r="AY485">
        <f t="shared" si="22"/>
        <v>0</v>
      </c>
      <c r="BD485">
        <f t="shared" si="25"/>
        <v>0</v>
      </c>
      <c r="BF485">
        <f t="shared" si="24"/>
        <v>0</v>
      </c>
    </row>
    <row r="486" spans="30:58" ht="30" customHeight="1" x14ac:dyDescent="0.25">
      <c r="AD486" s="4"/>
      <c r="AE486" s="4"/>
      <c r="AF486" s="5"/>
      <c r="AG486" s="2">
        <f t="shared" si="23"/>
        <v>0</v>
      </c>
      <c r="AH486" s="6"/>
      <c r="AI486" s="6"/>
      <c r="AK486" s="7">
        <f t="shared" si="21"/>
        <v>0</v>
      </c>
      <c r="AO486" s="60">
        <v>0</v>
      </c>
      <c r="AP486" s="60">
        <v>0</v>
      </c>
      <c r="AQ486" s="60">
        <v>0</v>
      </c>
      <c r="AR486" s="60">
        <v>0</v>
      </c>
      <c r="AS486" s="60">
        <v>0</v>
      </c>
      <c r="AT486" s="60">
        <v>0</v>
      </c>
      <c r="AU486" s="60">
        <v>0</v>
      </c>
      <c r="AV486" s="60">
        <v>0</v>
      </c>
      <c r="AW486" s="60">
        <v>0</v>
      </c>
      <c r="AX486" s="60">
        <v>0</v>
      </c>
      <c r="AY486">
        <f t="shared" si="22"/>
        <v>0</v>
      </c>
      <c r="BD486">
        <f t="shared" si="25"/>
        <v>0</v>
      </c>
      <c r="BF486">
        <f t="shared" si="24"/>
        <v>0</v>
      </c>
    </row>
    <row r="487" spans="30:58" ht="30" customHeight="1" x14ac:dyDescent="0.25">
      <c r="AD487" s="4"/>
      <c r="AE487" s="4"/>
      <c r="AF487" s="5"/>
      <c r="AG487" s="2">
        <f t="shared" si="23"/>
        <v>0</v>
      </c>
      <c r="AH487" s="6"/>
      <c r="AI487" s="6"/>
      <c r="AK487" s="7">
        <f t="shared" si="21"/>
        <v>0</v>
      </c>
      <c r="AO487" s="60">
        <v>0</v>
      </c>
      <c r="AP487" s="60">
        <v>0</v>
      </c>
      <c r="AQ487" s="60">
        <v>0</v>
      </c>
      <c r="AR487" s="60">
        <v>0</v>
      </c>
      <c r="AS487" s="60">
        <v>0</v>
      </c>
      <c r="AT487" s="60">
        <v>0</v>
      </c>
      <c r="AU487" s="60">
        <v>0</v>
      </c>
      <c r="AV487" s="60">
        <v>0</v>
      </c>
      <c r="AW487" s="60">
        <v>0</v>
      </c>
      <c r="AX487" s="60">
        <v>0</v>
      </c>
      <c r="AY487">
        <f t="shared" si="22"/>
        <v>0</v>
      </c>
      <c r="BD487">
        <f t="shared" si="25"/>
        <v>0</v>
      </c>
      <c r="BF487">
        <f t="shared" si="24"/>
        <v>0</v>
      </c>
    </row>
    <row r="488" spans="30:58" ht="30" customHeight="1" x14ac:dyDescent="0.25">
      <c r="AD488" s="4"/>
      <c r="AE488" s="4"/>
      <c r="AF488" s="5"/>
      <c r="AG488" s="2">
        <f t="shared" si="23"/>
        <v>0</v>
      </c>
      <c r="AH488" s="6"/>
      <c r="AI488" s="6"/>
      <c r="AK488" s="7">
        <f t="shared" si="21"/>
        <v>0</v>
      </c>
      <c r="AO488" s="60">
        <v>0</v>
      </c>
      <c r="AP488" s="60">
        <v>0</v>
      </c>
      <c r="AQ488" s="60">
        <v>0</v>
      </c>
      <c r="AR488" s="60">
        <v>0</v>
      </c>
      <c r="AS488" s="60">
        <v>0</v>
      </c>
      <c r="AT488" s="60">
        <v>0</v>
      </c>
      <c r="AU488" s="60">
        <v>0</v>
      </c>
      <c r="AV488" s="60">
        <v>0</v>
      </c>
      <c r="AW488" s="60">
        <v>0</v>
      </c>
      <c r="AX488" s="60">
        <v>0</v>
      </c>
      <c r="AY488">
        <f t="shared" si="22"/>
        <v>0</v>
      </c>
      <c r="BD488">
        <f t="shared" si="25"/>
        <v>0</v>
      </c>
      <c r="BF488">
        <f t="shared" si="24"/>
        <v>0</v>
      </c>
    </row>
    <row r="489" spans="30:58" ht="30" customHeight="1" x14ac:dyDescent="0.25">
      <c r="AD489" s="4"/>
      <c r="AE489" s="4"/>
      <c r="AF489" s="5"/>
      <c r="AG489" s="2">
        <f t="shared" si="23"/>
        <v>0</v>
      </c>
      <c r="AH489" s="6"/>
      <c r="AI489" s="6"/>
      <c r="AK489" s="7">
        <f t="shared" si="21"/>
        <v>0</v>
      </c>
      <c r="AO489" s="60">
        <v>0</v>
      </c>
      <c r="AP489" s="60">
        <v>0</v>
      </c>
      <c r="AQ489" s="60">
        <v>0</v>
      </c>
      <c r="AR489" s="60">
        <v>0</v>
      </c>
      <c r="AS489" s="60">
        <v>0</v>
      </c>
      <c r="AT489" s="60">
        <v>0</v>
      </c>
      <c r="AU489" s="60">
        <v>0</v>
      </c>
      <c r="AV489" s="60">
        <v>0</v>
      </c>
      <c r="AW489" s="60">
        <v>0</v>
      </c>
      <c r="AX489" s="60">
        <v>0</v>
      </c>
      <c r="AY489">
        <f t="shared" si="22"/>
        <v>0</v>
      </c>
      <c r="BD489">
        <f t="shared" si="25"/>
        <v>0</v>
      </c>
      <c r="BF489">
        <f t="shared" si="24"/>
        <v>0</v>
      </c>
    </row>
    <row r="490" spans="30:58" ht="30" customHeight="1" x14ac:dyDescent="0.25">
      <c r="AD490" s="4"/>
      <c r="AE490" s="4"/>
      <c r="AF490" s="5"/>
      <c r="AG490" s="2">
        <f t="shared" si="23"/>
        <v>0</v>
      </c>
      <c r="AH490" s="6"/>
      <c r="AI490" s="6"/>
      <c r="AK490" s="7">
        <f t="shared" si="21"/>
        <v>0</v>
      </c>
      <c r="AO490" s="60">
        <v>0</v>
      </c>
      <c r="AP490" s="60">
        <v>0</v>
      </c>
      <c r="AQ490" s="60">
        <v>0</v>
      </c>
      <c r="AR490" s="60">
        <v>0</v>
      </c>
      <c r="AS490" s="60">
        <v>0</v>
      </c>
      <c r="AT490" s="60">
        <v>0</v>
      </c>
      <c r="AU490" s="60">
        <v>0</v>
      </c>
      <c r="AV490" s="60">
        <v>0</v>
      </c>
      <c r="AW490" s="60">
        <v>0</v>
      </c>
      <c r="AX490" s="60">
        <v>0</v>
      </c>
      <c r="AY490">
        <f t="shared" si="22"/>
        <v>0</v>
      </c>
      <c r="BD490">
        <f t="shared" si="25"/>
        <v>0</v>
      </c>
      <c r="BF490">
        <f t="shared" si="24"/>
        <v>0</v>
      </c>
    </row>
    <row r="491" spans="30:58" ht="30" customHeight="1" x14ac:dyDescent="0.25">
      <c r="AD491" s="4"/>
      <c r="AE491" s="4"/>
      <c r="AF491" s="5"/>
      <c r="AG491" s="2">
        <f t="shared" si="23"/>
        <v>0</v>
      </c>
      <c r="AH491" s="6"/>
      <c r="AI491" s="6"/>
      <c r="AK491" s="7">
        <f t="shared" si="21"/>
        <v>0</v>
      </c>
      <c r="AO491" s="60">
        <v>0</v>
      </c>
      <c r="AP491" s="60">
        <v>0</v>
      </c>
      <c r="AQ491" s="60">
        <v>0</v>
      </c>
      <c r="AR491" s="60">
        <v>0</v>
      </c>
      <c r="AS491" s="60">
        <v>0</v>
      </c>
      <c r="AT491" s="60">
        <v>0</v>
      </c>
      <c r="AU491" s="60">
        <v>0</v>
      </c>
      <c r="AV491" s="60">
        <v>0</v>
      </c>
      <c r="AW491" s="60">
        <v>0</v>
      </c>
      <c r="AX491" s="60">
        <v>0</v>
      </c>
      <c r="AY491">
        <f t="shared" si="22"/>
        <v>0</v>
      </c>
      <c r="BD491">
        <f t="shared" si="25"/>
        <v>0</v>
      </c>
      <c r="BF491">
        <f t="shared" si="24"/>
        <v>0</v>
      </c>
    </row>
    <row r="492" spans="30:58" ht="30" customHeight="1" x14ac:dyDescent="0.25">
      <c r="AD492" s="4"/>
      <c r="AE492" s="4"/>
      <c r="AF492" s="5"/>
      <c r="AG492" s="2">
        <f t="shared" si="23"/>
        <v>0</v>
      </c>
      <c r="AH492" s="6"/>
      <c r="AI492" s="6"/>
      <c r="AK492" s="7">
        <f t="shared" si="21"/>
        <v>0</v>
      </c>
      <c r="AO492" s="60">
        <v>0</v>
      </c>
      <c r="AP492" s="60">
        <v>0</v>
      </c>
      <c r="AQ492" s="60">
        <v>0</v>
      </c>
      <c r="AR492" s="60">
        <v>0</v>
      </c>
      <c r="AS492" s="60">
        <v>0</v>
      </c>
      <c r="AT492" s="60">
        <v>0</v>
      </c>
      <c r="AU492" s="60">
        <v>0</v>
      </c>
      <c r="AV492" s="60">
        <v>0</v>
      </c>
      <c r="AW492" s="60">
        <v>0</v>
      </c>
      <c r="AX492" s="60">
        <v>0</v>
      </c>
      <c r="AY492">
        <f t="shared" si="22"/>
        <v>0</v>
      </c>
      <c r="BD492">
        <f t="shared" si="25"/>
        <v>0</v>
      </c>
      <c r="BF492">
        <f t="shared" si="24"/>
        <v>0</v>
      </c>
    </row>
    <row r="493" spans="30:58" ht="30" customHeight="1" x14ac:dyDescent="0.25">
      <c r="AD493" s="4"/>
      <c r="AE493" s="4"/>
      <c r="AF493" s="5"/>
      <c r="AG493" s="2">
        <f t="shared" si="23"/>
        <v>0</v>
      </c>
      <c r="AH493" s="6"/>
      <c r="AI493" s="6"/>
      <c r="AK493" s="7">
        <f t="shared" si="21"/>
        <v>0</v>
      </c>
      <c r="AO493" s="60">
        <v>0</v>
      </c>
      <c r="AP493" s="60">
        <v>0</v>
      </c>
      <c r="AQ493" s="60">
        <v>0</v>
      </c>
      <c r="AR493" s="60">
        <v>0</v>
      </c>
      <c r="AS493" s="60">
        <v>0</v>
      </c>
      <c r="AT493" s="60">
        <v>0</v>
      </c>
      <c r="AU493" s="60">
        <v>0</v>
      </c>
      <c r="AV493" s="60">
        <v>0</v>
      </c>
      <c r="AW493" s="60">
        <v>0</v>
      </c>
      <c r="AX493" s="60">
        <v>0</v>
      </c>
      <c r="AY493">
        <f t="shared" si="22"/>
        <v>0</v>
      </c>
      <c r="BD493">
        <f t="shared" si="25"/>
        <v>0</v>
      </c>
      <c r="BF493">
        <f t="shared" si="24"/>
        <v>0</v>
      </c>
    </row>
    <row r="494" spans="30:58" ht="30" customHeight="1" x14ac:dyDescent="0.25">
      <c r="AD494" s="4"/>
      <c r="AE494" s="4"/>
      <c r="AF494" s="5"/>
      <c r="AG494" s="2">
        <f t="shared" si="23"/>
        <v>0</v>
      </c>
      <c r="AH494" s="6"/>
      <c r="AI494" s="6"/>
      <c r="AK494" s="7">
        <f t="shared" si="21"/>
        <v>0</v>
      </c>
      <c r="AO494" s="60">
        <v>0</v>
      </c>
      <c r="AP494" s="60">
        <v>0</v>
      </c>
      <c r="AQ494" s="60">
        <v>0</v>
      </c>
      <c r="AR494" s="60">
        <v>0</v>
      </c>
      <c r="AS494" s="60">
        <v>0</v>
      </c>
      <c r="AT494" s="60">
        <v>0</v>
      </c>
      <c r="AU494" s="60">
        <v>0</v>
      </c>
      <c r="AV494" s="60">
        <v>0</v>
      </c>
      <c r="AW494" s="60">
        <v>0</v>
      </c>
      <c r="AX494" s="60">
        <v>0</v>
      </c>
      <c r="AY494">
        <f t="shared" si="22"/>
        <v>0</v>
      </c>
      <c r="BD494">
        <f t="shared" si="25"/>
        <v>0</v>
      </c>
      <c r="BF494">
        <f t="shared" si="24"/>
        <v>0</v>
      </c>
    </row>
    <row r="495" spans="30:58" ht="30" customHeight="1" x14ac:dyDescent="0.25">
      <c r="AD495" s="4"/>
      <c r="AE495" s="4"/>
      <c r="AF495" s="5"/>
      <c r="AG495" s="2">
        <f t="shared" si="23"/>
        <v>0</v>
      </c>
      <c r="AH495" s="6"/>
      <c r="AI495" s="6"/>
      <c r="AK495" s="7">
        <f t="shared" si="21"/>
        <v>0</v>
      </c>
      <c r="AO495" s="60">
        <v>0</v>
      </c>
      <c r="AP495" s="60">
        <v>0</v>
      </c>
      <c r="AQ495" s="60">
        <v>0</v>
      </c>
      <c r="AR495" s="60">
        <v>0</v>
      </c>
      <c r="AS495" s="60">
        <v>0</v>
      </c>
      <c r="AT495" s="60">
        <v>0</v>
      </c>
      <c r="AU495" s="60">
        <v>0</v>
      </c>
      <c r="AV495" s="60">
        <v>0</v>
      </c>
      <c r="AW495" s="60">
        <v>0</v>
      </c>
      <c r="AX495" s="60">
        <v>0</v>
      </c>
      <c r="AY495">
        <f t="shared" si="22"/>
        <v>0</v>
      </c>
      <c r="BD495">
        <f t="shared" si="25"/>
        <v>0</v>
      </c>
      <c r="BF495">
        <f t="shared" si="24"/>
        <v>0</v>
      </c>
    </row>
    <row r="496" spans="30:58" ht="30" customHeight="1" x14ac:dyDescent="0.25">
      <c r="AD496" s="4"/>
      <c r="AE496" s="4"/>
      <c r="AF496" s="5"/>
      <c r="AG496" s="2">
        <f t="shared" si="23"/>
        <v>0</v>
      </c>
      <c r="AH496" s="6"/>
      <c r="AI496" s="6"/>
      <c r="AK496" s="7">
        <f t="shared" si="21"/>
        <v>0</v>
      </c>
      <c r="AO496" s="60">
        <v>0</v>
      </c>
      <c r="AP496" s="60">
        <v>0</v>
      </c>
      <c r="AQ496" s="60">
        <v>0</v>
      </c>
      <c r="AR496" s="60">
        <v>0</v>
      </c>
      <c r="AS496" s="60">
        <v>0</v>
      </c>
      <c r="AT496" s="60">
        <v>0</v>
      </c>
      <c r="AU496" s="60">
        <v>0</v>
      </c>
      <c r="AV496" s="60">
        <v>0</v>
      </c>
      <c r="AW496" s="60">
        <v>0</v>
      </c>
      <c r="AX496" s="60">
        <v>0</v>
      </c>
      <c r="AY496">
        <f t="shared" si="22"/>
        <v>0</v>
      </c>
      <c r="BD496">
        <f t="shared" si="25"/>
        <v>0</v>
      </c>
      <c r="BF496">
        <f t="shared" si="24"/>
        <v>0</v>
      </c>
    </row>
    <row r="497" spans="30:58" ht="30" customHeight="1" x14ac:dyDescent="0.25">
      <c r="AD497" s="4"/>
      <c r="AE497" s="4"/>
      <c r="AF497" s="5"/>
      <c r="AG497" s="2">
        <f t="shared" si="23"/>
        <v>0</v>
      </c>
      <c r="AH497" s="6"/>
      <c r="AI497" s="6"/>
      <c r="AK497" s="7">
        <f t="shared" si="21"/>
        <v>0</v>
      </c>
      <c r="AO497" s="60">
        <v>0</v>
      </c>
      <c r="AP497" s="60">
        <v>0</v>
      </c>
      <c r="AQ497" s="60">
        <v>0</v>
      </c>
      <c r="AR497" s="60">
        <v>0</v>
      </c>
      <c r="AS497" s="60">
        <v>0</v>
      </c>
      <c r="AT497" s="60">
        <v>0</v>
      </c>
      <c r="AU497" s="60">
        <v>0</v>
      </c>
      <c r="AV497" s="60">
        <v>0</v>
      </c>
      <c r="AW497" s="60">
        <v>0</v>
      </c>
      <c r="AX497" s="60">
        <v>0</v>
      </c>
      <c r="AY497">
        <f t="shared" si="22"/>
        <v>0</v>
      </c>
      <c r="BD497">
        <f t="shared" si="25"/>
        <v>0</v>
      </c>
      <c r="BF497">
        <f t="shared" si="24"/>
        <v>0</v>
      </c>
    </row>
    <row r="498" spans="30:58" ht="30" customHeight="1" x14ac:dyDescent="0.25">
      <c r="AD498" s="4"/>
      <c r="AE498" s="4"/>
      <c r="AF498" s="5"/>
      <c r="AG498" s="2">
        <f t="shared" si="23"/>
        <v>0</v>
      </c>
      <c r="AH498" s="6"/>
      <c r="AI498" s="6"/>
      <c r="AK498" s="7">
        <f t="shared" si="21"/>
        <v>0</v>
      </c>
      <c r="AO498" s="60">
        <v>0</v>
      </c>
      <c r="AP498" s="60">
        <v>0</v>
      </c>
      <c r="AQ498" s="60">
        <v>0</v>
      </c>
      <c r="AR498" s="60">
        <v>0</v>
      </c>
      <c r="AS498" s="60">
        <v>0</v>
      </c>
      <c r="AT498" s="60">
        <v>0</v>
      </c>
      <c r="AU498" s="60">
        <v>0</v>
      </c>
      <c r="AV498" s="60">
        <v>0</v>
      </c>
      <c r="AW498" s="60">
        <v>0</v>
      </c>
      <c r="AX498" s="60">
        <v>0</v>
      </c>
      <c r="AY498">
        <f t="shared" si="22"/>
        <v>0</v>
      </c>
      <c r="BD498">
        <f t="shared" si="25"/>
        <v>0</v>
      </c>
      <c r="BF498">
        <f t="shared" si="24"/>
        <v>0</v>
      </c>
    </row>
    <row r="499" spans="30:58" ht="30" customHeight="1" x14ac:dyDescent="0.25">
      <c r="AD499" s="4"/>
      <c r="AE499" s="4"/>
      <c r="AF499" s="5"/>
      <c r="AG499" s="2">
        <f t="shared" si="23"/>
        <v>0</v>
      </c>
      <c r="AH499" s="6"/>
      <c r="AI499" s="6"/>
      <c r="AK499" s="7">
        <f t="shared" si="21"/>
        <v>0</v>
      </c>
      <c r="AO499" s="60">
        <v>0</v>
      </c>
      <c r="AP499" s="60">
        <v>0</v>
      </c>
      <c r="AQ499" s="60">
        <v>0</v>
      </c>
      <c r="AR499" s="60">
        <v>0</v>
      </c>
      <c r="AS499" s="60">
        <v>0</v>
      </c>
      <c r="AT499" s="60">
        <v>0</v>
      </c>
      <c r="AU499" s="60">
        <v>0</v>
      </c>
      <c r="AV499" s="60">
        <v>0</v>
      </c>
      <c r="AW499" s="60">
        <v>0</v>
      </c>
      <c r="AX499" s="60">
        <v>0</v>
      </c>
      <c r="AY499">
        <f t="shared" si="22"/>
        <v>0</v>
      </c>
      <c r="BD499">
        <f t="shared" si="25"/>
        <v>0</v>
      </c>
      <c r="BF499">
        <f t="shared" si="24"/>
        <v>0</v>
      </c>
    </row>
    <row r="500" spans="30:58" ht="30" customHeight="1" x14ac:dyDescent="0.25">
      <c r="AD500" s="4"/>
      <c r="AE500" s="4"/>
      <c r="AF500" s="5"/>
      <c r="AG500" s="2">
        <f t="shared" si="23"/>
        <v>0</v>
      </c>
      <c r="AH500" s="6"/>
      <c r="AI500" s="6"/>
      <c r="AK500" s="7">
        <f t="shared" si="21"/>
        <v>0</v>
      </c>
      <c r="AO500" s="60">
        <v>0</v>
      </c>
      <c r="AP500" s="60">
        <v>0</v>
      </c>
      <c r="AQ500" s="60">
        <v>0</v>
      </c>
      <c r="AR500" s="60">
        <v>0</v>
      </c>
      <c r="AS500" s="60">
        <v>0</v>
      </c>
      <c r="AT500" s="60">
        <v>0</v>
      </c>
      <c r="AU500" s="60">
        <v>0</v>
      </c>
      <c r="AV500" s="60">
        <v>0</v>
      </c>
      <c r="AW500" s="60">
        <v>0</v>
      </c>
      <c r="AX500" s="60">
        <v>0</v>
      </c>
      <c r="AY500">
        <f t="shared" si="22"/>
        <v>0</v>
      </c>
      <c r="BD500">
        <f t="shared" si="25"/>
        <v>0</v>
      </c>
      <c r="BF500">
        <f t="shared" si="24"/>
        <v>0</v>
      </c>
    </row>
    <row r="501" spans="30:58" ht="30" customHeight="1" x14ac:dyDescent="0.25">
      <c r="AD501" s="4"/>
      <c r="AE501" s="4"/>
      <c r="AF501" s="5"/>
      <c r="AG501" s="2">
        <f t="shared" si="23"/>
        <v>0</v>
      </c>
      <c r="AH501" s="6"/>
      <c r="AI501" s="6"/>
      <c r="AK501" s="7">
        <f t="shared" si="21"/>
        <v>0</v>
      </c>
      <c r="AO501" s="60">
        <v>0</v>
      </c>
      <c r="AP501" s="60">
        <v>0</v>
      </c>
      <c r="AQ501" s="60">
        <v>0</v>
      </c>
      <c r="AR501" s="60">
        <v>0</v>
      </c>
      <c r="AS501" s="60">
        <v>0</v>
      </c>
      <c r="AT501" s="60">
        <v>0</v>
      </c>
      <c r="AU501" s="60">
        <v>0</v>
      </c>
      <c r="AV501" s="60">
        <v>0</v>
      </c>
      <c r="AW501" s="60">
        <v>0</v>
      </c>
      <c r="AX501" s="60">
        <v>0</v>
      </c>
      <c r="AY501">
        <f t="shared" si="22"/>
        <v>0</v>
      </c>
      <c r="BD501">
        <f t="shared" si="25"/>
        <v>0</v>
      </c>
      <c r="BF501">
        <f t="shared" si="24"/>
        <v>0</v>
      </c>
    </row>
    <row r="502" spans="30:58" ht="30" customHeight="1" x14ac:dyDescent="0.25">
      <c r="AD502" s="4"/>
      <c r="AE502" s="4"/>
      <c r="AF502" s="5"/>
      <c r="AG502" s="2">
        <f t="shared" si="23"/>
        <v>0</v>
      </c>
      <c r="AH502" s="6"/>
      <c r="AI502" s="6"/>
      <c r="AK502" s="7">
        <f t="shared" si="21"/>
        <v>0</v>
      </c>
      <c r="AO502" s="60">
        <v>0</v>
      </c>
      <c r="AP502" s="60">
        <v>0</v>
      </c>
      <c r="AQ502" s="60">
        <v>0</v>
      </c>
      <c r="AR502" s="60">
        <v>0</v>
      </c>
      <c r="AS502" s="60">
        <v>0</v>
      </c>
      <c r="AT502" s="60">
        <v>0</v>
      </c>
      <c r="AU502" s="60">
        <v>0</v>
      </c>
      <c r="AV502" s="60">
        <v>0</v>
      </c>
      <c r="AW502" s="60">
        <v>0</v>
      </c>
      <c r="AX502" s="60">
        <v>0</v>
      </c>
      <c r="AY502">
        <f t="shared" si="22"/>
        <v>0</v>
      </c>
      <c r="BD502">
        <f t="shared" si="25"/>
        <v>0</v>
      </c>
      <c r="BF502">
        <f t="shared" si="24"/>
        <v>0</v>
      </c>
    </row>
    <row r="503" spans="30:58" ht="30" customHeight="1" x14ac:dyDescent="0.25">
      <c r="AD503" s="4"/>
      <c r="AE503" s="4"/>
      <c r="AF503" s="5"/>
      <c r="AG503" s="2">
        <f t="shared" si="23"/>
        <v>0</v>
      </c>
      <c r="AH503" s="6"/>
      <c r="AI503" s="6"/>
      <c r="AK503" s="7">
        <f t="shared" si="21"/>
        <v>0</v>
      </c>
      <c r="AO503" s="60">
        <v>0</v>
      </c>
      <c r="AP503" s="60">
        <v>0</v>
      </c>
      <c r="AQ503" s="60">
        <v>0</v>
      </c>
      <c r="AR503" s="60">
        <v>0</v>
      </c>
      <c r="AS503" s="60">
        <v>0</v>
      </c>
      <c r="AT503" s="60">
        <v>0</v>
      </c>
      <c r="AU503" s="60">
        <v>0</v>
      </c>
      <c r="AV503" s="60">
        <v>0</v>
      </c>
      <c r="AW503" s="60">
        <v>0</v>
      </c>
      <c r="AX503" s="60">
        <v>0</v>
      </c>
      <c r="AY503">
        <f t="shared" si="22"/>
        <v>0</v>
      </c>
      <c r="BD503">
        <f t="shared" si="25"/>
        <v>0</v>
      </c>
      <c r="BF503">
        <f t="shared" si="24"/>
        <v>0</v>
      </c>
    </row>
    <row r="504" spans="30:58" ht="30" customHeight="1" x14ac:dyDescent="0.25">
      <c r="AD504" s="4"/>
      <c r="AE504" s="4"/>
      <c r="AF504" s="5"/>
      <c r="AG504" s="2">
        <f t="shared" si="23"/>
        <v>0</v>
      </c>
      <c r="AH504" s="6"/>
      <c r="AI504" s="6"/>
      <c r="AK504" s="7">
        <f t="shared" si="21"/>
        <v>0</v>
      </c>
      <c r="AO504" s="60">
        <v>0</v>
      </c>
      <c r="AP504" s="60">
        <v>0</v>
      </c>
      <c r="AQ504" s="60">
        <v>0</v>
      </c>
      <c r="AR504" s="60">
        <v>0</v>
      </c>
      <c r="AS504" s="60">
        <v>0</v>
      </c>
      <c r="AT504" s="60">
        <v>0</v>
      </c>
      <c r="AU504" s="60">
        <v>0</v>
      </c>
      <c r="AV504" s="60">
        <v>0</v>
      </c>
      <c r="AW504" s="60">
        <v>0</v>
      </c>
      <c r="AX504" s="60">
        <v>0</v>
      </c>
      <c r="AY504">
        <f t="shared" si="22"/>
        <v>0</v>
      </c>
      <c r="BD504">
        <f t="shared" si="25"/>
        <v>0</v>
      </c>
      <c r="BF504">
        <f t="shared" si="24"/>
        <v>0</v>
      </c>
    </row>
    <row r="505" spans="30:58" ht="30" customHeight="1" x14ac:dyDescent="0.25">
      <c r="AD505" s="4"/>
      <c r="AE505" s="4"/>
      <c r="AF505" s="5"/>
      <c r="AG505" s="2">
        <f t="shared" si="23"/>
        <v>0</v>
      </c>
      <c r="AH505" s="6"/>
      <c r="AI505" s="6"/>
      <c r="AK505" s="7">
        <f t="shared" si="21"/>
        <v>0</v>
      </c>
      <c r="AO505" s="60">
        <v>0</v>
      </c>
      <c r="AP505" s="60">
        <v>0</v>
      </c>
      <c r="AQ505" s="60">
        <v>0</v>
      </c>
      <c r="AR505" s="60">
        <v>0</v>
      </c>
      <c r="AS505" s="60">
        <v>0</v>
      </c>
      <c r="AT505" s="60">
        <v>0</v>
      </c>
      <c r="AU505" s="60">
        <v>0</v>
      </c>
      <c r="AV505" s="60">
        <v>0</v>
      </c>
      <c r="AW505" s="60">
        <v>0</v>
      </c>
      <c r="AX505" s="60">
        <v>0</v>
      </c>
      <c r="AY505">
        <f t="shared" si="22"/>
        <v>0</v>
      </c>
      <c r="BD505">
        <f t="shared" si="25"/>
        <v>0</v>
      </c>
      <c r="BF505">
        <f t="shared" si="24"/>
        <v>0</v>
      </c>
    </row>
    <row r="506" spans="30:58" ht="30" customHeight="1" x14ac:dyDescent="0.25">
      <c r="AD506" s="4"/>
      <c r="AE506" s="4"/>
      <c r="AF506" s="5"/>
      <c r="AG506" s="2">
        <f t="shared" si="23"/>
        <v>0</v>
      </c>
      <c r="AH506" s="6"/>
      <c r="AI506" s="6"/>
      <c r="AK506" s="7">
        <f t="shared" si="21"/>
        <v>0</v>
      </c>
      <c r="AO506" s="60">
        <v>0</v>
      </c>
      <c r="AP506" s="60">
        <v>0</v>
      </c>
      <c r="AQ506" s="60">
        <v>0</v>
      </c>
      <c r="AR506" s="60">
        <v>0</v>
      </c>
      <c r="AS506" s="60">
        <v>0</v>
      </c>
      <c r="AT506" s="60">
        <v>0</v>
      </c>
      <c r="AU506" s="60">
        <v>0</v>
      </c>
      <c r="AV506" s="60">
        <v>0</v>
      </c>
      <c r="AW506" s="60">
        <v>0</v>
      </c>
      <c r="AX506" s="60">
        <v>0</v>
      </c>
      <c r="AY506">
        <f t="shared" si="22"/>
        <v>0</v>
      </c>
      <c r="BD506">
        <f t="shared" si="25"/>
        <v>0</v>
      </c>
      <c r="BF506">
        <f t="shared" si="24"/>
        <v>0</v>
      </c>
    </row>
    <row r="507" spans="30:58" ht="30" customHeight="1" x14ac:dyDescent="0.25">
      <c r="AD507" s="4"/>
      <c r="AE507" s="4"/>
      <c r="AF507" s="5"/>
      <c r="AG507" s="2">
        <f t="shared" si="23"/>
        <v>0</v>
      </c>
      <c r="AH507" s="6"/>
      <c r="AI507" s="6"/>
      <c r="AK507" s="7">
        <f t="shared" si="21"/>
        <v>0</v>
      </c>
      <c r="AO507" s="60">
        <v>0</v>
      </c>
      <c r="AP507" s="60">
        <v>0</v>
      </c>
      <c r="AQ507" s="60">
        <v>0</v>
      </c>
      <c r="AR507" s="60">
        <v>0</v>
      </c>
      <c r="AS507" s="60">
        <v>0</v>
      </c>
      <c r="AT507" s="60">
        <v>0</v>
      </c>
      <c r="AU507" s="60">
        <v>0</v>
      </c>
      <c r="AV507" s="60">
        <v>0</v>
      </c>
      <c r="AW507" s="60">
        <v>0</v>
      </c>
      <c r="AX507" s="60">
        <v>0</v>
      </c>
      <c r="AY507">
        <f t="shared" si="22"/>
        <v>0</v>
      </c>
      <c r="BD507">
        <f t="shared" si="25"/>
        <v>0</v>
      </c>
      <c r="BF507">
        <f t="shared" si="24"/>
        <v>0</v>
      </c>
    </row>
    <row r="508" spans="30:58" ht="30" customHeight="1" x14ac:dyDescent="0.25">
      <c r="AD508" s="4"/>
      <c r="AE508" s="4"/>
      <c r="AF508" s="5"/>
      <c r="AG508" s="2">
        <f t="shared" si="23"/>
        <v>0</v>
      </c>
      <c r="AH508" s="6"/>
      <c r="AI508" s="6"/>
      <c r="AK508" s="7">
        <f t="shared" si="21"/>
        <v>0</v>
      </c>
      <c r="AO508" s="60">
        <v>0</v>
      </c>
      <c r="AP508" s="60">
        <v>0</v>
      </c>
      <c r="AQ508" s="60">
        <v>0</v>
      </c>
      <c r="AR508" s="60">
        <v>0</v>
      </c>
      <c r="AS508" s="60">
        <v>0</v>
      </c>
      <c r="AT508" s="60">
        <v>0</v>
      </c>
      <c r="AU508" s="60">
        <v>0</v>
      </c>
      <c r="AV508" s="60">
        <v>0</v>
      </c>
      <c r="AW508" s="60">
        <v>0</v>
      </c>
      <c r="AX508" s="60">
        <v>0</v>
      </c>
      <c r="AY508">
        <f t="shared" si="22"/>
        <v>0</v>
      </c>
      <c r="BD508">
        <f t="shared" si="25"/>
        <v>0</v>
      </c>
      <c r="BF508">
        <f t="shared" si="24"/>
        <v>0</v>
      </c>
    </row>
    <row r="509" spans="30:58" ht="30" customHeight="1" x14ac:dyDescent="0.25">
      <c r="AD509" s="4"/>
      <c r="AE509" s="4"/>
      <c r="AF509" s="5"/>
      <c r="AG509" s="2">
        <f t="shared" si="23"/>
        <v>0</v>
      </c>
      <c r="AH509" s="6"/>
      <c r="AI509" s="6"/>
      <c r="AK509" s="7">
        <f t="shared" si="21"/>
        <v>0</v>
      </c>
      <c r="AO509" s="60">
        <v>0</v>
      </c>
      <c r="AP509" s="60">
        <v>0</v>
      </c>
      <c r="AQ509" s="60">
        <v>0</v>
      </c>
      <c r="AR509" s="60">
        <v>0</v>
      </c>
      <c r="AS509" s="60">
        <v>0</v>
      </c>
      <c r="AT509" s="60">
        <v>0</v>
      </c>
      <c r="AU509" s="60">
        <v>0</v>
      </c>
      <c r="AV509" s="60">
        <v>0</v>
      </c>
      <c r="AW509" s="60">
        <v>0</v>
      </c>
      <c r="AX509" s="60">
        <v>0</v>
      </c>
      <c r="AY509">
        <f t="shared" si="22"/>
        <v>0</v>
      </c>
      <c r="BD509">
        <f t="shared" si="25"/>
        <v>0</v>
      </c>
      <c r="BF509">
        <f t="shared" si="24"/>
        <v>0</v>
      </c>
    </row>
    <row r="510" spans="30:58" ht="30" customHeight="1" x14ac:dyDescent="0.25">
      <c r="AD510" s="4"/>
      <c r="AE510" s="4"/>
      <c r="AF510" s="5"/>
      <c r="AG510" s="2">
        <f t="shared" si="23"/>
        <v>0</v>
      </c>
      <c r="AH510" s="6"/>
      <c r="AI510" s="6"/>
      <c r="AK510" s="7">
        <f t="shared" si="21"/>
        <v>0</v>
      </c>
      <c r="AO510" s="60">
        <v>0</v>
      </c>
      <c r="AP510" s="60">
        <v>0</v>
      </c>
      <c r="AQ510" s="60">
        <v>0</v>
      </c>
      <c r="AR510" s="60">
        <v>0</v>
      </c>
      <c r="AS510" s="60">
        <v>0</v>
      </c>
      <c r="AT510" s="60">
        <v>0</v>
      </c>
      <c r="AU510" s="60">
        <v>0</v>
      </c>
      <c r="AV510" s="60">
        <v>0</v>
      </c>
      <c r="AW510" s="60">
        <v>0</v>
      </c>
      <c r="AX510" s="60">
        <v>0</v>
      </c>
      <c r="AY510">
        <f t="shared" si="22"/>
        <v>0</v>
      </c>
      <c r="BD510">
        <f t="shared" si="25"/>
        <v>0</v>
      </c>
      <c r="BF510">
        <f t="shared" si="24"/>
        <v>0</v>
      </c>
    </row>
    <row r="511" spans="30:58" ht="30" customHeight="1" x14ac:dyDescent="0.25">
      <c r="AD511" s="4"/>
      <c r="AE511" s="4"/>
      <c r="AF511" s="5"/>
      <c r="AG511" s="2">
        <f t="shared" si="23"/>
        <v>0</v>
      </c>
      <c r="AH511" s="6"/>
      <c r="AI511" s="6"/>
      <c r="AK511" s="7">
        <f t="shared" si="21"/>
        <v>0</v>
      </c>
      <c r="AO511" s="60">
        <v>0</v>
      </c>
      <c r="AP511" s="60">
        <v>0</v>
      </c>
      <c r="AQ511" s="60">
        <v>0</v>
      </c>
      <c r="AR511" s="60">
        <v>0</v>
      </c>
      <c r="AS511" s="60">
        <v>0</v>
      </c>
      <c r="AT511" s="60">
        <v>0</v>
      </c>
      <c r="AU511" s="60">
        <v>0</v>
      </c>
      <c r="AV511" s="60">
        <v>0</v>
      </c>
      <c r="AW511" s="60">
        <v>0</v>
      </c>
      <c r="AX511" s="60">
        <v>0</v>
      </c>
      <c r="AY511">
        <f t="shared" si="22"/>
        <v>0</v>
      </c>
      <c r="BD511">
        <f t="shared" si="25"/>
        <v>0</v>
      </c>
      <c r="BF511">
        <f t="shared" si="24"/>
        <v>0</v>
      </c>
    </row>
    <row r="512" spans="30:58" ht="30" customHeight="1" x14ac:dyDescent="0.25">
      <c r="AD512" s="4"/>
      <c r="AE512" s="4"/>
      <c r="AF512" s="5"/>
      <c r="AG512" s="2">
        <f t="shared" si="23"/>
        <v>0</v>
      </c>
      <c r="AH512" s="6"/>
      <c r="AI512" s="6"/>
      <c r="AK512" s="7">
        <f t="shared" si="21"/>
        <v>0</v>
      </c>
      <c r="AO512" s="60">
        <v>0</v>
      </c>
      <c r="AP512" s="60">
        <v>0</v>
      </c>
      <c r="AQ512" s="60">
        <v>0</v>
      </c>
      <c r="AR512" s="60">
        <v>0</v>
      </c>
      <c r="AS512" s="60">
        <v>0</v>
      </c>
      <c r="AT512" s="60">
        <v>0</v>
      </c>
      <c r="AU512" s="60">
        <v>0</v>
      </c>
      <c r="AV512" s="60">
        <v>0</v>
      </c>
      <c r="AW512" s="60">
        <v>0</v>
      </c>
      <c r="AX512" s="60">
        <v>0</v>
      </c>
      <c r="AY512">
        <f t="shared" si="22"/>
        <v>0</v>
      </c>
      <c r="BD512">
        <f t="shared" si="25"/>
        <v>0</v>
      </c>
      <c r="BF512">
        <f t="shared" si="24"/>
        <v>0</v>
      </c>
    </row>
    <row r="513" spans="30:58" ht="30" customHeight="1" x14ac:dyDescent="0.25">
      <c r="AD513" s="4"/>
      <c r="AE513" s="4"/>
      <c r="AF513" s="5"/>
      <c r="AG513" s="2">
        <f t="shared" si="23"/>
        <v>0</v>
      </c>
      <c r="AH513" s="6"/>
      <c r="AI513" s="6"/>
      <c r="AK513" s="7">
        <f t="shared" si="21"/>
        <v>0</v>
      </c>
      <c r="AO513" s="60">
        <v>0</v>
      </c>
      <c r="AP513" s="60">
        <v>0</v>
      </c>
      <c r="AQ513" s="60">
        <v>0</v>
      </c>
      <c r="AR513" s="60">
        <v>0</v>
      </c>
      <c r="AS513" s="60">
        <v>0</v>
      </c>
      <c r="AT513" s="60">
        <v>0</v>
      </c>
      <c r="AU513" s="60">
        <v>0</v>
      </c>
      <c r="AV513" s="60">
        <v>0</v>
      </c>
      <c r="AW513" s="60">
        <v>0</v>
      </c>
      <c r="AX513" s="60">
        <v>0</v>
      </c>
      <c r="AY513">
        <f t="shared" si="22"/>
        <v>0</v>
      </c>
      <c r="BD513">
        <f t="shared" si="25"/>
        <v>0</v>
      </c>
      <c r="BF513">
        <f t="shared" si="24"/>
        <v>0</v>
      </c>
    </row>
    <row r="514" spans="30:58" ht="30" customHeight="1" x14ac:dyDescent="0.25">
      <c r="AD514" s="4"/>
      <c r="AE514" s="4"/>
      <c r="AF514" s="5"/>
      <c r="AG514" s="2">
        <f t="shared" si="23"/>
        <v>0</v>
      </c>
      <c r="AH514" s="6"/>
      <c r="AI514" s="6"/>
      <c r="AK514" s="7">
        <f t="shared" si="21"/>
        <v>0</v>
      </c>
      <c r="AO514" s="60">
        <v>0</v>
      </c>
      <c r="AP514" s="60">
        <v>0</v>
      </c>
      <c r="AQ514" s="60">
        <v>0</v>
      </c>
      <c r="AR514" s="60">
        <v>0</v>
      </c>
      <c r="AS514" s="60">
        <v>0</v>
      </c>
      <c r="AT514" s="60">
        <v>0</v>
      </c>
      <c r="AU514" s="60">
        <v>0</v>
      </c>
      <c r="AV514" s="60">
        <v>0</v>
      </c>
      <c r="AW514" s="60">
        <v>0</v>
      </c>
      <c r="AX514" s="60">
        <v>0</v>
      </c>
      <c r="AY514">
        <f t="shared" si="22"/>
        <v>0</v>
      </c>
      <c r="BD514">
        <f t="shared" si="25"/>
        <v>0</v>
      </c>
      <c r="BF514">
        <f t="shared" si="24"/>
        <v>0</v>
      </c>
    </row>
    <row r="515" spans="30:58" ht="30" customHeight="1" x14ac:dyDescent="0.25">
      <c r="AD515" s="4"/>
      <c r="AE515" s="4"/>
      <c r="AF515" s="5"/>
      <c r="AG515" s="2">
        <f t="shared" si="23"/>
        <v>0</v>
      </c>
      <c r="AH515" s="6"/>
      <c r="AI515" s="6"/>
      <c r="AK515" s="7">
        <f t="shared" ref="AK515:AK577" si="26">SUM(AL515,AO515,AP515,AQ515,AR515,AS515,AT515,AU515,AV515,AW515,AX515,AY515)</f>
        <v>0</v>
      </c>
      <c r="AO515" s="60">
        <v>0</v>
      </c>
      <c r="AP515" s="60">
        <v>0</v>
      </c>
      <c r="AQ515" s="60">
        <v>0</v>
      </c>
      <c r="AR515" s="60">
        <v>0</v>
      </c>
      <c r="AS515" s="60">
        <v>0</v>
      </c>
      <c r="AT515" s="60">
        <v>0</v>
      </c>
      <c r="AU515" s="60">
        <v>0</v>
      </c>
      <c r="AV515" s="60">
        <v>0</v>
      </c>
      <c r="AW515" s="60">
        <v>0</v>
      </c>
      <c r="AX515" s="60">
        <v>0</v>
      </c>
      <c r="AY515">
        <f t="shared" ref="AY515:AY578" si="27">SUM(AZ515,BG515,BF515)</f>
        <v>0</v>
      </c>
      <c r="BD515">
        <f t="shared" si="25"/>
        <v>0</v>
      </c>
      <c r="BF515">
        <f t="shared" si="24"/>
        <v>0</v>
      </c>
    </row>
    <row r="516" spans="30:58" ht="30" customHeight="1" x14ac:dyDescent="0.25">
      <c r="AD516" s="4"/>
      <c r="AE516" s="4"/>
      <c r="AF516" s="5"/>
      <c r="AG516" s="2">
        <f t="shared" ref="AG516:AG519" si="28">(SUM(AH516,AI516))-AK516</f>
        <v>0</v>
      </c>
      <c r="AH516" s="6"/>
      <c r="AI516" s="6"/>
      <c r="AK516" s="7">
        <f t="shared" si="26"/>
        <v>0</v>
      </c>
      <c r="AO516" s="60">
        <v>0</v>
      </c>
      <c r="AP516" s="60">
        <v>0</v>
      </c>
      <c r="AQ516" s="60">
        <v>0</v>
      </c>
      <c r="AR516" s="60">
        <v>0</v>
      </c>
      <c r="AS516" s="60">
        <v>0</v>
      </c>
      <c r="AT516" s="60">
        <v>0</v>
      </c>
      <c r="AU516" s="60">
        <v>0</v>
      </c>
      <c r="AV516" s="60">
        <v>0</v>
      </c>
      <c r="AW516" s="60">
        <v>0</v>
      </c>
      <c r="AX516" s="60">
        <v>0</v>
      </c>
      <c r="AY516">
        <f t="shared" si="27"/>
        <v>0</v>
      </c>
      <c r="BD516">
        <f t="shared" si="25"/>
        <v>0</v>
      </c>
      <c r="BF516">
        <f t="shared" ref="BF516:BF579" si="29">BE516*5</f>
        <v>0</v>
      </c>
    </row>
    <row r="517" spans="30:58" ht="30" customHeight="1" x14ac:dyDescent="0.25">
      <c r="AD517" s="4"/>
      <c r="AE517" s="4"/>
      <c r="AF517" s="5"/>
      <c r="AG517" s="2">
        <f t="shared" si="28"/>
        <v>0</v>
      </c>
      <c r="AH517" s="6"/>
      <c r="AI517" s="6"/>
      <c r="AK517" s="7">
        <f t="shared" si="26"/>
        <v>0</v>
      </c>
      <c r="AO517" s="60">
        <v>0</v>
      </c>
      <c r="AP517" s="60">
        <v>0</v>
      </c>
      <c r="AQ517" s="60">
        <v>0</v>
      </c>
      <c r="AR517" s="60">
        <v>0</v>
      </c>
      <c r="AS517" s="60">
        <v>0</v>
      </c>
      <c r="AT517" s="60">
        <v>0</v>
      </c>
      <c r="AU517" s="60">
        <v>0</v>
      </c>
      <c r="AV517" s="60">
        <v>0</v>
      </c>
      <c r="AW517" s="60">
        <v>0</v>
      </c>
      <c r="AX517" s="60">
        <v>0</v>
      </c>
      <c r="AY517">
        <f t="shared" si="27"/>
        <v>0</v>
      </c>
      <c r="BD517">
        <f t="shared" si="25"/>
        <v>0</v>
      </c>
      <c r="BF517">
        <f t="shared" si="29"/>
        <v>0</v>
      </c>
    </row>
    <row r="518" spans="30:58" ht="30" customHeight="1" x14ac:dyDescent="0.25">
      <c r="AD518" s="4"/>
      <c r="AF518" s="5"/>
      <c r="AG518" s="2">
        <f t="shared" si="28"/>
        <v>0</v>
      </c>
      <c r="AH518" s="6"/>
      <c r="AI518" s="6"/>
      <c r="AK518" s="7">
        <f t="shared" si="26"/>
        <v>0</v>
      </c>
      <c r="AO518" s="60">
        <v>0</v>
      </c>
      <c r="AP518" s="60">
        <v>0</v>
      </c>
      <c r="AQ518" s="60">
        <v>0</v>
      </c>
      <c r="AR518" s="60">
        <v>0</v>
      </c>
      <c r="AS518" s="60">
        <v>0</v>
      </c>
      <c r="AT518" s="60">
        <v>0</v>
      </c>
      <c r="AU518" s="60">
        <v>0</v>
      </c>
      <c r="AV518" s="60">
        <v>0</v>
      </c>
      <c r="AW518" s="60">
        <v>0</v>
      </c>
      <c r="AX518" s="60">
        <v>0</v>
      </c>
      <c r="AY518">
        <f t="shared" si="27"/>
        <v>0</v>
      </c>
      <c r="BD518">
        <f t="shared" si="25"/>
        <v>0</v>
      </c>
      <c r="BF518">
        <f t="shared" si="29"/>
        <v>0</v>
      </c>
    </row>
    <row r="519" spans="30:58" ht="30" customHeight="1" x14ac:dyDescent="0.25">
      <c r="AD519" s="4"/>
      <c r="AF519" s="5"/>
      <c r="AG519" s="2">
        <f t="shared" si="28"/>
        <v>0</v>
      </c>
      <c r="AH519" s="6"/>
      <c r="AI519" s="6"/>
      <c r="AK519" s="7">
        <f t="shared" si="26"/>
        <v>0</v>
      </c>
      <c r="AO519" s="60">
        <v>0</v>
      </c>
      <c r="AP519" s="60">
        <v>0</v>
      </c>
      <c r="AQ519" s="60">
        <v>0</v>
      </c>
      <c r="AR519" s="60">
        <v>0</v>
      </c>
      <c r="AS519" s="60">
        <v>0</v>
      </c>
      <c r="AT519" s="60">
        <v>0</v>
      </c>
      <c r="AU519" s="60">
        <v>0</v>
      </c>
      <c r="AV519" s="60">
        <v>0</v>
      </c>
      <c r="AW519" s="60">
        <v>0</v>
      </c>
      <c r="AX519" s="60">
        <v>0</v>
      </c>
      <c r="AY519">
        <f t="shared" si="27"/>
        <v>0</v>
      </c>
      <c r="BD519">
        <f t="shared" si="25"/>
        <v>0</v>
      </c>
      <c r="BF519">
        <f t="shared" si="29"/>
        <v>0</v>
      </c>
    </row>
    <row r="520" spans="30:58" ht="30" customHeight="1" x14ac:dyDescent="0.25">
      <c r="AK520" s="7">
        <f t="shared" si="26"/>
        <v>0</v>
      </c>
      <c r="AO520" s="60">
        <v>0</v>
      </c>
      <c r="AP520" s="60">
        <v>0</v>
      </c>
      <c r="AQ520" s="60">
        <v>0</v>
      </c>
      <c r="AR520" s="60">
        <v>0</v>
      </c>
      <c r="AS520" s="60">
        <v>0</v>
      </c>
      <c r="AT520" s="60">
        <v>0</v>
      </c>
      <c r="AU520" s="60">
        <v>0</v>
      </c>
      <c r="AV520" s="60">
        <v>0</v>
      </c>
      <c r="AW520" s="60">
        <v>0</v>
      </c>
      <c r="AX520" s="60">
        <v>0</v>
      </c>
      <c r="AY520">
        <f t="shared" si="27"/>
        <v>0</v>
      </c>
      <c r="BD520">
        <f t="shared" si="25"/>
        <v>0</v>
      </c>
      <c r="BF520">
        <f t="shared" si="29"/>
        <v>0</v>
      </c>
    </row>
    <row r="521" spans="30:58" ht="30" customHeight="1" x14ac:dyDescent="0.25">
      <c r="AK521" s="7">
        <f t="shared" si="26"/>
        <v>0</v>
      </c>
      <c r="AO521" s="60">
        <v>0</v>
      </c>
      <c r="AP521" s="60">
        <v>0</v>
      </c>
      <c r="AQ521" s="60">
        <v>0</v>
      </c>
      <c r="AR521" s="60">
        <v>0</v>
      </c>
      <c r="AS521" s="60">
        <v>0</v>
      </c>
      <c r="AT521" s="60">
        <v>0</v>
      </c>
      <c r="AU521" s="60">
        <v>0</v>
      </c>
      <c r="AV521" s="60">
        <v>0</v>
      </c>
      <c r="AW521" s="60">
        <v>0</v>
      </c>
      <c r="AX521" s="60">
        <v>0</v>
      </c>
      <c r="AY521">
        <f t="shared" si="27"/>
        <v>0</v>
      </c>
      <c r="BD521">
        <f t="shared" si="25"/>
        <v>0</v>
      </c>
      <c r="BF521">
        <f t="shared" si="29"/>
        <v>0</v>
      </c>
    </row>
    <row r="522" spans="30:58" ht="30" customHeight="1" x14ac:dyDescent="0.25">
      <c r="AK522" s="7">
        <f t="shared" si="26"/>
        <v>0</v>
      </c>
      <c r="AO522" s="60">
        <v>0</v>
      </c>
      <c r="AP522" s="60">
        <v>0</v>
      </c>
      <c r="AQ522" s="60">
        <v>0</v>
      </c>
      <c r="AR522" s="60">
        <v>0</v>
      </c>
      <c r="AS522" s="60">
        <v>0</v>
      </c>
      <c r="AT522" s="60">
        <v>0</v>
      </c>
      <c r="AU522" s="60">
        <v>0</v>
      </c>
      <c r="AV522" s="60">
        <v>0</v>
      </c>
      <c r="AW522" s="60">
        <v>0</v>
      </c>
      <c r="AX522" s="60">
        <v>0</v>
      </c>
      <c r="AY522">
        <f t="shared" si="27"/>
        <v>0</v>
      </c>
      <c r="BD522">
        <f t="shared" si="25"/>
        <v>0</v>
      </c>
      <c r="BF522">
        <f t="shared" si="29"/>
        <v>0</v>
      </c>
    </row>
    <row r="523" spans="30:58" ht="30" customHeight="1" x14ac:dyDescent="0.25">
      <c r="AK523" s="7">
        <f t="shared" si="26"/>
        <v>0</v>
      </c>
      <c r="AO523" s="60">
        <v>0</v>
      </c>
      <c r="AP523" s="60">
        <v>0</v>
      </c>
      <c r="AQ523" s="60">
        <v>0</v>
      </c>
      <c r="AR523" s="60">
        <v>0</v>
      </c>
      <c r="AS523" s="60">
        <v>0</v>
      </c>
      <c r="AT523" s="60">
        <v>0</v>
      </c>
      <c r="AU523" s="60">
        <v>0</v>
      </c>
      <c r="AV523" s="60">
        <v>0</v>
      </c>
      <c r="AW523" s="60">
        <v>0</v>
      </c>
      <c r="AX523" s="60">
        <v>0</v>
      </c>
      <c r="AY523">
        <f t="shared" si="27"/>
        <v>0</v>
      </c>
      <c r="BD523">
        <f t="shared" si="25"/>
        <v>0</v>
      </c>
      <c r="BF523">
        <f t="shared" si="29"/>
        <v>0</v>
      </c>
    </row>
    <row r="524" spans="30:58" ht="30" customHeight="1" x14ac:dyDescent="0.25">
      <c r="AK524" s="7">
        <f t="shared" si="26"/>
        <v>0</v>
      </c>
      <c r="AO524" s="60">
        <v>0</v>
      </c>
      <c r="AP524" s="60">
        <v>0</v>
      </c>
      <c r="AQ524" s="60">
        <v>0</v>
      </c>
      <c r="AR524" s="60">
        <v>0</v>
      </c>
      <c r="AS524" s="60">
        <v>0</v>
      </c>
      <c r="AT524" s="60">
        <v>0</v>
      </c>
      <c r="AU524" s="60">
        <v>0</v>
      </c>
      <c r="AV524" s="60">
        <v>0</v>
      </c>
      <c r="AW524" s="60">
        <v>0</v>
      </c>
      <c r="AX524" s="60">
        <v>0</v>
      </c>
      <c r="AY524">
        <f t="shared" si="27"/>
        <v>0</v>
      </c>
      <c r="BD524">
        <f t="shared" si="25"/>
        <v>0</v>
      </c>
      <c r="BF524">
        <f t="shared" si="29"/>
        <v>0</v>
      </c>
    </row>
    <row r="525" spans="30:58" ht="30" customHeight="1" x14ac:dyDescent="0.25">
      <c r="AK525" s="7">
        <f t="shared" si="26"/>
        <v>0</v>
      </c>
      <c r="AO525" s="60">
        <v>0</v>
      </c>
      <c r="AP525" s="60">
        <v>0</v>
      </c>
      <c r="AQ525" s="60">
        <v>0</v>
      </c>
      <c r="AR525" s="60">
        <v>0</v>
      </c>
      <c r="AS525" s="60">
        <v>0</v>
      </c>
      <c r="AT525" s="60">
        <v>0</v>
      </c>
      <c r="AU525" s="60">
        <v>0</v>
      </c>
      <c r="AV525" s="60">
        <v>0</v>
      </c>
      <c r="AW525" s="60">
        <v>0</v>
      </c>
      <c r="AX525" s="60">
        <v>0</v>
      </c>
      <c r="AY525">
        <f t="shared" si="27"/>
        <v>0</v>
      </c>
      <c r="BD525">
        <f t="shared" si="25"/>
        <v>0</v>
      </c>
      <c r="BF525">
        <f t="shared" si="29"/>
        <v>0</v>
      </c>
    </row>
    <row r="526" spans="30:58" ht="30" customHeight="1" x14ac:dyDescent="0.25">
      <c r="AK526" s="7">
        <f t="shared" si="26"/>
        <v>0</v>
      </c>
      <c r="AO526" s="60">
        <v>0</v>
      </c>
      <c r="AP526" s="60">
        <v>0</v>
      </c>
      <c r="AQ526" s="60">
        <v>0</v>
      </c>
      <c r="AR526" s="60">
        <v>0</v>
      </c>
      <c r="AS526" s="60">
        <v>0</v>
      </c>
      <c r="AT526" s="60">
        <v>0</v>
      </c>
      <c r="AU526" s="60">
        <v>0</v>
      </c>
      <c r="AV526" s="60">
        <v>0</v>
      </c>
      <c r="AW526" s="60">
        <v>0</v>
      </c>
      <c r="AX526" s="60">
        <v>0</v>
      </c>
      <c r="AY526">
        <f t="shared" si="27"/>
        <v>0</v>
      </c>
      <c r="BD526">
        <f t="shared" si="25"/>
        <v>0</v>
      </c>
      <c r="BF526">
        <f t="shared" si="29"/>
        <v>0</v>
      </c>
    </row>
    <row r="527" spans="30:58" ht="30" customHeight="1" x14ac:dyDescent="0.25">
      <c r="AK527" s="7">
        <f t="shared" si="26"/>
        <v>0</v>
      </c>
      <c r="AO527" s="60">
        <v>0</v>
      </c>
      <c r="AP527" s="60">
        <v>0</v>
      </c>
      <c r="AQ527" s="60">
        <v>0</v>
      </c>
      <c r="AR527" s="60">
        <v>0</v>
      </c>
      <c r="AS527" s="60">
        <v>0</v>
      </c>
      <c r="AT527" s="60">
        <v>0</v>
      </c>
      <c r="AU527" s="60">
        <v>0</v>
      </c>
      <c r="AV527" s="60">
        <v>0</v>
      </c>
      <c r="AW527" s="60">
        <v>0</v>
      </c>
      <c r="AX527" s="60">
        <v>0</v>
      </c>
      <c r="AY527">
        <f t="shared" si="27"/>
        <v>0</v>
      </c>
      <c r="BD527">
        <f t="shared" si="25"/>
        <v>0</v>
      </c>
      <c r="BF527">
        <f t="shared" si="29"/>
        <v>0</v>
      </c>
    </row>
    <row r="528" spans="30:58" ht="30" customHeight="1" x14ac:dyDescent="0.25">
      <c r="AK528" s="7">
        <f t="shared" si="26"/>
        <v>0</v>
      </c>
      <c r="AO528" s="60">
        <v>0</v>
      </c>
      <c r="AP528" s="60">
        <v>0</v>
      </c>
      <c r="AQ528" s="60">
        <v>0</v>
      </c>
      <c r="AR528" s="60">
        <v>0</v>
      </c>
      <c r="AS528" s="60">
        <v>0</v>
      </c>
      <c r="AT528" s="60">
        <v>0</v>
      </c>
      <c r="AU528" s="60">
        <v>0</v>
      </c>
      <c r="AV528" s="60">
        <v>0</v>
      </c>
      <c r="AW528" s="60">
        <v>0</v>
      </c>
      <c r="AX528" s="60">
        <v>0</v>
      </c>
      <c r="AY528">
        <f t="shared" si="27"/>
        <v>0</v>
      </c>
      <c r="BD528">
        <f t="shared" si="25"/>
        <v>0</v>
      </c>
      <c r="BF528">
        <f t="shared" si="29"/>
        <v>0</v>
      </c>
    </row>
    <row r="529" spans="37:58" ht="30" customHeight="1" x14ac:dyDescent="0.25">
      <c r="AK529" s="7">
        <f t="shared" si="26"/>
        <v>0</v>
      </c>
      <c r="AO529" s="60">
        <v>0</v>
      </c>
      <c r="AP529" s="60">
        <v>0</v>
      </c>
      <c r="AQ529" s="60">
        <v>0</v>
      </c>
      <c r="AR529" s="60">
        <v>0</v>
      </c>
      <c r="AS529" s="60">
        <v>0</v>
      </c>
      <c r="AT529" s="60">
        <v>0</v>
      </c>
      <c r="AU529" s="60">
        <v>0</v>
      </c>
      <c r="AV529" s="60">
        <v>0</v>
      </c>
      <c r="AW529" s="60">
        <v>0</v>
      </c>
      <c r="AX529" s="60">
        <v>0</v>
      </c>
      <c r="AY529">
        <f t="shared" si="27"/>
        <v>0</v>
      </c>
      <c r="BD529">
        <f t="shared" si="25"/>
        <v>0</v>
      </c>
      <c r="BF529">
        <f t="shared" si="29"/>
        <v>0</v>
      </c>
    </row>
    <row r="530" spans="37:58" ht="30" customHeight="1" x14ac:dyDescent="0.25">
      <c r="AK530" s="7">
        <f t="shared" si="26"/>
        <v>0</v>
      </c>
      <c r="AO530" s="60">
        <v>0</v>
      </c>
      <c r="AP530" s="60">
        <v>0</v>
      </c>
      <c r="AQ530" s="60">
        <v>0</v>
      </c>
      <c r="AR530" s="60">
        <v>0</v>
      </c>
      <c r="AS530" s="60">
        <v>0</v>
      </c>
      <c r="AT530" s="60">
        <v>0</v>
      </c>
      <c r="AU530" s="60">
        <v>0</v>
      </c>
      <c r="AV530" s="60">
        <v>0</v>
      </c>
      <c r="AW530" s="60">
        <v>0</v>
      </c>
      <c r="AX530" s="60">
        <v>0</v>
      </c>
      <c r="AY530">
        <f t="shared" si="27"/>
        <v>0</v>
      </c>
      <c r="BD530">
        <f t="shared" si="25"/>
        <v>0</v>
      </c>
      <c r="BF530">
        <f t="shared" si="29"/>
        <v>0</v>
      </c>
    </row>
    <row r="531" spans="37:58" ht="30" customHeight="1" x14ac:dyDescent="0.25">
      <c r="AK531" s="7">
        <f t="shared" si="26"/>
        <v>0</v>
      </c>
      <c r="AO531" s="60">
        <v>0</v>
      </c>
      <c r="AP531" s="60">
        <v>0</v>
      </c>
      <c r="AQ531" s="60">
        <v>0</v>
      </c>
      <c r="AR531" s="60">
        <v>0</v>
      </c>
      <c r="AS531" s="60">
        <v>0</v>
      </c>
      <c r="AT531" s="60">
        <v>0</v>
      </c>
      <c r="AU531" s="60">
        <v>0</v>
      </c>
      <c r="AV531" s="60">
        <v>0</v>
      </c>
      <c r="AW531" s="60">
        <v>0</v>
      </c>
      <c r="AX531" s="60">
        <v>0</v>
      </c>
      <c r="AY531">
        <f t="shared" si="27"/>
        <v>0</v>
      </c>
      <c r="BD531">
        <f t="shared" si="25"/>
        <v>0</v>
      </c>
      <c r="BF531">
        <f t="shared" si="29"/>
        <v>0</v>
      </c>
    </row>
    <row r="532" spans="37:58" ht="30" customHeight="1" x14ac:dyDescent="0.25">
      <c r="AK532" s="7">
        <f t="shared" si="26"/>
        <v>0</v>
      </c>
      <c r="AO532" s="60">
        <v>0</v>
      </c>
      <c r="AP532" s="60">
        <v>0</v>
      </c>
      <c r="AQ532" s="60">
        <v>0</v>
      </c>
      <c r="AR532" s="60">
        <v>0</v>
      </c>
      <c r="AS532" s="60">
        <v>0</v>
      </c>
      <c r="AT532" s="60">
        <v>0</v>
      </c>
      <c r="AU532" s="60">
        <v>0</v>
      </c>
      <c r="AV532" s="60">
        <v>0</v>
      </c>
      <c r="AW532" s="60">
        <v>0</v>
      </c>
      <c r="AX532" s="60">
        <v>0</v>
      </c>
      <c r="AY532">
        <f t="shared" si="27"/>
        <v>0</v>
      </c>
      <c r="BD532">
        <f t="shared" si="25"/>
        <v>0</v>
      </c>
      <c r="BF532">
        <f t="shared" si="29"/>
        <v>0</v>
      </c>
    </row>
    <row r="533" spans="37:58" ht="30" customHeight="1" x14ac:dyDescent="0.25">
      <c r="AK533" s="7">
        <f t="shared" si="26"/>
        <v>0</v>
      </c>
      <c r="AO533" s="60">
        <v>0</v>
      </c>
      <c r="AP533" s="60">
        <v>0</v>
      </c>
      <c r="AQ533" s="60">
        <v>0</v>
      </c>
      <c r="AR533" s="60">
        <v>0</v>
      </c>
      <c r="AS533" s="60">
        <v>0</v>
      </c>
      <c r="AT533" s="60">
        <v>0</v>
      </c>
      <c r="AU533" s="60">
        <v>0</v>
      </c>
      <c r="AV533" s="60">
        <v>0</v>
      </c>
      <c r="AW533" s="60">
        <v>0</v>
      </c>
      <c r="AX533" s="60">
        <v>0</v>
      </c>
      <c r="AY533">
        <f t="shared" si="27"/>
        <v>0</v>
      </c>
      <c r="BD533">
        <f t="shared" ref="BD533:BD596" si="30">(BA533*6)+(BB533*8)+(BC533*5)</f>
        <v>0</v>
      </c>
      <c r="BF533">
        <f t="shared" si="29"/>
        <v>0</v>
      </c>
    </row>
    <row r="534" spans="37:58" ht="30" customHeight="1" x14ac:dyDescent="0.25">
      <c r="AK534" s="7">
        <f t="shared" si="26"/>
        <v>0</v>
      </c>
      <c r="AO534" s="60">
        <v>0</v>
      </c>
      <c r="AP534" s="60">
        <v>0</v>
      </c>
      <c r="AQ534" s="60">
        <v>0</v>
      </c>
      <c r="AR534" s="60">
        <v>0</v>
      </c>
      <c r="AS534" s="60">
        <v>0</v>
      </c>
      <c r="AT534" s="60">
        <v>0</v>
      </c>
      <c r="AU534" s="60">
        <v>0</v>
      </c>
      <c r="AV534" s="60">
        <v>0</v>
      </c>
      <c r="AW534" s="60">
        <v>0</v>
      </c>
      <c r="AX534" s="60">
        <v>0</v>
      </c>
      <c r="AY534">
        <f t="shared" si="27"/>
        <v>0</v>
      </c>
      <c r="BD534">
        <f t="shared" si="30"/>
        <v>0</v>
      </c>
      <c r="BF534">
        <f t="shared" si="29"/>
        <v>0</v>
      </c>
    </row>
    <row r="535" spans="37:58" ht="30" customHeight="1" x14ac:dyDescent="0.25">
      <c r="AK535" s="7">
        <f t="shared" si="26"/>
        <v>0</v>
      </c>
      <c r="AO535" s="60">
        <v>0</v>
      </c>
      <c r="AP535" s="60">
        <v>0</v>
      </c>
      <c r="AQ535" s="60">
        <v>0</v>
      </c>
      <c r="AR535" s="60">
        <v>0</v>
      </c>
      <c r="AS535" s="60">
        <v>0</v>
      </c>
      <c r="AT535" s="60">
        <v>0</v>
      </c>
      <c r="AU535" s="60">
        <v>0</v>
      </c>
      <c r="AV535" s="60">
        <v>0</v>
      </c>
      <c r="AW535" s="60">
        <v>0</v>
      </c>
      <c r="AX535" s="60">
        <v>0</v>
      </c>
      <c r="AY535">
        <f t="shared" si="27"/>
        <v>0</v>
      </c>
      <c r="BD535">
        <f t="shared" si="30"/>
        <v>0</v>
      </c>
      <c r="BF535">
        <f t="shared" si="29"/>
        <v>0</v>
      </c>
    </row>
    <row r="536" spans="37:58" ht="30" customHeight="1" x14ac:dyDescent="0.25">
      <c r="AK536" s="7">
        <f t="shared" si="26"/>
        <v>0</v>
      </c>
      <c r="AO536" s="60">
        <v>0</v>
      </c>
      <c r="AP536" s="60">
        <v>0</v>
      </c>
      <c r="AQ536" s="60">
        <v>0</v>
      </c>
      <c r="AR536" s="60">
        <v>0</v>
      </c>
      <c r="AS536" s="60">
        <v>0</v>
      </c>
      <c r="AT536" s="60">
        <v>0</v>
      </c>
      <c r="AU536" s="60">
        <v>0</v>
      </c>
      <c r="AV536" s="60">
        <v>0</v>
      </c>
      <c r="AW536" s="60">
        <v>0</v>
      </c>
      <c r="AX536" s="60">
        <v>0</v>
      </c>
      <c r="AY536">
        <f t="shared" si="27"/>
        <v>0</v>
      </c>
      <c r="BD536">
        <f t="shared" si="30"/>
        <v>0</v>
      </c>
      <c r="BF536">
        <f t="shared" si="29"/>
        <v>0</v>
      </c>
    </row>
    <row r="537" spans="37:58" ht="30" customHeight="1" x14ac:dyDescent="0.25">
      <c r="AK537" s="7">
        <f t="shared" si="26"/>
        <v>0</v>
      </c>
      <c r="AO537" s="60">
        <v>0</v>
      </c>
      <c r="AP537" s="60">
        <v>0</v>
      </c>
      <c r="AQ537" s="60">
        <v>0</v>
      </c>
      <c r="AR537" s="60">
        <v>0</v>
      </c>
      <c r="AS537" s="60">
        <v>0</v>
      </c>
      <c r="AT537" s="60">
        <v>0</v>
      </c>
      <c r="AU537" s="60">
        <v>0</v>
      </c>
      <c r="AV537" s="60">
        <v>0</v>
      </c>
      <c r="AW537" s="60">
        <v>0</v>
      </c>
      <c r="AX537" s="60">
        <v>0</v>
      </c>
      <c r="AY537">
        <f t="shared" si="27"/>
        <v>0</v>
      </c>
      <c r="BD537">
        <f t="shared" si="30"/>
        <v>0</v>
      </c>
      <c r="BF537">
        <f t="shared" si="29"/>
        <v>0</v>
      </c>
    </row>
    <row r="538" spans="37:58" ht="30" customHeight="1" x14ac:dyDescent="0.25">
      <c r="AK538" s="7">
        <f t="shared" si="26"/>
        <v>0</v>
      </c>
      <c r="AO538" s="60">
        <v>0</v>
      </c>
      <c r="AP538" s="60">
        <v>0</v>
      </c>
      <c r="AQ538" s="60">
        <v>0</v>
      </c>
      <c r="AR538" s="60">
        <v>0</v>
      </c>
      <c r="AS538" s="60">
        <v>0</v>
      </c>
      <c r="AT538" s="60">
        <v>0</v>
      </c>
      <c r="AU538" s="60">
        <v>0</v>
      </c>
      <c r="AV538" s="60">
        <v>0</v>
      </c>
      <c r="AW538" s="60">
        <v>0</v>
      </c>
      <c r="AX538" s="60">
        <v>0</v>
      </c>
      <c r="AY538">
        <f t="shared" si="27"/>
        <v>0</v>
      </c>
      <c r="BD538">
        <f t="shared" si="30"/>
        <v>0</v>
      </c>
      <c r="BF538">
        <f t="shared" si="29"/>
        <v>0</v>
      </c>
    </row>
    <row r="539" spans="37:58" ht="30" customHeight="1" x14ac:dyDescent="0.25">
      <c r="AK539" s="7">
        <f t="shared" si="26"/>
        <v>0</v>
      </c>
      <c r="AO539" s="60">
        <v>0</v>
      </c>
      <c r="AP539" s="60">
        <v>0</v>
      </c>
      <c r="AQ539" s="60">
        <v>0</v>
      </c>
      <c r="AR539" s="60">
        <v>0</v>
      </c>
      <c r="AS539" s="60">
        <v>0</v>
      </c>
      <c r="AT539" s="60">
        <v>0</v>
      </c>
      <c r="AU539" s="60">
        <v>0</v>
      </c>
      <c r="AV539" s="60">
        <v>0</v>
      </c>
      <c r="AW539" s="60">
        <v>0</v>
      </c>
      <c r="AX539" s="60">
        <v>0</v>
      </c>
      <c r="AY539">
        <f t="shared" si="27"/>
        <v>0</v>
      </c>
      <c r="BD539">
        <f t="shared" si="30"/>
        <v>0</v>
      </c>
      <c r="BF539">
        <f t="shared" si="29"/>
        <v>0</v>
      </c>
    </row>
    <row r="540" spans="37:58" ht="30" customHeight="1" x14ac:dyDescent="0.25">
      <c r="AK540" s="7">
        <f t="shared" si="26"/>
        <v>0</v>
      </c>
      <c r="AO540" s="60">
        <v>0</v>
      </c>
      <c r="AP540" s="60">
        <v>0</v>
      </c>
      <c r="AQ540" s="60">
        <v>0</v>
      </c>
      <c r="AR540" s="60">
        <v>0</v>
      </c>
      <c r="AS540" s="60">
        <v>0</v>
      </c>
      <c r="AT540" s="60">
        <v>0</v>
      </c>
      <c r="AU540" s="60">
        <v>0</v>
      </c>
      <c r="AV540" s="60">
        <v>0</v>
      </c>
      <c r="AW540" s="60">
        <v>0</v>
      </c>
      <c r="AX540" s="60">
        <v>0</v>
      </c>
      <c r="AY540">
        <f t="shared" si="27"/>
        <v>0</v>
      </c>
      <c r="BD540">
        <f t="shared" si="30"/>
        <v>0</v>
      </c>
      <c r="BF540">
        <f t="shared" si="29"/>
        <v>0</v>
      </c>
    </row>
    <row r="541" spans="37:58" ht="30" customHeight="1" x14ac:dyDescent="0.25">
      <c r="AK541" s="7">
        <f t="shared" si="26"/>
        <v>0</v>
      </c>
      <c r="AO541" s="60">
        <v>0</v>
      </c>
      <c r="AP541" s="60">
        <v>0</v>
      </c>
      <c r="AQ541" s="60">
        <v>0</v>
      </c>
      <c r="AR541" s="60">
        <v>0</v>
      </c>
      <c r="AS541" s="60">
        <v>0</v>
      </c>
      <c r="AT541" s="60">
        <v>0</v>
      </c>
      <c r="AU541" s="60">
        <v>0</v>
      </c>
      <c r="AV541" s="60">
        <v>0</v>
      </c>
      <c r="AW541" s="60">
        <v>0</v>
      </c>
      <c r="AX541" s="60">
        <v>0</v>
      </c>
      <c r="AY541">
        <f t="shared" si="27"/>
        <v>0</v>
      </c>
      <c r="BD541">
        <f t="shared" si="30"/>
        <v>0</v>
      </c>
      <c r="BF541">
        <f t="shared" si="29"/>
        <v>0</v>
      </c>
    </row>
    <row r="542" spans="37:58" ht="30" customHeight="1" x14ac:dyDescent="0.25">
      <c r="AK542" s="7">
        <f t="shared" si="26"/>
        <v>0</v>
      </c>
      <c r="AO542" s="60">
        <v>0</v>
      </c>
      <c r="AP542" s="60">
        <v>0</v>
      </c>
      <c r="AQ542" s="60">
        <v>0</v>
      </c>
      <c r="AR542" s="60">
        <v>0</v>
      </c>
      <c r="AS542" s="60">
        <v>0</v>
      </c>
      <c r="AT542" s="60">
        <v>0</v>
      </c>
      <c r="AU542" s="60">
        <v>0</v>
      </c>
      <c r="AV542" s="60">
        <v>0</v>
      </c>
      <c r="AW542" s="60">
        <v>0</v>
      </c>
      <c r="AX542" s="60">
        <v>0</v>
      </c>
      <c r="AY542">
        <f t="shared" si="27"/>
        <v>0</v>
      </c>
      <c r="BD542">
        <f t="shared" si="30"/>
        <v>0</v>
      </c>
      <c r="BF542">
        <f t="shared" si="29"/>
        <v>0</v>
      </c>
    </row>
    <row r="543" spans="37:58" ht="30" customHeight="1" x14ac:dyDescent="0.25">
      <c r="AK543" s="7">
        <f t="shared" si="26"/>
        <v>0</v>
      </c>
      <c r="AO543" s="60">
        <v>0</v>
      </c>
      <c r="AP543" s="60">
        <v>0</v>
      </c>
      <c r="AQ543" s="60">
        <v>0</v>
      </c>
      <c r="AR543" s="60">
        <v>0</v>
      </c>
      <c r="AS543" s="60">
        <v>0</v>
      </c>
      <c r="AT543" s="60">
        <v>0</v>
      </c>
      <c r="AU543" s="60">
        <v>0</v>
      </c>
      <c r="AV543" s="60">
        <v>0</v>
      </c>
      <c r="AW543" s="60">
        <v>0</v>
      </c>
      <c r="AX543" s="60">
        <v>0</v>
      </c>
      <c r="AY543">
        <f t="shared" si="27"/>
        <v>0</v>
      </c>
      <c r="BD543">
        <f t="shared" si="30"/>
        <v>0</v>
      </c>
      <c r="BF543">
        <f t="shared" si="29"/>
        <v>0</v>
      </c>
    </row>
    <row r="544" spans="37:58" ht="30" customHeight="1" x14ac:dyDescent="0.25">
      <c r="AK544" s="7">
        <f t="shared" si="26"/>
        <v>0</v>
      </c>
      <c r="AO544" s="60">
        <v>0</v>
      </c>
      <c r="AP544" s="60">
        <v>0</v>
      </c>
      <c r="AQ544" s="60">
        <v>0</v>
      </c>
      <c r="AR544" s="60">
        <v>0</v>
      </c>
      <c r="AS544" s="60">
        <v>0</v>
      </c>
      <c r="AT544" s="60">
        <v>0</v>
      </c>
      <c r="AU544" s="60">
        <v>0</v>
      </c>
      <c r="AV544" s="60">
        <v>0</v>
      </c>
      <c r="AW544" s="60">
        <v>0</v>
      </c>
      <c r="AX544" s="60">
        <v>0</v>
      </c>
      <c r="AY544">
        <f t="shared" si="27"/>
        <v>0</v>
      </c>
      <c r="BD544">
        <f t="shared" si="30"/>
        <v>0</v>
      </c>
      <c r="BF544">
        <f t="shared" si="29"/>
        <v>0</v>
      </c>
    </row>
    <row r="545" spans="37:58" ht="30" customHeight="1" x14ac:dyDescent="0.25">
      <c r="AK545" s="7">
        <f t="shared" si="26"/>
        <v>0</v>
      </c>
      <c r="AO545" s="60">
        <v>0</v>
      </c>
      <c r="AP545" s="60">
        <v>0</v>
      </c>
      <c r="AQ545" s="60">
        <v>0</v>
      </c>
      <c r="AR545" s="60">
        <v>0</v>
      </c>
      <c r="AS545" s="60">
        <v>0</v>
      </c>
      <c r="AT545" s="60">
        <v>0</v>
      </c>
      <c r="AU545" s="60">
        <v>0</v>
      </c>
      <c r="AV545" s="60">
        <v>0</v>
      </c>
      <c r="AW545" s="60">
        <v>0</v>
      </c>
      <c r="AX545" s="60">
        <v>0</v>
      </c>
      <c r="AY545">
        <f t="shared" si="27"/>
        <v>0</v>
      </c>
      <c r="BD545">
        <f t="shared" si="30"/>
        <v>0</v>
      </c>
      <c r="BF545">
        <f t="shared" si="29"/>
        <v>0</v>
      </c>
    </row>
    <row r="546" spans="37:58" ht="30" customHeight="1" x14ac:dyDescent="0.25">
      <c r="AK546" s="7">
        <f t="shared" si="26"/>
        <v>0</v>
      </c>
      <c r="AO546" s="60">
        <v>0</v>
      </c>
      <c r="AP546" s="60">
        <v>0</v>
      </c>
      <c r="AQ546" s="60">
        <v>0</v>
      </c>
      <c r="AR546" s="60">
        <v>0</v>
      </c>
      <c r="AS546" s="60">
        <v>0</v>
      </c>
      <c r="AT546" s="60">
        <v>0</v>
      </c>
      <c r="AU546" s="60">
        <v>0</v>
      </c>
      <c r="AV546" s="60">
        <v>0</v>
      </c>
      <c r="AW546" s="60">
        <v>0</v>
      </c>
      <c r="AX546" s="60">
        <v>0</v>
      </c>
      <c r="AY546">
        <f t="shared" si="27"/>
        <v>0</v>
      </c>
      <c r="BD546">
        <f t="shared" si="30"/>
        <v>0</v>
      </c>
      <c r="BF546">
        <f t="shared" si="29"/>
        <v>0</v>
      </c>
    </row>
    <row r="547" spans="37:58" ht="30" customHeight="1" x14ac:dyDescent="0.25">
      <c r="AK547" s="7">
        <f t="shared" si="26"/>
        <v>0</v>
      </c>
      <c r="AO547" s="60">
        <v>0</v>
      </c>
      <c r="AP547" s="60">
        <v>0</v>
      </c>
      <c r="AQ547" s="60">
        <v>0</v>
      </c>
      <c r="AR547" s="60">
        <v>0</v>
      </c>
      <c r="AS547" s="60">
        <v>0</v>
      </c>
      <c r="AT547" s="60">
        <v>0</v>
      </c>
      <c r="AU547" s="60">
        <v>0</v>
      </c>
      <c r="AV547" s="60">
        <v>0</v>
      </c>
      <c r="AW547" s="60">
        <v>0</v>
      </c>
      <c r="AX547" s="60">
        <v>0</v>
      </c>
      <c r="AY547">
        <f t="shared" si="27"/>
        <v>0</v>
      </c>
      <c r="BD547">
        <f t="shared" si="30"/>
        <v>0</v>
      </c>
      <c r="BF547">
        <f t="shared" si="29"/>
        <v>0</v>
      </c>
    </row>
    <row r="548" spans="37:58" ht="30" customHeight="1" x14ac:dyDescent="0.25">
      <c r="AK548" s="7">
        <f t="shared" si="26"/>
        <v>0</v>
      </c>
      <c r="AO548" s="60">
        <v>0</v>
      </c>
      <c r="AP548" s="60">
        <v>0</v>
      </c>
      <c r="AQ548" s="60">
        <v>0</v>
      </c>
      <c r="AR548" s="60">
        <v>0</v>
      </c>
      <c r="AS548" s="60">
        <v>0</v>
      </c>
      <c r="AT548" s="60">
        <v>0</v>
      </c>
      <c r="AU548" s="60">
        <v>0</v>
      </c>
      <c r="AV548" s="60">
        <v>0</v>
      </c>
      <c r="AW548" s="60">
        <v>0</v>
      </c>
      <c r="AX548" s="60">
        <v>0</v>
      </c>
      <c r="AY548">
        <f t="shared" si="27"/>
        <v>0</v>
      </c>
      <c r="BD548">
        <f t="shared" si="30"/>
        <v>0</v>
      </c>
      <c r="BF548">
        <f t="shared" si="29"/>
        <v>0</v>
      </c>
    </row>
    <row r="549" spans="37:58" ht="30" customHeight="1" x14ac:dyDescent="0.25">
      <c r="AK549" s="7">
        <f t="shared" si="26"/>
        <v>0</v>
      </c>
      <c r="AO549" s="60">
        <v>0</v>
      </c>
      <c r="AP549" s="60">
        <v>0</v>
      </c>
      <c r="AQ549" s="60">
        <v>0</v>
      </c>
      <c r="AR549" s="60">
        <v>0</v>
      </c>
      <c r="AS549" s="60">
        <v>0</v>
      </c>
      <c r="AT549" s="60">
        <v>0</v>
      </c>
      <c r="AU549" s="60">
        <v>0</v>
      </c>
      <c r="AV549" s="60">
        <v>0</v>
      </c>
      <c r="AW549" s="60">
        <v>0</v>
      </c>
      <c r="AX549" s="60">
        <v>0</v>
      </c>
      <c r="AY549">
        <f t="shared" si="27"/>
        <v>0</v>
      </c>
      <c r="BD549">
        <f t="shared" si="30"/>
        <v>0</v>
      </c>
      <c r="BF549">
        <f t="shared" si="29"/>
        <v>0</v>
      </c>
    </row>
    <row r="550" spans="37:58" ht="30" customHeight="1" x14ac:dyDescent="0.25">
      <c r="AK550" s="7">
        <f t="shared" si="26"/>
        <v>0</v>
      </c>
      <c r="AO550" s="60">
        <v>0</v>
      </c>
      <c r="AP550" s="60">
        <v>0</v>
      </c>
      <c r="AQ550" s="60">
        <v>0</v>
      </c>
      <c r="AR550" s="60">
        <v>0</v>
      </c>
      <c r="AS550" s="60">
        <v>0</v>
      </c>
      <c r="AT550" s="60">
        <v>0</v>
      </c>
      <c r="AU550" s="60">
        <v>0</v>
      </c>
      <c r="AV550" s="60">
        <v>0</v>
      </c>
      <c r="AW550" s="60">
        <v>0</v>
      </c>
      <c r="AX550" s="60">
        <v>0</v>
      </c>
      <c r="AY550">
        <f t="shared" si="27"/>
        <v>0</v>
      </c>
      <c r="BD550">
        <f t="shared" si="30"/>
        <v>0</v>
      </c>
      <c r="BF550">
        <f t="shared" si="29"/>
        <v>0</v>
      </c>
    </row>
    <row r="551" spans="37:58" ht="30" customHeight="1" x14ac:dyDescent="0.25">
      <c r="AK551" s="7">
        <f t="shared" si="26"/>
        <v>0</v>
      </c>
      <c r="AO551" s="60">
        <v>0</v>
      </c>
      <c r="AP551" s="60">
        <v>0</v>
      </c>
      <c r="AQ551" s="60">
        <v>0</v>
      </c>
      <c r="AR551" s="60">
        <v>0</v>
      </c>
      <c r="AS551" s="60">
        <v>0</v>
      </c>
      <c r="AT551" s="60">
        <v>0</v>
      </c>
      <c r="AU551" s="60">
        <v>0</v>
      </c>
      <c r="AV551" s="60">
        <v>0</v>
      </c>
      <c r="AW551" s="60">
        <v>0</v>
      </c>
      <c r="AX551" s="60">
        <v>0</v>
      </c>
      <c r="AY551">
        <f t="shared" si="27"/>
        <v>0</v>
      </c>
      <c r="BD551">
        <f t="shared" si="30"/>
        <v>0</v>
      </c>
      <c r="BF551">
        <f t="shared" si="29"/>
        <v>0</v>
      </c>
    </row>
    <row r="552" spans="37:58" ht="30" customHeight="1" x14ac:dyDescent="0.25">
      <c r="AK552" s="7">
        <f t="shared" si="26"/>
        <v>0</v>
      </c>
      <c r="AO552" s="60">
        <v>0</v>
      </c>
      <c r="AP552" s="60">
        <v>0</v>
      </c>
      <c r="AQ552" s="60">
        <v>0</v>
      </c>
      <c r="AR552" s="60">
        <v>0</v>
      </c>
      <c r="AS552" s="60">
        <v>0</v>
      </c>
      <c r="AT552" s="60">
        <v>0</v>
      </c>
      <c r="AU552" s="60">
        <v>0</v>
      </c>
      <c r="AV552" s="60">
        <v>0</v>
      </c>
      <c r="AW552" s="60">
        <v>0</v>
      </c>
      <c r="AX552" s="60">
        <v>0</v>
      </c>
      <c r="AY552">
        <f t="shared" si="27"/>
        <v>0</v>
      </c>
      <c r="BD552">
        <f t="shared" si="30"/>
        <v>0</v>
      </c>
      <c r="BF552">
        <f t="shared" si="29"/>
        <v>0</v>
      </c>
    </row>
    <row r="553" spans="37:58" ht="30" customHeight="1" x14ac:dyDescent="0.25">
      <c r="AK553" s="7">
        <f t="shared" si="26"/>
        <v>0</v>
      </c>
      <c r="AO553" s="60">
        <v>0</v>
      </c>
      <c r="AP553" s="60">
        <v>0</v>
      </c>
      <c r="AQ553" s="60">
        <v>0</v>
      </c>
      <c r="AR553" s="60">
        <v>0</v>
      </c>
      <c r="AS553" s="60">
        <v>0</v>
      </c>
      <c r="AT553" s="60">
        <v>0</v>
      </c>
      <c r="AU553" s="60">
        <v>0</v>
      </c>
      <c r="AV553" s="60">
        <v>0</v>
      </c>
      <c r="AW553" s="60">
        <v>0</v>
      </c>
      <c r="AX553" s="60">
        <v>0</v>
      </c>
      <c r="AY553">
        <f t="shared" si="27"/>
        <v>0</v>
      </c>
      <c r="BD553">
        <f t="shared" si="30"/>
        <v>0</v>
      </c>
      <c r="BF553">
        <f t="shared" si="29"/>
        <v>0</v>
      </c>
    </row>
    <row r="554" spans="37:58" ht="30" customHeight="1" x14ac:dyDescent="0.25">
      <c r="AK554" s="7">
        <f t="shared" si="26"/>
        <v>0</v>
      </c>
      <c r="AO554" s="60">
        <v>0</v>
      </c>
      <c r="AP554" s="60">
        <v>0</v>
      </c>
      <c r="AQ554" s="60">
        <v>0</v>
      </c>
      <c r="AR554" s="60">
        <v>0</v>
      </c>
      <c r="AS554" s="60">
        <v>0</v>
      </c>
      <c r="AT554" s="60">
        <v>0</v>
      </c>
      <c r="AU554" s="60">
        <v>0</v>
      </c>
      <c r="AV554" s="60">
        <v>0</v>
      </c>
      <c r="AW554" s="60">
        <v>0</v>
      </c>
      <c r="AX554" s="60">
        <v>0</v>
      </c>
      <c r="AY554">
        <f t="shared" si="27"/>
        <v>0</v>
      </c>
      <c r="BD554">
        <f t="shared" si="30"/>
        <v>0</v>
      </c>
      <c r="BF554">
        <f t="shared" si="29"/>
        <v>0</v>
      </c>
    </row>
    <row r="555" spans="37:58" ht="30" customHeight="1" x14ac:dyDescent="0.25">
      <c r="AK555" s="7">
        <f t="shared" si="26"/>
        <v>0</v>
      </c>
      <c r="AO555" s="60">
        <v>0</v>
      </c>
      <c r="AP555" s="60">
        <v>0</v>
      </c>
      <c r="AQ555" s="60">
        <v>0</v>
      </c>
      <c r="AR555" s="60">
        <v>0</v>
      </c>
      <c r="AS555" s="60">
        <v>0</v>
      </c>
      <c r="AT555" s="60">
        <v>0</v>
      </c>
      <c r="AU555" s="60">
        <v>0</v>
      </c>
      <c r="AV555" s="60">
        <v>0</v>
      </c>
      <c r="AW555" s="60">
        <v>0</v>
      </c>
      <c r="AX555" s="60">
        <v>0</v>
      </c>
      <c r="AY555">
        <f t="shared" si="27"/>
        <v>0</v>
      </c>
      <c r="BD555">
        <f t="shared" si="30"/>
        <v>0</v>
      </c>
      <c r="BF555">
        <f t="shared" si="29"/>
        <v>0</v>
      </c>
    </row>
    <row r="556" spans="37:58" ht="30" customHeight="1" x14ac:dyDescent="0.25">
      <c r="AK556" s="7">
        <f t="shared" si="26"/>
        <v>0</v>
      </c>
      <c r="AO556" s="60">
        <v>0</v>
      </c>
      <c r="AP556" s="60">
        <v>0</v>
      </c>
      <c r="AQ556" s="60">
        <v>0</v>
      </c>
      <c r="AR556" s="60">
        <v>0</v>
      </c>
      <c r="AS556" s="60">
        <v>0</v>
      </c>
      <c r="AT556" s="60">
        <v>0</v>
      </c>
      <c r="AU556" s="60">
        <v>0</v>
      </c>
      <c r="AV556" s="60">
        <v>0</v>
      </c>
      <c r="AW556" s="60">
        <v>0</v>
      </c>
      <c r="AX556" s="60">
        <v>0</v>
      </c>
      <c r="AY556">
        <f t="shared" si="27"/>
        <v>0</v>
      </c>
      <c r="BD556">
        <f t="shared" si="30"/>
        <v>0</v>
      </c>
      <c r="BF556">
        <f t="shared" si="29"/>
        <v>0</v>
      </c>
    </row>
    <row r="557" spans="37:58" ht="30" customHeight="1" x14ac:dyDescent="0.25">
      <c r="AK557" s="7">
        <f t="shared" si="26"/>
        <v>0</v>
      </c>
      <c r="AO557" s="60">
        <v>0</v>
      </c>
      <c r="AP557" s="60">
        <v>0</v>
      </c>
      <c r="AQ557" s="60">
        <v>0</v>
      </c>
      <c r="AR557" s="60">
        <v>0</v>
      </c>
      <c r="AS557" s="60">
        <v>0</v>
      </c>
      <c r="AT557" s="60">
        <v>0</v>
      </c>
      <c r="AU557" s="60">
        <v>0</v>
      </c>
      <c r="AV557" s="60">
        <v>0</v>
      </c>
      <c r="AW557" s="60">
        <v>0</v>
      </c>
      <c r="AX557" s="60">
        <v>0</v>
      </c>
      <c r="AY557">
        <f t="shared" si="27"/>
        <v>0</v>
      </c>
      <c r="BD557">
        <f t="shared" si="30"/>
        <v>0</v>
      </c>
      <c r="BF557">
        <f t="shared" si="29"/>
        <v>0</v>
      </c>
    </row>
    <row r="558" spans="37:58" ht="30" customHeight="1" x14ac:dyDescent="0.25">
      <c r="AK558" s="7">
        <f t="shared" si="26"/>
        <v>0</v>
      </c>
      <c r="AO558" s="60">
        <v>0</v>
      </c>
      <c r="AP558" s="60">
        <v>0</v>
      </c>
      <c r="AQ558" s="60">
        <v>0</v>
      </c>
      <c r="AR558" s="60">
        <v>0</v>
      </c>
      <c r="AS558" s="60">
        <v>0</v>
      </c>
      <c r="AT558" s="60">
        <v>0</v>
      </c>
      <c r="AU558" s="60">
        <v>0</v>
      </c>
      <c r="AV558" s="60">
        <v>0</v>
      </c>
      <c r="AW558" s="60">
        <v>0</v>
      </c>
      <c r="AX558" s="60">
        <v>0</v>
      </c>
      <c r="AY558">
        <f t="shared" si="27"/>
        <v>0</v>
      </c>
      <c r="BD558">
        <f t="shared" si="30"/>
        <v>0</v>
      </c>
      <c r="BF558">
        <f t="shared" si="29"/>
        <v>0</v>
      </c>
    </row>
    <row r="559" spans="37:58" ht="30" customHeight="1" x14ac:dyDescent="0.25">
      <c r="AK559" s="7">
        <f t="shared" si="26"/>
        <v>0</v>
      </c>
      <c r="AO559" s="60">
        <v>0</v>
      </c>
      <c r="AP559" s="60">
        <v>0</v>
      </c>
      <c r="AQ559" s="60">
        <v>0</v>
      </c>
      <c r="AR559" s="60">
        <v>0</v>
      </c>
      <c r="AS559" s="60">
        <v>0</v>
      </c>
      <c r="AT559" s="60">
        <v>0</v>
      </c>
      <c r="AU559" s="60">
        <v>0</v>
      </c>
      <c r="AV559" s="60">
        <v>0</v>
      </c>
      <c r="AW559" s="60">
        <v>0</v>
      </c>
      <c r="AX559" s="60">
        <v>0</v>
      </c>
      <c r="AY559">
        <f t="shared" si="27"/>
        <v>0</v>
      </c>
      <c r="BD559">
        <f t="shared" si="30"/>
        <v>0</v>
      </c>
      <c r="BF559">
        <f t="shared" si="29"/>
        <v>0</v>
      </c>
    </row>
    <row r="560" spans="37:58" ht="30" customHeight="1" x14ac:dyDescent="0.25">
      <c r="AK560" s="7">
        <f t="shared" si="26"/>
        <v>0</v>
      </c>
      <c r="AO560" s="60">
        <v>0</v>
      </c>
      <c r="AP560" s="60">
        <v>0</v>
      </c>
      <c r="AQ560" s="60">
        <v>0</v>
      </c>
      <c r="AR560" s="60">
        <v>0</v>
      </c>
      <c r="AS560" s="60">
        <v>0</v>
      </c>
      <c r="AT560" s="60">
        <v>0</v>
      </c>
      <c r="AU560" s="60">
        <v>0</v>
      </c>
      <c r="AV560" s="60">
        <v>0</v>
      </c>
      <c r="AW560" s="60">
        <v>0</v>
      </c>
      <c r="AX560" s="60">
        <v>0</v>
      </c>
      <c r="AY560">
        <f t="shared" si="27"/>
        <v>0</v>
      </c>
      <c r="BD560">
        <f t="shared" si="30"/>
        <v>0</v>
      </c>
      <c r="BF560">
        <f t="shared" si="29"/>
        <v>0</v>
      </c>
    </row>
    <row r="561" spans="37:58" ht="30" customHeight="1" x14ac:dyDescent="0.25">
      <c r="AK561" s="7">
        <f t="shared" si="26"/>
        <v>0</v>
      </c>
      <c r="AO561" s="60">
        <v>0</v>
      </c>
      <c r="AP561" s="60">
        <v>0</v>
      </c>
      <c r="AQ561" s="60">
        <v>0</v>
      </c>
      <c r="AR561" s="60">
        <v>0</v>
      </c>
      <c r="AS561" s="60">
        <v>0</v>
      </c>
      <c r="AT561" s="60">
        <v>0</v>
      </c>
      <c r="AU561" s="60">
        <v>0</v>
      </c>
      <c r="AV561" s="60">
        <v>0</v>
      </c>
      <c r="AW561" s="60">
        <v>0</v>
      </c>
      <c r="AX561" s="60">
        <v>0</v>
      </c>
      <c r="AY561">
        <f t="shared" si="27"/>
        <v>0</v>
      </c>
      <c r="BD561">
        <f t="shared" si="30"/>
        <v>0</v>
      </c>
      <c r="BF561">
        <f t="shared" si="29"/>
        <v>0</v>
      </c>
    </row>
    <row r="562" spans="37:58" ht="30" customHeight="1" x14ac:dyDescent="0.25">
      <c r="AK562" s="7">
        <f t="shared" si="26"/>
        <v>0</v>
      </c>
      <c r="AO562" s="60">
        <v>0</v>
      </c>
      <c r="AP562" s="60">
        <v>0</v>
      </c>
      <c r="AQ562" s="60">
        <v>0</v>
      </c>
      <c r="AR562" s="60">
        <v>0</v>
      </c>
      <c r="AS562" s="60">
        <v>0</v>
      </c>
      <c r="AT562" s="60">
        <v>0</v>
      </c>
      <c r="AU562" s="60">
        <v>0</v>
      </c>
      <c r="AV562" s="60">
        <v>0</v>
      </c>
      <c r="AW562" s="60">
        <v>0</v>
      </c>
      <c r="AX562" s="60">
        <v>0</v>
      </c>
      <c r="AY562">
        <f t="shared" si="27"/>
        <v>0</v>
      </c>
      <c r="BD562">
        <f t="shared" si="30"/>
        <v>0</v>
      </c>
      <c r="BF562">
        <f t="shared" si="29"/>
        <v>0</v>
      </c>
    </row>
    <row r="563" spans="37:58" ht="30" customHeight="1" x14ac:dyDescent="0.25">
      <c r="AK563" s="7">
        <f t="shared" si="26"/>
        <v>0</v>
      </c>
      <c r="AO563" s="60">
        <v>0</v>
      </c>
      <c r="AP563" s="60">
        <v>0</v>
      </c>
      <c r="AQ563" s="60">
        <v>0</v>
      </c>
      <c r="AR563" s="60">
        <v>0</v>
      </c>
      <c r="AS563" s="60">
        <v>0</v>
      </c>
      <c r="AT563" s="60">
        <v>0</v>
      </c>
      <c r="AU563" s="60">
        <v>0</v>
      </c>
      <c r="AV563" s="60">
        <v>0</v>
      </c>
      <c r="AW563" s="60">
        <v>0</v>
      </c>
      <c r="AX563" s="60">
        <v>0</v>
      </c>
      <c r="AY563">
        <f t="shared" si="27"/>
        <v>0</v>
      </c>
      <c r="BD563">
        <f t="shared" si="30"/>
        <v>0</v>
      </c>
      <c r="BF563">
        <f t="shared" si="29"/>
        <v>0</v>
      </c>
    </row>
    <row r="564" spans="37:58" ht="30" customHeight="1" x14ac:dyDescent="0.25">
      <c r="AK564" s="7">
        <f t="shared" si="26"/>
        <v>0</v>
      </c>
      <c r="AO564" s="60">
        <v>0</v>
      </c>
      <c r="AP564" s="60">
        <v>0</v>
      </c>
      <c r="AQ564" s="60">
        <v>0</v>
      </c>
      <c r="AR564" s="60">
        <v>0</v>
      </c>
      <c r="AS564" s="60">
        <v>0</v>
      </c>
      <c r="AT564" s="60">
        <v>0</v>
      </c>
      <c r="AU564" s="60">
        <v>0</v>
      </c>
      <c r="AV564" s="60">
        <v>0</v>
      </c>
      <c r="AW564" s="60">
        <v>0</v>
      </c>
      <c r="AX564" s="60">
        <v>0</v>
      </c>
      <c r="AY564">
        <f t="shared" si="27"/>
        <v>0</v>
      </c>
      <c r="BD564">
        <f t="shared" si="30"/>
        <v>0</v>
      </c>
      <c r="BF564">
        <f t="shared" si="29"/>
        <v>0</v>
      </c>
    </row>
    <row r="565" spans="37:58" ht="30" customHeight="1" x14ac:dyDescent="0.25">
      <c r="AK565" s="7">
        <f t="shared" si="26"/>
        <v>0</v>
      </c>
      <c r="AO565" s="60">
        <v>0</v>
      </c>
      <c r="AP565" s="60">
        <v>0</v>
      </c>
      <c r="AQ565" s="60">
        <v>0</v>
      </c>
      <c r="AR565" s="60">
        <v>0</v>
      </c>
      <c r="AS565" s="60">
        <v>0</v>
      </c>
      <c r="AT565" s="60">
        <v>0</v>
      </c>
      <c r="AU565" s="60">
        <v>0</v>
      </c>
      <c r="AV565" s="60">
        <v>0</v>
      </c>
      <c r="AW565" s="60">
        <v>0</v>
      </c>
      <c r="AX565" s="60">
        <v>0</v>
      </c>
      <c r="AY565">
        <f t="shared" si="27"/>
        <v>0</v>
      </c>
      <c r="BD565">
        <f t="shared" si="30"/>
        <v>0</v>
      </c>
      <c r="BF565">
        <f t="shared" si="29"/>
        <v>0</v>
      </c>
    </row>
    <row r="566" spans="37:58" ht="30" customHeight="1" x14ac:dyDescent="0.25">
      <c r="AK566" s="7">
        <f t="shared" si="26"/>
        <v>0</v>
      </c>
      <c r="AO566" s="60">
        <v>0</v>
      </c>
      <c r="AP566" s="60">
        <v>0</v>
      </c>
      <c r="AQ566" s="60">
        <v>0</v>
      </c>
      <c r="AR566" s="60">
        <v>0</v>
      </c>
      <c r="AS566" s="60">
        <v>0</v>
      </c>
      <c r="AT566" s="60">
        <v>0</v>
      </c>
      <c r="AU566" s="60">
        <v>0</v>
      </c>
      <c r="AV566" s="60">
        <v>0</v>
      </c>
      <c r="AW566" s="60">
        <v>0</v>
      </c>
      <c r="AX566" s="60">
        <v>0</v>
      </c>
      <c r="AY566">
        <f t="shared" si="27"/>
        <v>0</v>
      </c>
      <c r="BD566">
        <f t="shared" si="30"/>
        <v>0</v>
      </c>
      <c r="BF566">
        <f t="shared" si="29"/>
        <v>0</v>
      </c>
    </row>
    <row r="567" spans="37:58" ht="30" customHeight="1" x14ac:dyDescent="0.25">
      <c r="AK567" s="7">
        <f t="shared" si="26"/>
        <v>0</v>
      </c>
      <c r="AO567" s="60">
        <v>0</v>
      </c>
      <c r="AP567" s="60">
        <v>0</v>
      </c>
      <c r="AQ567" s="60">
        <v>0</v>
      </c>
      <c r="AR567" s="60">
        <v>0</v>
      </c>
      <c r="AS567" s="60">
        <v>0</v>
      </c>
      <c r="AT567" s="60">
        <v>0</v>
      </c>
      <c r="AU567" s="60">
        <v>0</v>
      </c>
      <c r="AV567" s="60">
        <v>0</v>
      </c>
      <c r="AW567" s="60">
        <v>0</v>
      </c>
      <c r="AX567" s="60">
        <v>0</v>
      </c>
      <c r="AY567">
        <f t="shared" si="27"/>
        <v>0</v>
      </c>
      <c r="BD567">
        <f t="shared" si="30"/>
        <v>0</v>
      </c>
      <c r="BF567">
        <f t="shared" si="29"/>
        <v>0</v>
      </c>
    </row>
    <row r="568" spans="37:58" ht="30" customHeight="1" x14ac:dyDescent="0.25">
      <c r="AK568" s="7">
        <f t="shared" si="26"/>
        <v>0</v>
      </c>
      <c r="AO568" s="60">
        <v>0</v>
      </c>
      <c r="AP568" s="60">
        <v>0</v>
      </c>
      <c r="AQ568" s="60">
        <v>0</v>
      </c>
      <c r="AR568" s="60">
        <v>0</v>
      </c>
      <c r="AS568" s="60">
        <v>0</v>
      </c>
      <c r="AT568" s="60">
        <v>0</v>
      </c>
      <c r="AU568" s="60">
        <v>0</v>
      </c>
      <c r="AV568" s="60">
        <v>0</v>
      </c>
      <c r="AW568" s="60">
        <v>0</v>
      </c>
      <c r="AX568" s="60">
        <v>0</v>
      </c>
      <c r="AY568">
        <f t="shared" si="27"/>
        <v>0</v>
      </c>
      <c r="BD568">
        <f t="shared" si="30"/>
        <v>0</v>
      </c>
      <c r="BF568">
        <f t="shared" si="29"/>
        <v>0</v>
      </c>
    </row>
    <row r="569" spans="37:58" ht="30" customHeight="1" x14ac:dyDescent="0.25">
      <c r="AK569" s="7">
        <f t="shared" si="26"/>
        <v>0</v>
      </c>
      <c r="AO569" s="60">
        <v>0</v>
      </c>
      <c r="AP569" s="60">
        <v>0</v>
      </c>
      <c r="AQ569" s="60">
        <v>0</v>
      </c>
      <c r="AR569" s="60">
        <v>0</v>
      </c>
      <c r="AS569" s="60">
        <v>0</v>
      </c>
      <c r="AT569" s="60">
        <v>0</v>
      </c>
      <c r="AU569" s="60">
        <v>0</v>
      </c>
      <c r="AV569" s="60">
        <v>0</v>
      </c>
      <c r="AW569" s="60">
        <v>0</v>
      </c>
      <c r="AX569" s="60">
        <v>0</v>
      </c>
      <c r="AY569">
        <f t="shared" si="27"/>
        <v>0</v>
      </c>
      <c r="BD569">
        <f t="shared" si="30"/>
        <v>0</v>
      </c>
      <c r="BF569">
        <f t="shared" si="29"/>
        <v>0</v>
      </c>
    </row>
    <row r="570" spans="37:58" ht="30" customHeight="1" x14ac:dyDescent="0.25">
      <c r="AK570" s="7">
        <f t="shared" si="26"/>
        <v>0</v>
      </c>
      <c r="AO570" s="60">
        <v>0</v>
      </c>
      <c r="AP570" s="60">
        <v>0</v>
      </c>
      <c r="AQ570" s="60">
        <v>0</v>
      </c>
      <c r="AR570" s="60">
        <v>0</v>
      </c>
      <c r="AS570" s="60">
        <v>0</v>
      </c>
      <c r="AT570" s="60">
        <v>0</v>
      </c>
      <c r="AU570" s="60">
        <v>0</v>
      </c>
      <c r="AV570" s="60">
        <v>0</v>
      </c>
      <c r="AW570" s="60">
        <v>0</v>
      </c>
      <c r="AX570" s="60">
        <v>0</v>
      </c>
      <c r="AY570">
        <f t="shared" si="27"/>
        <v>0</v>
      </c>
      <c r="BD570">
        <f t="shared" si="30"/>
        <v>0</v>
      </c>
      <c r="BF570">
        <f t="shared" si="29"/>
        <v>0</v>
      </c>
    </row>
    <row r="571" spans="37:58" ht="30" customHeight="1" x14ac:dyDescent="0.25">
      <c r="AK571" s="7">
        <f t="shared" si="26"/>
        <v>0</v>
      </c>
      <c r="AO571" s="60">
        <v>0</v>
      </c>
      <c r="AP571" s="60">
        <v>0</v>
      </c>
      <c r="AQ571" s="60">
        <v>0</v>
      </c>
      <c r="AR571" s="60">
        <v>0</v>
      </c>
      <c r="AS571" s="60">
        <v>0</v>
      </c>
      <c r="AT571" s="60">
        <v>0</v>
      </c>
      <c r="AU571" s="60">
        <v>0</v>
      </c>
      <c r="AV571" s="60">
        <v>0</v>
      </c>
      <c r="AW571" s="60">
        <v>0</v>
      </c>
      <c r="AX571" s="60">
        <v>0</v>
      </c>
      <c r="AY571">
        <f t="shared" si="27"/>
        <v>0</v>
      </c>
      <c r="BD571">
        <f t="shared" si="30"/>
        <v>0</v>
      </c>
      <c r="BF571">
        <f t="shared" si="29"/>
        <v>0</v>
      </c>
    </row>
    <row r="572" spans="37:58" ht="30" customHeight="1" x14ac:dyDescent="0.25">
      <c r="AK572" s="7">
        <f t="shared" si="26"/>
        <v>0</v>
      </c>
      <c r="AO572" s="60">
        <v>0</v>
      </c>
      <c r="AP572" s="60">
        <v>0</v>
      </c>
      <c r="AQ572" s="60">
        <v>0</v>
      </c>
      <c r="AR572" s="60">
        <v>0</v>
      </c>
      <c r="AS572" s="60">
        <v>0</v>
      </c>
      <c r="AT572" s="60">
        <v>0</v>
      </c>
      <c r="AU572" s="60">
        <v>0</v>
      </c>
      <c r="AV572" s="60">
        <v>0</v>
      </c>
      <c r="AW572" s="60">
        <v>0</v>
      </c>
      <c r="AX572" s="60">
        <v>0</v>
      </c>
      <c r="AY572">
        <f t="shared" si="27"/>
        <v>0</v>
      </c>
      <c r="BD572">
        <f t="shared" si="30"/>
        <v>0</v>
      </c>
      <c r="BF572">
        <f t="shared" si="29"/>
        <v>0</v>
      </c>
    </row>
    <row r="573" spans="37:58" ht="30" customHeight="1" x14ac:dyDescent="0.25">
      <c r="AK573" s="7">
        <f t="shared" si="26"/>
        <v>0</v>
      </c>
      <c r="AO573" s="60">
        <v>0</v>
      </c>
      <c r="AP573" s="60">
        <v>0</v>
      </c>
      <c r="AQ573" s="60">
        <v>0</v>
      </c>
      <c r="AR573" s="60">
        <v>0</v>
      </c>
      <c r="AS573" s="60">
        <v>0</v>
      </c>
      <c r="AT573" s="60">
        <v>0</v>
      </c>
      <c r="AU573" s="60">
        <v>0</v>
      </c>
      <c r="AV573" s="60">
        <v>0</v>
      </c>
      <c r="AW573" s="60">
        <v>0</v>
      </c>
      <c r="AX573" s="60">
        <v>0</v>
      </c>
      <c r="AY573">
        <f t="shared" si="27"/>
        <v>0</v>
      </c>
      <c r="BD573">
        <f t="shared" si="30"/>
        <v>0</v>
      </c>
      <c r="BF573">
        <f t="shared" si="29"/>
        <v>0</v>
      </c>
    </row>
    <row r="574" spans="37:58" ht="30" customHeight="1" x14ac:dyDescent="0.25">
      <c r="AK574" s="7">
        <f t="shared" si="26"/>
        <v>0</v>
      </c>
      <c r="AO574" s="60">
        <v>0</v>
      </c>
      <c r="AP574" s="60">
        <v>0</v>
      </c>
      <c r="AQ574" s="60">
        <v>0</v>
      </c>
      <c r="AR574" s="60">
        <v>0</v>
      </c>
      <c r="AS574" s="60">
        <v>0</v>
      </c>
      <c r="AT574" s="60">
        <v>0</v>
      </c>
      <c r="AU574" s="60">
        <v>0</v>
      </c>
      <c r="AV574" s="60">
        <v>0</v>
      </c>
      <c r="AW574" s="60">
        <v>0</v>
      </c>
      <c r="AX574" s="60">
        <v>0</v>
      </c>
      <c r="AY574">
        <f t="shared" si="27"/>
        <v>0</v>
      </c>
      <c r="BD574">
        <f t="shared" si="30"/>
        <v>0</v>
      </c>
      <c r="BF574">
        <f t="shared" si="29"/>
        <v>0</v>
      </c>
    </row>
    <row r="575" spans="37:58" ht="30" customHeight="1" x14ac:dyDescent="0.25">
      <c r="AK575" s="7">
        <f t="shared" si="26"/>
        <v>0</v>
      </c>
      <c r="AO575" s="60">
        <v>0</v>
      </c>
      <c r="AP575" s="60">
        <v>0</v>
      </c>
      <c r="AQ575" s="60">
        <v>0</v>
      </c>
      <c r="AR575" s="60">
        <v>0</v>
      </c>
      <c r="AS575" s="60">
        <v>0</v>
      </c>
      <c r="AT575" s="60">
        <v>0</v>
      </c>
      <c r="AU575" s="60">
        <v>0</v>
      </c>
      <c r="AV575" s="60">
        <v>0</v>
      </c>
      <c r="AW575" s="60">
        <v>0</v>
      </c>
      <c r="AX575" s="60">
        <v>0</v>
      </c>
      <c r="AY575">
        <f t="shared" si="27"/>
        <v>0</v>
      </c>
      <c r="BD575">
        <f t="shared" si="30"/>
        <v>0</v>
      </c>
      <c r="BF575">
        <f t="shared" si="29"/>
        <v>0</v>
      </c>
    </row>
    <row r="576" spans="37:58" ht="30" customHeight="1" x14ac:dyDescent="0.25">
      <c r="AK576" s="7">
        <f t="shared" si="26"/>
        <v>0</v>
      </c>
      <c r="AO576" s="60">
        <v>0</v>
      </c>
      <c r="AP576" s="60">
        <v>0</v>
      </c>
      <c r="AQ576" s="60">
        <v>0</v>
      </c>
      <c r="AR576" s="60">
        <v>0</v>
      </c>
      <c r="AS576" s="60">
        <v>0</v>
      </c>
      <c r="AT576" s="60">
        <v>0</v>
      </c>
      <c r="AU576" s="60">
        <v>0</v>
      </c>
      <c r="AV576" s="60">
        <v>0</v>
      </c>
      <c r="AW576" s="60">
        <v>0</v>
      </c>
      <c r="AX576" s="60">
        <v>0</v>
      </c>
      <c r="AY576">
        <f t="shared" si="27"/>
        <v>0</v>
      </c>
      <c r="BD576">
        <f t="shared" si="30"/>
        <v>0</v>
      </c>
      <c r="BF576">
        <f t="shared" si="29"/>
        <v>0</v>
      </c>
    </row>
    <row r="577" spans="37:58" ht="30" customHeight="1" x14ac:dyDescent="0.25">
      <c r="AK577" s="7">
        <f t="shared" si="26"/>
        <v>0</v>
      </c>
      <c r="AO577" s="60">
        <v>0</v>
      </c>
      <c r="AP577" s="60">
        <v>0</v>
      </c>
      <c r="AQ577" s="60">
        <v>0</v>
      </c>
      <c r="AR577" s="60">
        <v>0</v>
      </c>
      <c r="AS577" s="60">
        <v>0</v>
      </c>
      <c r="AT577" s="60">
        <v>0</v>
      </c>
      <c r="AU577" s="60">
        <v>0</v>
      </c>
      <c r="AV577" s="60">
        <v>0</v>
      </c>
      <c r="AW577" s="60">
        <v>0</v>
      </c>
      <c r="AX577" s="60">
        <v>0</v>
      </c>
      <c r="AY577">
        <f t="shared" si="27"/>
        <v>0</v>
      </c>
      <c r="BD577">
        <f t="shared" si="30"/>
        <v>0</v>
      </c>
      <c r="BF577">
        <f t="shared" si="29"/>
        <v>0</v>
      </c>
    </row>
    <row r="578" spans="37:58" ht="30" customHeight="1" x14ac:dyDescent="0.25">
      <c r="AY578">
        <f t="shared" si="27"/>
        <v>0</v>
      </c>
      <c r="BD578">
        <f t="shared" si="30"/>
        <v>0</v>
      </c>
      <c r="BF578">
        <f t="shared" si="29"/>
        <v>0</v>
      </c>
    </row>
    <row r="579" spans="37:58" ht="30" customHeight="1" x14ac:dyDescent="0.25">
      <c r="AY579">
        <f t="shared" ref="AY579:AY597" si="31">SUM(AZ579,BG579,BF579)</f>
        <v>0</v>
      </c>
      <c r="BD579">
        <f t="shared" si="30"/>
        <v>0</v>
      </c>
      <c r="BF579">
        <f t="shared" si="29"/>
        <v>0</v>
      </c>
    </row>
    <row r="580" spans="37:58" ht="30" customHeight="1" x14ac:dyDescent="0.25">
      <c r="AY580">
        <f t="shared" si="31"/>
        <v>0</v>
      </c>
      <c r="BD580">
        <f t="shared" si="30"/>
        <v>0</v>
      </c>
      <c r="BF580">
        <f t="shared" ref="BF580:BF592" si="32">BE580*5</f>
        <v>0</v>
      </c>
    </row>
    <row r="581" spans="37:58" ht="30" customHeight="1" x14ac:dyDescent="0.25">
      <c r="AY581">
        <f t="shared" si="31"/>
        <v>0</v>
      </c>
      <c r="BD581">
        <f t="shared" si="30"/>
        <v>0</v>
      </c>
      <c r="BF581">
        <f t="shared" si="32"/>
        <v>0</v>
      </c>
    </row>
    <row r="582" spans="37:58" ht="30" customHeight="1" x14ac:dyDescent="0.25">
      <c r="AY582">
        <f t="shared" si="31"/>
        <v>0</v>
      </c>
      <c r="BD582">
        <f t="shared" si="30"/>
        <v>0</v>
      </c>
      <c r="BF582">
        <f t="shared" si="32"/>
        <v>0</v>
      </c>
    </row>
    <row r="583" spans="37:58" ht="30" customHeight="1" x14ac:dyDescent="0.25">
      <c r="AY583">
        <f t="shared" si="31"/>
        <v>0</v>
      </c>
      <c r="BD583">
        <f t="shared" si="30"/>
        <v>0</v>
      </c>
      <c r="BF583">
        <f t="shared" si="32"/>
        <v>0</v>
      </c>
    </row>
    <row r="584" spans="37:58" ht="30" customHeight="1" x14ac:dyDescent="0.25">
      <c r="AY584">
        <f t="shared" si="31"/>
        <v>0</v>
      </c>
      <c r="BD584">
        <f t="shared" si="30"/>
        <v>0</v>
      </c>
      <c r="BF584">
        <f t="shared" si="32"/>
        <v>0</v>
      </c>
    </row>
    <row r="585" spans="37:58" ht="30" customHeight="1" x14ac:dyDescent="0.25">
      <c r="AY585">
        <f t="shared" si="31"/>
        <v>0</v>
      </c>
      <c r="BD585">
        <f t="shared" si="30"/>
        <v>0</v>
      </c>
      <c r="BF585">
        <f t="shared" si="32"/>
        <v>0</v>
      </c>
    </row>
    <row r="586" spans="37:58" ht="30" customHeight="1" x14ac:dyDescent="0.25">
      <c r="AY586">
        <f t="shared" si="31"/>
        <v>0</v>
      </c>
      <c r="BD586">
        <f t="shared" si="30"/>
        <v>0</v>
      </c>
      <c r="BF586">
        <f t="shared" si="32"/>
        <v>0</v>
      </c>
    </row>
    <row r="587" spans="37:58" ht="30" customHeight="1" x14ac:dyDescent="0.25">
      <c r="AY587">
        <f t="shared" si="31"/>
        <v>0</v>
      </c>
      <c r="BD587">
        <f t="shared" si="30"/>
        <v>0</v>
      </c>
      <c r="BF587">
        <f t="shared" si="32"/>
        <v>0</v>
      </c>
    </row>
    <row r="588" spans="37:58" ht="30" customHeight="1" x14ac:dyDescent="0.25">
      <c r="AY588">
        <f t="shared" si="31"/>
        <v>0</v>
      </c>
      <c r="BD588">
        <f t="shared" si="30"/>
        <v>0</v>
      </c>
      <c r="BF588">
        <f t="shared" si="32"/>
        <v>0</v>
      </c>
    </row>
    <row r="589" spans="37:58" ht="30" customHeight="1" x14ac:dyDescent="0.25">
      <c r="AY589">
        <f t="shared" si="31"/>
        <v>0</v>
      </c>
      <c r="BD589">
        <f t="shared" si="30"/>
        <v>0</v>
      </c>
      <c r="BF589">
        <f t="shared" si="32"/>
        <v>0</v>
      </c>
    </row>
    <row r="590" spans="37:58" ht="30" customHeight="1" x14ac:dyDescent="0.25">
      <c r="AY590">
        <f t="shared" si="31"/>
        <v>0</v>
      </c>
      <c r="BD590">
        <f t="shared" si="30"/>
        <v>0</v>
      </c>
      <c r="BF590">
        <f t="shared" si="32"/>
        <v>0</v>
      </c>
    </row>
    <row r="591" spans="37:58" ht="30" customHeight="1" x14ac:dyDescent="0.25">
      <c r="AY591">
        <f t="shared" si="31"/>
        <v>0</v>
      </c>
      <c r="BD591">
        <f t="shared" si="30"/>
        <v>0</v>
      </c>
      <c r="BF591">
        <f t="shared" si="32"/>
        <v>0</v>
      </c>
    </row>
    <row r="592" spans="37:58" ht="30" customHeight="1" x14ac:dyDescent="0.25">
      <c r="AY592">
        <f t="shared" si="31"/>
        <v>0</v>
      </c>
      <c r="BD592">
        <f t="shared" si="30"/>
        <v>0</v>
      </c>
      <c r="BF592">
        <f t="shared" si="32"/>
        <v>0</v>
      </c>
    </row>
    <row r="593" spans="51:56" ht="30" customHeight="1" x14ac:dyDescent="0.25">
      <c r="AY593">
        <f t="shared" si="31"/>
        <v>0</v>
      </c>
      <c r="BD593">
        <f t="shared" si="30"/>
        <v>0</v>
      </c>
    </row>
    <row r="594" spans="51:56" ht="30" customHeight="1" x14ac:dyDescent="0.25">
      <c r="AY594">
        <f t="shared" si="31"/>
        <v>0</v>
      </c>
      <c r="BD594">
        <f t="shared" si="30"/>
        <v>0</v>
      </c>
    </row>
    <row r="595" spans="51:56" ht="30" customHeight="1" x14ac:dyDescent="0.25">
      <c r="AY595">
        <f t="shared" si="31"/>
        <v>0</v>
      </c>
      <c r="BD595">
        <f t="shared" si="30"/>
        <v>0</v>
      </c>
    </row>
    <row r="596" spans="51:56" ht="30" customHeight="1" x14ac:dyDescent="0.25">
      <c r="AY596">
        <f t="shared" si="31"/>
        <v>0</v>
      </c>
      <c r="BD596">
        <f t="shared" si="30"/>
        <v>0</v>
      </c>
    </row>
    <row r="597" spans="51:56" ht="30" customHeight="1" x14ac:dyDescent="0.25">
      <c r="AY597">
        <f t="shared" si="31"/>
        <v>0</v>
      </c>
      <c r="BD597">
        <f t="shared" ref="BD597:BD660" si="33">(BA597*6)+(BB597*8)+(BC597*5)</f>
        <v>0</v>
      </c>
    </row>
    <row r="598" spans="51:56" ht="30" customHeight="1" x14ac:dyDescent="0.25">
      <c r="BD598">
        <f t="shared" si="33"/>
        <v>0</v>
      </c>
    </row>
    <row r="599" spans="51:56" ht="30" customHeight="1" x14ac:dyDescent="0.25">
      <c r="BD599">
        <f t="shared" si="33"/>
        <v>0</v>
      </c>
    </row>
    <row r="600" spans="51:56" ht="30" customHeight="1" x14ac:dyDescent="0.25">
      <c r="BD600">
        <f t="shared" si="33"/>
        <v>0</v>
      </c>
    </row>
    <row r="601" spans="51:56" ht="30" customHeight="1" x14ac:dyDescent="0.25">
      <c r="BD601">
        <f t="shared" si="33"/>
        <v>0</v>
      </c>
    </row>
    <row r="602" spans="51:56" ht="30" customHeight="1" x14ac:dyDescent="0.25">
      <c r="BD602">
        <f t="shared" si="33"/>
        <v>0</v>
      </c>
    </row>
    <row r="603" spans="51:56" ht="30" customHeight="1" x14ac:dyDescent="0.25">
      <c r="BD603">
        <f t="shared" si="33"/>
        <v>0</v>
      </c>
    </row>
    <row r="604" spans="51:56" ht="30" customHeight="1" x14ac:dyDescent="0.25">
      <c r="BD604">
        <f t="shared" si="33"/>
        <v>0</v>
      </c>
    </row>
    <row r="605" spans="51:56" ht="30" customHeight="1" x14ac:dyDescent="0.25">
      <c r="BD605">
        <f t="shared" si="33"/>
        <v>0</v>
      </c>
    </row>
    <row r="606" spans="51:56" ht="30" customHeight="1" x14ac:dyDescent="0.25">
      <c r="BD606">
        <f t="shared" si="33"/>
        <v>0</v>
      </c>
    </row>
    <row r="607" spans="51:56" ht="30" customHeight="1" x14ac:dyDescent="0.25">
      <c r="BD607">
        <f t="shared" si="33"/>
        <v>0</v>
      </c>
    </row>
    <row r="608" spans="51:56" ht="30" customHeight="1" x14ac:dyDescent="0.25">
      <c r="BD608">
        <f t="shared" si="33"/>
        <v>0</v>
      </c>
    </row>
    <row r="609" spans="56:56" ht="30" customHeight="1" x14ac:dyDescent="0.25">
      <c r="BD609">
        <f t="shared" si="33"/>
        <v>0</v>
      </c>
    </row>
    <row r="610" spans="56:56" ht="30" customHeight="1" x14ac:dyDescent="0.25">
      <c r="BD610">
        <f t="shared" si="33"/>
        <v>0</v>
      </c>
    </row>
    <row r="611" spans="56:56" ht="30" customHeight="1" x14ac:dyDescent="0.25">
      <c r="BD611">
        <f t="shared" si="33"/>
        <v>0</v>
      </c>
    </row>
    <row r="612" spans="56:56" ht="30" customHeight="1" x14ac:dyDescent="0.25">
      <c r="BD612">
        <f t="shared" si="33"/>
        <v>0</v>
      </c>
    </row>
    <row r="613" spans="56:56" ht="30" customHeight="1" x14ac:dyDescent="0.25">
      <c r="BD613">
        <f t="shared" si="33"/>
        <v>0</v>
      </c>
    </row>
    <row r="614" spans="56:56" ht="30" customHeight="1" x14ac:dyDescent="0.25">
      <c r="BD614">
        <f t="shared" si="33"/>
        <v>0</v>
      </c>
    </row>
    <row r="615" spans="56:56" ht="30" customHeight="1" x14ac:dyDescent="0.25">
      <c r="BD615">
        <f t="shared" si="33"/>
        <v>0</v>
      </c>
    </row>
    <row r="616" spans="56:56" ht="30" customHeight="1" x14ac:dyDescent="0.25">
      <c r="BD616">
        <f t="shared" si="33"/>
        <v>0</v>
      </c>
    </row>
    <row r="617" spans="56:56" ht="30" customHeight="1" x14ac:dyDescent="0.25">
      <c r="BD617">
        <f t="shared" si="33"/>
        <v>0</v>
      </c>
    </row>
    <row r="618" spans="56:56" ht="30" customHeight="1" x14ac:dyDescent="0.25">
      <c r="BD618">
        <f t="shared" si="33"/>
        <v>0</v>
      </c>
    </row>
    <row r="619" spans="56:56" ht="30" customHeight="1" x14ac:dyDescent="0.25">
      <c r="BD619">
        <f t="shared" si="33"/>
        <v>0</v>
      </c>
    </row>
    <row r="620" spans="56:56" ht="30" customHeight="1" x14ac:dyDescent="0.25">
      <c r="BD620">
        <f t="shared" si="33"/>
        <v>0</v>
      </c>
    </row>
    <row r="621" spans="56:56" ht="30" customHeight="1" x14ac:dyDescent="0.25">
      <c r="BD621">
        <f t="shared" si="33"/>
        <v>0</v>
      </c>
    </row>
    <row r="622" spans="56:56" ht="30" customHeight="1" x14ac:dyDescent="0.25">
      <c r="BD622">
        <f t="shared" si="33"/>
        <v>0</v>
      </c>
    </row>
    <row r="623" spans="56:56" ht="30" customHeight="1" x14ac:dyDescent="0.25">
      <c r="BD623">
        <f t="shared" si="33"/>
        <v>0</v>
      </c>
    </row>
    <row r="624" spans="56:56" ht="30" customHeight="1" x14ac:dyDescent="0.25">
      <c r="BD624">
        <f t="shared" si="33"/>
        <v>0</v>
      </c>
    </row>
    <row r="625" spans="56:56" ht="30" customHeight="1" x14ac:dyDescent="0.25">
      <c r="BD625">
        <f t="shared" si="33"/>
        <v>0</v>
      </c>
    </row>
    <row r="626" spans="56:56" ht="30" customHeight="1" x14ac:dyDescent="0.25">
      <c r="BD626">
        <f t="shared" si="33"/>
        <v>0</v>
      </c>
    </row>
    <row r="627" spans="56:56" ht="30" customHeight="1" x14ac:dyDescent="0.25">
      <c r="BD627">
        <f t="shared" si="33"/>
        <v>0</v>
      </c>
    </row>
    <row r="628" spans="56:56" ht="30" customHeight="1" x14ac:dyDescent="0.25">
      <c r="BD628">
        <f t="shared" si="33"/>
        <v>0</v>
      </c>
    </row>
    <row r="629" spans="56:56" ht="30" customHeight="1" x14ac:dyDescent="0.25">
      <c r="BD629">
        <f t="shared" si="33"/>
        <v>0</v>
      </c>
    </row>
    <row r="630" spans="56:56" ht="30" customHeight="1" x14ac:dyDescent="0.25">
      <c r="BD630">
        <f t="shared" si="33"/>
        <v>0</v>
      </c>
    </row>
    <row r="631" spans="56:56" ht="30" customHeight="1" x14ac:dyDescent="0.25">
      <c r="BD631">
        <f t="shared" si="33"/>
        <v>0</v>
      </c>
    </row>
    <row r="632" spans="56:56" ht="30" customHeight="1" x14ac:dyDescent="0.25">
      <c r="BD632">
        <f t="shared" si="33"/>
        <v>0</v>
      </c>
    </row>
    <row r="633" spans="56:56" ht="30" customHeight="1" x14ac:dyDescent="0.25">
      <c r="BD633">
        <f t="shared" si="33"/>
        <v>0</v>
      </c>
    </row>
    <row r="634" spans="56:56" ht="30" customHeight="1" x14ac:dyDescent="0.25">
      <c r="BD634">
        <f t="shared" si="33"/>
        <v>0</v>
      </c>
    </row>
    <row r="635" spans="56:56" ht="30" customHeight="1" x14ac:dyDescent="0.25">
      <c r="BD635">
        <f t="shared" si="33"/>
        <v>0</v>
      </c>
    </row>
    <row r="636" spans="56:56" ht="30" customHeight="1" x14ac:dyDescent="0.25">
      <c r="BD636">
        <f t="shared" si="33"/>
        <v>0</v>
      </c>
    </row>
    <row r="637" spans="56:56" ht="30" customHeight="1" x14ac:dyDescent="0.25">
      <c r="BD637">
        <f t="shared" si="33"/>
        <v>0</v>
      </c>
    </row>
    <row r="638" spans="56:56" ht="30" customHeight="1" x14ac:dyDescent="0.25">
      <c r="BD638">
        <f t="shared" si="33"/>
        <v>0</v>
      </c>
    </row>
    <row r="639" spans="56:56" ht="30" customHeight="1" x14ac:dyDescent="0.25">
      <c r="BD639">
        <f t="shared" si="33"/>
        <v>0</v>
      </c>
    </row>
    <row r="640" spans="56:56" ht="30" customHeight="1" x14ac:dyDescent="0.25">
      <c r="BD640">
        <f t="shared" si="33"/>
        <v>0</v>
      </c>
    </row>
    <row r="641" spans="56:56" ht="30" customHeight="1" x14ac:dyDescent="0.25">
      <c r="BD641">
        <f t="shared" si="33"/>
        <v>0</v>
      </c>
    </row>
    <row r="642" spans="56:56" ht="30" customHeight="1" x14ac:dyDescent="0.25">
      <c r="BD642">
        <f t="shared" si="33"/>
        <v>0</v>
      </c>
    </row>
    <row r="643" spans="56:56" ht="30" customHeight="1" x14ac:dyDescent="0.25">
      <c r="BD643">
        <f t="shared" si="33"/>
        <v>0</v>
      </c>
    </row>
    <row r="644" spans="56:56" ht="30" customHeight="1" x14ac:dyDescent="0.25">
      <c r="BD644">
        <f t="shared" si="33"/>
        <v>0</v>
      </c>
    </row>
    <row r="645" spans="56:56" ht="30" customHeight="1" x14ac:dyDescent="0.25">
      <c r="BD645">
        <f t="shared" si="33"/>
        <v>0</v>
      </c>
    </row>
    <row r="646" spans="56:56" ht="30" customHeight="1" x14ac:dyDescent="0.25">
      <c r="BD646">
        <f t="shared" si="33"/>
        <v>0</v>
      </c>
    </row>
    <row r="647" spans="56:56" ht="30" customHeight="1" x14ac:dyDescent="0.25">
      <c r="BD647">
        <f t="shared" si="33"/>
        <v>0</v>
      </c>
    </row>
    <row r="648" spans="56:56" ht="30" customHeight="1" x14ac:dyDescent="0.25">
      <c r="BD648">
        <f t="shared" si="33"/>
        <v>0</v>
      </c>
    </row>
    <row r="649" spans="56:56" ht="30" customHeight="1" x14ac:dyDescent="0.25">
      <c r="BD649">
        <f t="shared" si="33"/>
        <v>0</v>
      </c>
    </row>
    <row r="650" spans="56:56" ht="30" customHeight="1" x14ac:dyDescent="0.25">
      <c r="BD650">
        <f t="shared" si="33"/>
        <v>0</v>
      </c>
    </row>
    <row r="651" spans="56:56" ht="30" customHeight="1" x14ac:dyDescent="0.25">
      <c r="BD651">
        <f t="shared" si="33"/>
        <v>0</v>
      </c>
    </row>
    <row r="652" spans="56:56" ht="30" customHeight="1" x14ac:dyDescent="0.25">
      <c r="BD652">
        <f t="shared" si="33"/>
        <v>0</v>
      </c>
    </row>
    <row r="653" spans="56:56" ht="30" customHeight="1" x14ac:dyDescent="0.25">
      <c r="BD653">
        <f t="shared" si="33"/>
        <v>0</v>
      </c>
    </row>
    <row r="654" spans="56:56" ht="30" customHeight="1" x14ac:dyDescent="0.25">
      <c r="BD654">
        <f t="shared" si="33"/>
        <v>0</v>
      </c>
    </row>
    <row r="655" spans="56:56" ht="30" customHeight="1" x14ac:dyDescent="0.25">
      <c r="BD655">
        <f t="shared" si="33"/>
        <v>0</v>
      </c>
    </row>
    <row r="656" spans="56:56" ht="30" customHeight="1" x14ac:dyDescent="0.25">
      <c r="BD656">
        <f t="shared" si="33"/>
        <v>0</v>
      </c>
    </row>
    <row r="657" spans="56:56" ht="30" customHeight="1" x14ac:dyDescent="0.25">
      <c r="BD657">
        <f t="shared" si="33"/>
        <v>0</v>
      </c>
    </row>
    <row r="658" spans="56:56" ht="30" customHeight="1" x14ac:dyDescent="0.25">
      <c r="BD658">
        <f t="shared" si="33"/>
        <v>0</v>
      </c>
    </row>
    <row r="659" spans="56:56" ht="30" customHeight="1" x14ac:dyDescent="0.25">
      <c r="BD659">
        <f t="shared" si="33"/>
        <v>0</v>
      </c>
    </row>
    <row r="660" spans="56:56" ht="30" customHeight="1" x14ac:dyDescent="0.25">
      <c r="BD660">
        <f t="shared" si="33"/>
        <v>0</v>
      </c>
    </row>
    <row r="661" spans="56:56" ht="30" customHeight="1" x14ac:dyDescent="0.25">
      <c r="BD661">
        <f t="shared" ref="BD661:BD724" si="34">(BA661*6)+(BB661*8)+(BC661*5)</f>
        <v>0</v>
      </c>
    </row>
    <row r="662" spans="56:56" ht="30" customHeight="1" x14ac:dyDescent="0.25">
      <c r="BD662">
        <f t="shared" si="34"/>
        <v>0</v>
      </c>
    </row>
    <row r="663" spans="56:56" ht="30" customHeight="1" x14ac:dyDescent="0.25">
      <c r="BD663">
        <f t="shared" si="34"/>
        <v>0</v>
      </c>
    </row>
    <row r="664" spans="56:56" ht="30" customHeight="1" x14ac:dyDescent="0.25">
      <c r="BD664">
        <f t="shared" si="34"/>
        <v>0</v>
      </c>
    </row>
    <row r="665" spans="56:56" ht="30" customHeight="1" x14ac:dyDescent="0.25">
      <c r="BD665">
        <f t="shared" si="34"/>
        <v>0</v>
      </c>
    </row>
    <row r="666" spans="56:56" ht="30" customHeight="1" x14ac:dyDescent="0.25">
      <c r="BD666">
        <f t="shared" si="34"/>
        <v>0</v>
      </c>
    </row>
    <row r="667" spans="56:56" ht="30" customHeight="1" x14ac:dyDescent="0.25">
      <c r="BD667">
        <f t="shared" si="34"/>
        <v>0</v>
      </c>
    </row>
    <row r="668" spans="56:56" ht="30" customHeight="1" x14ac:dyDescent="0.25">
      <c r="BD668">
        <f t="shared" si="34"/>
        <v>0</v>
      </c>
    </row>
    <row r="669" spans="56:56" ht="30" customHeight="1" x14ac:dyDescent="0.25">
      <c r="BD669">
        <f t="shared" si="34"/>
        <v>0</v>
      </c>
    </row>
    <row r="670" spans="56:56" ht="30" customHeight="1" x14ac:dyDescent="0.25">
      <c r="BD670">
        <f t="shared" si="34"/>
        <v>0</v>
      </c>
    </row>
    <row r="671" spans="56:56" ht="30" customHeight="1" x14ac:dyDescent="0.25">
      <c r="BD671">
        <f t="shared" si="34"/>
        <v>0</v>
      </c>
    </row>
    <row r="672" spans="56:56" ht="30" customHeight="1" x14ac:dyDescent="0.25">
      <c r="BD672">
        <f t="shared" si="34"/>
        <v>0</v>
      </c>
    </row>
    <row r="673" spans="56:56" ht="30" customHeight="1" x14ac:dyDescent="0.25">
      <c r="BD673">
        <f t="shared" si="34"/>
        <v>0</v>
      </c>
    </row>
    <row r="674" spans="56:56" ht="30" customHeight="1" x14ac:dyDescent="0.25">
      <c r="BD674">
        <f t="shared" si="34"/>
        <v>0</v>
      </c>
    </row>
    <row r="675" spans="56:56" ht="30" customHeight="1" x14ac:dyDescent="0.25">
      <c r="BD675">
        <f t="shared" si="34"/>
        <v>0</v>
      </c>
    </row>
    <row r="676" spans="56:56" ht="30" customHeight="1" x14ac:dyDescent="0.25">
      <c r="BD676">
        <f t="shared" si="34"/>
        <v>0</v>
      </c>
    </row>
    <row r="677" spans="56:56" ht="30" customHeight="1" x14ac:dyDescent="0.25">
      <c r="BD677">
        <f t="shared" si="34"/>
        <v>0</v>
      </c>
    </row>
    <row r="678" spans="56:56" ht="30" customHeight="1" x14ac:dyDescent="0.25">
      <c r="BD678">
        <f t="shared" si="34"/>
        <v>0</v>
      </c>
    </row>
    <row r="679" spans="56:56" ht="30" customHeight="1" x14ac:dyDescent="0.25">
      <c r="BD679">
        <f t="shared" si="34"/>
        <v>0</v>
      </c>
    </row>
    <row r="680" spans="56:56" ht="30" customHeight="1" x14ac:dyDescent="0.25">
      <c r="BD680">
        <f t="shared" si="34"/>
        <v>0</v>
      </c>
    </row>
    <row r="681" spans="56:56" ht="30" customHeight="1" x14ac:dyDescent="0.25">
      <c r="BD681">
        <f t="shared" si="34"/>
        <v>0</v>
      </c>
    </row>
    <row r="682" spans="56:56" ht="30" customHeight="1" x14ac:dyDescent="0.25">
      <c r="BD682">
        <f t="shared" si="34"/>
        <v>0</v>
      </c>
    </row>
    <row r="683" spans="56:56" ht="30" customHeight="1" x14ac:dyDescent="0.25">
      <c r="BD683">
        <f t="shared" si="34"/>
        <v>0</v>
      </c>
    </row>
    <row r="684" spans="56:56" ht="30" customHeight="1" x14ac:dyDescent="0.25">
      <c r="BD684">
        <f t="shared" si="34"/>
        <v>0</v>
      </c>
    </row>
    <row r="685" spans="56:56" ht="30" customHeight="1" x14ac:dyDescent="0.25">
      <c r="BD685">
        <f t="shared" si="34"/>
        <v>0</v>
      </c>
    </row>
    <row r="686" spans="56:56" ht="30" customHeight="1" x14ac:dyDescent="0.25">
      <c r="BD686">
        <f t="shared" si="34"/>
        <v>0</v>
      </c>
    </row>
    <row r="687" spans="56:56" ht="30" customHeight="1" x14ac:dyDescent="0.25">
      <c r="BD687">
        <f t="shared" si="34"/>
        <v>0</v>
      </c>
    </row>
    <row r="688" spans="56:56" ht="30" customHeight="1" x14ac:dyDescent="0.25">
      <c r="BD688">
        <f t="shared" si="34"/>
        <v>0</v>
      </c>
    </row>
    <row r="689" spans="56:56" ht="30" customHeight="1" x14ac:dyDescent="0.25">
      <c r="BD689">
        <f t="shared" si="34"/>
        <v>0</v>
      </c>
    </row>
    <row r="690" spans="56:56" ht="30" customHeight="1" x14ac:dyDescent="0.25">
      <c r="BD690">
        <f t="shared" si="34"/>
        <v>0</v>
      </c>
    </row>
    <row r="691" spans="56:56" ht="30" customHeight="1" x14ac:dyDescent="0.25">
      <c r="BD691">
        <f t="shared" si="34"/>
        <v>0</v>
      </c>
    </row>
    <row r="692" spans="56:56" ht="30" customHeight="1" x14ac:dyDescent="0.25">
      <c r="BD692">
        <f t="shared" si="34"/>
        <v>0</v>
      </c>
    </row>
    <row r="693" spans="56:56" ht="30" customHeight="1" x14ac:dyDescent="0.25">
      <c r="BD693">
        <f t="shared" si="34"/>
        <v>0</v>
      </c>
    </row>
    <row r="694" spans="56:56" ht="30" customHeight="1" x14ac:dyDescent="0.25">
      <c r="BD694">
        <f t="shared" si="34"/>
        <v>0</v>
      </c>
    </row>
    <row r="695" spans="56:56" ht="30" customHeight="1" x14ac:dyDescent="0.25">
      <c r="BD695">
        <f t="shared" si="34"/>
        <v>0</v>
      </c>
    </row>
    <row r="696" spans="56:56" ht="30" customHeight="1" x14ac:dyDescent="0.25">
      <c r="BD696">
        <f t="shared" si="34"/>
        <v>0</v>
      </c>
    </row>
    <row r="697" spans="56:56" ht="30" customHeight="1" x14ac:dyDescent="0.25">
      <c r="BD697">
        <f t="shared" si="34"/>
        <v>0</v>
      </c>
    </row>
    <row r="698" spans="56:56" ht="30" customHeight="1" x14ac:dyDescent="0.25">
      <c r="BD698">
        <f t="shared" si="34"/>
        <v>0</v>
      </c>
    </row>
    <row r="699" spans="56:56" ht="30" customHeight="1" x14ac:dyDescent="0.25">
      <c r="BD699">
        <f t="shared" si="34"/>
        <v>0</v>
      </c>
    </row>
    <row r="700" spans="56:56" ht="30" customHeight="1" x14ac:dyDescent="0.25">
      <c r="BD700">
        <f t="shared" si="34"/>
        <v>0</v>
      </c>
    </row>
    <row r="701" spans="56:56" ht="30" customHeight="1" x14ac:dyDescent="0.25">
      <c r="BD701">
        <f t="shared" si="34"/>
        <v>0</v>
      </c>
    </row>
    <row r="702" spans="56:56" ht="30" customHeight="1" x14ac:dyDescent="0.25">
      <c r="BD702">
        <f t="shared" si="34"/>
        <v>0</v>
      </c>
    </row>
    <row r="703" spans="56:56" ht="30" customHeight="1" x14ac:dyDescent="0.25">
      <c r="BD703">
        <f t="shared" si="34"/>
        <v>0</v>
      </c>
    </row>
    <row r="704" spans="56:56" ht="30" customHeight="1" x14ac:dyDescent="0.25">
      <c r="BD704">
        <f t="shared" si="34"/>
        <v>0</v>
      </c>
    </row>
    <row r="705" spans="56:56" ht="30" customHeight="1" x14ac:dyDescent="0.25">
      <c r="BD705">
        <f t="shared" si="34"/>
        <v>0</v>
      </c>
    </row>
    <row r="706" spans="56:56" ht="30" customHeight="1" x14ac:dyDescent="0.25">
      <c r="BD706">
        <f t="shared" si="34"/>
        <v>0</v>
      </c>
    </row>
    <row r="707" spans="56:56" ht="30" customHeight="1" x14ac:dyDescent="0.25">
      <c r="BD707">
        <f t="shared" si="34"/>
        <v>0</v>
      </c>
    </row>
    <row r="708" spans="56:56" ht="30" customHeight="1" x14ac:dyDescent="0.25">
      <c r="BD708">
        <f t="shared" si="34"/>
        <v>0</v>
      </c>
    </row>
    <row r="709" spans="56:56" ht="30" customHeight="1" x14ac:dyDescent="0.25">
      <c r="BD709">
        <f t="shared" si="34"/>
        <v>0</v>
      </c>
    </row>
    <row r="710" spans="56:56" ht="30" customHeight="1" x14ac:dyDescent="0.25">
      <c r="BD710">
        <f t="shared" si="34"/>
        <v>0</v>
      </c>
    </row>
    <row r="711" spans="56:56" ht="30" customHeight="1" x14ac:dyDescent="0.25">
      <c r="BD711">
        <f t="shared" si="34"/>
        <v>0</v>
      </c>
    </row>
    <row r="712" spans="56:56" ht="30" customHeight="1" x14ac:dyDescent="0.25">
      <c r="BD712">
        <f t="shared" si="34"/>
        <v>0</v>
      </c>
    </row>
    <row r="713" spans="56:56" ht="30" customHeight="1" x14ac:dyDescent="0.25">
      <c r="BD713">
        <f t="shared" si="34"/>
        <v>0</v>
      </c>
    </row>
    <row r="714" spans="56:56" ht="30" customHeight="1" x14ac:dyDescent="0.25">
      <c r="BD714">
        <f t="shared" si="34"/>
        <v>0</v>
      </c>
    </row>
    <row r="715" spans="56:56" ht="30" customHeight="1" x14ac:dyDescent="0.25">
      <c r="BD715">
        <f t="shared" si="34"/>
        <v>0</v>
      </c>
    </row>
    <row r="716" spans="56:56" ht="30" customHeight="1" x14ac:dyDescent="0.25">
      <c r="BD716">
        <f t="shared" si="34"/>
        <v>0</v>
      </c>
    </row>
    <row r="717" spans="56:56" ht="30" customHeight="1" x14ac:dyDescent="0.25">
      <c r="BD717">
        <f t="shared" si="34"/>
        <v>0</v>
      </c>
    </row>
    <row r="718" spans="56:56" ht="30" customHeight="1" x14ac:dyDescent="0.25">
      <c r="BD718">
        <f t="shared" si="34"/>
        <v>0</v>
      </c>
    </row>
    <row r="719" spans="56:56" ht="30" customHeight="1" x14ac:dyDescent="0.25">
      <c r="BD719">
        <f t="shared" si="34"/>
        <v>0</v>
      </c>
    </row>
    <row r="720" spans="56:56" ht="30" customHeight="1" x14ac:dyDescent="0.25">
      <c r="BD720">
        <f t="shared" si="34"/>
        <v>0</v>
      </c>
    </row>
    <row r="721" spans="56:56" ht="30" customHeight="1" x14ac:dyDescent="0.25">
      <c r="BD721">
        <f t="shared" si="34"/>
        <v>0</v>
      </c>
    </row>
    <row r="722" spans="56:56" ht="30" customHeight="1" x14ac:dyDescent="0.25">
      <c r="BD722">
        <f t="shared" si="34"/>
        <v>0</v>
      </c>
    </row>
    <row r="723" spans="56:56" ht="30" customHeight="1" x14ac:dyDescent="0.25">
      <c r="BD723">
        <f t="shared" si="34"/>
        <v>0</v>
      </c>
    </row>
    <row r="724" spans="56:56" ht="30" customHeight="1" x14ac:dyDescent="0.25">
      <c r="BD724">
        <f t="shared" si="34"/>
        <v>0</v>
      </c>
    </row>
    <row r="725" spans="56:56" ht="30" customHeight="1" x14ac:dyDescent="0.25">
      <c r="BD725">
        <f t="shared" ref="BD725:BD788" si="35">(BA725*6)+(BB725*8)+(BC725*5)</f>
        <v>0</v>
      </c>
    </row>
    <row r="726" spans="56:56" ht="30" customHeight="1" x14ac:dyDescent="0.25">
      <c r="BD726">
        <f t="shared" si="35"/>
        <v>0</v>
      </c>
    </row>
    <row r="727" spans="56:56" ht="30" customHeight="1" x14ac:dyDescent="0.25">
      <c r="BD727">
        <f t="shared" si="35"/>
        <v>0</v>
      </c>
    </row>
    <row r="728" spans="56:56" ht="30" customHeight="1" x14ac:dyDescent="0.25">
      <c r="BD728">
        <f t="shared" si="35"/>
        <v>0</v>
      </c>
    </row>
    <row r="729" spans="56:56" ht="30" customHeight="1" x14ac:dyDescent="0.25">
      <c r="BD729">
        <f t="shared" si="35"/>
        <v>0</v>
      </c>
    </row>
    <row r="730" spans="56:56" ht="30" customHeight="1" x14ac:dyDescent="0.25">
      <c r="BD730">
        <f t="shared" si="35"/>
        <v>0</v>
      </c>
    </row>
    <row r="731" spans="56:56" ht="30" customHeight="1" x14ac:dyDescent="0.25">
      <c r="BD731">
        <f t="shared" si="35"/>
        <v>0</v>
      </c>
    </row>
    <row r="732" spans="56:56" ht="30" customHeight="1" x14ac:dyDescent="0.25">
      <c r="BD732">
        <f t="shared" si="35"/>
        <v>0</v>
      </c>
    </row>
    <row r="733" spans="56:56" ht="30" customHeight="1" x14ac:dyDescent="0.25">
      <c r="BD733">
        <f t="shared" si="35"/>
        <v>0</v>
      </c>
    </row>
    <row r="734" spans="56:56" ht="30" customHeight="1" x14ac:dyDescent="0.25">
      <c r="BD734">
        <f t="shared" si="35"/>
        <v>0</v>
      </c>
    </row>
    <row r="735" spans="56:56" ht="30" customHeight="1" x14ac:dyDescent="0.25">
      <c r="BD735">
        <f t="shared" si="35"/>
        <v>0</v>
      </c>
    </row>
    <row r="736" spans="56:56" ht="30" customHeight="1" x14ac:dyDescent="0.25">
      <c r="BD736">
        <f t="shared" si="35"/>
        <v>0</v>
      </c>
    </row>
    <row r="737" spans="56:56" ht="30" customHeight="1" x14ac:dyDescent="0.25">
      <c r="BD737">
        <f t="shared" si="35"/>
        <v>0</v>
      </c>
    </row>
    <row r="738" spans="56:56" ht="30" customHeight="1" x14ac:dyDescent="0.25">
      <c r="BD738">
        <f t="shared" si="35"/>
        <v>0</v>
      </c>
    </row>
    <row r="739" spans="56:56" ht="30" customHeight="1" x14ac:dyDescent="0.25">
      <c r="BD739">
        <f t="shared" si="35"/>
        <v>0</v>
      </c>
    </row>
    <row r="740" spans="56:56" ht="30" customHeight="1" x14ac:dyDescent="0.25">
      <c r="BD740">
        <f t="shared" si="35"/>
        <v>0</v>
      </c>
    </row>
    <row r="741" spans="56:56" ht="30" customHeight="1" x14ac:dyDescent="0.25">
      <c r="BD741">
        <f t="shared" si="35"/>
        <v>0</v>
      </c>
    </row>
    <row r="742" spans="56:56" ht="30" customHeight="1" x14ac:dyDescent="0.25">
      <c r="BD742">
        <f t="shared" si="35"/>
        <v>0</v>
      </c>
    </row>
    <row r="743" spans="56:56" ht="30" customHeight="1" x14ac:dyDescent="0.25">
      <c r="BD743">
        <f t="shared" si="35"/>
        <v>0</v>
      </c>
    </row>
    <row r="744" spans="56:56" ht="30" customHeight="1" x14ac:dyDescent="0.25">
      <c r="BD744">
        <f t="shared" si="35"/>
        <v>0</v>
      </c>
    </row>
    <row r="745" spans="56:56" ht="30" customHeight="1" x14ac:dyDescent="0.25">
      <c r="BD745">
        <f t="shared" si="35"/>
        <v>0</v>
      </c>
    </row>
    <row r="746" spans="56:56" ht="30" customHeight="1" x14ac:dyDescent="0.25">
      <c r="BD746">
        <f t="shared" si="35"/>
        <v>0</v>
      </c>
    </row>
    <row r="747" spans="56:56" ht="30" customHeight="1" x14ac:dyDescent="0.25">
      <c r="BD747">
        <f t="shared" si="35"/>
        <v>0</v>
      </c>
    </row>
    <row r="748" spans="56:56" ht="30" customHeight="1" x14ac:dyDescent="0.25">
      <c r="BD748">
        <f t="shared" si="35"/>
        <v>0</v>
      </c>
    </row>
    <row r="749" spans="56:56" ht="30" customHeight="1" x14ac:dyDescent="0.25">
      <c r="BD749">
        <f t="shared" si="35"/>
        <v>0</v>
      </c>
    </row>
    <row r="750" spans="56:56" ht="30" customHeight="1" x14ac:dyDescent="0.25">
      <c r="BD750">
        <f t="shared" si="35"/>
        <v>0</v>
      </c>
    </row>
    <row r="751" spans="56:56" ht="30" customHeight="1" x14ac:dyDescent="0.25">
      <c r="BD751">
        <f t="shared" si="35"/>
        <v>0</v>
      </c>
    </row>
    <row r="752" spans="56:56" ht="30" customHeight="1" x14ac:dyDescent="0.25">
      <c r="BD752">
        <f t="shared" si="35"/>
        <v>0</v>
      </c>
    </row>
    <row r="753" spans="56:56" ht="30" customHeight="1" x14ac:dyDescent="0.25">
      <c r="BD753">
        <f t="shared" si="35"/>
        <v>0</v>
      </c>
    </row>
    <row r="754" spans="56:56" ht="30" customHeight="1" x14ac:dyDescent="0.25">
      <c r="BD754">
        <f t="shared" si="35"/>
        <v>0</v>
      </c>
    </row>
    <row r="755" spans="56:56" ht="30" customHeight="1" x14ac:dyDescent="0.25">
      <c r="BD755">
        <f t="shared" si="35"/>
        <v>0</v>
      </c>
    </row>
    <row r="756" spans="56:56" ht="30" customHeight="1" x14ac:dyDescent="0.25">
      <c r="BD756">
        <f t="shared" si="35"/>
        <v>0</v>
      </c>
    </row>
    <row r="757" spans="56:56" ht="30" customHeight="1" x14ac:dyDescent="0.25">
      <c r="BD757">
        <f t="shared" si="35"/>
        <v>0</v>
      </c>
    </row>
    <row r="758" spans="56:56" ht="30" customHeight="1" x14ac:dyDescent="0.25">
      <c r="BD758">
        <f t="shared" si="35"/>
        <v>0</v>
      </c>
    </row>
    <row r="759" spans="56:56" ht="30" customHeight="1" x14ac:dyDescent="0.25">
      <c r="BD759">
        <f t="shared" si="35"/>
        <v>0</v>
      </c>
    </row>
    <row r="760" spans="56:56" ht="30" customHeight="1" x14ac:dyDescent="0.25">
      <c r="BD760">
        <f t="shared" si="35"/>
        <v>0</v>
      </c>
    </row>
    <row r="761" spans="56:56" ht="30" customHeight="1" x14ac:dyDescent="0.25">
      <c r="BD761">
        <f t="shared" si="35"/>
        <v>0</v>
      </c>
    </row>
    <row r="762" spans="56:56" ht="30" customHeight="1" x14ac:dyDescent="0.25">
      <c r="BD762">
        <f t="shared" si="35"/>
        <v>0</v>
      </c>
    </row>
    <row r="763" spans="56:56" ht="30" customHeight="1" x14ac:dyDescent="0.25">
      <c r="BD763">
        <f t="shared" si="35"/>
        <v>0</v>
      </c>
    </row>
    <row r="764" spans="56:56" ht="30" customHeight="1" x14ac:dyDescent="0.25">
      <c r="BD764">
        <f t="shared" si="35"/>
        <v>0</v>
      </c>
    </row>
    <row r="765" spans="56:56" ht="30" customHeight="1" x14ac:dyDescent="0.25">
      <c r="BD765">
        <f t="shared" si="35"/>
        <v>0</v>
      </c>
    </row>
    <row r="766" spans="56:56" ht="30" customHeight="1" x14ac:dyDescent="0.25">
      <c r="BD766">
        <f t="shared" si="35"/>
        <v>0</v>
      </c>
    </row>
    <row r="767" spans="56:56" ht="30" customHeight="1" x14ac:dyDescent="0.25">
      <c r="BD767">
        <f t="shared" si="35"/>
        <v>0</v>
      </c>
    </row>
    <row r="768" spans="56:56" ht="30" customHeight="1" x14ac:dyDescent="0.25">
      <c r="BD768">
        <f t="shared" si="35"/>
        <v>0</v>
      </c>
    </row>
    <row r="769" spans="56:56" ht="30" customHeight="1" x14ac:dyDescent="0.25">
      <c r="BD769">
        <f t="shared" si="35"/>
        <v>0</v>
      </c>
    </row>
    <row r="770" spans="56:56" ht="30" customHeight="1" x14ac:dyDescent="0.25">
      <c r="BD770">
        <f t="shared" si="35"/>
        <v>0</v>
      </c>
    </row>
    <row r="771" spans="56:56" ht="30" customHeight="1" x14ac:dyDescent="0.25">
      <c r="BD771">
        <f t="shared" si="35"/>
        <v>0</v>
      </c>
    </row>
    <row r="772" spans="56:56" ht="30" customHeight="1" x14ac:dyDescent="0.25">
      <c r="BD772">
        <f t="shared" si="35"/>
        <v>0</v>
      </c>
    </row>
    <row r="773" spans="56:56" ht="30" customHeight="1" x14ac:dyDescent="0.25">
      <c r="BD773">
        <f t="shared" si="35"/>
        <v>0</v>
      </c>
    </row>
    <row r="774" spans="56:56" ht="30" customHeight="1" x14ac:dyDescent="0.25">
      <c r="BD774">
        <f t="shared" si="35"/>
        <v>0</v>
      </c>
    </row>
    <row r="775" spans="56:56" ht="30" customHeight="1" x14ac:dyDescent="0.25">
      <c r="BD775">
        <f t="shared" si="35"/>
        <v>0</v>
      </c>
    </row>
    <row r="776" spans="56:56" ht="30" customHeight="1" x14ac:dyDescent="0.25">
      <c r="BD776">
        <f t="shared" si="35"/>
        <v>0</v>
      </c>
    </row>
    <row r="777" spans="56:56" ht="30" customHeight="1" x14ac:dyDescent="0.25">
      <c r="BD777">
        <f t="shared" si="35"/>
        <v>0</v>
      </c>
    </row>
    <row r="778" spans="56:56" ht="30" customHeight="1" x14ac:dyDescent="0.25">
      <c r="BD778">
        <f t="shared" si="35"/>
        <v>0</v>
      </c>
    </row>
    <row r="779" spans="56:56" ht="30" customHeight="1" x14ac:dyDescent="0.25">
      <c r="BD779">
        <f t="shared" si="35"/>
        <v>0</v>
      </c>
    </row>
    <row r="780" spans="56:56" ht="30" customHeight="1" x14ac:dyDescent="0.25">
      <c r="BD780">
        <f t="shared" si="35"/>
        <v>0</v>
      </c>
    </row>
    <row r="781" spans="56:56" ht="30" customHeight="1" x14ac:dyDescent="0.25">
      <c r="BD781">
        <f t="shared" si="35"/>
        <v>0</v>
      </c>
    </row>
    <row r="782" spans="56:56" ht="30" customHeight="1" x14ac:dyDescent="0.25">
      <c r="BD782">
        <f t="shared" si="35"/>
        <v>0</v>
      </c>
    </row>
    <row r="783" spans="56:56" ht="30" customHeight="1" x14ac:dyDescent="0.25">
      <c r="BD783">
        <f t="shared" si="35"/>
        <v>0</v>
      </c>
    </row>
    <row r="784" spans="56:56" ht="30" customHeight="1" x14ac:dyDescent="0.25">
      <c r="BD784">
        <f t="shared" si="35"/>
        <v>0</v>
      </c>
    </row>
    <row r="785" spans="56:56" ht="30" customHeight="1" x14ac:dyDescent="0.25">
      <c r="BD785">
        <f t="shared" si="35"/>
        <v>0</v>
      </c>
    </row>
    <row r="786" spans="56:56" ht="30" customHeight="1" x14ac:dyDescent="0.25">
      <c r="BD786">
        <f t="shared" si="35"/>
        <v>0</v>
      </c>
    </row>
    <row r="787" spans="56:56" ht="30" customHeight="1" x14ac:dyDescent="0.25">
      <c r="BD787">
        <f t="shared" si="35"/>
        <v>0</v>
      </c>
    </row>
    <row r="788" spans="56:56" ht="30" customHeight="1" x14ac:dyDescent="0.25">
      <c r="BD788">
        <f t="shared" si="35"/>
        <v>0</v>
      </c>
    </row>
    <row r="789" spans="56:56" ht="30" customHeight="1" x14ac:dyDescent="0.25">
      <c r="BD789">
        <f t="shared" ref="BD789:BD852" si="36">(BA789*6)+(BB789*8)+(BC789*5)</f>
        <v>0</v>
      </c>
    </row>
    <row r="790" spans="56:56" ht="30" customHeight="1" x14ac:dyDescent="0.25">
      <c r="BD790">
        <f t="shared" si="36"/>
        <v>0</v>
      </c>
    </row>
    <row r="791" spans="56:56" ht="30" customHeight="1" x14ac:dyDescent="0.25">
      <c r="BD791">
        <f t="shared" si="36"/>
        <v>0</v>
      </c>
    </row>
    <row r="792" spans="56:56" ht="30" customHeight="1" x14ac:dyDescent="0.25">
      <c r="BD792">
        <f t="shared" si="36"/>
        <v>0</v>
      </c>
    </row>
    <row r="793" spans="56:56" ht="30" customHeight="1" x14ac:dyDescent="0.25">
      <c r="BD793">
        <f t="shared" si="36"/>
        <v>0</v>
      </c>
    </row>
    <row r="794" spans="56:56" ht="30" customHeight="1" x14ac:dyDescent="0.25">
      <c r="BD794">
        <f t="shared" si="36"/>
        <v>0</v>
      </c>
    </row>
    <row r="795" spans="56:56" ht="30" customHeight="1" x14ac:dyDescent="0.25">
      <c r="BD795">
        <f t="shared" si="36"/>
        <v>0</v>
      </c>
    </row>
    <row r="796" spans="56:56" ht="30" customHeight="1" x14ac:dyDescent="0.25">
      <c r="BD796">
        <f t="shared" si="36"/>
        <v>0</v>
      </c>
    </row>
    <row r="797" spans="56:56" ht="30" customHeight="1" x14ac:dyDescent="0.25">
      <c r="BD797">
        <f t="shared" si="36"/>
        <v>0</v>
      </c>
    </row>
    <row r="798" spans="56:56" ht="30" customHeight="1" x14ac:dyDescent="0.25">
      <c r="BD798">
        <f t="shared" si="36"/>
        <v>0</v>
      </c>
    </row>
    <row r="799" spans="56:56" ht="30" customHeight="1" x14ac:dyDescent="0.25">
      <c r="BD799">
        <f t="shared" si="36"/>
        <v>0</v>
      </c>
    </row>
    <row r="800" spans="56:56" ht="30" customHeight="1" x14ac:dyDescent="0.25">
      <c r="BD800">
        <f t="shared" si="36"/>
        <v>0</v>
      </c>
    </row>
    <row r="801" spans="56:56" ht="30" customHeight="1" x14ac:dyDescent="0.25">
      <c r="BD801">
        <f t="shared" si="36"/>
        <v>0</v>
      </c>
    </row>
    <row r="802" spans="56:56" ht="30" customHeight="1" x14ac:dyDescent="0.25">
      <c r="BD802">
        <f t="shared" si="36"/>
        <v>0</v>
      </c>
    </row>
    <row r="803" spans="56:56" ht="30" customHeight="1" x14ac:dyDescent="0.25">
      <c r="BD803">
        <f t="shared" si="36"/>
        <v>0</v>
      </c>
    </row>
    <row r="804" spans="56:56" ht="30" customHeight="1" x14ac:dyDescent="0.25">
      <c r="BD804">
        <f t="shared" si="36"/>
        <v>0</v>
      </c>
    </row>
    <row r="805" spans="56:56" ht="30" customHeight="1" x14ac:dyDescent="0.25">
      <c r="BD805">
        <f t="shared" si="36"/>
        <v>0</v>
      </c>
    </row>
    <row r="806" spans="56:56" ht="30" customHeight="1" x14ac:dyDescent="0.25">
      <c r="BD806">
        <f t="shared" si="36"/>
        <v>0</v>
      </c>
    </row>
    <row r="807" spans="56:56" ht="30" customHeight="1" x14ac:dyDescent="0.25">
      <c r="BD807">
        <f t="shared" si="36"/>
        <v>0</v>
      </c>
    </row>
    <row r="808" spans="56:56" ht="30" customHeight="1" x14ac:dyDescent="0.25">
      <c r="BD808">
        <f t="shared" si="36"/>
        <v>0</v>
      </c>
    </row>
    <row r="809" spans="56:56" ht="30" customHeight="1" x14ac:dyDescent="0.25">
      <c r="BD809">
        <f t="shared" si="36"/>
        <v>0</v>
      </c>
    </row>
    <row r="810" spans="56:56" ht="30" customHeight="1" x14ac:dyDescent="0.25">
      <c r="BD810">
        <f t="shared" si="36"/>
        <v>0</v>
      </c>
    </row>
    <row r="811" spans="56:56" ht="30" customHeight="1" x14ac:dyDescent="0.25">
      <c r="BD811">
        <f t="shared" si="36"/>
        <v>0</v>
      </c>
    </row>
    <row r="812" spans="56:56" ht="30" customHeight="1" x14ac:dyDescent="0.25">
      <c r="BD812">
        <f t="shared" si="36"/>
        <v>0</v>
      </c>
    </row>
    <row r="813" spans="56:56" ht="30" customHeight="1" x14ac:dyDescent="0.25">
      <c r="BD813">
        <f t="shared" si="36"/>
        <v>0</v>
      </c>
    </row>
    <row r="814" spans="56:56" ht="30" customHeight="1" x14ac:dyDescent="0.25">
      <c r="BD814">
        <f t="shared" si="36"/>
        <v>0</v>
      </c>
    </row>
    <row r="815" spans="56:56" ht="30" customHeight="1" x14ac:dyDescent="0.25">
      <c r="BD815">
        <f t="shared" si="36"/>
        <v>0</v>
      </c>
    </row>
    <row r="816" spans="56:56" ht="30" customHeight="1" x14ac:dyDescent="0.25">
      <c r="BD816">
        <f t="shared" si="36"/>
        <v>0</v>
      </c>
    </row>
    <row r="817" spans="56:56" ht="30" customHeight="1" x14ac:dyDescent="0.25">
      <c r="BD817">
        <f t="shared" si="36"/>
        <v>0</v>
      </c>
    </row>
    <row r="818" spans="56:56" ht="30" customHeight="1" x14ac:dyDescent="0.25">
      <c r="BD818">
        <f t="shared" si="36"/>
        <v>0</v>
      </c>
    </row>
    <row r="819" spans="56:56" ht="30" customHeight="1" x14ac:dyDescent="0.25">
      <c r="BD819">
        <f t="shared" si="36"/>
        <v>0</v>
      </c>
    </row>
    <row r="820" spans="56:56" ht="30" customHeight="1" x14ac:dyDescent="0.25">
      <c r="BD820">
        <f t="shared" si="36"/>
        <v>0</v>
      </c>
    </row>
    <row r="821" spans="56:56" ht="30" customHeight="1" x14ac:dyDescent="0.25">
      <c r="BD821">
        <f t="shared" si="36"/>
        <v>0</v>
      </c>
    </row>
    <row r="822" spans="56:56" ht="30" customHeight="1" x14ac:dyDescent="0.25">
      <c r="BD822">
        <f t="shared" si="36"/>
        <v>0</v>
      </c>
    </row>
    <row r="823" spans="56:56" ht="30" customHeight="1" x14ac:dyDescent="0.25">
      <c r="BD823">
        <f t="shared" si="36"/>
        <v>0</v>
      </c>
    </row>
    <row r="824" spans="56:56" ht="30" customHeight="1" x14ac:dyDescent="0.25">
      <c r="BD824">
        <f t="shared" si="36"/>
        <v>0</v>
      </c>
    </row>
    <row r="825" spans="56:56" ht="30" customHeight="1" x14ac:dyDescent="0.25">
      <c r="BD825">
        <f t="shared" si="36"/>
        <v>0</v>
      </c>
    </row>
    <row r="826" spans="56:56" ht="30" customHeight="1" x14ac:dyDescent="0.25">
      <c r="BD826">
        <f t="shared" si="36"/>
        <v>0</v>
      </c>
    </row>
    <row r="827" spans="56:56" ht="30" customHeight="1" x14ac:dyDescent="0.25">
      <c r="BD827">
        <f t="shared" si="36"/>
        <v>0</v>
      </c>
    </row>
    <row r="828" spans="56:56" ht="30" customHeight="1" x14ac:dyDescent="0.25">
      <c r="BD828">
        <f t="shared" si="36"/>
        <v>0</v>
      </c>
    </row>
    <row r="829" spans="56:56" ht="30" customHeight="1" x14ac:dyDescent="0.25">
      <c r="BD829">
        <f t="shared" si="36"/>
        <v>0</v>
      </c>
    </row>
    <row r="830" spans="56:56" ht="30" customHeight="1" x14ac:dyDescent="0.25">
      <c r="BD830">
        <f t="shared" si="36"/>
        <v>0</v>
      </c>
    </row>
    <row r="831" spans="56:56" ht="30" customHeight="1" x14ac:dyDescent="0.25">
      <c r="BD831">
        <f t="shared" si="36"/>
        <v>0</v>
      </c>
    </row>
    <row r="832" spans="56:56" ht="30" customHeight="1" x14ac:dyDescent="0.25">
      <c r="BD832">
        <f t="shared" si="36"/>
        <v>0</v>
      </c>
    </row>
    <row r="833" spans="56:56" ht="30" customHeight="1" x14ac:dyDescent="0.25">
      <c r="BD833">
        <f t="shared" si="36"/>
        <v>0</v>
      </c>
    </row>
    <row r="834" spans="56:56" ht="30" customHeight="1" x14ac:dyDescent="0.25">
      <c r="BD834">
        <f t="shared" si="36"/>
        <v>0</v>
      </c>
    </row>
    <row r="835" spans="56:56" ht="30" customHeight="1" x14ac:dyDescent="0.25">
      <c r="BD835">
        <f t="shared" si="36"/>
        <v>0</v>
      </c>
    </row>
    <row r="836" spans="56:56" ht="30" customHeight="1" x14ac:dyDescent="0.25">
      <c r="BD836">
        <f t="shared" si="36"/>
        <v>0</v>
      </c>
    </row>
    <row r="837" spans="56:56" ht="30" customHeight="1" x14ac:dyDescent="0.25">
      <c r="BD837">
        <f t="shared" si="36"/>
        <v>0</v>
      </c>
    </row>
    <row r="838" spans="56:56" ht="30" customHeight="1" x14ac:dyDescent="0.25">
      <c r="BD838">
        <f t="shared" si="36"/>
        <v>0</v>
      </c>
    </row>
    <row r="839" spans="56:56" ht="30" customHeight="1" x14ac:dyDescent="0.25">
      <c r="BD839">
        <f t="shared" si="36"/>
        <v>0</v>
      </c>
    </row>
    <row r="840" spans="56:56" ht="30" customHeight="1" x14ac:dyDescent="0.25">
      <c r="BD840">
        <f t="shared" si="36"/>
        <v>0</v>
      </c>
    </row>
    <row r="841" spans="56:56" ht="30" customHeight="1" x14ac:dyDescent="0.25">
      <c r="BD841">
        <f t="shared" si="36"/>
        <v>0</v>
      </c>
    </row>
    <row r="842" spans="56:56" ht="30" customHeight="1" x14ac:dyDescent="0.25">
      <c r="BD842">
        <f t="shared" si="36"/>
        <v>0</v>
      </c>
    </row>
    <row r="843" spans="56:56" ht="30" customHeight="1" x14ac:dyDescent="0.25">
      <c r="BD843">
        <f t="shared" si="36"/>
        <v>0</v>
      </c>
    </row>
    <row r="844" spans="56:56" ht="30" customHeight="1" x14ac:dyDescent="0.25">
      <c r="BD844">
        <f t="shared" si="36"/>
        <v>0</v>
      </c>
    </row>
    <row r="845" spans="56:56" ht="30" customHeight="1" x14ac:dyDescent="0.25">
      <c r="BD845">
        <f t="shared" si="36"/>
        <v>0</v>
      </c>
    </row>
    <row r="846" spans="56:56" ht="30" customHeight="1" x14ac:dyDescent="0.25">
      <c r="BD846">
        <f t="shared" si="36"/>
        <v>0</v>
      </c>
    </row>
    <row r="847" spans="56:56" ht="30" customHeight="1" x14ac:dyDescent="0.25">
      <c r="BD847">
        <f t="shared" si="36"/>
        <v>0</v>
      </c>
    </row>
    <row r="848" spans="56:56" ht="30" customHeight="1" x14ac:dyDescent="0.25">
      <c r="BD848">
        <f t="shared" si="36"/>
        <v>0</v>
      </c>
    </row>
    <row r="849" spans="56:56" ht="30" customHeight="1" x14ac:dyDescent="0.25">
      <c r="BD849">
        <f t="shared" si="36"/>
        <v>0</v>
      </c>
    </row>
    <row r="850" spans="56:56" ht="30" customHeight="1" x14ac:dyDescent="0.25">
      <c r="BD850">
        <f t="shared" si="36"/>
        <v>0</v>
      </c>
    </row>
    <row r="851" spans="56:56" ht="30" customHeight="1" x14ac:dyDescent="0.25">
      <c r="BD851">
        <f t="shared" si="36"/>
        <v>0</v>
      </c>
    </row>
    <row r="852" spans="56:56" ht="30" customHeight="1" x14ac:dyDescent="0.25">
      <c r="BD852">
        <f t="shared" si="36"/>
        <v>0</v>
      </c>
    </row>
    <row r="853" spans="56:56" ht="30" customHeight="1" x14ac:dyDescent="0.25">
      <c r="BD853">
        <f t="shared" ref="BD853:BD916" si="37">(BA853*6)+(BB853*8)+(BC853*5)</f>
        <v>0</v>
      </c>
    </row>
    <row r="854" spans="56:56" ht="30" customHeight="1" x14ac:dyDescent="0.25">
      <c r="BD854">
        <f t="shared" si="37"/>
        <v>0</v>
      </c>
    </row>
    <row r="855" spans="56:56" ht="30" customHeight="1" x14ac:dyDescent="0.25">
      <c r="BD855">
        <f t="shared" si="37"/>
        <v>0</v>
      </c>
    </row>
    <row r="856" spans="56:56" ht="30" customHeight="1" x14ac:dyDescent="0.25">
      <c r="BD856">
        <f t="shared" si="37"/>
        <v>0</v>
      </c>
    </row>
    <row r="857" spans="56:56" ht="30" customHeight="1" x14ac:dyDescent="0.25">
      <c r="BD857">
        <f t="shared" si="37"/>
        <v>0</v>
      </c>
    </row>
    <row r="858" spans="56:56" ht="30" customHeight="1" x14ac:dyDescent="0.25">
      <c r="BD858">
        <f t="shared" si="37"/>
        <v>0</v>
      </c>
    </row>
    <row r="859" spans="56:56" ht="30" customHeight="1" x14ac:dyDescent="0.25">
      <c r="BD859">
        <f t="shared" si="37"/>
        <v>0</v>
      </c>
    </row>
    <row r="860" spans="56:56" ht="30" customHeight="1" x14ac:dyDescent="0.25">
      <c r="BD860">
        <f t="shared" si="37"/>
        <v>0</v>
      </c>
    </row>
    <row r="861" spans="56:56" ht="30" customHeight="1" x14ac:dyDescent="0.25">
      <c r="BD861">
        <f t="shared" si="37"/>
        <v>0</v>
      </c>
    </row>
    <row r="862" spans="56:56" ht="30" customHeight="1" x14ac:dyDescent="0.25">
      <c r="BD862">
        <f t="shared" si="37"/>
        <v>0</v>
      </c>
    </row>
    <row r="863" spans="56:56" ht="30" customHeight="1" x14ac:dyDescent="0.25">
      <c r="BD863">
        <f t="shared" si="37"/>
        <v>0</v>
      </c>
    </row>
    <row r="864" spans="56:56" ht="30" customHeight="1" x14ac:dyDescent="0.25">
      <c r="BD864">
        <f t="shared" si="37"/>
        <v>0</v>
      </c>
    </row>
    <row r="865" spans="56:56" ht="30" customHeight="1" x14ac:dyDescent="0.25">
      <c r="BD865">
        <f t="shared" si="37"/>
        <v>0</v>
      </c>
    </row>
    <row r="866" spans="56:56" ht="30" customHeight="1" x14ac:dyDescent="0.25">
      <c r="BD866">
        <f t="shared" si="37"/>
        <v>0</v>
      </c>
    </row>
    <row r="867" spans="56:56" ht="30" customHeight="1" x14ac:dyDescent="0.25">
      <c r="BD867">
        <f t="shared" si="37"/>
        <v>0</v>
      </c>
    </row>
    <row r="868" spans="56:56" ht="30" customHeight="1" x14ac:dyDescent="0.25">
      <c r="BD868">
        <f t="shared" si="37"/>
        <v>0</v>
      </c>
    </row>
    <row r="869" spans="56:56" ht="30" customHeight="1" x14ac:dyDescent="0.25">
      <c r="BD869">
        <f t="shared" si="37"/>
        <v>0</v>
      </c>
    </row>
    <row r="870" spans="56:56" ht="30" customHeight="1" x14ac:dyDescent="0.25">
      <c r="BD870">
        <f t="shared" si="37"/>
        <v>0</v>
      </c>
    </row>
    <row r="871" spans="56:56" ht="30" customHeight="1" x14ac:dyDescent="0.25">
      <c r="BD871">
        <f t="shared" si="37"/>
        <v>0</v>
      </c>
    </row>
    <row r="872" spans="56:56" ht="30" customHeight="1" x14ac:dyDescent="0.25">
      <c r="BD872">
        <f t="shared" si="37"/>
        <v>0</v>
      </c>
    </row>
    <row r="873" spans="56:56" ht="30" customHeight="1" x14ac:dyDescent="0.25">
      <c r="BD873">
        <f t="shared" si="37"/>
        <v>0</v>
      </c>
    </row>
    <row r="874" spans="56:56" ht="30" customHeight="1" x14ac:dyDescent="0.25">
      <c r="BD874">
        <f t="shared" si="37"/>
        <v>0</v>
      </c>
    </row>
    <row r="875" spans="56:56" ht="30" customHeight="1" x14ac:dyDescent="0.25">
      <c r="BD875">
        <f t="shared" si="37"/>
        <v>0</v>
      </c>
    </row>
    <row r="876" spans="56:56" ht="30" customHeight="1" x14ac:dyDescent="0.25">
      <c r="BD876">
        <f t="shared" si="37"/>
        <v>0</v>
      </c>
    </row>
    <row r="877" spans="56:56" ht="30" customHeight="1" x14ac:dyDescent="0.25">
      <c r="BD877">
        <f t="shared" si="37"/>
        <v>0</v>
      </c>
    </row>
    <row r="878" spans="56:56" ht="30" customHeight="1" x14ac:dyDescent="0.25">
      <c r="BD878">
        <f t="shared" si="37"/>
        <v>0</v>
      </c>
    </row>
    <row r="879" spans="56:56" ht="30" customHeight="1" x14ac:dyDescent="0.25">
      <c r="BD879">
        <f t="shared" si="37"/>
        <v>0</v>
      </c>
    </row>
    <row r="880" spans="56:56" ht="30" customHeight="1" x14ac:dyDescent="0.25">
      <c r="BD880">
        <f t="shared" si="37"/>
        <v>0</v>
      </c>
    </row>
    <row r="881" spans="56:56" ht="30" customHeight="1" x14ac:dyDescent="0.25">
      <c r="BD881">
        <f t="shared" si="37"/>
        <v>0</v>
      </c>
    </row>
    <row r="882" spans="56:56" ht="30" customHeight="1" x14ac:dyDescent="0.25">
      <c r="BD882">
        <f t="shared" si="37"/>
        <v>0</v>
      </c>
    </row>
    <row r="883" spans="56:56" ht="30" customHeight="1" x14ac:dyDescent="0.25">
      <c r="BD883">
        <f t="shared" si="37"/>
        <v>0</v>
      </c>
    </row>
    <row r="884" spans="56:56" ht="30" customHeight="1" x14ac:dyDescent="0.25">
      <c r="BD884">
        <f t="shared" si="37"/>
        <v>0</v>
      </c>
    </row>
    <row r="885" spans="56:56" ht="30" customHeight="1" x14ac:dyDescent="0.25">
      <c r="BD885">
        <f t="shared" si="37"/>
        <v>0</v>
      </c>
    </row>
    <row r="886" spans="56:56" ht="30" customHeight="1" x14ac:dyDescent="0.25">
      <c r="BD886">
        <f t="shared" si="37"/>
        <v>0</v>
      </c>
    </row>
    <row r="887" spans="56:56" ht="30" customHeight="1" x14ac:dyDescent="0.25">
      <c r="BD887">
        <f t="shared" si="37"/>
        <v>0</v>
      </c>
    </row>
    <row r="888" spans="56:56" ht="30" customHeight="1" x14ac:dyDescent="0.25">
      <c r="BD888">
        <f t="shared" si="37"/>
        <v>0</v>
      </c>
    </row>
    <row r="889" spans="56:56" ht="30" customHeight="1" x14ac:dyDescent="0.25">
      <c r="BD889">
        <f t="shared" si="37"/>
        <v>0</v>
      </c>
    </row>
    <row r="890" spans="56:56" ht="30" customHeight="1" x14ac:dyDescent="0.25">
      <c r="BD890">
        <f t="shared" si="37"/>
        <v>0</v>
      </c>
    </row>
    <row r="891" spans="56:56" ht="30" customHeight="1" x14ac:dyDescent="0.25">
      <c r="BD891">
        <f t="shared" si="37"/>
        <v>0</v>
      </c>
    </row>
    <row r="892" spans="56:56" ht="30" customHeight="1" x14ac:dyDescent="0.25">
      <c r="BD892">
        <f t="shared" si="37"/>
        <v>0</v>
      </c>
    </row>
    <row r="893" spans="56:56" ht="30" customHeight="1" x14ac:dyDescent="0.25">
      <c r="BD893">
        <f t="shared" si="37"/>
        <v>0</v>
      </c>
    </row>
    <row r="894" spans="56:56" ht="30" customHeight="1" x14ac:dyDescent="0.25">
      <c r="BD894">
        <f t="shared" si="37"/>
        <v>0</v>
      </c>
    </row>
    <row r="895" spans="56:56" ht="30" customHeight="1" x14ac:dyDescent="0.25">
      <c r="BD895">
        <f t="shared" si="37"/>
        <v>0</v>
      </c>
    </row>
    <row r="896" spans="56:56" ht="30" customHeight="1" x14ac:dyDescent="0.25">
      <c r="BD896">
        <f t="shared" si="37"/>
        <v>0</v>
      </c>
    </row>
    <row r="897" spans="56:56" ht="30" customHeight="1" x14ac:dyDescent="0.25">
      <c r="BD897">
        <f t="shared" si="37"/>
        <v>0</v>
      </c>
    </row>
    <row r="898" spans="56:56" ht="30" customHeight="1" x14ac:dyDescent="0.25">
      <c r="BD898">
        <f t="shared" si="37"/>
        <v>0</v>
      </c>
    </row>
    <row r="899" spans="56:56" ht="30" customHeight="1" x14ac:dyDescent="0.25">
      <c r="BD899">
        <f t="shared" si="37"/>
        <v>0</v>
      </c>
    </row>
    <row r="900" spans="56:56" ht="30" customHeight="1" x14ac:dyDescent="0.25">
      <c r="BD900">
        <f t="shared" si="37"/>
        <v>0</v>
      </c>
    </row>
    <row r="901" spans="56:56" ht="30" customHeight="1" x14ac:dyDescent="0.25">
      <c r="BD901">
        <f t="shared" si="37"/>
        <v>0</v>
      </c>
    </row>
    <row r="902" spans="56:56" ht="30" customHeight="1" x14ac:dyDescent="0.25">
      <c r="BD902">
        <f t="shared" si="37"/>
        <v>0</v>
      </c>
    </row>
    <row r="903" spans="56:56" ht="30" customHeight="1" x14ac:dyDescent="0.25">
      <c r="BD903">
        <f t="shared" si="37"/>
        <v>0</v>
      </c>
    </row>
    <row r="904" spans="56:56" ht="30" customHeight="1" x14ac:dyDescent="0.25">
      <c r="BD904">
        <f t="shared" si="37"/>
        <v>0</v>
      </c>
    </row>
    <row r="905" spans="56:56" ht="30" customHeight="1" x14ac:dyDescent="0.25">
      <c r="BD905">
        <f t="shared" si="37"/>
        <v>0</v>
      </c>
    </row>
    <row r="906" spans="56:56" ht="30" customHeight="1" x14ac:dyDescent="0.25">
      <c r="BD906">
        <f t="shared" si="37"/>
        <v>0</v>
      </c>
    </row>
    <row r="907" spans="56:56" ht="30" customHeight="1" x14ac:dyDescent="0.25">
      <c r="BD907">
        <f t="shared" si="37"/>
        <v>0</v>
      </c>
    </row>
    <row r="908" spans="56:56" ht="30" customHeight="1" x14ac:dyDescent="0.25">
      <c r="BD908">
        <f t="shared" si="37"/>
        <v>0</v>
      </c>
    </row>
    <row r="909" spans="56:56" ht="30" customHeight="1" x14ac:dyDescent="0.25">
      <c r="BD909">
        <f t="shared" si="37"/>
        <v>0</v>
      </c>
    </row>
    <row r="910" spans="56:56" ht="30" customHeight="1" x14ac:dyDescent="0.25">
      <c r="BD910">
        <f t="shared" si="37"/>
        <v>0</v>
      </c>
    </row>
    <row r="911" spans="56:56" ht="30" customHeight="1" x14ac:dyDescent="0.25">
      <c r="BD911">
        <f t="shared" si="37"/>
        <v>0</v>
      </c>
    </row>
    <row r="912" spans="56:56" ht="30" customHeight="1" x14ac:dyDescent="0.25">
      <c r="BD912">
        <f t="shared" si="37"/>
        <v>0</v>
      </c>
    </row>
    <row r="913" spans="56:56" ht="30" customHeight="1" x14ac:dyDescent="0.25">
      <c r="BD913">
        <f t="shared" si="37"/>
        <v>0</v>
      </c>
    </row>
    <row r="914" spans="56:56" ht="30" customHeight="1" x14ac:dyDescent="0.25">
      <c r="BD914">
        <f t="shared" si="37"/>
        <v>0</v>
      </c>
    </row>
    <row r="915" spans="56:56" ht="30" customHeight="1" x14ac:dyDescent="0.25">
      <c r="BD915">
        <f t="shared" si="37"/>
        <v>0</v>
      </c>
    </row>
    <row r="916" spans="56:56" ht="30" customHeight="1" x14ac:dyDescent="0.25">
      <c r="BD916">
        <f t="shared" si="37"/>
        <v>0</v>
      </c>
    </row>
    <row r="917" spans="56:56" ht="30" customHeight="1" x14ac:dyDescent="0.25">
      <c r="BD917">
        <f t="shared" ref="BD917:BD963" si="38">(BA917*6)+(BB917*8)+(BC917*5)</f>
        <v>0</v>
      </c>
    </row>
    <row r="918" spans="56:56" ht="30" customHeight="1" x14ac:dyDescent="0.25">
      <c r="BD918">
        <f t="shared" si="38"/>
        <v>0</v>
      </c>
    </row>
    <row r="919" spans="56:56" ht="30" customHeight="1" x14ac:dyDescent="0.25">
      <c r="BD919">
        <f t="shared" si="38"/>
        <v>0</v>
      </c>
    </row>
    <row r="920" spans="56:56" ht="30" customHeight="1" x14ac:dyDescent="0.25">
      <c r="BD920">
        <f t="shared" si="38"/>
        <v>0</v>
      </c>
    </row>
    <row r="921" spans="56:56" ht="30" customHeight="1" x14ac:dyDescent="0.25">
      <c r="BD921">
        <f t="shared" si="38"/>
        <v>0</v>
      </c>
    </row>
    <row r="922" spans="56:56" ht="30" customHeight="1" x14ac:dyDescent="0.25">
      <c r="BD922">
        <f t="shared" si="38"/>
        <v>0</v>
      </c>
    </row>
    <row r="923" spans="56:56" ht="30" customHeight="1" x14ac:dyDescent="0.25">
      <c r="BD923">
        <f t="shared" si="38"/>
        <v>0</v>
      </c>
    </row>
    <row r="924" spans="56:56" ht="30" customHeight="1" x14ac:dyDescent="0.25">
      <c r="BD924">
        <f t="shared" si="38"/>
        <v>0</v>
      </c>
    </row>
    <row r="925" spans="56:56" ht="30" customHeight="1" x14ac:dyDescent="0.25">
      <c r="BD925">
        <f t="shared" si="38"/>
        <v>0</v>
      </c>
    </row>
    <row r="926" spans="56:56" ht="30" customHeight="1" x14ac:dyDescent="0.25">
      <c r="BD926">
        <f t="shared" si="38"/>
        <v>0</v>
      </c>
    </row>
    <row r="927" spans="56:56" ht="30" customHeight="1" x14ac:dyDescent="0.25">
      <c r="BD927">
        <f t="shared" si="38"/>
        <v>0</v>
      </c>
    </row>
    <row r="928" spans="56:56" ht="30" customHeight="1" x14ac:dyDescent="0.25">
      <c r="BD928">
        <f t="shared" si="38"/>
        <v>0</v>
      </c>
    </row>
    <row r="929" spans="56:56" ht="30" customHeight="1" x14ac:dyDescent="0.25">
      <c r="BD929">
        <f t="shared" si="38"/>
        <v>0</v>
      </c>
    </row>
    <row r="930" spans="56:56" ht="30" customHeight="1" x14ac:dyDescent="0.25">
      <c r="BD930">
        <f t="shared" si="38"/>
        <v>0</v>
      </c>
    </row>
    <row r="931" spans="56:56" ht="30" customHeight="1" x14ac:dyDescent="0.25">
      <c r="BD931">
        <f t="shared" si="38"/>
        <v>0</v>
      </c>
    </row>
    <row r="932" spans="56:56" ht="30" customHeight="1" x14ac:dyDescent="0.25">
      <c r="BD932">
        <f t="shared" si="38"/>
        <v>0</v>
      </c>
    </row>
    <row r="933" spans="56:56" ht="30" customHeight="1" x14ac:dyDescent="0.25">
      <c r="BD933">
        <f t="shared" si="38"/>
        <v>0</v>
      </c>
    </row>
    <row r="934" spans="56:56" ht="30" customHeight="1" x14ac:dyDescent="0.25">
      <c r="BD934">
        <f t="shared" si="38"/>
        <v>0</v>
      </c>
    </row>
    <row r="935" spans="56:56" ht="30" customHeight="1" x14ac:dyDescent="0.25">
      <c r="BD935">
        <f t="shared" si="38"/>
        <v>0</v>
      </c>
    </row>
    <row r="936" spans="56:56" ht="30" customHeight="1" x14ac:dyDescent="0.25">
      <c r="BD936">
        <f t="shared" si="38"/>
        <v>0</v>
      </c>
    </row>
    <row r="937" spans="56:56" ht="30" customHeight="1" x14ac:dyDescent="0.25">
      <c r="BD937">
        <f t="shared" si="38"/>
        <v>0</v>
      </c>
    </row>
    <row r="938" spans="56:56" ht="30" customHeight="1" x14ac:dyDescent="0.25">
      <c r="BD938">
        <f t="shared" si="38"/>
        <v>0</v>
      </c>
    </row>
    <row r="939" spans="56:56" ht="30" customHeight="1" x14ac:dyDescent="0.25">
      <c r="BD939">
        <f t="shared" si="38"/>
        <v>0</v>
      </c>
    </row>
    <row r="940" spans="56:56" ht="30" customHeight="1" x14ac:dyDescent="0.25">
      <c r="BD940">
        <f t="shared" si="38"/>
        <v>0</v>
      </c>
    </row>
    <row r="941" spans="56:56" ht="30" customHeight="1" x14ac:dyDescent="0.25">
      <c r="BD941">
        <f t="shared" si="38"/>
        <v>0</v>
      </c>
    </row>
    <row r="942" spans="56:56" ht="30" customHeight="1" x14ac:dyDescent="0.25">
      <c r="BD942">
        <f t="shared" si="38"/>
        <v>0</v>
      </c>
    </row>
    <row r="943" spans="56:56" ht="30" customHeight="1" x14ac:dyDescent="0.25">
      <c r="BD943">
        <f t="shared" si="38"/>
        <v>0</v>
      </c>
    </row>
    <row r="944" spans="56:56" ht="30" customHeight="1" x14ac:dyDescent="0.25">
      <c r="BD944">
        <f t="shared" si="38"/>
        <v>0</v>
      </c>
    </row>
    <row r="945" spans="56:56" ht="30" customHeight="1" x14ac:dyDescent="0.25">
      <c r="BD945">
        <f t="shared" si="38"/>
        <v>0</v>
      </c>
    </row>
    <row r="946" spans="56:56" ht="30" customHeight="1" x14ac:dyDescent="0.25">
      <c r="BD946">
        <f t="shared" si="38"/>
        <v>0</v>
      </c>
    </row>
    <row r="947" spans="56:56" ht="30" customHeight="1" x14ac:dyDescent="0.25">
      <c r="BD947">
        <f t="shared" si="38"/>
        <v>0</v>
      </c>
    </row>
    <row r="948" spans="56:56" ht="30" customHeight="1" x14ac:dyDescent="0.25">
      <c r="BD948">
        <f t="shared" si="38"/>
        <v>0</v>
      </c>
    </row>
    <row r="949" spans="56:56" ht="30" customHeight="1" x14ac:dyDescent="0.25">
      <c r="BD949">
        <f t="shared" si="38"/>
        <v>0</v>
      </c>
    </row>
    <row r="950" spans="56:56" ht="30" customHeight="1" x14ac:dyDescent="0.25">
      <c r="BD950">
        <f t="shared" si="38"/>
        <v>0</v>
      </c>
    </row>
    <row r="951" spans="56:56" ht="30" customHeight="1" x14ac:dyDescent="0.25">
      <c r="BD951">
        <f t="shared" si="38"/>
        <v>0</v>
      </c>
    </row>
    <row r="952" spans="56:56" ht="30" customHeight="1" x14ac:dyDescent="0.25">
      <c r="BD952">
        <f t="shared" si="38"/>
        <v>0</v>
      </c>
    </row>
    <row r="953" spans="56:56" ht="30" customHeight="1" x14ac:dyDescent="0.25">
      <c r="BD953">
        <f t="shared" si="38"/>
        <v>0</v>
      </c>
    </row>
    <row r="954" spans="56:56" x14ac:dyDescent="0.25">
      <c r="BD954">
        <f t="shared" si="38"/>
        <v>0</v>
      </c>
    </row>
    <row r="955" spans="56:56" x14ac:dyDescent="0.25">
      <c r="BD955">
        <f t="shared" si="38"/>
        <v>0</v>
      </c>
    </row>
    <row r="956" spans="56:56" x14ac:dyDescent="0.25">
      <c r="BD956">
        <f t="shared" si="38"/>
        <v>0</v>
      </c>
    </row>
    <row r="957" spans="56:56" x14ac:dyDescent="0.25">
      <c r="BD957">
        <f t="shared" si="38"/>
        <v>0</v>
      </c>
    </row>
    <row r="958" spans="56:56" x14ac:dyDescent="0.25">
      <c r="BD958">
        <f t="shared" si="38"/>
        <v>0</v>
      </c>
    </row>
    <row r="959" spans="56:56" x14ac:dyDescent="0.25">
      <c r="BD959">
        <f t="shared" si="38"/>
        <v>0</v>
      </c>
    </row>
    <row r="960" spans="56:56" x14ac:dyDescent="0.25">
      <c r="BD960">
        <f t="shared" si="38"/>
        <v>0</v>
      </c>
    </row>
    <row r="961" spans="56:56" x14ac:dyDescent="0.25">
      <c r="BD961">
        <f t="shared" si="38"/>
        <v>0</v>
      </c>
    </row>
    <row r="962" spans="56:56" x14ac:dyDescent="0.25">
      <c r="BD962">
        <f t="shared" si="38"/>
        <v>0</v>
      </c>
    </row>
    <row r="963" spans="56:56" x14ac:dyDescent="0.25">
      <c r="BD963">
        <f t="shared" si="38"/>
        <v>0</v>
      </c>
    </row>
  </sheetData>
  <mergeCells count="21">
    <mergeCell ref="Y32:Z32"/>
    <mergeCell ref="X35:AA35"/>
    <mergeCell ref="B5:G5"/>
    <mergeCell ref="B6:G6"/>
    <mergeCell ref="A9:D9"/>
    <mergeCell ref="G9:K9"/>
    <mergeCell ref="Y23:Z23"/>
    <mergeCell ref="Y19:Z19"/>
    <mergeCell ref="Y16:Z16"/>
    <mergeCell ref="Y12:Z12"/>
    <mergeCell ref="Y29:Z29"/>
    <mergeCell ref="AG1:BG1"/>
    <mergeCell ref="X9:AB9"/>
    <mergeCell ref="K2:S2"/>
    <mergeCell ref="K5:S5"/>
    <mergeCell ref="T5:U5"/>
    <mergeCell ref="V5:W5"/>
    <mergeCell ref="M9:S9"/>
    <mergeCell ref="T9:U9"/>
    <mergeCell ref="Y24:Z24"/>
    <mergeCell ref="Y25:Z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view="pageBreakPreview" zoomScale="60" zoomScaleNormal="70" workbookViewId="0">
      <selection activeCell="G8" sqref="G8"/>
    </sheetView>
  </sheetViews>
  <sheetFormatPr baseColWidth="10" defaultRowHeight="17.25" x14ac:dyDescent="0.3"/>
  <cols>
    <col min="1" max="4" width="11.42578125" style="543"/>
    <col min="5" max="5" width="14.28515625" style="543" customWidth="1"/>
    <col min="6" max="6" width="35.28515625" style="543" customWidth="1"/>
    <col min="7" max="7" width="33.85546875" style="543" customWidth="1"/>
    <col min="8" max="10" width="11.42578125" style="543"/>
  </cols>
  <sheetData>
    <row r="1" spans="1:10" ht="18" thickBot="1" x14ac:dyDescent="0.3">
      <c r="A1" s="488" t="s">
        <v>5</v>
      </c>
      <c r="B1" s="489" t="s">
        <v>12</v>
      </c>
      <c r="C1" s="489" t="s">
        <v>18</v>
      </c>
      <c r="D1" s="490" t="s">
        <v>94</v>
      </c>
      <c r="E1" s="491" t="s">
        <v>131</v>
      </c>
      <c r="F1" s="492" t="s">
        <v>134</v>
      </c>
      <c r="G1" s="493" t="s">
        <v>135</v>
      </c>
      <c r="H1" s="494" t="s">
        <v>13</v>
      </c>
      <c r="I1" s="495" t="s">
        <v>14</v>
      </c>
      <c r="J1" s="496" t="s">
        <v>30</v>
      </c>
    </row>
    <row r="2" spans="1:10" ht="18" thickBot="1" x14ac:dyDescent="0.3">
      <c r="A2" s="497" t="s">
        <v>86</v>
      </c>
      <c r="B2" s="498" t="s">
        <v>19</v>
      </c>
      <c r="C2" s="499">
        <f>SUM(H3:H13)</f>
        <v>7505</v>
      </c>
      <c r="D2" s="500">
        <f>SUM(I3:I13)</f>
        <v>4950</v>
      </c>
      <c r="E2" s="544">
        <f>C2-D2</f>
        <v>2555</v>
      </c>
      <c r="F2" s="501"/>
      <c r="G2" s="502"/>
      <c r="H2" s="502"/>
      <c r="I2" s="502"/>
      <c r="J2" s="503"/>
    </row>
    <row r="3" spans="1:10" ht="52.5" thickBot="1" x14ac:dyDescent="0.3">
      <c r="A3" s="504"/>
      <c r="B3" s="505" t="s">
        <v>19</v>
      </c>
      <c r="C3" s="506"/>
      <c r="D3" s="507"/>
      <c r="E3" s="508"/>
      <c r="F3" s="509" t="s">
        <v>85</v>
      </c>
      <c r="G3" s="510" t="s">
        <v>122</v>
      </c>
      <c r="H3" s="511">
        <v>1040</v>
      </c>
      <c r="I3" s="512">
        <v>500</v>
      </c>
      <c r="J3" s="513">
        <f t="shared" ref="J3:J12" si="0">H3-I3</f>
        <v>540</v>
      </c>
    </row>
    <row r="4" spans="1:10" ht="34.5" x14ac:dyDescent="0.25">
      <c r="A4" s="514"/>
      <c r="B4" s="515" t="s">
        <v>19</v>
      </c>
      <c r="C4" s="516"/>
      <c r="D4" s="517"/>
      <c r="E4" s="518"/>
      <c r="F4" s="509" t="s">
        <v>88</v>
      </c>
      <c r="G4" s="510"/>
      <c r="H4" s="519">
        <v>2900</v>
      </c>
      <c r="I4" s="520">
        <v>1550</v>
      </c>
      <c r="J4" s="521">
        <f t="shared" si="0"/>
        <v>1350</v>
      </c>
    </row>
    <row r="5" spans="1:10" ht="34.5" x14ac:dyDescent="0.25">
      <c r="A5" s="514" t="s">
        <v>102</v>
      </c>
      <c r="B5" s="515" t="s">
        <v>19</v>
      </c>
      <c r="C5" s="516"/>
      <c r="D5" s="517"/>
      <c r="E5" s="518"/>
      <c r="F5" s="522" t="s">
        <v>90</v>
      </c>
      <c r="G5" s="523"/>
      <c r="H5" s="524">
        <v>240</v>
      </c>
      <c r="I5" s="525"/>
      <c r="J5" s="526">
        <f t="shared" si="0"/>
        <v>240</v>
      </c>
    </row>
    <row r="6" spans="1:10" ht="51.75" x14ac:dyDescent="0.25">
      <c r="A6" s="514"/>
      <c r="B6" s="515" t="s">
        <v>19</v>
      </c>
      <c r="C6" s="516"/>
      <c r="D6" s="517"/>
      <c r="E6" s="518"/>
      <c r="F6" s="522" t="s">
        <v>103</v>
      </c>
      <c r="G6" s="523" t="s">
        <v>109</v>
      </c>
      <c r="H6" s="524">
        <v>1500</v>
      </c>
      <c r="I6" s="525">
        <v>1300</v>
      </c>
      <c r="J6" s="526">
        <f>H6-I6</f>
        <v>200</v>
      </c>
    </row>
    <row r="7" spans="1:10" x14ac:dyDescent="0.25">
      <c r="A7" s="514"/>
      <c r="B7" s="515" t="s">
        <v>19</v>
      </c>
      <c r="C7" s="516"/>
      <c r="D7" s="517"/>
      <c r="E7" s="518"/>
      <c r="F7" s="522" t="s">
        <v>104</v>
      </c>
      <c r="G7" s="523"/>
      <c r="H7" s="524">
        <v>100</v>
      </c>
      <c r="I7" s="525"/>
      <c r="J7" s="526">
        <f t="shared" si="0"/>
        <v>100</v>
      </c>
    </row>
    <row r="8" spans="1:10" ht="34.5" x14ac:dyDescent="0.25">
      <c r="A8" s="514"/>
      <c r="B8" s="515" t="s">
        <v>110</v>
      </c>
      <c r="C8" s="516"/>
      <c r="D8" s="517"/>
      <c r="E8" s="518"/>
      <c r="F8" s="522" t="s">
        <v>370</v>
      </c>
      <c r="G8" s="523" t="s">
        <v>376</v>
      </c>
      <c r="H8" s="524">
        <v>1000</v>
      </c>
      <c r="I8" s="525">
        <v>1000</v>
      </c>
      <c r="J8" s="526">
        <f t="shared" si="0"/>
        <v>0</v>
      </c>
    </row>
    <row r="9" spans="1:10" x14ac:dyDescent="0.25">
      <c r="A9" s="514"/>
      <c r="B9" s="515" t="s">
        <v>19</v>
      </c>
      <c r="C9" s="516"/>
      <c r="D9" s="517"/>
      <c r="E9" s="518"/>
      <c r="F9" s="522" t="s">
        <v>111</v>
      </c>
      <c r="G9" s="523"/>
      <c r="H9" s="524">
        <v>80</v>
      </c>
      <c r="I9" s="525"/>
      <c r="J9" s="526">
        <f t="shared" si="0"/>
        <v>80</v>
      </c>
    </row>
    <row r="10" spans="1:10" x14ac:dyDescent="0.25">
      <c r="A10" s="527">
        <v>43390</v>
      </c>
      <c r="B10" s="515" t="s">
        <v>19</v>
      </c>
      <c r="C10" s="516"/>
      <c r="D10" s="517"/>
      <c r="E10" s="518"/>
      <c r="F10" s="522" t="s">
        <v>124</v>
      </c>
      <c r="G10" s="523" t="s">
        <v>306</v>
      </c>
      <c r="H10" s="524">
        <v>100</v>
      </c>
      <c r="I10" s="525">
        <v>55</v>
      </c>
      <c r="J10" s="526">
        <f t="shared" si="0"/>
        <v>45</v>
      </c>
    </row>
    <row r="11" spans="1:10" x14ac:dyDescent="0.25">
      <c r="A11" s="527">
        <v>43334</v>
      </c>
      <c r="B11" s="515" t="s">
        <v>19</v>
      </c>
      <c r="C11" s="516"/>
      <c r="D11" s="517"/>
      <c r="E11" s="518"/>
      <c r="F11" s="522" t="s">
        <v>299</v>
      </c>
      <c r="G11" s="523" t="s">
        <v>306</v>
      </c>
      <c r="H11" s="524">
        <v>145</v>
      </c>
      <c r="I11" s="525">
        <v>145</v>
      </c>
      <c r="J11" s="526">
        <f t="shared" si="0"/>
        <v>0</v>
      </c>
    </row>
    <row r="12" spans="1:10" x14ac:dyDescent="0.25">
      <c r="A12" s="528">
        <v>43180</v>
      </c>
      <c r="B12" s="529" t="s">
        <v>19</v>
      </c>
      <c r="C12" s="530"/>
      <c r="D12" s="531"/>
      <c r="E12" s="532"/>
      <c r="F12" s="522" t="s">
        <v>141</v>
      </c>
      <c r="G12" s="523" t="s">
        <v>306</v>
      </c>
      <c r="H12" s="524">
        <v>200</v>
      </c>
      <c r="I12" s="525">
        <v>200</v>
      </c>
      <c r="J12" s="526">
        <f t="shared" si="0"/>
        <v>0</v>
      </c>
    </row>
    <row r="13" spans="1:10" ht="35.25" thickBot="1" x14ac:dyDescent="0.3">
      <c r="A13" s="533"/>
      <c r="B13" s="534"/>
      <c r="C13" s="535"/>
      <c r="D13" s="536"/>
      <c r="E13" s="537"/>
      <c r="F13" s="538" t="s">
        <v>112</v>
      </c>
      <c r="G13" s="539" t="s">
        <v>377</v>
      </c>
      <c r="H13" s="540">
        <v>200</v>
      </c>
      <c r="I13" s="541">
        <v>200</v>
      </c>
      <c r="J13" s="542">
        <f>H13-I13</f>
        <v>0</v>
      </c>
    </row>
  </sheetData>
  <pageMargins left="0.25" right="0.25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cp:lastPrinted>2018-11-21T00:23:35Z</cp:lastPrinted>
  <dcterms:created xsi:type="dcterms:W3CDTF">2017-02-16T19:59:31Z</dcterms:created>
  <dcterms:modified xsi:type="dcterms:W3CDTF">2018-12-08T21:30:36Z</dcterms:modified>
</cp:coreProperties>
</file>