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34D3713E-5559-4001-9B86-0AA4A2042FA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1" i="3" l="1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8" i="3"/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N27" i="3"/>
  <c r="P27" i="3"/>
  <c r="R27" i="3"/>
  <c r="T27" i="3"/>
  <c r="V27" i="3"/>
  <c r="X27" i="3"/>
  <c r="D27" i="3"/>
  <c r="U9" i="3" l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8" i="3"/>
  <c r="AB20" i="3"/>
  <c r="AB16" i="3" l="1"/>
  <c r="AB23" i="3"/>
  <c r="AB12" i="3"/>
  <c r="AB25" i="3"/>
  <c r="U27" i="3"/>
  <c r="AB15" i="3"/>
  <c r="AB22" i="3"/>
  <c r="AB13" i="3"/>
  <c r="W27" i="3"/>
  <c r="AB8" i="3"/>
  <c r="S27" i="3"/>
  <c r="AB11" i="3"/>
  <c r="AB26" i="3"/>
  <c r="AB18" i="3"/>
  <c r="AB10" i="3"/>
  <c r="AA27" i="3"/>
  <c r="AB17" i="3"/>
  <c r="AB9" i="3"/>
  <c r="AB24" i="3"/>
  <c r="AB14" i="3"/>
  <c r="AB19" i="3"/>
  <c r="R25" i="2"/>
  <c r="AB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AD26" i="3"/>
  <c r="O26" i="3"/>
  <c r="AD25" i="3"/>
  <c r="O25" i="3"/>
  <c r="AD24" i="3"/>
  <c r="O24" i="3"/>
  <c r="AD23" i="3"/>
  <c r="O23" i="3"/>
  <c r="AD22" i="3"/>
  <c r="O22" i="3"/>
  <c r="AD21" i="3"/>
  <c r="O21" i="3"/>
  <c r="AD20" i="3"/>
  <c r="O20" i="3"/>
  <c r="AD19" i="3"/>
  <c r="O19" i="3"/>
  <c r="AD18" i="3"/>
  <c r="O18" i="3"/>
  <c r="AD17" i="3"/>
  <c r="O17" i="3"/>
  <c r="AD16" i="3"/>
  <c r="O16" i="3"/>
  <c r="AD15" i="3"/>
  <c r="O15" i="3"/>
  <c r="AD14" i="3"/>
  <c r="O14" i="3"/>
  <c r="AD13" i="3"/>
  <c r="O13" i="3"/>
  <c r="AD12" i="3"/>
  <c r="O12" i="3"/>
  <c r="O11" i="3"/>
  <c r="AD10" i="3"/>
  <c r="O10" i="3"/>
  <c r="AD9" i="3"/>
  <c r="O9" i="3"/>
  <c r="AD8" i="3"/>
  <c r="O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O27" i="3" l="1"/>
  <c r="V15" i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V9" i="1"/>
  <c r="V22" i="1"/>
  <c r="V24" i="1"/>
  <c r="V10" i="4"/>
  <c r="W10" i="4" s="1"/>
  <c r="X10" i="4" s="1"/>
  <c r="AD11" i="3"/>
  <c r="AD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<sst xmlns="http://schemas.openxmlformats.org/spreadsheetml/2006/main" count="226" uniqueCount="137">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</sst>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</fills>
  <borders count="1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8" fillId="0" borderId="100" applyNumberFormat="0" applyFill="0" applyAlignment="0" applyProtection="0"/>
    <xf numFmtId="0" fontId="29" fillId="0" borderId="101" applyNumberFormat="0" applyFill="0" applyAlignment="0" applyProtection="0"/>
    <xf numFmtId="0" fontId="30" fillId="0" borderId="102" applyNumberFormat="0" applyFill="0" applyAlignment="0" applyProtection="0"/>
    <xf numFmtId="0" fontId="34" fillId="19" borderId="103" applyNumberFormat="0" applyAlignment="0" applyProtection="0"/>
    <xf numFmtId="0" fontId="35" fillId="20" borderId="104" applyNumberFormat="0" applyAlignment="0" applyProtection="0"/>
    <xf numFmtId="0" fontId="36" fillId="20" borderId="103" applyNumberFormat="0" applyAlignment="0" applyProtection="0"/>
    <xf numFmtId="0" fontId="37" fillId="0" borderId="105" applyNumberFormat="0" applyFill="0" applyAlignment="0" applyProtection="0"/>
    <xf numFmtId="0" fontId="38" fillId="21" borderId="106" applyNumberFormat="0" applyAlignment="0" applyProtection="0"/>
    <xf numFmtId="0" fontId="41" fillId="0" borderId="108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7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96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7" xfId="0" applyFont="1" applyFill="1" applyBorder="1" applyAlignment="1"/>
    <xf numFmtId="0" fontId="2" fillId="13" borderId="34" xfId="0" applyFont="1" applyFill="1" applyBorder="1" applyAlignment="1"/>
    <xf numFmtId="0" fontId="2" fillId="13" borderId="64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8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8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4" borderId="82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3" xfId="0" applyFont="1" applyFill="1" applyBorder="1" applyAlignment="1">
      <alignment horizontal="center" wrapText="1"/>
    </xf>
    <xf numFmtId="0" fontId="2" fillId="15" borderId="82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1" fillId="48" borderId="112" xfId="10" applyFont="1" applyFill="1" applyBorder="1" applyAlignment="1">
      <alignment horizontal="center" wrapText="1"/>
    </xf>
    <xf numFmtId="0" fontId="1" fillId="47" borderId="110" xfId="10" applyFill="1" applyBorder="1" applyAlignment="1">
      <alignment horizontal="center" wrapText="1"/>
    </xf>
    <xf numFmtId="0" fontId="1" fillId="49" borderId="110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1" fillId="47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4" xfId="0" applyFont="1" applyFill="1" applyBorder="1" applyAlignment="1">
      <alignment horizontal="center" wrapText="1"/>
    </xf>
    <xf numFmtId="0" fontId="2" fillId="14" borderId="97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8" xfId="0" applyFont="1" applyFill="1" applyBorder="1" applyAlignment="1">
      <alignment horizontal="center" wrapText="1"/>
    </xf>
    <xf numFmtId="0" fontId="2" fillId="0" borderId="113" xfId="0" applyFont="1" applyFill="1" applyBorder="1" applyAlignment="1">
      <alignment horizontal="center" wrapText="1"/>
    </xf>
    <xf numFmtId="0" fontId="2" fillId="0" borderId="114" xfId="0" applyFont="1" applyFill="1" applyBorder="1" applyAlignment="1">
      <alignment horizontal="center" wrapText="1"/>
    </xf>
    <xf numFmtId="0" fontId="2" fillId="10" borderId="109" xfId="0" applyFont="1" applyFill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2" fillId="0" borderId="110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2" fillId="0" borderId="119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9" borderId="97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0" fillId="47" borderId="99" xfId="0" applyFill="1" applyBorder="1" applyAlignment="1">
      <alignment horizontal="center" wrapText="1"/>
    </xf>
    <xf numFmtId="0" fontId="41" fillId="0" borderId="116" xfId="0" applyFont="1" applyBorder="1" applyAlignment="1">
      <alignment vertical="center" wrapText="1"/>
    </xf>
    <xf numFmtId="0" fontId="41" fillId="0" borderId="117" xfId="0" applyFont="1" applyBorder="1" applyAlignment="1">
      <alignment vertical="center" wrapText="1"/>
    </xf>
    <xf numFmtId="0" fontId="41" fillId="0" borderId="118" xfId="0" applyFont="1" applyBorder="1" applyAlignment="1">
      <alignment vertical="center" wrapText="1"/>
    </xf>
    <xf numFmtId="0" fontId="0" fillId="47" borderId="94" xfId="0" applyFill="1" applyBorder="1" applyAlignment="1">
      <alignment horizontal="center" wrapText="1"/>
    </xf>
    <xf numFmtId="0" fontId="0" fillId="49" borderId="96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0" fillId="47" borderId="98" xfId="0" applyFill="1" applyBorder="1" applyAlignment="1">
      <alignment horizontal="center" wrapText="1"/>
    </xf>
    <xf numFmtId="0" fontId="2" fillId="14" borderId="96" xfId="0" applyFont="1" applyFill="1" applyBorder="1" applyAlignment="1">
      <alignment horizontal="center" wrapText="1"/>
    </xf>
    <xf numFmtId="0" fontId="0" fillId="0" borderId="72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left" vertical="center"/>
    </xf>
    <xf numFmtId="0" fontId="2" fillId="53" borderId="114" xfId="0" applyFont="1" applyFill="1" applyBorder="1" applyAlignment="1">
      <alignment horizontal="center" wrapText="1"/>
    </xf>
    <xf numFmtId="0" fontId="2" fillId="53" borderId="115" xfId="0" applyFont="1" applyFill="1" applyBorder="1" applyAlignment="1">
      <alignment horizontal="center" wrapText="1"/>
    </xf>
    <xf numFmtId="0" fontId="2" fillId="54" borderId="114" xfId="0" applyFont="1" applyFill="1" applyBorder="1" applyAlignment="1">
      <alignment horizontal="center" wrapText="1"/>
    </xf>
    <xf numFmtId="0" fontId="2" fillId="14" borderId="114" xfId="0" applyFont="1" applyFill="1" applyBorder="1" applyAlignment="1">
      <alignment horizontal="center" wrapText="1"/>
    </xf>
    <xf numFmtId="0" fontId="0" fillId="0" borderId="0" xfId="0" applyFont="1" applyAlignment="1"/>
    <xf numFmtId="0" fontId="2" fillId="53" borderId="110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120" xfId="0" applyFont="1" applyFill="1" applyBorder="1" applyAlignment="1">
      <alignment horizontal="center" wrapText="1"/>
    </xf>
    <xf numFmtId="0" fontId="2" fillId="0" borderId="121" xfId="0" applyFont="1" applyFill="1" applyBorder="1" applyAlignment="1">
      <alignment horizontal="center" wrapText="1"/>
    </xf>
    <xf numFmtId="0" fontId="2" fillId="0" borderId="122" xfId="0" applyFont="1" applyFill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10" borderId="77" xfId="0" applyFont="1" applyFill="1" applyBorder="1" applyAlignment="1">
      <alignment horizontal="center" wrapText="1"/>
    </xf>
    <xf numFmtId="9" fontId="12" fillId="7" borderId="11" xfId="0" applyNumberFormat="1" applyFont="1" applyFill="1" applyBorder="1" applyAlignment="1">
      <alignment horizontal="center" vertical="center" wrapText="1"/>
    </xf>
    <xf numFmtId="0" fontId="2" fillId="0" borderId="124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0" borderId="128" xfId="0" applyFont="1" applyBorder="1" applyAlignment="1">
      <alignment horizontal="center" wrapText="1"/>
    </xf>
    <xf numFmtId="0" fontId="2" fillId="0" borderId="129" xfId="0" applyFont="1" applyBorder="1" applyAlignment="1">
      <alignment horizontal="center" wrapText="1"/>
    </xf>
    <xf numFmtId="0" fontId="2" fillId="0" borderId="130" xfId="0" applyFont="1" applyBorder="1" applyAlignment="1">
      <alignment horizontal="center" wrapText="1"/>
    </xf>
    <xf numFmtId="0" fontId="13" fillId="8" borderId="131" xfId="0" applyFont="1" applyFill="1" applyBorder="1" applyAlignment="1">
      <alignment horizontal="center" vertical="center" wrapText="1"/>
    </xf>
    <xf numFmtId="0" fontId="13" fillId="8" borderId="132" xfId="0" applyFont="1" applyFill="1" applyBorder="1" applyAlignment="1">
      <alignment horizontal="center" vertical="center" wrapText="1"/>
    </xf>
    <xf numFmtId="0" fontId="13" fillId="8" borderId="133" xfId="0" applyFont="1" applyFill="1" applyBorder="1" applyAlignment="1">
      <alignment horizontal="center" vertical="center" wrapText="1"/>
    </xf>
    <xf numFmtId="0" fontId="2" fillId="14" borderId="121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10" fillId="5" borderId="125" xfId="0" applyFont="1" applyFill="1" applyBorder="1" applyAlignment="1">
      <alignment horizontal="center" vertical="center" wrapText="1"/>
    </xf>
    <xf numFmtId="0" fontId="10" fillId="5" borderId="126" xfId="0" applyFont="1" applyFill="1" applyBorder="1" applyAlignment="1">
      <alignment horizontal="center" vertical="center" wrapText="1"/>
    </xf>
    <xf numFmtId="0" fontId="3" fillId="0" borderId="123" xfId="0" applyFont="1" applyBorder="1"/>
    <xf numFmtId="0" fontId="17" fillId="4" borderId="2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9" fillId="7" borderId="46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7" fillId="5" borderId="53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47" xfId="0" applyFont="1" applyFill="1" applyBorder="1" applyAlignment="1">
      <alignment horizontal="center" vertical="center"/>
    </xf>
    <xf numFmtId="0" fontId="43" fillId="55" borderId="80" xfId="0" applyFont="1" applyFill="1" applyBorder="1" applyAlignment="1">
      <alignment horizontal="center" vertical="center" wrapText="1"/>
    </xf>
    <xf numFmtId="0" fontId="43" fillId="55" borderId="112" xfId="0" applyFont="1" applyFill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textRotation="90" wrapText="1"/>
    </xf>
    <xf numFmtId="0" fontId="3" fillId="0" borderId="29" xfId="0" applyFont="1" applyBorder="1"/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2" borderId="4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 vertical="center"/>
    </xf>
    <xf numFmtId="0" fontId="14" fillId="14" borderId="36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wrapText="1"/>
    </xf>
    <xf numFmtId="0" fontId="14" fillId="14" borderId="35" xfId="0" applyFont="1" applyFill="1" applyBorder="1" applyAlignment="1">
      <alignment horizontal="center" vertic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34"/>
      <c r="B1" s="220"/>
      <c r="C1" s="220"/>
      <c r="D1" s="235"/>
      <c r="E1" s="228" t="s">
        <v>0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30"/>
      <c r="S1" s="219"/>
      <c r="T1" s="220"/>
      <c r="U1" s="220"/>
      <c r="V1" s="221"/>
    </row>
    <row r="2" spans="1:23" ht="15" customHeight="1" x14ac:dyDescent="0.25">
      <c r="A2" s="236"/>
      <c r="B2" s="223"/>
      <c r="C2" s="223"/>
      <c r="D2" s="237"/>
      <c r="E2" s="251" t="s">
        <v>1</v>
      </c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3"/>
      <c r="S2" s="222"/>
      <c r="T2" s="223"/>
      <c r="U2" s="223"/>
      <c r="V2" s="224"/>
    </row>
    <row r="3" spans="1:23" ht="18" customHeight="1" x14ac:dyDescent="0.25">
      <c r="A3" s="236"/>
      <c r="B3" s="223"/>
      <c r="C3" s="223"/>
      <c r="D3" s="237"/>
      <c r="E3" s="255" t="s">
        <v>2</v>
      </c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3"/>
      <c r="S3" s="222"/>
      <c r="T3" s="223"/>
      <c r="U3" s="223"/>
      <c r="V3" s="224"/>
    </row>
    <row r="4" spans="1:23" ht="15.75" customHeight="1" x14ac:dyDescent="0.25">
      <c r="A4" s="236"/>
      <c r="B4" s="223"/>
      <c r="C4" s="223"/>
      <c r="D4" s="237"/>
      <c r="E4" s="254" t="s">
        <v>45</v>
      </c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3"/>
      <c r="S4" s="225"/>
      <c r="T4" s="226"/>
      <c r="U4" s="226"/>
      <c r="V4" s="227"/>
    </row>
    <row r="5" spans="1:23" ht="24" customHeight="1" x14ac:dyDescent="0.2">
      <c r="A5" s="238"/>
      <c r="B5" s="226"/>
      <c r="C5" s="226"/>
      <c r="D5" s="239"/>
      <c r="E5" s="231" t="s">
        <v>47</v>
      </c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3"/>
    </row>
    <row r="6" spans="1:23" ht="13.5" customHeight="1" x14ac:dyDescent="0.2">
      <c r="A6" s="240" t="s">
        <v>7</v>
      </c>
      <c r="B6" s="243" t="s">
        <v>8</v>
      </c>
      <c r="C6" s="243" t="s">
        <v>49</v>
      </c>
      <c r="D6" s="241" t="s">
        <v>9</v>
      </c>
      <c r="E6" s="256" t="s">
        <v>11</v>
      </c>
      <c r="F6" s="232"/>
      <c r="G6" s="232"/>
      <c r="H6" s="232"/>
      <c r="I6" s="232"/>
      <c r="J6" s="232"/>
      <c r="K6" s="232"/>
      <c r="L6" s="232"/>
      <c r="M6" s="232"/>
      <c r="N6" s="246"/>
      <c r="O6" s="248" t="s">
        <v>50</v>
      </c>
      <c r="P6" s="249"/>
      <c r="Q6" s="250"/>
      <c r="R6" s="248" t="s">
        <v>51</v>
      </c>
      <c r="S6" s="250"/>
      <c r="T6" s="245" t="s">
        <v>13</v>
      </c>
      <c r="U6" s="246"/>
      <c r="V6" s="247" t="s">
        <v>14</v>
      </c>
    </row>
    <row r="7" spans="1:23" ht="24.75" customHeight="1" x14ac:dyDescent="0.2">
      <c r="A7" s="236"/>
      <c r="B7" s="244"/>
      <c r="C7" s="242"/>
      <c r="D7" s="242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242"/>
    </row>
    <row r="8" spans="1:23" ht="13.5" customHeight="1" x14ac:dyDescent="0.2">
      <c r="A8" s="40">
        <v>1</v>
      </c>
      <c r="B8" s="12">
        <v>2</v>
      </c>
      <c r="C8" s="12" t="s">
        <v>59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60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61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62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63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64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65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66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67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68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69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79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70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0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71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72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73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74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75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76</v>
      </c>
    </row>
    <row r="25" spans="1:23" ht="13.5" customHeight="1" x14ac:dyDescent="0.2">
      <c r="A25" s="54">
        <v>18</v>
      </c>
      <c r="B25" s="27">
        <v>2</v>
      </c>
      <c r="C25" s="27" t="s">
        <v>77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2">
        <v>19</v>
      </c>
      <c r="B26" s="32">
        <v>1</v>
      </c>
      <c r="C26" s="32" t="s">
        <v>78</v>
      </c>
      <c r="D26" s="33" t="s">
        <v>44</v>
      </c>
      <c r="E26" s="83">
        <v>1</v>
      </c>
      <c r="F26" s="84">
        <v>1</v>
      </c>
      <c r="G26" s="85">
        <v>1</v>
      </c>
      <c r="H26" s="86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7"/>
      <c r="F27" s="88"/>
      <c r="G27" s="87"/>
      <c r="H27" s="8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89"/>
      <c r="F28" s="89"/>
      <c r="G28" s="89"/>
      <c r="H28" s="89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89"/>
      <c r="F29" s="89"/>
      <c r="G29" s="89"/>
      <c r="H29" s="8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89"/>
      <c r="F30" s="89"/>
      <c r="G30" s="89"/>
      <c r="H30" s="8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110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57"/>
      <c r="B1" s="258"/>
      <c r="C1" s="259"/>
      <c r="D1" s="1"/>
      <c r="E1" s="228" t="s">
        <v>0</v>
      </c>
      <c r="F1" s="229"/>
      <c r="G1" s="229"/>
      <c r="H1" s="229"/>
      <c r="I1" s="229"/>
      <c r="J1" s="229"/>
      <c r="K1" s="229"/>
      <c r="L1" s="229"/>
      <c r="M1" s="229"/>
      <c r="N1" s="229"/>
      <c r="O1" s="266"/>
      <c r="P1" s="229"/>
      <c r="Q1" s="258"/>
      <c r="R1" s="258"/>
      <c r="S1" s="258"/>
      <c r="T1" s="259"/>
      <c r="U1" s="2"/>
      <c r="V1" s="2"/>
      <c r="W1" s="2"/>
    </row>
    <row r="2" spans="1:23" ht="15" customHeight="1" x14ac:dyDescent="0.25">
      <c r="A2" s="222"/>
      <c r="B2" s="223"/>
      <c r="C2" s="237"/>
      <c r="D2" s="3"/>
      <c r="E2" s="251" t="s">
        <v>1</v>
      </c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23"/>
      <c r="R2" s="223"/>
      <c r="S2" s="223"/>
      <c r="T2" s="237"/>
      <c r="U2" s="2"/>
      <c r="V2" s="2"/>
      <c r="W2" s="2"/>
    </row>
    <row r="3" spans="1:23" ht="18" customHeight="1" x14ac:dyDescent="0.25">
      <c r="A3" s="222"/>
      <c r="B3" s="223"/>
      <c r="C3" s="237"/>
      <c r="D3" s="3"/>
      <c r="E3" s="255" t="s">
        <v>2</v>
      </c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23"/>
      <c r="R3" s="223"/>
      <c r="S3" s="223"/>
      <c r="T3" s="237"/>
      <c r="U3" s="2"/>
      <c r="V3" s="2"/>
      <c r="W3" s="2"/>
    </row>
    <row r="4" spans="1:23" ht="15.75" customHeight="1" thickBot="1" x14ac:dyDescent="0.3">
      <c r="A4" s="222"/>
      <c r="B4" s="223"/>
      <c r="C4" s="237"/>
      <c r="D4" s="3"/>
      <c r="E4" s="254" t="s">
        <v>3</v>
      </c>
      <c r="F4" s="232"/>
      <c r="G4" s="232"/>
      <c r="H4" s="232"/>
      <c r="I4" s="232"/>
      <c r="J4" s="232"/>
      <c r="K4" s="232"/>
      <c r="L4" s="232"/>
      <c r="M4" s="232"/>
      <c r="N4" s="232"/>
      <c r="O4" s="246"/>
      <c r="P4" s="232"/>
      <c r="Q4" s="226"/>
      <c r="R4" s="226"/>
      <c r="S4" s="226"/>
      <c r="T4" s="239"/>
      <c r="U4" s="2"/>
      <c r="V4" s="2"/>
      <c r="W4" s="2"/>
    </row>
    <row r="5" spans="1:23" ht="38.25" customHeight="1" thickBot="1" x14ac:dyDescent="0.25">
      <c r="A5" s="225"/>
      <c r="B5" s="226"/>
      <c r="C5" s="239"/>
      <c r="D5" s="4" t="s">
        <v>4</v>
      </c>
      <c r="E5" s="263" t="s">
        <v>5</v>
      </c>
      <c r="F5" s="232"/>
      <c r="G5" s="232"/>
      <c r="H5" s="232"/>
      <c r="I5" s="232"/>
      <c r="J5" s="232"/>
      <c r="K5" s="232"/>
      <c r="L5" s="232"/>
      <c r="M5" s="232"/>
      <c r="N5" s="232"/>
      <c r="O5" s="246"/>
      <c r="P5" s="232"/>
      <c r="Q5" s="232"/>
      <c r="R5" s="232"/>
      <c r="S5" s="246"/>
      <c r="T5" s="260" t="s">
        <v>6</v>
      </c>
      <c r="U5" s="2"/>
      <c r="V5" s="2"/>
      <c r="W5" s="2"/>
    </row>
    <row r="6" spans="1:23" ht="26.25" customHeight="1" thickBot="1" x14ac:dyDescent="0.25">
      <c r="A6" s="264" t="s">
        <v>7</v>
      </c>
      <c r="B6" s="243" t="s">
        <v>8</v>
      </c>
      <c r="C6" s="241" t="s">
        <v>9</v>
      </c>
      <c r="D6" s="265" t="s">
        <v>10</v>
      </c>
      <c r="E6" s="256" t="s">
        <v>11</v>
      </c>
      <c r="F6" s="232"/>
      <c r="G6" s="232"/>
      <c r="H6" s="232"/>
      <c r="I6" s="232"/>
      <c r="J6" s="232"/>
      <c r="K6" s="252"/>
      <c r="L6" s="232"/>
      <c r="M6" s="246"/>
      <c r="N6" s="248" t="s">
        <v>12</v>
      </c>
      <c r="O6" s="262"/>
      <c r="P6" s="250"/>
      <c r="Q6" s="245" t="s">
        <v>13</v>
      </c>
      <c r="R6" s="246"/>
      <c r="S6" s="247" t="s">
        <v>14</v>
      </c>
      <c r="T6" s="244"/>
      <c r="U6" s="2"/>
      <c r="V6" s="2"/>
      <c r="W6" s="2"/>
    </row>
    <row r="7" spans="1:23" ht="29.25" customHeight="1" thickBot="1" x14ac:dyDescent="0.25">
      <c r="A7" s="226"/>
      <c r="B7" s="242"/>
      <c r="C7" s="242"/>
      <c r="D7" s="261"/>
      <c r="E7" s="111" t="s">
        <v>90</v>
      </c>
      <c r="F7" s="111" t="s">
        <v>91</v>
      </c>
      <c r="G7" s="111" t="s">
        <v>92</v>
      </c>
      <c r="H7" s="111" t="s">
        <v>93</v>
      </c>
      <c r="I7" s="111" t="s">
        <v>94</v>
      </c>
      <c r="J7" s="112" t="s">
        <v>95</v>
      </c>
      <c r="K7" s="120" t="s">
        <v>96</v>
      </c>
      <c r="L7" s="111" t="s">
        <v>97</v>
      </c>
      <c r="M7" s="121" t="s">
        <v>24</v>
      </c>
      <c r="N7" s="141" t="s">
        <v>98</v>
      </c>
      <c r="O7" s="8" t="s">
        <v>99</v>
      </c>
      <c r="P7" s="9"/>
      <c r="Q7" s="8" t="s">
        <v>25</v>
      </c>
      <c r="R7" s="122">
        <v>0.6</v>
      </c>
      <c r="S7" s="261"/>
      <c r="T7" s="261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4" t="s">
        <v>26</v>
      </c>
      <c r="D8" s="154">
        <v>9.5</v>
      </c>
      <c r="E8" s="123">
        <v>1</v>
      </c>
      <c r="F8" s="61">
        <v>1</v>
      </c>
      <c r="G8" s="124">
        <v>1</v>
      </c>
      <c r="H8" s="124">
        <v>1</v>
      </c>
      <c r="I8" s="134">
        <v>0</v>
      </c>
      <c r="J8" s="136">
        <v>1</v>
      </c>
      <c r="K8" s="137">
        <v>1</v>
      </c>
      <c r="L8" s="125">
        <v>1</v>
      </c>
      <c r="M8" s="142">
        <f>8-SUM(E8:L8)</f>
        <v>1</v>
      </c>
      <c r="N8" s="146">
        <v>10</v>
      </c>
      <c r="O8" s="162">
        <v>9.5</v>
      </c>
      <c r="P8" s="145">
        <f>SUM((N8*0.25),(O8*0.15))</f>
        <v>3.9249999999999998</v>
      </c>
      <c r="Q8" s="127">
        <v>9</v>
      </c>
      <c r="R8" s="128">
        <f>Q8*0.6</f>
        <v>5.3999999999999995</v>
      </c>
      <c r="S8" s="126">
        <v>9.3000000000000007</v>
      </c>
      <c r="T8" s="129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5" t="s">
        <v>27</v>
      </c>
      <c r="D9" s="153">
        <v>9.9</v>
      </c>
      <c r="E9" s="21">
        <v>1</v>
      </c>
      <c r="F9" s="61">
        <v>1</v>
      </c>
      <c r="G9" s="61">
        <v>1</v>
      </c>
      <c r="H9" s="124">
        <v>1</v>
      </c>
      <c r="I9" s="23">
        <v>1</v>
      </c>
      <c r="J9" s="138">
        <v>1</v>
      </c>
      <c r="K9" s="139">
        <v>1</v>
      </c>
      <c r="L9" s="125">
        <v>1</v>
      </c>
      <c r="M9" s="143">
        <f t="shared" ref="M9:M26" si="1">8-SUM(E9:L9)</f>
        <v>0</v>
      </c>
      <c r="N9" s="147">
        <v>9</v>
      </c>
      <c r="O9" s="161">
        <v>10</v>
      </c>
      <c r="P9" s="145">
        <f t="shared" ref="P9:P26" si="2">SUM((N9*0.25),(O9*0.15))</f>
        <v>3.75</v>
      </c>
      <c r="Q9" s="159">
        <v>9</v>
      </c>
      <c r="R9" s="128">
        <f t="shared" ref="R9:R25" si="3">Q9*0.6</f>
        <v>5.3999999999999995</v>
      </c>
      <c r="S9" s="126">
        <v>9</v>
      </c>
      <c r="T9" s="130">
        <f t="shared" si="0"/>
        <v>9.4499999999999993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6" t="s">
        <v>28</v>
      </c>
      <c r="D10" s="152">
        <v>9.9</v>
      </c>
      <c r="E10" s="21">
        <v>1</v>
      </c>
      <c r="F10" s="113">
        <v>0</v>
      </c>
      <c r="G10" s="61">
        <v>1</v>
      </c>
      <c r="H10" s="124">
        <v>1</v>
      </c>
      <c r="I10" s="135">
        <v>0</v>
      </c>
      <c r="J10" s="138">
        <v>1</v>
      </c>
      <c r="K10" s="139">
        <v>1</v>
      </c>
      <c r="L10" s="125">
        <v>1</v>
      </c>
      <c r="M10" s="143">
        <f t="shared" si="1"/>
        <v>2</v>
      </c>
      <c r="N10" s="147">
        <v>9</v>
      </c>
      <c r="O10" s="161">
        <v>9.5</v>
      </c>
      <c r="P10" s="145">
        <f t="shared" si="2"/>
        <v>3.6749999999999998</v>
      </c>
      <c r="Q10" s="25">
        <v>9</v>
      </c>
      <c r="R10" s="128">
        <f t="shared" si="3"/>
        <v>5.3999999999999995</v>
      </c>
      <c r="S10" s="126">
        <v>9</v>
      </c>
      <c r="T10" s="130">
        <f t="shared" si="0"/>
        <v>9.4499999999999993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6" t="s">
        <v>29</v>
      </c>
      <c r="D11" s="153">
        <v>9.6</v>
      </c>
      <c r="E11" s="21">
        <v>1</v>
      </c>
      <c r="F11" s="61">
        <v>1</v>
      </c>
      <c r="G11" s="61">
        <v>1</v>
      </c>
      <c r="H11" s="124">
        <v>1</v>
      </c>
      <c r="I11" s="23">
        <v>1</v>
      </c>
      <c r="J11" s="138">
        <v>1</v>
      </c>
      <c r="K11" s="139">
        <v>1</v>
      </c>
      <c r="L11" s="125">
        <v>1</v>
      </c>
      <c r="M11" s="143">
        <f t="shared" si="1"/>
        <v>0</v>
      </c>
      <c r="N11" s="147">
        <v>8</v>
      </c>
      <c r="O11" s="148">
        <v>10</v>
      </c>
      <c r="P11" s="145">
        <f t="shared" si="2"/>
        <v>3.5</v>
      </c>
      <c r="Q11" s="160">
        <v>8</v>
      </c>
      <c r="R11" s="128">
        <f t="shared" si="3"/>
        <v>4.8</v>
      </c>
      <c r="S11" s="126">
        <v>8.5</v>
      </c>
      <c r="T11" s="130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8">
        <v>5</v>
      </c>
      <c r="B12" s="18">
        <v>1</v>
      </c>
      <c r="C12" s="115" t="s">
        <v>30</v>
      </c>
      <c r="D12" s="152">
        <v>10</v>
      </c>
      <c r="E12" s="21">
        <v>1</v>
      </c>
      <c r="F12" s="61">
        <v>1</v>
      </c>
      <c r="G12" s="61">
        <v>1</v>
      </c>
      <c r="H12" s="124">
        <v>1</v>
      </c>
      <c r="I12" s="23">
        <v>1</v>
      </c>
      <c r="J12" s="138">
        <v>1</v>
      </c>
      <c r="K12" s="139">
        <v>1</v>
      </c>
      <c r="L12" s="125">
        <v>1</v>
      </c>
      <c r="M12" s="143">
        <f t="shared" si="1"/>
        <v>0</v>
      </c>
      <c r="N12" s="147">
        <v>10</v>
      </c>
      <c r="O12" s="148">
        <v>8.5</v>
      </c>
      <c r="P12" s="145">
        <f t="shared" si="2"/>
        <v>3.7749999999999999</v>
      </c>
      <c r="Q12" s="160">
        <v>10</v>
      </c>
      <c r="R12" s="128">
        <f t="shared" si="3"/>
        <v>6</v>
      </c>
      <c r="S12" s="157">
        <v>10</v>
      </c>
      <c r="T12" s="130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8">
        <v>6</v>
      </c>
      <c r="B13" s="27">
        <v>2</v>
      </c>
      <c r="C13" s="117" t="s">
        <v>31</v>
      </c>
      <c r="D13" s="153">
        <v>9.8000000000000007</v>
      </c>
      <c r="E13" s="21">
        <v>1</v>
      </c>
      <c r="F13" s="61">
        <v>1</v>
      </c>
      <c r="G13" s="61">
        <v>1</v>
      </c>
      <c r="H13" s="124">
        <v>1</v>
      </c>
      <c r="I13" s="23">
        <v>1</v>
      </c>
      <c r="J13" s="138">
        <v>1</v>
      </c>
      <c r="K13" s="139">
        <v>1</v>
      </c>
      <c r="L13" s="125">
        <v>1</v>
      </c>
      <c r="M13" s="143">
        <f t="shared" si="1"/>
        <v>0</v>
      </c>
      <c r="N13" s="147">
        <v>10</v>
      </c>
      <c r="O13" s="148">
        <v>8.5</v>
      </c>
      <c r="P13" s="145">
        <f t="shared" si="2"/>
        <v>3.7749999999999999</v>
      </c>
      <c r="Q13" s="25">
        <v>8.5</v>
      </c>
      <c r="R13" s="128">
        <f t="shared" si="3"/>
        <v>5.0999999999999996</v>
      </c>
      <c r="S13" s="126">
        <v>9</v>
      </c>
      <c r="T13" s="130">
        <f t="shared" si="0"/>
        <v>9.4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6" t="s">
        <v>32</v>
      </c>
      <c r="D14" s="152">
        <v>10</v>
      </c>
      <c r="E14" s="21">
        <v>1</v>
      </c>
      <c r="F14" s="61">
        <v>1</v>
      </c>
      <c r="G14" s="113">
        <v>0</v>
      </c>
      <c r="H14" s="124">
        <v>1</v>
      </c>
      <c r="I14" s="23">
        <v>1</v>
      </c>
      <c r="J14" s="138">
        <v>1</v>
      </c>
      <c r="K14" s="139">
        <v>1</v>
      </c>
      <c r="L14" s="125">
        <v>1</v>
      </c>
      <c r="M14" s="143">
        <f t="shared" si="1"/>
        <v>1</v>
      </c>
      <c r="N14" s="147">
        <v>10</v>
      </c>
      <c r="O14" s="148">
        <v>9</v>
      </c>
      <c r="P14" s="145">
        <f t="shared" si="2"/>
        <v>3.8499999999999996</v>
      </c>
      <c r="Q14" s="160">
        <v>10</v>
      </c>
      <c r="R14" s="128">
        <f t="shared" si="3"/>
        <v>6</v>
      </c>
      <c r="S14" s="157">
        <v>10</v>
      </c>
      <c r="T14" s="130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18" t="s">
        <v>33</v>
      </c>
      <c r="D15" s="153">
        <v>9.6</v>
      </c>
      <c r="E15" s="21">
        <v>1</v>
      </c>
      <c r="F15" s="61">
        <v>1</v>
      </c>
      <c r="G15" s="61">
        <v>1</v>
      </c>
      <c r="H15" s="124">
        <v>1</v>
      </c>
      <c r="I15" s="23">
        <v>1</v>
      </c>
      <c r="J15" s="138">
        <v>1</v>
      </c>
      <c r="K15" s="139">
        <v>1</v>
      </c>
      <c r="L15" s="125">
        <v>1</v>
      </c>
      <c r="M15" s="143">
        <f t="shared" si="1"/>
        <v>0</v>
      </c>
      <c r="N15" s="147">
        <v>8</v>
      </c>
      <c r="O15" s="148">
        <v>10</v>
      </c>
      <c r="P15" s="145">
        <f t="shared" si="2"/>
        <v>3.5</v>
      </c>
      <c r="Q15" s="159">
        <v>10</v>
      </c>
      <c r="R15" s="128">
        <f t="shared" si="3"/>
        <v>6</v>
      </c>
      <c r="S15" s="126">
        <v>9.6999999999999993</v>
      </c>
      <c r="T15" s="130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8">
        <v>9</v>
      </c>
      <c r="B16" s="18">
        <v>3</v>
      </c>
      <c r="C16" s="115" t="s">
        <v>34</v>
      </c>
      <c r="D16" s="152">
        <v>10</v>
      </c>
      <c r="E16" s="21">
        <v>1</v>
      </c>
      <c r="F16" s="61">
        <v>1</v>
      </c>
      <c r="G16" s="61">
        <v>1</v>
      </c>
      <c r="H16" s="124">
        <v>1</v>
      </c>
      <c r="I16" s="23">
        <v>1</v>
      </c>
      <c r="J16" s="138">
        <v>1</v>
      </c>
      <c r="K16" s="139">
        <v>1</v>
      </c>
      <c r="L16" s="125">
        <v>1</v>
      </c>
      <c r="M16" s="143">
        <f t="shared" si="1"/>
        <v>0</v>
      </c>
      <c r="N16" s="147">
        <v>10</v>
      </c>
      <c r="O16" s="148">
        <v>8.5</v>
      </c>
      <c r="P16" s="145">
        <f t="shared" si="2"/>
        <v>3.7749999999999999</v>
      </c>
      <c r="Q16" s="25">
        <v>9.5</v>
      </c>
      <c r="R16" s="128">
        <f t="shared" si="3"/>
        <v>5.7</v>
      </c>
      <c r="S16" s="126">
        <v>9.6</v>
      </c>
      <c r="T16" s="130">
        <f t="shared" si="0"/>
        <v>9.8000000000000007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5" t="s">
        <v>35</v>
      </c>
      <c r="D17" s="153">
        <v>9.6</v>
      </c>
      <c r="E17" s="21">
        <v>1</v>
      </c>
      <c r="F17" s="61">
        <v>1</v>
      </c>
      <c r="G17" s="77">
        <v>1</v>
      </c>
      <c r="H17" s="124">
        <v>1</v>
      </c>
      <c r="I17" s="23">
        <v>1</v>
      </c>
      <c r="J17" s="138">
        <v>1</v>
      </c>
      <c r="K17" s="139">
        <v>1</v>
      </c>
      <c r="L17" s="125">
        <v>1</v>
      </c>
      <c r="M17" s="143">
        <f t="shared" si="1"/>
        <v>0</v>
      </c>
      <c r="N17" s="147">
        <v>9</v>
      </c>
      <c r="O17" s="161">
        <v>9.5</v>
      </c>
      <c r="P17" s="145">
        <f t="shared" si="2"/>
        <v>3.6749999999999998</v>
      </c>
      <c r="Q17" s="159">
        <v>9</v>
      </c>
      <c r="R17" s="128">
        <f t="shared" si="3"/>
        <v>5.3999999999999995</v>
      </c>
      <c r="S17" s="126">
        <v>9.1999999999999993</v>
      </c>
      <c r="T17" s="130">
        <f t="shared" si="0"/>
        <v>9.3999999999999986</v>
      </c>
      <c r="U17" s="2"/>
      <c r="V17" s="2"/>
      <c r="W17" s="2"/>
    </row>
    <row r="18" spans="1:23" ht="19.5" customHeight="1" thickBot="1" x14ac:dyDescent="0.3">
      <c r="A18" s="156">
        <v>11</v>
      </c>
      <c r="B18" s="29">
        <v>1</v>
      </c>
      <c r="C18" s="118" t="s">
        <v>36</v>
      </c>
      <c r="D18" s="152">
        <v>10</v>
      </c>
      <c r="E18" s="21">
        <v>1</v>
      </c>
      <c r="F18" s="61">
        <v>1</v>
      </c>
      <c r="G18" s="61">
        <v>1</v>
      </c>
      <c r="H18" s="124">
        <v>1</v>
      </c>
      <c r="I18" s="61">
        <v>1</v>
      </c>
      <c r="J18" s="138">
        <v>1</v>
      </c>
      <c r="K18" s="139">
        <v>1</v>
      </c>
      <c r="L18" s="125">
        <v>1</v>
      </c>
      <c r="M18" s="143">
        <f t="shared" si="1"/>
        <v>0</v>
      </c>
      <c r="N18" s="147">
        <v>10</v>
      </c>
      <c r="O18" s="161">
        <v>10</v>
      </c>
      <c r="P18" s="145">
        <f t="shared" si="2"/>
        <v>4</v>
      </c>
      <c r="Q18" s="160">
        <v>10</v>
      </c>
      <c r="R18" s="128">
        <f t="shared" si="3"/>
        <v>6</v>
      </c>
      <c r="S18" s="157">
        <f t="shared" ref="S18:S25" si="4">SUM(P18,R18)</f>
        <v>10</v>
      </c>
      <c r="T18" s="130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18" t="s">
        <v>37</v>
      </c>
      <c r="D19" s="153">
        <v>9.6</v>
      </c>
      <c r="E19" s="21">
        <v>1</v>
      </c>
      <c r="F19" s="61">
        <v>1</v>
      </c>
      <c r="G19" s="61">
        <v>1</v>
      </c>
      <c r="H19" s="124">
        <v>1</v>
      </c>
      <c r="I19" s="61">
        <v>1</v>
      </c>
      <c r="J19" s="138">
        <v>1</v>
      </c>
      <c r="K19" s="139">
        <v>1</v>
      </c>
      <c r="L19" s="125">
        <v>1</v>
      </c>
      <c r="M19" s="143">
        <f t="shared" si="1"/>
        <v>0</v>
      </c>
      <c r="N19" s="147">
        <v>9</v>
      </c>
      <c r="O19" s="161">
        <v>9.5</v>
      </c>
      <c r="P19" s="145">
        <f t="shared" si="2"/>
        <v>3.6749999999999998</v>
      </c>
      <c r="Q19" s="159">
        <v>10</v>
      </c>
      <c r="R19" s="128">
        <f t="shared" si="3"/>
        <v>6</v>
      </c>
      <c r="S19" s="157">
        <v>10</v>
      </c>
      <c r="T19" s="130">
        <f t="shared" si="0"/>
        <v>9.8000000000000007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95" t="s">
        <v>38</v>
      </c>
      <c r="D20" s="152">
        <v>9.3000000000000007</v>
      </c>
      <c r="E20" s="21">
        <v>1</v>
      </c>
      <c r="F20" s="61">
        <v>1</v>
      </c>
      <c r="G20" s="61">
        <v>1</v>
      </c>
      <c r="H20" s="124">
        <v>1</v>
      </c>
      <c r="I20" s="61">
        <v>1</v>
      </c>
      <c r="J20" s="138">
        <v>1</v>
      </c>
      <c r="K20" s="139">
        <v>1</v>
      </c>
      <c r="L20" s="125">
        <v>1</v>
      </c>
      <c r="M20" s="143">
        <f t="shared" si="1"/>
        <v>0</v>
      </c>
      <c r="N20" s="147">
        <v>9</v>
      </c>
      <c r="O20" s="148">
        <v>8.5</v>
      </c>
      <c r="P20" s="145">
        <f t="shared" si="2"/>
        <v>3.5249999999999999</v>
      </c>
      <c r="Q20" s="159">
        <v>9.5</v>
      </c>
      <c r="R20" s="128">
        <f t="shared" si="3"/>
        <v>5.7</v>
      </c>
      <c r="S20" s="126">
        <v>9.4</v>
      </c>
      <c r="T20" s="130">
        <f t="shared" si="0"/>
        <v>9.3500000000000014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5" t="s">
        <v>39</v>
      </c>
      <c r="D21" s="153">
        <v>9.5</v>
      </c>
      <c r="E21" s="21">
        <v>1</v>
      </c>
      <c r="F21" s="61">
        <v>1</v>
      </c>
      <c r="G21" s="61">
        <v>1</v>
      </c>
      <c r="H21" s="124">
        <v>1</v>
      </c>
      <c r="I21" s="61">
        <v>1</v>
      </c>
      <c r="J21" s="138">
        <v>1</v>
      </c>
      <c r="K21" s="139">
        <v>1</v>
      </c>
      <c r="L21" s="125">
        <v>1</v>
      </c>
      <c r="M21" s="143">
        <f t="shared" si="1"/>
        <v>0</v>
      </c>
      <c r="N21" s="147">
        <v>10</v>
      </c>
      <c r="O21" s="148">
        <v>10</v>
      </c>
      <c r="P21" s="145">
        <f t="shared" si="2"/>
        <v>4</v>
      </c>
      <c r="Q21" s="25">
        <v>9</v>
      </c>
      <c r="R21" s="128">
        <f t="shared" si="3"/>
        <v>5.3999999999999995</v>
      </c>
      <c r="S21" s="126">
        <f t="shared" si="4"/>
        <v>9.3999999999999986</v>
      </c>
      <c r="T21" s="130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18" t="s">
        <v>40</v>
      </c>
      <c r="D22" s="152">
        <v>9</v>
      </c>
      <c r="E22" s="21">
        <v>1</v>
      </c>
      <c r="F22" s="61">
        <v>1</v>
      </c>
      <c r="G22" s="113">
        <v>0</v>
      </c>
      <c r="H22" s="124">
        <v>1</v>
      </c>
      <c r="I22" s="61">
        <v>1</v>
      </c>
      <c r="J22" s="138">
        <v>1</v>
      </c>
      <c r="K22" s="139">
        <v>1</v>
      </c>
      <c r="L22" s="125">
        <v>1</v>
      </c>
      <c r="M22" s="143">
        <f t="shared" si="1"/>
        <v>1</v>
      </c>
      <c r="N22" s="163">
        <v>8</v>
      </c>
      <c r="O22" s="158">
        <v>5</v>
      </c>
      <c r="P22" s="145">
        <f t="shared" si="2"/>
        <v>2.75</v>
      </c>
      <c r="Q22" s="164">
        <v>5</v>
      </c>
      <c r="R22" s="128">
        <f t="shared" si="3"/>
        <v>3</v>
      </c>
      <c r="S22" s="126">
        <v>6</v>
      </c>
      <c r="T22" s="130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18" t="s">
        <v>41</v>
      </c>
      <c r="D23" s="153">
        <v>9.5</v>
      </c>
      <c r="E23" s="21">
        <v>1</v>
      </c>
      <c r="F23" s="61">
        <v>1</v>
      </c>
      <c r="G23" s="61">
        <v>1</v>
      </c>
      <c r="H23" s="124">
        <v>1</v>
      </c>
      <c r="I23" s="61">
        <v>1</v>
      </c>
      <c r="J23" s="138">
        <v>1</v>
      </c>
      <c r="K23" s="139">
        <v>1</v>
      </c>
      <c r="L23" s="125">
        <v>1</v>
      </c>
      <c r="M23" s="143">
        <f t="shared" si="1"/>
        <v>0</v>
      </c>
      <c r="N23" s="147">
        <v>9</v>
      </c>
      <c r="O23" s="148">
        <v>8.5</v>
      </c>
      <c r="P23" s="145">
        <f t="shared" si="2"/>
        <v>3.5249999999999999</v>
      </c>
      <c r="Q23" s="159">
        <v>10</v>
      </c>
      <c r="R23" s="128">
        <f t="shared" si="3"/>
        <v>6</v>
      </c>
      <c r="S23" s="157">
        <v>9.8000000000000007</v>
      </c>
      <c r="T23" s="130">
        <f t="shared" si="0"/>
        <v>9.65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5" t="s">
        <v>42</v>
      </c>
      <c r="D24" s="152">
        <v>10</v>
      </c>
      <c r="E24" s="21">
        <v>1</v>
      </c>
      <c r="F24" s="61">
        <v>1</v>
      </c>
      <c r="G24" s="61">
        <v>1</v>
      </c>
      <c r="H24" s="124">
        <v>1</v>
      </c>
      <c r="I24" s="61">
        <v>1</v>
      </c>
      <c r="J24" s="138">
        <v>1</v>
      </c>
      <c r="K24" s="139">
        <v>1</v>
      </c>
      <c r="L24" s="125">
        <v>1</v>
      </c>
      <c r="M24" s="143">
        <f t="shared" si="1"/>
        <v>0</v>
      </c>
      <c r="N24" s="147">
        <v>8</v>
      </c>
      <c r="O24" s="161">
        <v>9.5</v>
      </c>
      <c r="P24" s="145">
        <f t="shared" si="2"/>
        <v>3.4249999999999998</v>
      </c>
      <c r="Q24" s="25">
        <v>8.5</v>
      </c>
      <c r="R24" s="128">
        <f t="shared" si="3"/>
        <v>5.0999999999999996</v>
      </c>
      <c r="S24" s="126">
        <v>8.5</v>
      </c>
      <c r="T24" s="130">
        <f t="shared" si="0"/>
        <v>9.25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7" t="s">
        <v>43</v>
      </c>
      <c r="D25" s="153">
        <v>10</v>
      </c>
      <c r="E25" s="21">
        <v>1</v>
      </c>
      <c r="F25" s="61">
        <v>1</v>
      </c>
      <c r="G25" s="61">
        <v>1</v>
      </c>
      <c r="H25" s="124">
        <v>1</v>
      </c>
      <c r="I25" s="61">
        <v>1</v>
      </c>
      <c r="J25" s="138">
        <v>1</v>
      </c>
      <c r="K25" s="139">
        <v>1</v>
      </c>
      <c r="L25" s="125">
        <v>1</v>
      </c>
      <c r="M25" s="143">
        <f t="shared" si="1"/>
        <v>0</v>
      </c>
      <c r="N25" s="147">
        <v>10</v>
      </c>
      <c r="O25" s="148">
        <v>10</v>
      </c>
      <c r="P25" s="145">
        <f t="shared" si="2"/>
        <v>4</v>
      </c>
      <c r="Q25" s="25">
        <v>10</v>
      </c>
      <c r="R25" s="128">
        <f t="shared" si="3"/>
        <v>6</v>
      </c>
      <c r="S25" s="126">
        <f t="shared" si="4"/>
        <v>10</v>
      </c>
      <c r="T25" s="130">
        <f t="shared" si="0"/>
        <v>10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19" t="s">
        <v>44</v>
      </c>
      <c r="D26" s="155">
        <v>10</v>
      </c>
      <c r="E26" s="131">
        <v>1</v>
      </c>
      <c r="F26" s="132">
        <v>1</v>
      </c>
      <c r="G26" s="132">
        <v>1</v>
      </c>
      <c r="H26" s="124">
        <v>1</v>
      </c>
      <c r="I26" s="132">
        <v>1</v>
      </c>
      <c r="J26" s="140">
        <v>1</v>
      </c>
      <c r="K26" s="140">
        <v>1</v>
      </c>
      <c r="L26" s="125">
        <v>1</v>
      </c>
      <c r="M26" s="144">
        <f t="shared" si="1"/>
        <v>0</v>
      </c>
      <c r="N26" s="149">
        <v>8</v>
      </c>
      <c r="O26" s="150">
        <v>0</v>
      </c>
      <c r="P26" s="145">
        <f t="shared" si="2"/>
        <v>2</v>
      </c>
      <c r="Q26" s="166">
        <v>10</v>
      </c>
      <c r="R26" s="128">
        <f>Q26*0.6</f>
        <v>6</v>
      </c>
      <c r="S26" s="157">
        <v>10</v>
      </c>
      <c r="T26" s="133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1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tabSelected="1" topLeftCell="C1" workbookViewId="0">
      <selection activeCell="J8" sqref="J8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2.42578125" style="165" customWidth="1"/>
    <col min="17" max="17" width="14.28515625" style="202" customWidth="1"/>
    <col min="18" max="18" width="14.28515625" style="165" customWidth="1"/>
    <col min="19" max="19" width="7.7109375" style="165" customWidth="1"/>
    <col min="20" max="20" width="17.28515625" style="165" customWidth="1"/>
    <col min="21" max="21" width="7.7109375" style="165" customWidth="1"/>
    <col min="22" max="22" width="11.85546875" customWidth="1"/>
    <col min="23" max="23" width="7.85546875" customWidth="1"/>
    <col min="24" max="24" width="11.42578125" customWidth="1"/>
    <col min="25" max="25" width="11.42578125" style="200" customWidth="1"/>
    <col min="26" max="26" width="11.42578125" style="203" customWidth="1"/>
    <col min="27" max="28" width="11.42578125" customWidth="1"/>
    <col min="29" max="29" width="11.42578125" style="202" customWidth="1"/>
    <col min="30" max="30" width="12.7109375" customWidth="1"/>
    <col min="31" max="35" width="10" customWidth="1"/>
  </cols>
  <sheetData>
    <row r="1" spans="1:35" ht="19.5" customHeight="1" x14ac:dyDescent="0.25">
      <c r="A1" s="257"/>
      <c r="B1" s="258"/>
      <c r="C1" s="259"/>
      <c r="D1" s="267"/>
      <c r="E1" s="259"/>
      <c r="F1" s="228" t="s">
        <v>0</v>
      </c>
      <c r="G1" s="229"/>
      <c r="H1" s="229"/>
      <c r="I1" s="229"/>
      <c r="J1" s="229"/>
      <c r="K1" s="229"/>
      <c r="L1" s="229"/>
      <c r="M1" s="229"/>
      <c r="N1" s="229"/>
      <c r="O1" s="229"/>
      <c r="P1" s="266"/>
      <c r="Q1" s="266"/>
      <c r="R1" s="266"/>
      <c r="S1" s="266"/>
      <c r="T1" s="266"/>
      <c r="U1" s="266"/>
      <c r="V1" s="230"/>
      <c r="W1" s="267"/>
      <c r="X1" s="258"/>
      <c r="Y1" s="252"/>
      <c r="Z1" s="252"/>
      <c r="AA1" s="258"/>
      <c r="AB1" s="258"/>
      <c r="AC1" s="252"/>
      <c r="AD1" s="259"/>
      <c r="AE1" s="2"/>
      <c r="AF1" s="2"/>
      <c r="AG1" s="2"/>
      <c r="AH1" s="2"/>
      <c r="AI1" s="2"/>
    </row>
    <row r="2" spans="1:35" ht="15" customHeight="1" x14ac:dyDescent="0.25">
      <c r="A2" s="222"/>
      <c r="B2" s="223"/>
      <c r="C2" s="237"/>
      <c r="D2" s="222"/>
      <c r="E2" s="237"/>
      <c r="F2" s="251" t="s">
        <v>1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3"/>
      <c r="W2" s="222"/>
      <c r="X2" s="223"/>
      <c r="Y2" s="223"/>
      <c r="Z2" s="223"/>
      <c r="AA2" s="223"/>
      <c r="AB2" s="223"/>
      <c r="AC2" s="223"/>
      <c r="AD2" s="237"/>
      <c r="AE2" s="2"/>
      <c r="AF2" s="2"/>
      <c r="AG2" s="2"/>
      <c r="AH2" s="2"/>
      <c r="AI2" s="2"/>
    </row>
    <row r="3" spans="1:35" ht="18" customHeight="1" x14ac:dyDescent="0.25">
      <c r="A3" s="222"/>
      <c r="B3" s="223"/>
      <c r="C3" s="237"/>
      <c r="D3" s="222"/>
      <c r="E3" s="237"/>
      <c r="F3" s="255" t="s">
        <v>2</v>
      </c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3"/>
      <c r="W3" s="222"/>
      <c r="X3" s="223"/>
      <c r="Y3" s="223"/>
      <c r="Z3" s="223"/>
      <c r="AA3" s="223"/>
      <c r="AB3" s="223"/>
      <c r="AC3" s="223"/>
      <c r="AD3" s="237"/>
      <c r="AE3" s="2"/>
      <c r="AF3" s="2"/>
      <c r="AG3" s="2"/>
      <c r="AH3" s="2"/>
      <c r="AI3" s="2"/>
    </row>
    <row r="4" spans="1:35" ht="15.75" customHeight="1" thickBot="1" x14ac:dyDescent="0.3">
      <c r="A4" s="222"/>
      <c r="B4" s="223"/>
      <c r="C4" s="237"/>
      <c r="D4" s="225"/>
      <c r="E4" s="239"/>
      <c r="F4" s="254" t="s">
        <v>3</v>
      </c>
      <c r="G4" s="232"/>
      <c r="H4" s="232"/>
      <c r="I4" s="232"/>
      <c r="J4" s="232"/>
      <c r="K4" s="232"/>
      <c r="L4" s="232"/>
      <c r="M4" s="232"/>
      <c r="N4" s="232"/>
      <c r="O4" s="232"/>
      <c r="P4" s="246"/>
      <c r="Q4" s="246"/>
      <c r="R4" s="246"/>
      <c r="S4" s="246"/>
      <c r="T4" s="246"/>
      <c r="U4" s="246"/>
      <c r="V4" s="233"/>
      <c r="W4" s="225"/>
      <c r="X4" s="226"/>
      <c r="Y4" s="246"/>
      <c r="Z4" s="246"/>
      <c r="AA4" s="226"/>
      <c r="AB4" s="226"/>
      <c r="AC4" s="246"/>
      <c r="AD4" s="239"/>
      <c r="AE4" s="2"/>
      <c r="AF4" s="2"/>
      <c r="AG4" s="2"/>
      <c r="AH4" s="2"/>
      <c r="AI4" s="2"/>
    </row>
    <row r="5" spans="1:35" ht="39.75" customHeight="1" thickBot="1" x14ac:dyDescent="0.25">
      <c r="A5" s="225"/>
      <c r="B5" s="226"/>
      <c r="C5" s="239"/>
      <c r="D5" s="269" t="s">
        <v>4</v>
      </c>
      <c r="E5" s="270"/>
      <c r="F5" s="280" t="s">
        <v>46</v>
      </c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2"/>
      <c r="AD5" s="276" t="s">
        <v>48</v>
      </c>
      <c r="AE5" s="2"/>
      <c r="AF5" s="2"/>
      <c r="AG5" s="2"/>
      <c r="AH5" s="2"/>
      <c r="AI5" s="2"/>
    </row>
    <row r="6" spans="1:35" ht="26.25" customHeight="1" thickBot="1" x14ac:dyDescent="0.25">
      <c r="A6" s="264" t="s">
        <v>7</v>
      </c>
      <c r="B6" s="268" t="s">
        <v>8</v>
      </c>
      <c r="C6" s="241" t="s">
        <v>9</v>
      </c>
      <c r="D6" s="272" t="s">
        <v>10</v>
      </c>
      <c r="E6" s="271" t="s">
        <v>52</v>
      </c>
      <c r="F6" s="256" t="s">
        <v>11</v>
      </c>
      <c r="G6" s="232"/>
      <c r="H6" s="232"/>
      <c r="I6" s="232"/>
      <c r="J6" s="232"/>
      <c r="K6" s="232"/>
      <c r="L6" s="232"/>
      <c r="M6" s="232"/>
      <c r="N6" s="232"/>
      <c r="O6" s="246"/>
      <c r="P6" s="248" t="s">
        <v>12</v>
      </c>
      <c r="Q6" s="262"/>
      <c r="R6" s="262"/>
      <c r="S6" s="250"/>
      <c r="T6" s="248" t="s">
        <v>125</v>
      </c>
      <c r="U6" s="250"/>
      <c r="V6" s="248" t="s">
        <v>53</v>
      </c>
      <c r="W6" s="270"/>
      <c r="X6" s="273" t="s">
        <v>13</v>
      </c>
      <c r="Y6" s="274"/>
      <c r="Z6" s="274"/>
      <c r="AA6" s="275"/>
      <c r="AB6" s="278" t="s">
        <v>14</v>
      </c>
      <c r="AC6" s="283" t="s">
        <v>135</v>
      </c>
      <c r="AD6" s="277"/>
      <c r="AE6" s="2"/>
      <c r="AF6" s="2"/>
      <c r="AG6" s="2"/>
      <c r="AH6" s="2"/>
      <c r="AI6" s="2"/>
    </row>
    <row r="7" spans="1:35" ht="24.75" customHeight="1" thickBot="1" x14ac:dyDescent="0.25">
      <c r="A7" s="226"/>
      <c r="B7" s="227"/>
      <c r="C7" s="261"/>
      <c r="D7" s="236"/>
      <c r="E7" s="261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131</v>
      </c>
      <c r="O7" s="36" t="s">
        <v>24</v>
      </c>
      <c r="P7" s="8" t="s">
        <v>103</v>
      </c>
      <c r="Q7" s="8" t="s">
        <v>134</v>
      </c>
      <c r="R7" s="8" t="s">
        <v>132</v>
      </c>
      <c r="S7" s="9">
        <v>0.2</v>
      </c>
      <c r="T7" s="8" t="s">
        <v>125</v>
      </c>
      <c r="U7" s="9">
        <v>0.25</v>
      </c>
      <c r="V7" s="8" t="s">
        <v>124</v>
      </c>
      <c r="W7" s="122">
        <v>0.25</v>
      </c>
      <c r="X7" s="215" t="s">
        <v>58</v>
      </c>
      <c r="Y7" s="216" t="s">
        <v>133</v>
      </c>
      <c r="Z7" s="217" t="s">
        <v>136</v>
      </c>
      <c r="AA7" s="209">
        <v>0.3</v>
      </c>
      <c r="AB7" s="279"/>
      <c r="AC7" s="284"/>
      <c r="AD7" s="277"/>
      <c r="AE7" s="11"/>
      <c r="AF7" s="11"/>
      <c r="AG7" s="11"/>
      <c r="AH7" s="11"/>
      <c r="AI7" s="11"/>
    </row>
    <row r="8" spans="1:35" ht="19.5" customHeight="1" thickBot="1" x14ac:dyDescent="0.25">
      <c r="A8" s="40">
        <v>1</v>
      </c>
      <c r="B8" s="176">
        <v>2</v>
      </c>
      <c r="C8" s="186" t="s">
        <v>105</v>
      </c>
      <c r="D8" s="189">
        <v>9.5</v>
      </c>
      <c r="E8" s="182">
        <v>9.3000000000000007</v>
      </c>
      <c r="F8" s="180">
        <v>1</v>
      </c>
      <c r="G8" s="15" t="s">
        <v>104</v>
      </c>
      <c r="H8" s="16">
        <v>1</v>
      </c>
      <c r="I8" s="16">
        <v>1</v>
      </c>
      <c r="J8" s="295">
        <v>0</v>
      </c>
      <c r="K8" s="292">
        <v>0</v>
      </c>
      <c r="L8" s="43"/>
      <c r="M8" s="43"/>
      <c r="N8" s="44"/>
      <c r="O8" s="52">
        <f t="shared" ref="O8:O26" si="0">9-SUM(F8:N8)</f>
        <v>6</v>
      </c>
      <c r="P8" s="168">
        <v>10</v>
      </c>
      <c r="Q8" s="204">
        <v>10</v>
      </c>
      <c r="R8" s="170">
        <v>10</v>
      </c>
      <c r="S8" s="172">
        <f>SUM((P8*0.05),(Q8*0.05),(R8*0.1))</f>
        <v>2</v>
      </c>
      <c r="T8" s="173"/>
      <c r="U8" s="167">
        <f>T8*0.25</f>
        <v>0</v>
      </c>
      <c r="V8" s="173"/>
      <c r="W8" s="208">
        <f>V8*0.25</f>
        <v>0</v>
      </c>
      <c r="X8" s="212"/>
      <c r="Y8" s="213"/>
      <c r="Z8" s="214"/>
      <c r="AA8" s="167">
        <f>SUM((X8*0.2),(Y8*0.1))</f>
        <v>0</v>
      </c>
      <c r="AB8" s="52">
        <f t="shared" ref="AB8:AB26" si="1">SUM(S8, U8, W8, AA8)</f>
        <v>2</v>
      </c>
      <c r="AC8" s="207">
        <v>10</v>
      </c>
      <c r="AD8" s="53">
        <f t="shared" ref="AD8:AD26" si="2">AVERAGE(D8,E8,AB8)</f>
        <v>6.9333333333333336</v>
      </c>
      <c r="AE8" s="2"/>
      <c r="AF8" s="2"/>
      <c r="AG8" s="2"/>
      <c r="AH8" s="2"/>
      <c r="AI8" s="2"/>
    </row>
    <row r="9" spans="1:35" ht="19.5" customHeight="1" thickBot="1" x14ac:dyDescent="0.25">
      <c r="A9" s="54">
        <v>2</v>
      </c>
      <c r="B9" s="177">
        <v>3</v>
      </c>
      <c r="C9" s="187" t="s">
        <v>106</v>
      </c>
      <c r="D9" s="190">
        <v>9.9</v>
      </c>
      <c r="E9" s="183">
        <v>9</v>
      </c>
      <c r="F9" s="21">
        <v>1</v>
      </c>
      <c r="G9" s="22">
        <v>1</v>
      </c>
      <c r="H9" s="22">
        <v>1</v>
      </c>
      <c r="I9" s="23">
        <v>1</v>
      </c>
      <c r="J9" s="23">
        <v>1</v>
      </c>
      <c r="K9" s="60">
        <v>1</v>
      </c>
      <c r="L9" s="60"/>
      <c r="M9" s="60"/>
      <c r="N9" s="62"/>
      <c r="O9" s="52">
        <f t="shared" si="0"/>
        <v>3</v>
      </c>
      <c r="P9" s="163">
        <v>9</v>
      </c>
      <c r="Q9" s="205">
        <v>8</v>
      </c>
      <c r="R9" s="171">
        <v>10</v>
      </c>
      <c r="S9" s="172">
        <f t="shared" ref="S9:S26" si="3">SUM((P9*0.05),(Q9*0.05),(R9*0.1))</f>
        <v>1.85</v>
      </c>
      <c r="T9" s="174"/>
      <c r="U9" s="167">
        <f t="shared" ref="U9:U26" si="4">T9*0.25</f>
        <v>0</v>
      </c>
      <c r="V9" s="174"/>
      <c r="W9" s="208">
        <f t="shared" ref="W9:W26" si="5">V9*0.25</f>
        <v>0</v>
      </c>
      <c r="X9" s="147"/>
      <c r="Y9" s="210"/>
      <c r="Z9" s="148">
        <v>10</v>
      </c>
      <c r="AA9" s="167">
        <f t="shared" ref="AA9:AA26" si="6">SUM((X9*0.2),(Y9*0.1))</f>
        <v>0</v>
      </c>
      <c r="AB9" s="52">
        <f t="shared" si="1"/>
        <v>1.85</v>
      </c>
      <c r="AC9" s="52">
        <v>8</v>
      </c>
      <c r="AD9" s="53">
        <f t="shared" si="2"/>
        <v>6.916666666666667</v>
      </c>
      <c r="AE9" s="2"/>
      <c r="AF9" s="2"/>
      <c r="AG9" s="2"/>
      <c r="AH9" s="2"/>
      <c r="AI9" s="2"/>
    </row>
    <row r="10" spans="1:35" ht="19.5" customHeight="1" thickBot="1" x14ac:dyDescent="0.25">
      <c r="A10" s="54">
        <v>3</v>
      </c>
      <c r="B10" s="177">
        <v>4</v>
      </c>
      <c r="C10" s="187" t="s">
        <v>107</v>
      </c>
      <c r="D10" s="191">
        <v>9.9</v>
      </c>
      <c r="E10" s="184">
        <v>9</v>
      </c>
      <c r="F10" s="21">
        <v>1</v>
      </c>
      <c r="G10" s="113">
        <v>0</v>
      </c>
      <c r="H10" s="22">
        <v>1</v>
      </c>
      <c r="I10" s="23">
        <v>1</v>
      </c>
      <c r="J10" s="23">
        <v>1</v>
      </c>
      <c r="K10" s="60">
        <v>1</v>
      </c>
      <c r="L10" s="60"/>
      <c r="M10" s="60"/>
      <c r="N10" s="62"/>
      <c r="O10" s="52">
        <f t="shared" si="0"/>
        <v>4</v>
      </c>
      <c r="P10" s="163">
        <v>8</v>
      </c>
      <c r="Q10" s="218"/>
      <c r="R10" s="171">
        <v>10</v>
      </c>
      <c r="S10" s="172">
        <f t="shared" si="3"/>
        <v>1.4</v>
      </c>
      <c r="T10" s="174"/>
      <c r="U10" s="167">
        <f t="shared" si="4"/>
        <v>0</v>
      </c>
      <c r="V10" s="174"/>
      <c r="W10" s="208">
        <f t="shared" si="5"/>
        <v>0</v>
      </c>
      <c r="X10" s="147"/>
      <c r="Y10" s="210"/>
      <c r="Z10" s="148"/>
      <c r="AA10" s="167">
        <f t="shared" si="6"/>
        <v>0</v>
      </c>
      <c r="AB10" s="52">
        <f t="shared" si="1"/>
        <v>1.4</v>
      </c>
      <c r="AC10" s="52"/>
      <c r="AD10" s="53">
        <f t="shared" si="2"/>
        <v>6.7666666666666657</v>
      </c>
      <c r="AE10" s="2"/>
      <c r="AF10" s="2"/>
      <c r="AG10" s="2"/>
      <c r="AH10" s="2"/>
      <c r="AI10" s="2"/>
    </row>
    <row r="11" spans="1:35" ht="19.5" customHeight="1" thickBot="1" x14ac:dyDescent="0.25">
      <c r="A11" s="54">
        <v>4</v>
      </c>
      <c r="B11" s="177">
        <v>3</v>
      </c>
      <c r="C11" s="187" t="s">
        <v>108</v>
      </c>
      <c r="D11" s="190">
        <v>9.6</v>
      </c>
      <c r="E11" s="183">
        <v>8.5</v>
      </c>
      <c r="F11" s="21">
        <v>1</v>
      </c>
      <c r="G11" s="22">
        <v>1</v>
      </c>
      <c r="H11" s="22">
        <v>1</v>
      </c>
      <c r="I11" s="23">
        <v>1</v>
      </c>
      <c r="J11" s="23">
        <v>1</v>
      </c>
      <c r="K11" s="60">
        <v>1</v>
      </c>
      <c r="L11" s="60"/>
      <c r="M11" s="60"/>
      <c r="N11" s="62"/>
      <c r="O11" s="52">
        <f t="shared" si="0"/>
        <v>3</v>
      </c>
      <c r="P11" s="163">
        <v>9</v>
      </c>
      <c r="Q11" s="205">
        <v>9</v>
      </c>
      <c r="R11" s="171">
        <v>10</v>
      </c>
      <c r="S11" s="172">
        <f t="shared" si="3"/>
        <v>1.9</v>
      </c>
      <c r="T11" s="174"/>
      <c r="U11" s="167">
        <f t="shared" si="4"/>
        <v>0</v>
      </c>
      <c r="V11" s="174"/>
      <c r="W11" s="208">
        <f t="shared" si="5"/>
        <v>0</v>
      </c>
      <c r="X11" s="147"/>
      <c r="Y11" s="210"/>
      <c r="Z11" s="148">
        <v>10</v>
      </c>
      <c r="AA11" s="167">
        <f t="shared" si="6"/>
        <v>0</v>
      </c>
      <c r="AB11" s="52">
        <f t="shared" si="1"/>
        <v>1.9</v>
      </c>
      <c r="AC11" s="52">
        <v>9</v>
      </c>
      <c r="AD11" s="53">
        <f t="shared" si="2"/>
        <v>6.666666666666667</v>
      </c>
      <c r="AE11" s="2"/>
      <c r="AF11" s="2"/>
      <c r="AG11" s="2"/>
      <c r="AH11" s="2"/>
      <c r="AI11" s="2"/>
    </row>
    <row r="12" spans="1:35" ht="19.5" customHeight="1" thickBot="1" x14ac:dyDescent="0.25">
      <c r="A12" s="54">
        <v>5</v>
      </c>
      <c r="B12" s="177">
        <v>1</v>
      </c>
      <c r="C12" s="187" t="s">
        <v>109</v>
      </c>
      <c r="D12" s="191">
        <v>10</v>
      </c>
      <c r="E12" s="184">
        <v>10</v>
      </c>
      <c r="F12" s="21">
        <v>1</v>
      </c>
      <c r="G12" s="113">
        <v>0</v>
      </c>
      <c r="H12" s="22">
        <v>1</v>
      </c>
      <c r="I12" s="135">
        <v>0</v>
      </c>
      <c r="J12" s="23">
        <v>1</v>
      </c>
      <c r="K12" s="293">
        <v>0</v>
      </c>
      <c r="L12" s="60"/>
      <c r="M12" s="60"/>
      <c r="N12" s="62"/>
      <c r="O12" s="52">
        <f t="shared" si="0"/>
        <v>6</v>
      </c>
      <c r="P12" s="163">
        <v>8</v>
      </c>
      <c r="Q12" s="218"/>
      <c r="R12" s="198">
        <v>10</v>
      </c>
      <c r="S12" s="172">
        <f t="shared" si="3"/>
        <v>1.4</v>
      </c>
      <c r="T12" s="174"/>
      <c r="U12" s="167">
        <f t="shared" si="4"/>
        <v>0</v>
      </c>
      <c r="V12" s="174">
        <v>8</v>
      </c>
      <c r="W12" s="208">
        <f t="shared" si="5"/>
        <v>2</v>
      </c>
      <c r="X12" s="147"/>
      <c r="Y12" s="210"/>
      <c r="Z12" s="148"/>
      <c r="AA12" s="167">
        <f t="shared" si="6"/>
        <v>0</v>
      </c>
      <c r="AB12" s="52">
        <f t="shared" si="1"/>
        <v>3.4</v>
      </c>
      <c r="AC12" s="52"/>
      <c r="AD12" s="53">
        <f t="shared" si="2"/>
        <v>7.8</v>
      </c>
      <c r="AE12" s="2"/>
      <c r="AF12" s="2"/>
      <c r="AG12" s="2"/>
      <c r="AH12" s="2"/>
      <c r="AI12" s="2"/>
    </row>
    <row r="13" spans="1:35" ht="19.5" customHeight="1" thickBot="1" x14ac:dyDescent="0.25">
      <c r="A13" s="54">
        <v>6</v>
      </c>
      <c r="B13" s="178">
        <v>2</v>
      </c>
      <c r="C13" s="187" t="s">
        <v>110</v>
      </c>
      <c r="D13" s="190">
        <v>9.8000000000000007</v>
      </c>
      <c r="E13" s="183">
        <v>9</v>
      </c>
      <c r="F13" s="21">
        <v>1</v>
      </c>
      <c r="G13" s="22">
        <v>1</v>
      </c>
      <c r="H13" s="22">
        <v>1</v>
      </c>
      <c r="I13" s="135">
        <v>0</v>
      </c>
      <c r="J13" s="23">
        <v>1</v>
      </c>
      <c r="K13" s="293">
        <v>0</v>
      </c>
      <c r="L13" s="60"/>
      <c r="M13" s="60"/>
      <c r="N13" s="62"/>
      <c r="O13" s="52">
        <f t="shared" si="0"/>
        <v>5</v>
      </c>
      <c r="P13" s="163">
        <v>10</v>
      </c>
      <c r="Q13" s="205">
        <v>10</v>
      </c>
      <c r="R13" s="198">
        <v>10</v>
      </c>
      <c r="S13" s="172">
        <f t="shared" si="3"/>
        <v>2</v>
      </c>
      <c r="T13" s="174"/>
      <c r="U13" s="167">
        <f t="shared" si="4"/>
        <v>0</v>
      </c>
      <c r="V13" s="174">
        <v>8</v>
      </c>
      <c r="W13" s="208">
        <f t="shared" si="5"/>
        <v>2</v>
      </c>
      <c r="X13" s="147"/>
      <c r="Y13" s="210"/>
      <c r="Z13" s="148"/>
      <c r="AA13" s="167">
        <f t="shared" si="6"/>
        <v>0</v>
      </c>
      <c r="AB13" s="52">
        <f t="shared" si="1"/>
        <v>4</v>
      </c>
      <c r="AC13" s="52">
        <v>10</v>
      </c>
      <c r="AD13" s="53">
        <f t="shared" si="2"/>
        <v>7.6000000000000005</v>
      </c>
      <c r="AE13" s="2"/>
      <c r="AF13" s="2"/>
      <c r="AG13" s="2"/>
      <c r="AH13" s="2"/>
      <c r="AI13" s="2"/>
    </row>
    <row r="14" spans="1:35" ht="19.5" customHeight="1" thickBot="1" x14ac:dyDescent="0.25">
      <c r="A14" s="54">
        <v>7</v>
      </c>
      <c r="B14" s="177">
        <v>1</v>
      </c>
      <c r="C14" s="187" t="s">
        <v>111</v>
      </c>
      <c r="D14" s="191">
        <v>10</v>
      </c>
      <c r="E14" s="184">
        <v>10</v>
      </c>
      <c r="F14" s="181">
        <v>0</v>
      </c>
      <c r="G14" s="22">
        <v>1</v>
      </c>
      <c r="H14" s="22">
        <v>1</v>
      </c>
      <c r="I14" s="23">
        <v>1</v>
      </c>
      <c r="J14" s="23">
        <v>1</v>
      </c>
      <c r="K14" s="60">
        <v>1</v>
      </c>
      <c r="L14" s="60"/>
      <c r="M14" s="60"/>
      <c r="N14" s="62"/>
      <c r="O14" s="52">
        <f t="shared" si="0"/>
        <v>4</v>
      </c>
      <c r="P14" s="163">
        <v>10</v>
      </c>
      <c r="Q14" s="205">
        <v>9</v>
      </c>
      <c r="R14" s="199">
        <v>0</v>
      </c>
      <c r="S14" s="172">
        <f t="shared" si="3"/>
        <v>0.95</v>
      </c>
      <c r="T14" s="174"/>
      <c r="U14" s="167">
        <f t="shared" si="4"/>
        <v>0</v>
      </c>
      <c r="V14" s="174"/>
      <c r="W14" s="208">
        <f t="shared" si="5"/>
        <v>0</v>
      </c>
      <c r="X14" s="147">
        <v>10</v>
      </c>
      <c r="Y14" s="210"/>
      <c r="Z14" s="148">
        <v>10</v>
      </c>
      <c r="AA14" s="167">
        <f t="shared" si="6"/>
        <v>2</v>
      </c>
      <c r="AB14" s="52">
        <f t="shared" si="1"/>
        <v>2.95</v>
      </c>
      <c r="AC14" s="52">
        <v>10</v>
      </c>
      <c r="AD14" s="53">
        <f t="shared" si="2"/>
        <v>7.6499999999999995</v>
      </c>
      <c r="AE14" s="2"/>
      <c r="AF14" s="2"/>
      <c r="AG14" s="2"/>
      <c r="AH14" s="2"/>
      <c r="AI14" s="2"/>
    </row>
    <row r="15" spans="1:35" ht="19.5" customHeight="1" thickBot="1" x14ac:dyDescent="0.25">
      <c r="A15" s="54">
        <v>8</v>
      </c>
      <c r="B15" s="179">
        <v>4</v>
      </c>
      <c r="C15" s="187" t="s">
        <v>112</v>
      </c>
      <c r="D15" s="190">
        <v>9.6</v>
      </c>
      <c r="E15" s="183">
        <v>9.6999999999999993</v>
      </c>
      <c r="F15" s="21">
        <v>1</v>
      </c>
      <c r="G15" s="22">
        <v>1</v>
      </c>
      <c r="H15" s="22">
        <v>1</v>
      </c>
      <c r="I15" s="23">
        <v>1</v>
      </c>
      <c r="J15" s="23">
        <v>1</v>
      </c>
      <c r="K15" s="293">
        <v>0</v>
      </c>
      <c r="L15" s="60"/>
      <c r="M15" s="60"/>
      <c r="N15" s="62"/>
      <c r="O15" s="52">
        <f t="shared" si="0"/>
        <v>4</v>
      </c>
      <c r="P15" s="163">
        <v>10</v>
      </c>
      <c r="Q15" s="205">
        <v>8</v>
      </c>
      <c r="R15" s="171">
        <v>10</v>
      </c>
      <c r="S15" s="172">
        <f t="shared" si="3"/>
        <v>1.9</v>
      </c>
      <c r="T15" s="174"/>
      <c r="U15" s="167">
        <f t="shared" si="4"/>
        <v>0</v>
      </c>
      <c r="V15" s="174"/>
      <c r="W15" s="208">
        <f t="shared" si="5"/>
        <v>0</v>
      </c>
      <c r="X15" s="147">
        <v>10</v>
      </c>
      <c r="Y15" s="210"/>
      <c r="Z15" s="148">
        <v>10</v>
      </c>
      <c r="AA15" s="167">
        <f t="shared" si="6"/>
        <v>2</v>
      </c>
      <c r="AB15" s="52">
        <f t="shared" si="1"/>
        <v>3.9</v>
      </c>
      <c r="AC15" s="52">
        <v>10</v>
      </c>
      <c r="AD15" s="53">
        <f t="shared" si="2"/>
        <v>7.7333333333333316</v>
      </c>
      <c r="AE15" s="2"/>
      <c r="AF15" s="2"/>
      <c r="AG15" s="2"/>
      <c r="AH15" s="2"/>
      <c r="AI15" s="2"/>
    </row>
    <row r="16" spans="1:35" ht="19.5" customHeight="1" thickBot="1" x14ac:dyDescent="0.25">
      <c r="A16" s="54">
        <v>9</v>
      </c>
      <c r="B16" s="177">
        <v>3</v>
      </c>
      <c r="C16" s="187" t="s">
        <v>113</v>
      </c>
      <c r="D16" s="191">
        <v>10</v>
      </c>
      <c r="E16" s="184">
        <v>9.6999999999999993</v>
      </c>
      <c r="F16" s="21">
        <v>1</v>
      </c>
      <c r="G16" s="22">
        <v>1</v>
      </c>
      <c r="H16" s="113">
        <v>0</v>
      </c>
      <c r="I16" s="23">
        <v>1</v>
      </c>
      <c r="J16" s="23">
        <v>1</v>
      </c>
      <c r="K16" s="293">
        <v>0</v>
      </c>
      <c r="L16" s="60"/>
      <c r="M16" s="60"/>
      <c r="N16" s="62"/>
      <c r="O16" s="52">
        <f t="shared" si="0"/>
        <v>5</v>
      </c>
      <c r="P16" s="193">
        <v>5</v>
      </c>
      <c r="Q16" s="205">
        <v>10</v>
      </c>
      <c r="R16" s="171">
        <v>10</v>
      </c>
      <c r="S16" s="172">
        <f t="shared" si="3"/>
        <v>1.75</v>
      </c>
      <c r="T16" s="174"/>
      <c r="U16" s="167">
        <f t="shared" si="4"/>
        <v>0</v>
      </c>
      <c r="V16" s="201">
        <v>10</v>
      </c>
      <c r="W16" s="208">
        <f t="shared" si="5"/>
        <v>2.5</v>
      </c>
      <c r="X16" s="147"/>
      <c r="Y16" s="210"/>
      <c r="Z16" s="148">
        <v>10</v>
      </c>
      <c r="AA16" s="167">
        <f t="shared" si="6"/>
        <v>0</v>
      </c>
      <c r="AB16" s="52">
        <f t="shared" si="1"/>
        <v>4.25</v>
      </c>
      <c r="AC16" s="52">
        <v>10</v>
      </c>
      <c r="AD16" s="53">
        <f t="shared" si="2"/>
        <v>7.9833333333333334</v>
      </c>
      <c r="AE16" s="2"/>
      <c r="AF16" s="2"/>
      <c r="AG16" s="2"/>
      <c r="AH16" s="2"/>
      <c r="AI16" s="2"/>
    </row>
    <row r="17" spans="1:35" ht="19.5" customHeight="1" thickBot="1" x14ac:dyDescent="0.25">
      <c r="A17" s="54">
        <v>10</v>
      </c>
      <c r="B17" s="177">
        <v>2</v>
      </c>
      <c r="C17" s="187" t="s">
        <v>114</v>
      </c>
      <c r="D17" s="190">
        <v>9.6</v>
      </c>
      <c r="E17" s="183">
        <v>9.1999999999999993</v>
      </c>
      <c r="F17" s="21">
        <v>1</v>
      </c>
      <c r="G17" s="22">
        <v>1</v>
      </c>
      <c r="H17" s="31">
        <v>1</v>
      </c>
      <c r="I17" s="23">
        <v>1</v>
      </c>
      <c r="J17" s="23">
        <v>1</v>
      </c>
      <c r="K17" s="293">
        <v>0</v>
      </c>
      <c r="L17" s="60"/>
      <c r="M17" s="60"/>
      <c r="N17" s="62"/>
      <c r="O17" s="52">
        <f t="shared" si="0"/>
        <v>4</v>
      </c>
      <c r="P17" s="163">
        <v>10</v>
      </c>
      <c r="Q17" s="218"/>
      <c r="R17" s="171">
        <v>10</v>
      </c>
      <c r="S17" s="172">
        <f t="shared" si="3"/>
        <v>1.5</v>
      </c>
      <c r="T17" s="174"/>
      <c r="U17" s="167">
        <f t="shared" si="4"/>
        <v>0</v>
      </c>
      <c r="V17" s="174"/>
      <c r="W17" s="208">
        <f t="shared" si="5"/>
        <v>0</v>
      </c>
      <c r="X17" s="147"/>
      <c r="Y17" s="210"/>
      <c r="Z17" s="148"/>
      <c r="AA17" s="167">
        <f t="shared" si="6"/>
        <v>0</v>
      </c>
      <c r="AB17" s="52">
        <f t="shared" si="1"/>
        <v>1.5</v>
      </c>
      <c r="AC17" s="52"/>
      <c r="AD17" s="53">
        <f t="shared" si="2"/>
        <v>6.7666666666666657</v>
      </c>
      <c r="AE17" s="2"/>
      <c r="AF17" s="2"/>
      <c r="AG17" s="2"/>
      <c r="AH17" s="2"/>
      <c r="AI17" s="2"/>
    </row>
    <row r="18" spans="1:35" ht="19.5" customHeight="1" thickBot="1" x14ac:dyDescent="0.25">
      <c r="A18" s="194">
        <v>11</v>
      </c>
      <c r="B18" s="179">
        <v>1</v>
      </c>
      <c r="C18" s="187" t="s">
        <v>115</v>
      </c>
      <c r="D18" s="191">
        <v>10</v>
      </c>
      <c r="E18" s="184">
        <v>10</v>
      </c>
      <c r="F18" s="21">
        <v>1</v>
      </c>
      <c r="G18" s="22">
        <v>1</v>
      </c>
      <c r="H18" s="22">
        <v>1</v>
      </c>
      <c r="I18" s="22">
        <v>1</v>
      </c>
      <c r="J18" s="22">
        <v>1</v>
      </c>
      <c r="K18" s="294">
        <v>0</v>
      </c>
      <c r="L18" s="78"/>
      <c r="M18" s="78"/>
      <c r="N18" s="62"/>
      <c r="O18" s="52">
        <f t="shared" si="0"/>
        <v>4</v>
      </c>
      <c r="P18" s="163">
        <v>10</v>
      </c>
      <c r="Q18" s="205">
        <v>10</v>
      </c>
      <c r="R18" s="198">
        <v>10</v>
      </c>
      <c r="S18" s="172">
        <f t="shared" si="3"/>
        <v>2</v>
      </c>
      <c r="T18" s="174"/>
      <c r="U18" s="167">
        <f t="shared" si="4"/>
        <v>0</v>
      </c>
      <c r="V18" s="174">
        <v>10</v>
      </c>
      <c r="W18" s="208">
        <f t="shared" si="5"/>
        <v>2.5</v>
      </c>
      <c r="X18" s="147">
        <v>10</v>
      </c>
      <c r="Y18" s="210"/>
      <c r="Z18" s="148">
        <v>10</v>
      </c>
      <c r="AA18" s="167">
        <f t="shared" si="6"/>
        <v>2</v>
      </c>
      <c r="AB18" s="52">
        <f t="shared" si="1"/>
        <v>6.5</v>
      </c>
      <c r="AC18" s="52">
        <v>10</v>
      </c>
      <c r="AD18" s="53">
        <f t="shared" si="2"/>
        <v>8.8333333333333339</v>
      </c>
      <c r="AE18" s="2"/>
      <c r="AF18" s="2"/>
      <c r="AG18" s="2"/>
      <c r="AH18" s="2"/>
      <c r="AI18" s="2"/>
    </row>
    <row r="19" spans="1:35" ht="19.5" customHeight="1" thickBot="1" x14ac:dyDescent="0.25">
      <c r="A19" s="54">
        <v>12</v>
      </c>
      <c r="B19" s="179">
        <v>4</v>
      </c>
      <c r="C19" s="187" t="s">
        <v>116</v>
      </c>
      <c r="D19" s="190">
        <v>9.6</v>
      </c>
      <c r="E19" s="183">
        <v>10</v>
      </c>
      <c r="F19" s="21">
        <v>1</v>
      </c>
      <c r="G19" s="22">
        <v>1</v>
      </c>
      <c r="H19" s="22">
        <v>1</v>
      </c>
      <c r="I19" s="22">
        <v>1</v>
      </c>
      <c r="J19" s="22">
        <v>1</v>
      </c>
      <c r="K19" s="294">
        <v>0</v>
      </c>
      <c r="L19" s="78"/>
      <c r="M19" s="78"/>
      <c r="N19" s="62"/>
      <c r="O19" s="52">
        <f t="shared" si="0"/>
        <v>4</v>
      </c>
      <c r="P19" s="163">
        <v>10</v>
      </c>
      <c r="Q19" s="205">
        <v>9</v>
      </c>
      <c r="R19" s="171">
        <v>10</v>
      </c>
      <c r="S19" s="172">
        <f t="shared" si="3"/>
        <v>1.95</v>
      </c>
      <c r="T19" s="174"/>
      <c r="U19" s="167">
        <f t="shared" si="4"/>
        <v>0</v>
      </c>
      <c r="V19" s="174">
        <v>10</v>
      </c>
      <c r="W19" s="208">
        <f t="shared" si="5"/>
        <v>2.5</v>
      </c>
      <c r="X19" s="147"/>
      <c r="Y19" s="210"/>
      <c r="Z19" s="148">
        <v>10</v>
      </c>
      <c r="AA19" s="167">
        <f t="shared" si="6"/>
        <v>0</v>
      </c>
      <c r="AB19" s="52">
        <f t="shared" si="1"/>
        <v>4.45</v>
      </c>
      <c r="AC19" s="52"/>
      <c r="AD19" s="53">
        <f t="shared" si="2"/>
        <v>8.0166666666666675</v>
      </c>
      <c r="AE19" s="2"/>
      <c r="AF19" s="2"/>
      <c r="AG19" s="2"/>
      <c r="AH19" s="2"/>
      <c r="AI19" s="2"/>
    </row>
    <row r="20" spans="1:35" ht="19.5" customHeight="1" thickBot="1" x14ac:dyDescent="0.25">
      <c r="A20" s="54">
        <v>13</v>
      </c>
      <c r="B20" s="177">
        <v>3</v>
      </c>
      <c r="C20" s="187" t="s">
        <v>117</v>
      </c>
      <c r="D20" s="191">
        <v>9.3000000000000007</v>
      </c>
      <c r="E20" s="184">
        <v>9.4</v>
      </c>
      <c r="F20" s="21">
        <v>1</v>
      </c>
      <c r="G20" s="22">
        <v>1</v>
      </c>
      <c r="H20" s="22">
        <v>1</v>
      </c>
      <c r="I20" s="22">
        <v>1</v>
      </c>
      <c r="J20" s="22">
        <v>1</v>
      </c>
      <c r="K20" s="78">
        <v>1</v>
      </c>
      <c r="L20" s="78"/>
      <c r="M20" s="78"/>
      <c r="N20" s="62"/>
      <c r="O20" s="52">
        <f t="shared" si="0"/>
        <v>3</v>
      </c>
      <c r="P20" s="163">
        <v>10</v>
      </c>
      <c r="Q20" s="218"/>
      <c r="R20" s="171">
        <v>10</v>
      </c>
      <c r="S20" s="172">
        <f t="shared" si="3"/>
        <v>1.5</v>
      </c>
      <c r="T20" s="174"/>
      <c r="U20" s="167">
        <f t="shared" si="4"/>
        <v>0</v>
      </c>
      <c r="V20" s="174"/>
      <c r="W20" s="208">
        <f t="shared" si="5"/>
        <v>0</v>
      </c>
      <c r="X20" s="147">
        <v>8</v>
      </c>
      <c r="Y20" s="210"/>
      <c r="Z20" s="148">
        <v>10</v>
      </c>
      <c r="AA20" s="167">
        <f t="shared" si="6"/>
        <v>1.6</v>
      </c>
      <c r="AB20" s="52">
        <f t="shared" si="1"/>
        <v>3.1</v>
      </c>
      <c r="AC20" s="52"/>
      <c r="AD20" s="53">
        <f t="shared" si="2"/>
        <v>7.2666666666666684</v>
      </c>
      <c r="AE20" s="2"/>
      <c r="AF20" s="2"/>
      <c r="AG20" s="2"/>
      <c r="AH20" s="2"/>
      <c r="AI20" s="2"/>
    </row>
    <row r="21" spans="1:35" ht="19.5" customHeight="1" thickBot="1" x14ac:dyDescent="0.25">
      <c r="A21" s="54">
        <v>14</v>
      </c>
      <c r="B21" s="177">
        <v>2</v>
      </c>
      <c r="C21" s="187" t="s">
        <v>118</v>
      </c>
      <c r="D21" s="190">
        <v>9.5</v>
      </c>
      <c r="E21" s="183">
        <v>9.4</v>
      </c>
      <c r="F21" s="21">
        <v>1</v>
      </c>
      <c r="G21" s="22">
        <v>1</v>
      </c>
      <c r="H21" s="22">
        <v>1</v>
      </c>
      <c r="I21" s="22">
        <v>1</v>
      </c>
      <c r="J21" s="22">
        <v>1</v>
      </c>
      <c r="K21" s="294">
        <v>0</v>
      </c>
      <c r="L21" s="78"/>
      <c r="M21" s="78"/>
      <c r="N21" s="62"/>
      <c r="O21" s="52">
        <f t="shared" si="0"/>
        <v>4</v>
      </c>
      <c r="P21" s="163">
        <v>10</v>
      </c>
      <c r="Q21" s="205">
        <v>9</v>
      </c>
      <c r="R21" s="171">
        <v>10</v>
      </c>
      <c r="S21" s="172">
        <f t="shared" si="3"/>
        <v>1.95</v>
      </c>
      <c r="T21" s="174"/>
      <c r="U21" s="167">
        <f t="shared" si="4"/>
        <v>0</v>
      </c>
      <c r="V21" s="174">
        <v>10</v>
      </c>
      <c r="W21" s="208">
        <f t="shared" si="5"/>
        <v>2.5</v>
      </c>
      <c r="X21" s="147"/>
      <c r="Y21" s="210"/>
      <c r="Z21" s="148">
        <v>10</v>
      </c>
      <c r="AA21" s="167">
        <f t="shared" si="6"/>
        <v>0</v>
      </c>
      <c r="AB21" s="52">
        <f t="shared" si="1"/>
        <v>4.45</v>
      </c>
      <c r="AC21" s="52">
        <v>10</v>
      </c>
      <c r="AD21" s="53">
        <f t="shared" si="2"/>
        <v>7.7833333333333323</v>
      </c>
      <c r="AE21" s="2"/>
      <c r="AF21" s="2"/>
      <c r="AG21" s="2"/>
      <c r="AH21" s="2"/>
      <c r="AI21" s="2"/>
    </row>
    <row r="22" spans="1:35" ht="19.5" customHeight="1" thickBot="1" x14ac:dyDescent="0.25">
      <c r="A22" s="54">
        <v>15</v>
      </c>
      <c r="B22" s="179">
        <v>4</v>
      </c>
      <c r="C22" s="187" t="s">
        <v>119</v>
      </c>
      <c r="D22" s="191">
        <v>9</v>
      </c>
      <c r="E22" s="184">
        <v>6</v>
      </c>
      <c r="F22" s="21">
        <v>1</v>
      </c>
      <c r="G22" s="22">
        <v>1</v>
      </c>
      <c r="H22" s="22">
        <v>1</v>
      </c>
      <c r="I22" s="22">
        <v>1</v>
      </c>
      <c r="J22" s="22">
        <v>1</v>
      </c>
      <c r="K22" s="294">
        <v>0</v>
      </c>
      <c r="L22" s="78"/>
      <c r="M22" s="78"/>
      <c r="N22" s="62"/>
      <c r="O22" s="52">
        <f t="shared" si="0"/>
        <v>4</v>
      </c>
      <c r="P22" s="163">
        <v>6</v>
      </c>
      <c r="Q22" s="205">
        <v>8</v>
      </c>
      <c r="R22" s="171">
        <v>10</v>
      </c>
      <c r="S22" s="172">
        <f t="shared" si="3"/>
        <v>1.7000000000000002</v>
      </c>
      <c r="T22" s="174"/>
      <c r="U22" s="167">
        <f t="shared" si="4"/>
        <v>0</v>
      </c>
      <c r="V22" s="174"/>
      <c r="W22" s="208">
        <f t="shared" si="5"/>
        <v>0</v>
      </c>
      <c r="X22" s="147"/>
      <c r="Y22" s="210"/>
      <c r="Z22" s="148"/>
      <c r="AA22" s="167">
        <f t="shared" si="6"/>
        <v>0</v>
      </c>
      <c r="AB22" s="52">
        <f t="shared" si="1"/>
        <v>1.7000000000000002</v>
      </c>
      <c r="AC22" s="52">
        <v>9</v>
      </c>
      <c r="AD22" s="53">
        <f t="shared" si="2"/>
        <v>5.5666666666666664</v>
      </c>
      <c r="AE22" s="2"/>
      <c r="AF22" s="2"/>
      <c r="AG22" s="2"/>
      <c r="AH22" s="2"/>
      <c r="AI22" s="2"/>
    </row>
    <row r="23" spans="1:35" ht="19.5" customHeight="1" thickBot="1" x14ac:dyDescent="0.25">
      <c r="A23" s="54">
        <v>16</v>
      </c>
      <c r="B23" s="179">
        <v>2</v>
      </c>
      <c r="C23" s="187" t="s">
        <v>120</v>
      </c>
      <c r="D23" s="190">
        <v>9.5</v>
      </c>
      <c r="E23" s="183">
        <v>9.8000000000000007</v>
      </c>
      <c r="F23" s="181">
        <v>0</v>
      </c>
      <c r="G23" s="22">
        <v>1</v>
      </c>
      <c r="H23" s="113">
        <v>0</v>
      </c>
      <c r="I23" s="22">
        <v>1</v>
      </c>
      <c r="J23" s="22">
        <v>1</v>
      </c>
      <c r="K23" s="78">
        <v>1</v>
      </c>
      <c r="L23" s="78"/>
      <c r="M23" s="78"/>
      <c r="N23" s="62"/>
      <c r="O23" s="52">
        <f t="shared" si="0"/>
        <v>5</v>
      </c>
      <c r="P23" s="193">
        <v>5</v>
      </c>
      <c r="Q23" s="205">
        <v>9</v>
      </c>
      <c r="R23" s="196">
        <v>10</v>
      </c>
      <c r="S23" s="172">
        <f t="shared" si="3"/>
        <v>1.7</v>
      </c>
      <c r="T23" s="174"/>
      <c r="U23" s="167">
        <f t="shared" si="4"/>
        <v>0</v>
      </c>
      <c r="V23" s="174"/>
      <c r="W23" s="208">
        <f t="shared" si="5"/>
        <v>0</v>
      </c>
      <c r="X23" s="147"/>
      <c r="Y23" s="210"/>
      <c r="Z23" s="148">
        <v>10</v>
      </c>
      <c r="AA23" s="167">
        <f t="shared" si="6"/>
        <v>0</v>
      </c>
      <c r="AB23" s="52">
        <f t="shared" si="1"/>
        <v>1.7</v>
      </c>
      <c r="AC23" s="52">
        <v>10</v>
      </c>
      <c r="AD23" s="53">
        <f t="shared" si="2"/>
        <v>7</v>
      </c>
      <c r="AE23" s="2"/>
      <c r="AF23" s="2"/>
      <c r="AG23" s="2"/>
      <c r="AH23" s="2"/>
      <c r="AI23" s="2"/>
    </row>
    <row r="24" spans="1:35" ht="19.5" customHeight="1" thickBot="1" x14ac:dyDescent="0.25">
      <c r="A24" s="54">
        <v>17</v>
      </c>
      <c r="B24" s="177">
        <v>2</v>
      </c>
      <c r="C24" s="187" t="s">
        <v>121</v>
      </c>
      <c r="D24" s="191">
        <v>10</v>
      </c>
      <c r="E24" s="184">
        <v>8.5</v>
      </c>
      <c r="F24" s="21">
        <v>1</v>
      </c>
      <c r="G24" s="22">
        <v>1</v>
      </c>
      <c r="H24" s="22">
        <v>1</v>
      </c>
      <c r="I24" s="22">
        <v>1</v>
      </c>
      <c r="J24" s="22">
        <v>1</v>
      </c>
      <c r="K24" s="78">
        <v>1</v>
      </c>
      <c r="L24" s="78"/>
      <c r="M24" s="78"/>
      <c r="N24" s="62"/>
      <c r="O24" s="52">
        <f t="shared" si="0"/>
        <v>3</v>
      </c>
      <c r="P24" s="163">
        <v>9</v>
      </c>
      <c r="Q24" s="205">
        <v>9</v>
      </c>
      <c r="R24" s="171">
        <v>10</v>
      </c>
      <c r="S24" s="172">
        <f t="shared" si="3"/>
        <v>1.9</v>
      </c>
      <c r="T24" s="174"/>
      <c r="U24" s="167">
        <f t="shared" si="4"/>
        <v>0</v>
      </c>
      <c r="V24" s="174"/>
      <c r="W24" s="208">
        <f t="shared" si="5"/>
        <v>0</v>
      </c>
      <c r="X24" s="147"/>
      <c r="Y24" s="210"/>
      <c r="Z24" s="148">
        <v>10</v>
      </c>
      <c r="AA24" s="167">
        <f t="shared" si="6"/>
        <v>0</v>
      </c>
      <c r="AB24" s="52">
        <f t="shared" si="1"/>
        <v>1.9</v>
      </c>
      <c r="AC24" s="52">
        <v>10</v>
      </c>
      <c r="AD24" s="53">
        <f t="shared" si="2"/>
        <v>6.8</v>
      </c>
      <c r="AE24" s="2"/>
      <c r="AF24" s="2"/>
      <c r="AG24" s="2"/>
      <c r="AH24" s="2"/>
      <c r="AI24" s="2"/>
    </row>
    <row r="25" spans="1:35" ht="19.5" customHeight="1" thickBot="1" x14ac:dyDescent="0.25">
      <c r="A25" s="54">
        <v>18</v>
      </c>
      <c r="B25" s="178">
        <v>2</v>
      </c>
      <c r="C25" s="187" t="s">
        <v>122</v>
      </c>
      <c r="D25" s="190">
        <v>10</v>
      </c>
      <c r="E25" s="183">
        <v>10</v>
      </c>
      <c r="F25" s="21">
        <v>1</v>
      </c>
      <c r="G25" s="22">
        <v>1</v>
      </c>
      <c r="H25" s="22">
        <v>1</v>
      </c>
      <c r="I25" s="22">
        <v>1</v>
      </c>
      <c r="J25" s="22">
        <v>1</v>
      </c>
      <c r="K25" s="78">
        <v>1</v>
      </c>
      <c r="L25" s="78"/>
      <c r="M25" s="78"/>
      <c r="N25" s="62"/>
      <c r="O25" s="52">
        <f t="shared" si="0"/>
        <v>3</v>
      </c>
      <c r="P25" s="193">
        <v>5</v>
      </c>
      <c r="Q25" s="205">
        <v>10</v>
      </c>
      <c r="R25" s="171">
        <v>10</v>
      </c>
      <c r="S25" s="172">
        <f t="shared" si="3"/>
        <v>1.75</v>
      </c>
      <c r="T25" s="174"/>
      <c r="U25" s="167">
        <f t="shared" si="4"/>
        <v>0</v>
      </c>
      <c r="V25" s="174">
        <v>10</v>
      </c>
      <c r="W25" s="208">
        <f t="shared" si="5"/>
        <v>2.5</v>
      </c>
      <c r="X25" s="147"/>
      <c r="Y25" s="210"/>
      <c r="Z25" s="148">
        <v>10</v>
      </c>
      <c r="AA25" s="167">
        <f t="shared" si="6"/>
        <v>0</v>
      </c>
      <c r="AB25" s="52">
        <f t="shared" si="1"/>
        <v>4.25</v>
      </c>
      <c r="AC25" s="52">
        <v>10</v>
      </c>
      <c r="AD25" s="53">
        <f t="shared" si="2"/>
        <v>8.0833333333333339</v>
      </c>
      <c r="AE25" s="2"/>
      <c r="AF25" s="2"/>
      <c r="AG25" s="2"/>
      <c r="AH25" s="2"/>
      <c r="AI25" s="2"/>
    </row>
    <row r="26" spans="1:35" ht="19.5" customHeight="1" thickBot="1" x14ac:dyDescent="0.25">
      <c r="A26" s="54">
        <v>19</v>
      </c>
      <c r="B26" s="82">
        <v>1</v>
      </c>
      <c r="C26" s="188" t="s">
        <v>123</v>
      </c>
      <c r="D26" s="192">
        <v>10</v>
      </c>
      <c r="E26" s="185">
        <v>10</v>
      </c>
      <c r="F26" s="21">
        <v>1</v>
      </c>
      <c r="G26" s="22">
        <v>1</v>
      </c>
      <c r="H26" s="22">
        <v>1</v>
      </c>
      <c r="I26" s="22">
        <v>1</v>
      </c>
      <c r="J26" s="22">
        <v>1</v>
      </c>
      <c r="K26" s="78">
        <v>1</v>
      </c>
      <c r="L26" s="78"/>
      <c r="M26" s="78"/>
      <c r="N26" s="62"/>
      <c r="O26" s="52">
        <f t="shared" si="0"/>
        <v>3</v>
      </c>
      <c r="P26" s="169">
        <v>7</v>
      </c>
      <c r="Q26" s="206">
        <v>10</v>
      </c>
      <c r="R26" s="197">
        <v>10</v>
      </c>
      <c r="S26" s="172">
        <f t="shared" si="3"/>
        <v>1.85</v>
      </c>
      <c r="T26" s="175"/>
      <c r="U26" s="167">
        <f t="shared" si="4"/>
        <v>0</v>
      </c>
      <c r="V26" s="175"/>
      <c r="W26" s="208">
        <f t="shared" si="5"/>
        <v>0</v>
      </c>
      <c r="X26" s="149"/>
      <c r="Y26" s="211"/>
      <c r="Z26" s="150"/>
      <c r="AA26" s="167">
        <f t="shared" si="6"/>
        <v>0</v>
      </c>
      <c r="AB26" s="52">
        <f t="shared" si="1"/>
        <v>1.85</v>
      </c>
      <c r="AC26" s="52">
        <v>10</v>
      </c>
      <c r="AD26" s="53">
        <f t="shared" si="2"/>
        <v>7.2833333333333341</v>
      </c>
      <c r="AE26" s="2"/>
      <c r="AF26" s="2"/>
      <c r="AG26" s="2"/>
      <c r="AH26" s="2"/>
      <c r="AI26" s="2"/>
    </row>
    <row r="27" spans="1:35" ht="28.5" customHeight="1" x14ac:dyDescent="0.2">
      <c r="A27" s="2"/>
      <c r="B27" s="2"/>
      <c r="C27" s="2"/>
      <c r="D27" s="34">
        <f>AVERAGE(D8:D26)</f>
        <v>9.7263157894736825</v>
      </c>
      <c r="E27" s="34">
        <f t="shared" ref="E27:AD27" si="7">AVERAGE(E8:E26)</f>
        <v>9.2894736842105274</v>
      </c>
      <c r="F27" s="34">
        <f t="shared" si="7"/>
        <v>0.89473684210526316</v>
      </c>
      <c r="G27" s="34">
        <f t="shared" si="7"/>
        <v>0.88888888888888884</v>
      </c>
      <c r="H27" s="34">
        <f t="shared" si="7"/>
        <v>0.89473684210526316</v>
      </c>
      <c r="I27" s="34">
        <f t="shared" si="7"/>
        <v>0.89473684210526316</v>
      </c>
      <c r="J27" s="34">
        <f t="shared" si="7"/>
        <v>0.94736842105263153</v>
      </c>
      <c r="K27" s="34">
        <f t="shared" si="7"/>
        <v>0.47368421052631576</v>
      </c>
      <c r="L27" s="34" t="e">
        <f t="shared" si="7"/>
        <v>#DIV/0!</v>
      </c>
      <c r="M27" s="34" t="e">
        <f t="shared" si="7"/>
        <v>#DIV/0!</v>
      </c>
      <c r="N27" s="34" t="e">
        <f t="shared" si="7"/>
        <v>#DIV/0!</v>
      </c>
      <c r="O27" s="34">
        <f t="shared" si="7"/>
        <v>4.0526315789473681</v>
      </c>
      <c r="P27" s="34">
        <f t="shared" si="7"/>
        <v>8.473684210526315</v>
      </c>
      <c r="Q27" s="34"/>
      <c r="R27" s="34">
        <f t="shared" si="7"/>
        <v>9.473684210526315</v>
      </c>
      <c r="S27" s="34">
        <f t="shared" si="7"/>
        <v>1.7342105263157892</v>
      </c>
      <c r="T27" s="34" t="e">
        <f t="shared" si="7"/>
        <v>#DIV/0!</v>
      </c>
      <c r="U27" s="34">
        <f t="shared" si="7"/>
        <v>0</v>
      </c>
      <c r="V27" s="34">
        <f t="shared" si="7"/>
        <v>9.4285714285714288</v>
      </c>
      <c r="W27" s="34">
        <f t="shared" si="7"/>
        <v>0.86842105263157898</v>
      </c>
      <c r="X27" s="34">
        <f t="shared" si="7"/>
        <v>9.5</v>
      </c>
      <c r="Y27" s="34"/>
      <c r="Z27" s="34"/>
      <c r="AA27" s="34">
        <f t="shared" si="7"/>
        <v>0.39999999999999997</v>
      </c>
      <c r="AB27" s="34">
        <f t="shared" si="7"/>
        <v>3.0026315789473692</v>
      </c>
      <c r="AC27" s="34"/>
      <c r="AD27" s="34">
        <f t="shared" si="7"/>
        <v>7.3394736842105255</v>
      </c>
      <c r="AE27" s="2"/>
      <c r="AF27" s="2"/>
      <c r="AG27" s="2"/>
      <c r="AH27" s="2"/>
      <c r="AI27" s="2"/>
    </row>
    <row r="28" spans="1:35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35"/>
      <c r="Y29" s="35"/>
      <c r="Z29" s="35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22">
    <mergeCell ref="F6:O6"/>
    <mergeCell ref="V6:W6"/>
    <mergeCell ref="F2:V2"/>
    <mergeCell ref="W1:AD4"/>
    <mergeCell ref="F1:V1"/>
    <mergeCell ref="F3:V3"/>
    <mergeCell ref="F4:V4"/>
    <mergeCell ref="X6:AA6"/>
    <mergeCell ref="AD5:AD7"/>
    <mergeCell ref="AB6:AB7"/>
    <mergeCell ref="P6:S6"/>
    <mergeCell ref="T6:U6"/>
    <mergeCell ref="F5:AC5"/>
    <mergeCell ref="AC6:AC7"/>
    <mergeCell ref="D1:E4"/>
    <mergeCell ref="B6:B7"/>
    <mergeCell ref="C6:C7"/>
    <mergeCell ref="A1:C5"/>
    <mergeCell ref="A6:A7"/>
    <mergeCell ref="D5:E5"/>
    <mergeCell ref="E6:E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selection activeCell="J9" sqref="J9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57"/>
      <c r="B1" s="258"/>
      <c r="C1" s="259"/>
      <c r="D1" s="267"/>
      <c r="E1" s="258"/>
      <c r="F1" s="259"/>
      <c r="G1" s="228" t="s">
        <v>0</v>
      </c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30"/>
      <c r="S1" s="290"/>
      <c r="T1" s="220"/>
      <c r="U1" s="220"/>
      <c r="V1" s="220"/>
      <c r="W1" s="221"/>
      <c r="X1" s="90"/>
      <c r="Y1" s="287" t="s">
        <v>80</v>
      </c>
      <c r="Z1" s="90"/>
      <c r="AA1" s="287" t="s">
        <v>81</v>
      </c>
      <c r="AB1" s="288" t="s">
        <v>82</v>
      </c>
      <c r="AC1" s="287" t="s">
        <v>81</v>
      </c>
    </row>
    <row r="2" spans="1:29" ht="19.5" customHeight="1" x14ac:dyDescent="0.25">
      <c r="A2" s="222"/>
      <c r="B2" s="223"/>
      <c r="C2" s="237"/>
      <c r="D2" s="222"/>
      <c r="E2" s="223"/>
      <c r="F2" s="237"/>
      <c r="G2" s="251" t="s">
        <v>1</v>
      </c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3"/>
      <c r="S2" s="236"/>
      <c r="T2" s="223"/>
      <c r="U2" s="223"/>
      <c r="V2" s="223"/>
      <c r="W2" s="224"/>
      <c r="X2" s="90"/>
      <c r="Y2" s="244"/>
      <c r="Z2" s="90"/>
      <c r="AA2" s="244"/>
      <c r="AB2" s="224"/>
      <c r="AC2" s="244"/>
    </row>
    <row r="3" spans="1:29" ht="19.5" customHeight="1" x14ac:dyDescent="0.25">
      <c r="A3" s="222"/>
      <c r="B3" s="223"/>
      <c r="C3" s="237"/>
      <c r="D3" s="222"/>
      <c r="E3" s="223"/>
      <c r="F3" s="237"/>
      <c r="G3" s="255" t="s">
        <v>2</v>
      </c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3"/>
      <c r="S3" s="236"/>
      <c r="T3" s="223"/>
      <c r="U3" s="223"/>
      <c r="V3" s="223"/>
      <c r="W3" s="224"/>
      <c r="X3" s="90"/>
      <c r="Y3" s="244"/>
      <c r="Z3" s="90"/>
      <c r="AA3" s="244"/>
      <c r="AB3" s="224"/>
      <c r="AC3" s="244"/>
    </row>
    <row r="4" spans="1:29" ht="20.25" customHeight="1" x14ac:dyDescent="0.25">
      <c r="A4" s="222"/>
      <c r="B4" s="223"/>
      <c r="C4" s="237"/>
      <c r="D4" s="225"/>
      <c r="E4" s="226"/>
      <c r="F4" s="239"/>
      <c r="G4" s="254" t="s">
        <v>3</v>
      </c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3"/>
      <c r="S4" s="238"/>
      <c r="T4" s="226"/>
      <c r="U4" s="226"/>
      <c r="V4" s="226"/>
      <c r="W4" s="227"/>
      <c r="X4" s="90"/>
      <c r="Y4" s="244"/>
      <c r="Z4" s="90"/>
      <c r="AA4" s="244"/>
      <c r="AB4" s="224"/>
      <c r="AC4" s="244"/>
    </row>
    <row r="5" spans="1:29" ht="33" customHeight="1" x14ac:dyDescent="0.2">
      <c r="A5" s="225"/>
      <c r="B5" s="226"/>
      <c r="C5" s="239"/>
      <c r="D5" s="291" t="s">
        <v>4</v>
      </c>
      <c r="E5" s="249"/>
      <c r="F5" s="250"/>
      <c r="G5" s="231" t="s">
        <v>83</v>
      </c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46"/>
      <c r="W5" s="276" t="s">
        <v>48</v>
      </c>
      <c r="X5" s="285" t="s">
        <v>84</v>
      </c>
      <c r="Y5" s="244"/>
      <c r="Z5" s="289" t="s">
        <v>84</v>
      </c>
      <c r="AA5" s="244"/>
      <c r="AB5" s="224"/>
      <c r="AC5" s="244"/>
    </row>
    <row r="6" spans="1:29" ht="26.25" customHeight="1" x14ac:dyDescent="0.2">
      <c r="A6" s="264" t="s">
        <v>7</v>
      </c>
      <c r="B6" s="243" t="s">
        <v>8</v>
      </c>
      <c r="C6" s="91" t="s">
        <v>9</v>
      </c>
      <c r="D6" s="272" t="s">
        <v>10</v>
      </c>
      <c r="E6" s="272" t="s">
        <v>52</v>
      </c>
      <c r="F6" s="271" t="s">
        <v>85</v>
      </c>
      <c r="G6" s="256" t="s">
        <v>11</v>
      </c>
      <c r="H6" s="232"/>
      <c r="I6" s="232"/>
      <c r="J6" s="232"/>
      <c r="K6" s="232"/>
      <c r="L6" s="232"/>
      <c r="M6" s="232"/>
      <c r="N6" s="232"/>
      <c r="O6" s="246"/>
      <c r="P6" s="248" t="s">
        <v>12</v>
      </c>
      <c r="Q6" s="250"/>
      <c r="R6" s="248" t="s">
        <v>86</v>
      </c>
      <c r="S6" s="250"/>
      <c r="T6" s="245" t="s">
        <v>13</v>
      </c>
      <c r="U6" s="246"/>
      <c r="V6" s="247" t="s">
        <v>14</v>
      </c>
      <c r="W6" s="244"/>
      <c r="X6" s="236"/>
      <c r="Y6" s="244"/>
      <c r="Z6" s="223"/>
      <c r="AA6" s="244"/>
      <c r="AB6" s="224"/>
      <c r="AC6" s="244"/>
    </row>
    <row r="7" spans="1:29" ht="24.75" customHeight="1" x14ac:dyDescent="0.2">
      <c r="A7" s="223"/>
      <c r="B7" s="242"/>
      <c r="C7" s="92"/>
      <c r="D7" s="279"/>
      <c r="E7" s="279"/>
      <c r="F7" s="242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87</v>
      </c>
      <c r="Q7" s="9">
        <v>0.2</v>
      </c>
      <c r="R7" s="39" t="s">
        <v>88</v>
      </c>
      <c r="S7" s="9">
        <v>0.3</v>
      </c>
      <c r="T7" s="8" t="s">
        <v>89</v>
      </c>
      <c r="U7" s="10">
        <v>0.5</v>
      </c>
      <c r="V7" s="242"/>
      <c r="W7" s="286"/>
      <c r="X7" s="236"/>
      <c r="Y7" s="244"/>
      <c r="Z7" s="223"/>
      <c r="AA7" s="244"/>
      <c r="AB7" s="224"/>
      <c r="AC7" s="244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3"/>
      <c r="H8" s="94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5"/>
      <c r="S8" s="46">
        <f t="shared" ref="S8:S26" si="2">R8*0.3</f>
        <v>0</v>
      </c>
      <c r="T8" s="48"/>
      <c r="U8" s="46">
        <f t="shared" ref="U8:U26" si="3">T8*0.5</f>
        <v>0</v>
      </c>
      <c r="V8" s="96">
        <f t="shared" ref="V8:V26" si="4">SUM(Q8,S8,U8)</f>
        <v>0</v>
      </c>
      <c r="W8" s="97">
        <f t="shared" ref="W8:W26" si="5">AVERAGE(D8,E8,F8,V8)</f>
        <v>0</v>
      </c>
      <c r="X8" s="98">
        <f t="shared" ref="X8:X26" si="6">W8*0.6</f>
        <v>0</v>
      </c>
      <c r="Y8" s="99"/>
      <c r="Z8" s="100">
        <f t="shared" ref="Z8:Z26" si="7">Y8*0.4</f>
        <v>0</v>
      </c>
      <c r="AA8" s="101">
        <f t="shared" ref="AA8:AA26" si="8">SUM(X8,Z8)</f>
        <v>0</v>
      </c>
      <c r="AB8" s="100"/>
      <c r="AC8" s="99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2"/>
      <c r="H9" s="103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4"/>
      <c r="S9" s="46">
        <f t="shared" si="2"/>
        <v>0</v>
      </c>
      <c r="T9" s="64"/>
      <c r="U9" s="46">
        <f t="shared" si="3"/>
        <v>0</v>
      </c>
      <c r="V9" s="96">
        <f t="shared" si="4"/>
        <v>0</v>
      </c>
      <c r="W9" s="97">
        <f t="shared" si="5"/>
        <v>0</v>
      </c>
      <c r="X9" s="98">
        <f t="shared" si="6"/>
        <v>0</v>
      </c>
      <c r="Y9" s="105"/>
      <c r="Z9" s="100">
        <f t="shared" si="7"/>
        <v>0</v>
      </c>
      <c r="AA9" s="101">
        <f t="shared" si="8"/>
        <v>0</v>
      </c>
      <c r="AB9" s="106"/>
      <c r="AC9" s="99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2"/>
      <c r="H10" s="103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5"/>
      <c r="S10" s="46">
        <f t="shared" si="2"/>
        <v>0</v>
      </c>
      <c r="T10" s="64"/>
      <c r="U10" s="46">
        <f t="shared" si="3"/>
        <v>0</v>
      </c>
      <c r="V10" s="96">
        <f t="shared" si="4"/>
        <v>0</v>
      </c>
      <c r="W10" s="97">
        <f t="shared" si="5"/>
        <v>0</v>
      </c>
      <c r="X10" s="98">
        <f t="shared" si="6"/>
        <v>0</v>
      </c>
      <c r="Y10" s="105"/>
      <c r="Z10" s="100">
        <f t="shared" si="7"/>
        <v>0</v>
      </c>
      <c r="AA10" s="101">
        <f t="shared" si="8"/>
        <v>0</v>
      </c>
      <c r="AB10" s="106"/>
      <c r="AC10" s="99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2"/>
      <c r="H11" s="103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4"/>
      <c r="S11" s="46">
        <f t="shared" si="2"/>
        <v>0</v>
      </c>
      <c r="T11" s="64"/>
      <c r="U11" s="46">
        <f t="shared" si="3"/>
        <v>0</v>
      </c>
      <c r="V11" s="96">
        <f t="shared" si="4"/>
        <v>0</v>
      </c>
      <c r="W11" s="97">
        <f t="shared" si="5"/>
        <v>0</v>
      </c>
      <c r="X11" s="98">
        <f t="shared" si="6"/>
        <v>0</v>
      </c>
      <c r="Y11" s="105"/>
      <c r="Z11" s="100">
        <f t="shared" si="7"/>
        <v>0</v>
      </c>
      <c r="AA11" s="101">
        <f t="shared" si="8"/>
        <v>0</v>
      </c>
      <c r="AB11" s="106"/>
      <c r="AC11" s="99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5"/>
      <c r="S12" s="46">
        <f t="shared" si="2"/>
        <v>0</v>
      </c>
      <c r="T12" s="64"/>
      <c r="U12" s="46">
        <f t="shared" si="3"/>
        <v>0</v>
      </c>
      <c r="V12" s="96">
        <f t="shared" si="4"/>
        <v>0</v>
      </c>
      <c r="W12" s="97">
        <f t="shared" si="5"/>
        <v>0</v>
      </c>
      <c r="X12" s="98">
        <f t="shared" si="6"/>
        <v>0</v>
      </c>
      <c r="Y12" s="105"/>
      <c r="Z12" s="100">
        <f t="shared" si="7"/>
        <v>0</v>
      </c>
      <c r="AA12" s="101">
        <f t="shared" si="8"/>
        <v>0</v>
      </c>
      <c r="AB12" s="106"/>
      <c r="AC12" s="99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3"/>
      <c r="I13" s="103"/>
      <c r="J13" s="107"/>
      <c r="K13" s="107"/>
      <c r="L13" s="107"/>
      <c r="M13" s="23"/>
      <c r="N13" s="62"/>
      <c r="O13" s="46">
        <f t="shared" si="0"/>
        <v>8</v>
      </c>
      <c r="P13" s="64"/>
      <c r="Q13" s="46">
        <f t="shared" si="1"/>
        <v>0</v>
      </c>
      <c r="R13" s="95"/>
      <c r="S13" s="46">
        <f t="shared" si="2"/>
        <v>0</v>
      </c>
      <c r="T13" s="48"/>
      <c r="U13" s="46">
        <f t="shared" si="3"/>
        <v>0</v>
      </c>
      <c r="V13" s="96">
        <f t="shared" si="4"/>
        <v>0</v>
      </c>
      <c r="W13" s="97">
        <f t="shared" si="5"/>
        <v>0</v>
      </c>
      <c r="X13" s="98">
        <f t="shared" si="6"/>
        <v>0</v>
      </c>
      <c r="Y13" s="105"/>
      <c r="Z13" s="100">
        <f t="shared" si="7"/>
        <v>0</v>
      </c>
      <c r="AA13" s="101">
        <f t="shared" si="8"/>
        <v>0</v>
      </c>
      <c r="AB13" s="106"/>
      <c r="AC13" s="99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3"/>
      <c r="I14" s="103"/>
      <c r="J14" s="107"/>
      <c r="K14" s="107"/>
      <c r="L14" s="107"/>
      <c r="M14" s="23"/>
      <c r="N14" s="62"/>
      <c r="O14" s="46">
        <f t="shared" si="0"/>
        <v>8</v>
      </c>
      <c r="P14" s="64"/>
      <c r="Q14" s="46">
        <f t="shared" si="1"/>
        <v>0</v>
      </c>
      <c r="R14" s="95"/>
      <c r="S14" s="46">
        <f t="shared" si="2"/>
        <v>0</v>
      </c>
      <c r="T14" s="64"/>
      <c r="U14" s="46">
        <f t="shared" si="3"/>
        <v>0</v>
      </c>
      <c r="V14" s="96">
        <f t="shared" si="4"/>
        <v>0</v>
      </c>
      <c r="W14" s="97">
        <f t="shared" si="5"/>
        <v>0</v>
      </c>
      <c r="X14" s="98">
        <f t="shared" si="6"/>
        <v>0</v>
      </c>
      <c r="Y14" s="105"/>
      <c r="Z14" s="100">
        <f t="shared" si="7"/>
        <v>0</v>
      </c>
      <c r="AA14" s="101">
        <f t="shared" si="8"/>
        <v>0</v>
      </c>
      <c r="AB14" s="106"/>
      <c r="AC14" s="99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3"/>
      <c r="I15" s="103"/>
      <c r="J15" s="107"/>
      <c r="K15" s="107"/>
      <c r="L15" s="107"/>
      <c r="M15" s="23"/>
      <c r="N15" s="62"/>
      <c r="O15" s="46">
        <f t="shared" si="0"/>
        <v>8</v>
      </c>
      <c r="P15" s="64"/>
      <c r="Q15" s="46">
        <f t="shared" si="1"/>
        <v>0</v>
      </c>
      <c r="R15" s="95"/>
      <c r="S15" s="46">
        <f t="shared" si="2"/>
        <v>0</v>
      </c>
      <c r="T15" s="24"/>
      <c r="U15" s="46">
        <f t="shared" si="3"/>
        <v>0</v>
      </c>
      <c r="V15" s="96">
        <f t="shared" si="4"/>
        <v>0</v>
      </c>
      <c r="W15" s="97">
        <f t="shared" si="5"/>
        <v>0</v>
      </c>
      <c r="X15" s="98">
        <f t="shared" si="6"/>
        <v>0</v>
      </c>
      <c r="Y15" s="105"/>
      <c r="Z15" s="100">
        <f t="shared" si="7"/>
        <v>0</v>
      </c>
      <c r="AA15" s="101">
        <f t="shared" si="8"/>
        <v>0</v>
      </c>
      <c r="AB15" s="108"/>
      <c r="AC15" s="99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3"/>
      <c r="I16" s="103"/>
      <c r="J16" s="107"/>
      <c r="K16" s="107"/>
      <c r="L16" s="107"/>
      <c r="M16" s="23"/>
      <c r="N16" s="62"/>
      <c r="O16" s="46">
        <f t="shared" si="0"/>
        <v>8</v>
      </c>
      <c r="P16" s="64"/>
      <c r="Q16" s="46">
        <f t="shared" si="1"/>
        <v>0</v>
      </c>
      <c r="R16" s="104"/>
      <c r="S16" s="46">
        <f t="shared" si="2"/>
        <v>0</v>
      </c>
      <c r="T16" s="64"/>
      <c r="U16" s="46">
        <f t="shared" si="3"/>
        <v>0</v>
      </c>
      <c r="V16" s="96">
        <f t="shared" si="4"/>
        <v>0</v>
      </c>
      <c r="W16" s="97">
        <f t="shared" si="5"/>
        <v>0</v>
      </c>
      <c r="X16" s="98">
        <f t="shared" si="6"/>
        <v>0</v>
      </c>
      <c r="Y16" s="105"/>
      <c r="Z16" s="100">
        <f t="shared" si="7"/>
        <v>0</v>
      </c>
      <c r="AA16" s="101">
        <f t="shared" si="8"/>
        <v>0</v>
      </c>
      <c r="AB16" s="106"/>
      <c r="AC16" s="99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3"/>
      <c r="I17" s="109"/>
      <c r="J17" s="107"/>
      <c r="K17" s="107"/>
      <c r="L17" s="107"/>
      <c r="M17" s="23"/>
      <c r="N17" s="62"/>
      <c r="O17" s="46">
        <f t="shared" si="0"/>
        <v>8</v>
      </c>
      <c r="P17" s="64"/>
      <c r="Q17" s="46">
        <f t="shared" si="1"/>
        <v>0</v>
      </c>
      <c r="R17" s="95"/>
      <c r="S17" s="46">
        <f t="shared" si="2"/>
        <v>0</v>
      </c>
      <c r="T17" s="24"/>
      <c r="U17" s="46">
        <f t="shared" si="3"/>
        <v>0</v>
      </c>
      <c r="V17" s="96">
        <f t="shared" si="4"/>
        <v>0</v>
      </c>
      <c r="W17" s="97">
        <f t="shared" si="5"/>
        <v>0</v>
      </c>
      <c r="X17" s="98">
        <f t="shared" si="6"/>
        <v>0</v>
      </c>
      <c r="Y17" s="105"/>
      <c r="Z17" s="100">
        <f t="shared" si="7"/>
        <v>0</v>
      </c>
      <c r="AA17" s="101">
        <f t="shared" si="8"/>
        <v>0</v>
      </c>
      <c r="AB17" s="106"/>
      <c r="AC17" s="99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3"/>
      <c r="I18" s="103"/>
      <c r="J18" s="103"/>
      <c r="K18" s="103"/>
      <c r="L18" s="103"/>
      <c r="M18" s="22"/>
      <c r="N18" s="62"/>
      <c r="O18" s="46">
        <f t="shared" si="0"/>
        <v>8</v>
      </c>
      <c r="P18" s="64"/>
      <c r="Q18" s="46">
        <f t="shared" si="1"/>
        <v>0</v>
      </c>
      <c r="R18" s="104"/>
      <c r="S18" s="46">
        <f t="shared" si="2"/>
        <v>0</v>
      </c>
      <c r="T18" s="17"/>
      <c r="U18" s="46">
        <f t="shared" si="3"/>
        <v>0</v>
      </c>
      <c r="V18" s="96">
        <f t="shared" si="4"/>
        <v>0</v>
      </c>
      <c r="W18" s="97">
        <f t="shared" si="5"/>
        <v>0</v>
      </c>
      <c r="X18" s="98">
        <f t="shared" si="6"/>
        <v>0</v>
      </c>
      <c r="Y18" s="105"/>
      <c r="Z18" s="100">
        <f t="shared" si="7"/>
        <v>0</v>
      </c>
      <c r="AA18" s="101">
        <f t="shared" si="8"/>
        <v>0</v>
      </c>
      <c r="AB18" s="106"/>
      <c r="AC18" s="99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3"/>
      <c r="I19" s="103"/>
      <c r="J19" s="103"/>
      <c r="K19" s="103"/>
      <c r="L19" s="103"/>
      <c r="M19" s="22"/>
      <c r="N19" s="62"/>
      <c r="O19" s="46">
        <f t="shared" si="0"/>
        <v>8</v>
      </c>
      <c r="P19" s="64"/>
      <c r="Q19" s="46">
        <f t="shared" si="1"/>
        <v>0</v>
      </c>
      <c r="R19" s="104"/>
      <c r="S19" s="46">
        <f t="shared" si="2"/>
        <v>0</v>
      </c>
      <c r="T19" s="81"/>
      <c r="U19" s="46">
        <f t="shared" si="3"/>
        <v>0</v>
      </c>
      <c r="V19" s="96">
        <f t="shared" si="4"/>
        <v>0</v>
      </c>
      <c r="W19" s="97">
        <f t="shared" si="5"/>
        <v>0</v>
      </c>
      <c r="X19" s="98">
        <f t="shared" si="6"/>
        <v>0</v>
      </c>
      <c r="Y19" s="105"/>
      <c r="Z19" s="100">
        <f t="shared" si="7"/>
        <v>0</v>
      </c>
      <c r="AA19" s="101">
        <f t="shared" si="8"/>
        <v>0</v>
      </c>
      <c r="AB19" s="106"/>
      <c r="AC19" s="99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3"/>
      <c r="I20" s="103"/>
      <c r="J20" s="103"/>
      <c r="K20" s="103"/>
      <c r="L20" s="103"/>
      <c r="M20" s="22"/>
      <c r="N20" s="62"/>
      <c r="O20" s="46">
        <f t="shared" si="0"/>
        <v>8</v>
      </c>
      <c r="P20" s="64"/>
      <c r="Q20" s="46">
        <f t="shared" si="1"/>
        <v>0</v>
      </c>
      <c r="R20" s="104"/>
      <c r="S20" s="46">
        <f t="shared" si="2"/>
        <v>0</v>
      </c>
      <c r="T20" s="64"/>
      <c r="U20" s="46">
        <f t="shared" si="3"/>
        <v>0</v>
      </c>
      <c r="V20" s="96">
        <f t="shared" si="4"/>
        <v>0</v>
      </c>
      <c r="W20" s="97">
        <f t="shared" si="5"/>
        <v>0</v>
      </c>
      <c r="X20" s="98">
        <f t="shared" si="6"/>
        <v>0</v>
      </c>
      <c r="Y20" s="105"/>
      <c r="Z20" s="100">
        <f t="shared" si="7"/>
        <v>0</v>
      </c>
      <c r="AA20" s="101">
        <f t="shared" si="8"/>
        <v>0</v>
      </c>
      <c r="AB20" s="106"/>
      <c r="AC20" s="99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3"/>
      <c r="I21" s="103"/>
      <c r="J21" s="103"/>
      <c r="K21" s="103"/>
      <c r="L21" s="103"/>
      <c r="M21" s="22"/>
      <c r="N21" s="62"/>
      <c r="O21" s="46">
        <f t="shared" si="0"/>
        <v>8</v>
      </c>
      <c r="P21" s="64"/>
      <c r="Q21" s="46">
        <f t="shared" si="1"/>
        <v>0</v>
      </c>
      <c r="R21" s="95"/>
      <c r="S21" s="46">
        <f t="shared" si="2"/>
        <v>0</v>
      </c>
      <c r="T21" s="64"/>
      <c r="U21" s="46">
        <f t="shared" si="3"/>
        <v>0</v>
      </c>
      <c r="V21" s="96">
        <f t="shared" si="4"/>
        <v>0</v>
      </c>
      <c r="W21" s="97">
        <f t="shared" si="5"/>
        <v>0</v>
      </c>
      <c r="X21" s="98">
        <f t="shared" si="6"/>
        <v>0</v>
      </c>
      <c r="Y21" s="105"/>
      <c r="Z21" s="100">
        <f t="shared" si="7"/>
        <v>0</v>
      </c>
      <c r="AA21" s="101">
        <f t="shared" si="8"/>
        <v>0</v>
      </c>
      <c r="AB21" s="106"/>
      <c r="AC21" s="99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3"/>
      <c r="I22" s="103"/>
      <c r="J22" s="103"/>
      <c r="K22" s="103"/>
      <c r="L22" s="103"/>
      <c r="M22" s="22"/>
      <c r="N22" s="62"/>
      <c r="O22" s="46">
        <f t="shared" si="0"/>
        <v>8</v>
      </c>
      <c r="P22" s="64"/>
      <c r="Q22" s="46">
        <f t="shared" si="1"/>
        <v>0</v>
      </c>
      <c r="R22" s="95"/>
      <c r="S22" s="46">
        <f t="shared" si="2"/>
        <v>0</v>
      </c>
      <c r="T22" s="64"/>
      <c r="U22" s="46">
        <f t="shared" si="3"/>
        <v>0</v>
      </c>
      <c r="V22" s="96">
        <f t="shared" si="4"/>
        <v>0</v>
      </c>
      <c r="W22" s="97">
        <f t="shared" si="5"/>
        <v>0</v>
      </c>
      <c r="X22" s="98">
        <f t="shared" si="6"/>
        <v>0</v>
      </c>
      <c r="Y22" s="105"/>
      <c r="Z22" s="100">
        <f t="shared" si="7"/>
        <v>0</v>
      </c>
      <c r="AA22" s="101">
        <f t="shared" si="8"/>
        <v>0</v>
      </c>
      <c r="AB22" s="106"/>
      <c r="AC22" s="99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3"/>
      <c r="I23" s="103"/>
      <c r="J23" s="103"/>
      <c r="K23" s="103"/>
      <c r="L23" s="103"/>
      <c r="M23" s="22"/>
      <c r="N23" s="62"/>
      <c r="O23" s="46">
        <f t="shared" si="0"/>
        <v>8</v>
      </c>
      <c r="P23" s="64"/>
      <c r="Q23" s="46">
        <f t="shared" si="1"/>
        <v>0</v>
      </c>
      <c r="R23" s="95"/>
      <c r="S23" s="46">
        <f t="shared" si="2"/>
        <v>0</v>
      </c>
      <c r="T23" s="64"/>
      <c r="U23" s="46">
        <f t="shared" si="3"/>
        <v>0</v>
      </c>
      <c r="V23" s="96">
        <f t="shared" si="4"/>
        <v>0</v>
      </c>
      <c r="W23" s="97">
        <f t="shared" si="5"/>
        <v>0</v>
      </c>
      <c r="X23" s="98">
        <f t="shared" si="6"/>
        <v>0</v>
      </c>
      <c r="Y23" s="105"/>
      <c r="Z23" s="100">
        <f t="shared" si="7"/>
        <v>0</v>
      </c>
      <c r="AA23" s="101">
        <f t="shared" si="8"/>
        <v>0</v>
      </c>
      <c r="AB23" s="106"/>
      <c r="AC23" s="99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3"/>
      <c r="I24" s="103"/>
      <c r="J24" s="103"/>
      <c r="K24" s="103"/>
      <c r="L24" s="103"/>
      <c r="M24" s="22"/>
      <c r="N24" s="62"/>
      <c r="O24" s="46">
        <f t="shared" si="0"/>
        <v>8</v>
      </c>
      <c r="P24" s="64"/>
      <c r="Q24" s="46">
        <f t="shared" si="1"/>
        <v>0</v>
      </c>
      <c r="R24" s="104"/>
      <c r="S24" s="46">
        <f t="shared" si="2"/>
        <v>0</v>
      </c>
      <c r="T24" s="64"/>
      <c r="U24" s="46">
        <f t="shared" si="3"/>
        <v>0</v>
      </c>
      <c r="V24" s="96">
        <f t="shared" si="4"/>
        <v>0</v>
      </c>
      <c r="W24" s="97">
        <f t="shared" si="5"/>
        <v>0</v>
      </c>
      <c r="X24" s="98">
        <f t="shared" si="6"/>
        <v>0</v>
      </c>
      <c r="Y24" s="105"/>
      <c r="Z24" s="100">
        <f t="shared" si="7"/>
        <v>0</v>
      </c>
      <c r="AA24" s="101">
        <f t="shared" si="8"/>
        <v>0</v>
      </c>
      <c r="AB24" s="106"/>
      <c r="AC24" s="99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3"/>
      <c r="I25" s="103"/>
      <c r="J25" s="103"/>
      <c r="K25" s="103"/>
      <c r="L25" s="103"/>
      <c r="M25" s="22"/>
      <c r="N25" s="62"/>
      <c r="O25" s="46">
        <f t="shared" si="0"/>
        <v>8</v>
      </c>
      <c r="P25" s="64"/>
      <c r="Q25" s="46">
        <f t="shared" si="1"/>
        <v>0</v>
      </c>
      <c r="R25" s="104"/>
      <c r="S25" s="46">
        <f t="shared" si="2"/>
        <v>0</v>
      </c>
      <c r="T25" s="64"/>
      <c r="U25" s="46">
        <f t="shared" si="3"/>
        <v>0</v>
      </c>
      <c r="V25" s="96">
        <f t="shared" si="4"/>
        <v>0</v>
      </c>
      <c r="W25" s="97">
        <f t="shared" si="5"/>
        <v>0</v>
      </c>
      <c r="X25" s="98">
        <f t="shared" si="6"/>
        <v>0</v>
      </c>
      <c r="Y25" s="105"/>
      <c r="Z25" s="100">
        <f t="shared" si="7"/>
        <v>0</v>
      </c>
      <c r="AA25" s="101">
        <f t="shared" si="8"/>
        <v>0</v>
      </c>
      <c r="AB25" s="106"/>
      <c r="AC25" s="99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3"/>
      <c r="I26" s="103"/>
      <c r="J26" s="103"/>
      <c r="K26" s="103"/>
      <c r="L26" s="103"/>
      <c r="M26" s="22"/>
      <c r="N26" s="62"/>
      <c r="O26" s="46">
        <f t="shared" si="0"/>
        <v>8</v>
      </c>
      <c r="P26" s="64"/>
      <c r="Q26" s="46">
        <f t="shared" si="1"/>
        <v>0</v>
      </c>
      <c r="R26" s="95"/>
      <c r="S26" s="46">
        <f t="shared" si="2"/>
        <v>0</v>
      </c>
      <c r="T26" s="64"/>
      <c r="U26" s="46">
        <f t="shared" si="3"/>
        <v>0</v>
      </c>
      <c r="V26" s="96">
        <f t="shared" si="4"/>
        <v>0</v>
      </c>
      <c r="W26" s="97">
        <f t="shared" si="5"/>
        <v>0</v>
      </c>
      <c r="X26" s="98">
        <f t="shared" si="6"/>
        <v>0</v>
      </c>
      <c r="Y26" s="105"/>
      <c r="Z26" s="100">
        <f t="shared" si="7"/>
        <v>0</v>
      </c>
      <c r="AA26" s="101">
        <f t="shared" si="8"/>
        <v>0</v>
      </c>
      <c r="AB26" s="106"/>
      <c r="AC26" s="99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2020-03-11T06:13:09Z</dcterms:modified>
</cp:coreProperties>
</file>