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4AB22310-974D-443C-BB98-F558CC6422F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2" i="4"/>
  <c r="AE24" i="4"/>
  <c r="AE25" i="4"/>
  <c r="AE26" i="4"/>
  <c r="AE27" i="4"/>
  <c r="AE28" i="4"/>
  <c r="AE29" i="4"/>
  <c r="AE30" i="4"/>
  <c r="AE18" i="4"/>
  <c r="AE10" i="4"/>
  <c r="AE12" i="4"/>
  <c r="AE13" i="4"/>
  <c r="AE14" i="4"/>
  <c r="AE8" i="4"/>
  <c r="M26" i="4" l="1"/>
  <c r="N26" i="4" s="1"/>
  <c r="K9" i="4"/>
  <c r="M9" i="4" s="1"/>
  <c r="N9" i="4" s="1"/>
  <c r="W9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9" i="4"/>
  <c r="AB28" i="4"/>
  <c r="AB27" i="4"/>
  <c r="AB26" i="4"/>
  <c r="AB25" i="4"/>
  <c r="AB24" i="4"/>
  <c r="AB22" i="4"/>
  <c r="AB20" i="4"/>
  <c r="AB19" i="4"/>
  <c r="W19" i="4"/>
  <c r="X19" i="4" s="1"/>
  <c r="Z19" i="4" s="1"/>
  <c r="AB18" i="4"/>
  <c r="AB14" i="4"/>
  <c r="AB13" i="4"/>
  <c r="AB12" i="4"/>
  <c r="AB10" i="4"/>
  <c r="AB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Z25" i="4" s="1"/>
  <c r="AF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Z8" i="4" s="1"/>
  <c r="AF8" i="4" s="1"/>
  <c r="W17" i="4"/>
  <c r="X17" i="4" s="1"/>
  <c r="W22" i="4"/>
  <c r="X22" i="4" s="1"/>
  <c r="Z22" i="4" s="1"/>
  <c r="AC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Z28" i="4" s="1"/>
  <c r="AF28" i="4" s="1"/>
  <c r="V9" i="1"/>
  <c r="V13" i="1"/>
  <c r="W13" i="4"/>
  <c r="X13" i="4" s="1"/>
  <c r="Z13" i="4" s="1"/>
  <c r="AC13" i="4" s="1"/>
  <c r="W18" i="4"/>
  <c r="X18" i="4" s="1"/>
  <c r="Z18" i="4" s="1"/>
  <c r="AC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Z14" i="4" s="1"/>
  <c r="AC14" i="4" s="1"/>
  <c r="V12" i="1"/>
  <c r="W29" i="4"/>
  <c r="X29" i="4" s="1"/>
  <c r="Z29" i="4" s="1"/>
  <c r="AC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C25" i="4"/>
  <c r="AF12" i="4"/>
  <c r="AC20" i="4"/>
  <c r="AF29" i="4"/>
  <c r="AC30" i="4"/>
  <c r="AF13" i="4"/>
  <c r="AC26" i="4"/>
  <c r="AF22" i="4"/>
  <c r="AF18" i="4"/>
  <c r="AC28" i="4"/>
  <c r="AF14" i="4"/>
  <c r="AC10" i="4"/>
  <c r="AC8" i="4"/>
  <c r="U31" i="2"/>
  <c r="T31" i="2"/>
</calcChain>
</file>

<file path=xl/sharedStrings.xml><?xml version="1.0" encoding="utf-8"?>
<sst xmlns="http://schemas.openxmlformats.org/spreadsheetml/2006/main" count="267" uniqueCount="153">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</sst>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9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89" xfId="0" applyFont="1" applyFill="1" applyBorder="1" applyAlignment="1">
      <alignment horizontal="center"/>
    </xf>
    <xf numFmtId="0" fontId="4" fillId="78" borderId="91" xfId="0" applyFont="1" applyFill="1" applyBorder="1" applyAlignment="1">
      <alignment horizont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89" xfId="0" applyFont="1" applyFill="1" applyBorder="1" applyAlignment="1">
      <alignment horizontal="center"/>
    </xf>
    <xf numFmtId="0" fontId="4" fillId="79" borderId="91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  <xf numFmtId="0" fontId="4" fillId="82" borderId="85" xfId="0" applyFont="1" applyFill="1" applyBorder="1" applyAlignment="1">
      <alignment horizontal="center" wrapText="1"/>
    </xf>
    <xf numFmtId="0" fontId="4" fillId="82" borderId="93" xfId="0" applyFont="1" applyFill="1" applyBorder="1" applyAlignment="1">
      <alignment horizontal="center" wrapText="1"/>
    </xf>
    <xf numFmtId="0" fontId="4" fillId="82" borderId="96" xfId="0" applyFont="1" applyFill="1" applyBorder="1" applyAlignment="1">
      <alignment horizontal="center" wrapText="1"/>
    </xf>
    <xf numFmtId="0" fontId="12" fillId="5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9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0" borderId="31" xfId="0" applyFont="1" applyBorder="1"/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5" fillId="0" borderId="67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5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15" fillId="4" borderId="47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69"/>
      <c r="B1" s="270"/>
      <c r="C1" s="1"/>
      <c r="D1" s="284" t="s">
        <v>0</v>
      </c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6"/>
      <c r="R1" s="4"/>
      <c r="S1" s="275"/>
      <c r="T1" s="276"/>
      <c r="U1" s="276"/>
      <c r="V1" s="277"/>
    </row>
    <row r="2" spans="1:22" ht="15" customHeight="1" x14ac:dyDescent="0.25">
      <c r="A2" s="271"/>
      <c r="B2" s="272"/>
      <c r="C2" s="7"/>
      <c r="D2" s="287" t="s">
        <v>1</v>
      </c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9"/>
      <c r="R2" s="9"/>
      <c r="S2" s="278"/>
      <c r="T2" s="279"/>
      <c r="U2" s="279"/>
      <c r="V2" s="280"/>
    </row>
    <row r="3" spans="1:22" ht="18" customHeight="1" x14ac:dyDescent="0.25">
      <c r="A3" s="271"/>
      <c r="B3" s="272"/>
      <c r="C3" s="7"/>
      <c r="D3" s="290" t="s">
        <v>4</v>
      </c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9"/>
      <c r="R3" s="11"/>
      <c r="S3" s="278"/>
      <c r="T3" s="279"/>
      <c r="U3" s="279"/>
      <c r="V3" s="280"/>
    </row>
    <row r="4" spans="1:22" ht="15.75" customHeight="1" x14ac:dyDescent="0.25">
      <c r="A4" s="271"/>
      <c r="B4" s="272"/>
      <c r="C4" s="7"/>
      <c r="D4" s="291" t="s">
        <v>6</v>
      </c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92"/>
      <c r="R4" s="13"/>
      <c r="S4" s="281"/>
      <c r="T4" s="282"/>
      <c r="U4" s="282"/>
      <c r="V4" s="283"/>
    </row>
    <row r="5" spans="1:22" ht="24" customHeight="1" x14ac:dyDescent="0.2">
      <c r="A5" s="273"/>
      <c r="B5" s="274"/>
      <c r="C5" s="14"/>
      <c r="D5" s="266" t="s">
        <v>13</v>
      </c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8"/>
    </row>
    <row r="6" spans="1:22" ht="13.5" customHeight="1" x14ac:dyDescent="0.2">
      <c r="A6" s="299" t="s">
        <v>10</v>
      </c>
      <c r="B6" s="300" t="s">
        <v>11</v>
      </c>
      <c r="C6" s="15"/>
      <c r="D6" s="301" t="s">
        <v>15</v>
      </c>
      <c r="E6" s="267"/>
      <c r="F6" s="267"/>
      <c r="G6" s="267"/>
      <c r="H6" s="267"/>
      <c r="I6" s="267"/>
      <c r="J6" s="267"/>
      <c r="K6" s="267"/>
      <c r="L6" s="267"/>
      <c r="M6" s="292"/>
      <c r="N6" s="293" t="s">
        <v>17</v>
      </c>
      <c r="O6" s="294"/>
      <c r="P6" s="295"/>
      <c r="Q6" s="293" t="s">
        <v>18</v>
      </c>
      <c r="R6" s="294"/>
      <c r="S6" s="295"/>
      <c r="T6" s="296" t="s">
        <v>19</v>
      </c>
      <c r="U6" s="292"/>
      <c r="V6" s="297" t="s">
        <v>20</v>
      </c>
    </row>
    <row r="7" spans="1:22" ht="24.75" customHeight="1" x14ac:dyDescent="0.2">
      <c r="A7" s="271"/>
      <c r="B7" s="298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98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11"/>
      <c r="B1" s="307"/>
      <c r="C1" s="2"/>
      <c r="D1" s="284" t="s">
        <v>0</v>
      </c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313"/>
      <c r="P1" s="3"/>
      <c r="Q1" s="305"/>
      <c r="R1" s="306"/>
      <c r="S1" s="306"/>
      <c r="T1" s="306"/>
      <c r="U1" s="307"/>
      <c r="V1" s="5"/>
      <c r="W1" s="5"/>
      <c r="X1" s="5"/>
      <c r="Y1" s="5"/>
    </row>
    <row r="2" spans="1:25" ht="15" customHeight="1" x14ac:dyDescent="0.25">
      <c r="A2" s="278"/>
      <c r="B2" s="272"/>
      <c r="C2" s="6"/>
      <c r="D2" s="287" t="s">
        <v>1</v>
      </c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308"/>
      <c r="P2" s="3"/>
      <c r="Q2" s="278"/>
      <c r="R2" s="279"/>
      <c r="S2" s="279"/>
      <c r="T2" s="279"/>
      <c r="U2" s="272"/>
      <c r="V2" s="5"/>
      <c r="W2" s="5"/>
      <c r="X2" s="5"/>
      <c r="Y2" s="5"/>
    </row>
    <row r="3" spans="1:25" ht="18" customHeight="1" x14ac:dyDescent="0.25">
      <c r="A3" s="278"/>
      <c r="B3" s="272"/>
      <c r="C3" s="6"/>
      <c r="D3" s="290" t="s">
        <v>2</v>
      </c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308"/>
      <c r="P3" s="8"/>
      <c r="Q3" s="278"/>
      <c r="R3" s="279"/>
      <c r="S3" s="279"/>
      <c r="T3" s="279"/>
      <c r="U3" s="272"/>
      <c r="V3" s="5"/>
      <c r="W3" s="5"/>
      <c r="X3" s="5"/>
      <c r="Y3" s="5"/>
    </row>
    <row r="4" spans="1:25" ht="15.75" customHeight="1" thickBot="1" x14ac:dyDescent="0.3">
      <c r="A4" s="278"/>
      <c r="B4" s="272"/>
      <c r="C4" s="6"/>
      <c r="D4" s="291" t="s">
        <v>3</v>
      </c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8"/>
      <c r="P4" s="10"/>
      <c r="Q4" s="281"/>
      <c r="R4" s="282"/>
      <c r="S4" s="282"/>
      <c r="T4" s="282"/>
      <c r="U4" s="274"/>
      <c r="V4" s="5"/>
      <c r="W4" s="5"/>
      <c r="X4" s="5"/>
      <c r="Y4" s="5"/>
    </row>
    <row r="5" spans="1:25" ht="38.25" customHeight="1" thickBot="1" x14ac:dyDescent="0.25">
      <c r="A5" s="281"/>
      <c r="B5" s="274"/>
      <c r="C5" s="12" t="s">
        <v>5</v>
      </c>
      <c r="D5" s="309" t="s">
        <v>7</v>
      </c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92"/>
      <c r="U5" s="302" t="s">
        <v>8</v>
      </c>
      <c r="V5" s="5"/>
      <c r="W5" s="5"/>
      <c r="X5" s="5"/>
      <c r="Y5" s="5"/>
    </row>
    <row r="6" spans="1:25" ht="26.25" customHeight="1" thickBot="1" x14ac:dyDescent="0.25">
      <c r="A6" s="312" t="s">
        <v>10</v>
      </c>
      <c r="B6" s="300" t="s">
        <v>11</v>
      </c>
      <c r="C6" s="310" t="s">
        <v>12</v>
      </c>
      <c r="D6" s="301" t="s">
        <v>15</v>
      </c>
      <c r="E6" s="267"/>
      <c r="F6" s="267"/>
      <c r="G6" s="267"/>
      <c r="H6" s="267"/>
      <c r="I6" s="267"/>
      <c r="J6" s="267"/>
      <c r="K6" s="267"/>
      <c r="L6" s="292"/>
      <c r="M6" s="293" t="s">
        <v>16</v>
      </c>
      <c r="N6" s="295"/>
      <c r="O6" s="293" t="s">
        <v>95</v>
      </c>
      <c r="P6" s="294"/>
      <c r="Q6" s="295"/>
      <c r="R6" s="296" t="s">
        <v>19</v>
      </c>
      <c r="S6" s="292"/>
      <c r="T6" s="297" t="s">
        <v>20</v>
      </c>
      <c r="U6" s="303"/>
      <c r="V6" s="5"/>
      <c r="W6" s="5"/>
      <c r="X6" s="5"/>
      <c r="Y6" s="5"/>
    </row>
    <row r="7" spans="1:25" ht="24.75" customHeight="1" thickBot="1" x14ac:dyDescent="0.25">
      <c r="A7" s="289"/>
      <c r="B7" s="304"/>
      <c r="C7" s="304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4"/>
      <c r="U7" s="304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11"/>
      <c r="B1" s="307"/>
      <c r="C1" s="305"/>
      <c r="D1" s="307"/>
      <c r="E1" s="284" t="s">
        <v>0</v>
      </c>
      <c r="F1" s="285"/>
      <c r="G1" s="285"/>
      <c r="H1" s="285"/>
      <c r="I1" s="285"/>
      <c r="J1" s="285"/>
      <c r="K1" s="285"/>
      <c r="L1" s="285"/>
      <c r="M1" s="285"/>
      <c r="N1" s="285"/>
      <c r="O1" s="313"/>
      <c r="P1" s="146"/>
      <c r="Q1" s="148"/>
      <c r="R1" s="142"/>
      <c r="S1" s="305"/>
      <c r="T1" s="326"/>
      <c r="U1" s="326"/>
      <c r="V1" s="326"/>
      <c r="W1" s="306"/>
      <c r="X1" s="289"/>
      <c r="Y1" s="289"/>
      <c r="Z1" s="306"/>
      <c r="AA1" s="306"/>
      <c r="AB1" s="289"/>
      <c r="AC1" s="307"/>
      <c r="AD1" s="5"/>
      <c r="AE1" s="5"/>
      <c r="AF1" s="5"/>
      <c r="AG1" s="5"/>
      <c r="AH1" s="5"/>
      <c r="AI1" s="5"/>
    </row>
    <row r="2" spans="1:35" ht="15" customHeight="1" x14ac:dyDescent="0.25">
      <c r="A2" s="278"/>
      <c r="B2" s="272"/>
      <c r="C2" s="278"/>
      <c r="D2" s="272"/>
      <c r="E2" s="287" t="s">
        <v>1</v>
      </c>
      <c r="F2" s="288"/>
      <c r="G2" s="288"/>
      <c r="H2" s="288"/>
      <c r="I2" s="288"/>
      <c r="J2" s="288"/>
      <c r="K2" s="288"/>
      <c r="L2" s="288"/>
      <c r="M2" s="288"/>
      <c r="N2" s="288"/>
      <c r="O2" s="308"/>
      <c r="P2" s="146"/>
      <c r="Q2" s="148"/>
      <c r="R2" s="142"/>
      <c r="S2" s="278"/>
      <c r="T2" s="289"/>
      <c r="U2" s="289"/>
      <c r="V2" s="289"/>
      <c r="W2" s="279"/>
      <c r="X2" s="279"/>
      <c r="Y2" s="279"/>
      <c r="Z2" s="279"/>
      <c r="AA2" s="279"/>
      <c r="AB2" s="279"/>
      <c r="AC2" s="272"/>
      <c r="AD2" s="5"/>
      <c r="AE2" s="5"/>
      <c r="AF2" s="5"/>
      <c r="AG2" s="5"/>
      <c r="AH2" s="5"/>
      <c r="AI2" s="5"/>
    </row>
    <row r="3" spans="1:35" ht="18" customHeight="1" x14ac:dyDescent="0.25">
      <c r="A3" s="278"/>
      <c r="B3" s="272"/>
      <c r="C3" s="278"/>
      <c r="D3" s="272"/>
      <c r="E3" s="290" t="s">
        <v>2</v>
      </c>
      <c r="F3" s="288"/>
      <c r="G3" s="288"/>
      <c r="H3" s="288"/>
      <c r="I3" s="288"/>
      <c r="J3" s="288"/>
      <c r="K3" s="288"/>
      <c r="L3" s="288"/>
      <c r="M3" s="288"/>
      <c r="N3" s="288"/>
      <c r="O3" s="308"/>
      <c r="P3" s="146"/>
      <c r="Q3" s="148"/>
      <c r="R3" s="142"/>
      <c r="S3" s="278"/>
      <c r="T3" s="289"/>
      <c r="U3" s="289"/>
      <c r="V3" s="289"/>
      <c r="W3" s="279"/>
      <c r="X3" s="279"/>
      <c r="Y3" s="279"/>
      <c r="Z3" s="279"/>
      <c r="AA3" s="279"/>
      <c r="AB3" s="279"/>
      <c r="AC3" s="272"/>
      <c r="AD3" s="5"/>
      <c r="AE3" s="5"/>
      <c r="AF3" s="5"/>
      <c r="AG3" s="5"/>
      <c r="AH3" s="5"/>
      <c r="AI3" s="5"/>
    </row>
    <row r="4" spans="1:35" ht="15.75" customHeight="1" thickBot="1" x14ac:dyDescent="0.3">
      <c r="A4" s="278"/>
      <c r="B4" s="272"/>
      <c r="C4" s="281"/>
      <c r="D4" s="274"/>
      <c r="E4" s="331" t="s">
        <v>3</v>
      </c>
      <c r="F4" s="289"/>
      <c r="G4" s="289"/>
      <c r="H4" s="289"/>
      <c r="I4" s="289"/>
      <c r="J4" s="289"/>
      <c r="K4" s="289"/>
      <c r="L4" s="289"/>
      <c r="M4" s="289"/>
      <c r="N4" s="289"/>
      <c r="O4" s="332"/>
      <c r="P4" s="148"/>
      <c r="Q4" s="148"/>
      <c r="R4" s="148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5"/>
      <c r="AE4" s="5"/>
      <c r="AF4" s="5"/>
      <c r="AG4" s="5"/>
      <c r="AH4" s="5"/>
      <c r="AI4" s="5"/>
    </row>
    <row r="5" spans="1:35" ht="39.75" customHeight="1" thickBot="1" x14ac:dyDescent="0.25">
      <c r="A5" s="281"/>
      <c r="B5" s="274"/>
      <c r="C5" s="327" t="s">
        <v>5</v>
      </c>
      <c r="D5" s="294"/>
      <c r="E5" s="315" t="s">
        <v>131</v>
      </c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7"/>
      <c r="AC5" s="328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12" t="s">
        <v>10</v>
      </c>
      <c r="B6" s="300" t="s">
        <v>11</v>
      </c>
      <c r="C6" s="334" t="s">
        <v>12</v>
      </c>
      <c r="D6" s="314" t="s">
        <v>14</v>
      </c>
      <c r="E6" s="324" t="s">
        <v>15</v>
      </c>
      <c r="F6" s="325"/>
      <c r="G6" s="325"/>
      <c r="H6" s="325"/>
      <c r="I6" s="325"/>
      <c r="J6" s="325"/>
      <c r="K6" s="325"/>
      <c r="L6" s="325"/>
      <c r="M6" s="325"/>
      <c r="N6" s="325"/>
      <c r="O6" s="293" t="s">
        <v>111</v>
      </c>
      <c r="P6" s="323"/>
      <c r="Q6" s="323"/>
      <c r="R6" s="323"/>
      <c r="S6" s="294"/>
      <c r="T6" s="320" t="s">
        <v>125</v>
      </c>
      <c r="U6" s="321"/>
      <c r="V6" s="322"/>
      <c r="W6" s="320" t="s">
        <v>19</v>
      </c>
      <c r="X6" s="321"/>
      <c r="Y6" s="321"/>
      <c r="Z6" s="333"/>
      <c r="AA6" s="330" t="s">
        <v>20</v>
      </c>
      <c r="AB6" s="318" t="s">
        <v>124</v>
      </c>
      <c r="AC6" s="329"/>
      <c r="AD6" s="5"/>
      <c r="AE6" s="5"/>
      <c r="AF6" s="5"/>
      <c r="AG6" s="5"/>
      <c r="AH6" s="5"/>
      <c r="AI6" s="5"/>
    </row>
    <row r="7" spans="1:35" ht="50.25" customHeight="1" thickBot="1" x14ac:dyDescent="0.25">
      <c r="A7" s="282"/>
      <c r="B7" s="298"/>
      <c r="C7" s="271"/>
      <c r="D7" s="271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98"/>
      <c r="AB7" s="319"/>
      <c r="AC7" s="329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  <mergeCell ref="B6:B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4" workbookViewId="0">
      <selection activeCell="U19" sqref="U19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11"/>
      <c r="B1" s="307"/>
      <c r="C1" s="305"/>
      <c r="D1" s="306"/>
      <c r="E1" s="307"/>
      <c r="F1" s="284" t="s">
        <v>0</v>
      </c>
      <c r="G1" s="285"/>
      <c r="H1" s="285"/>
      <c r="I1" s="285"/>
      <c r="J1" s="285"/>
      <c r="K1" s="285"/>
      <c r="L1" s="276"/>
      <c r="M1" s="285"/>
      <c r="N1" s="285"/>
      <c r="O1" s="276"/>
      <c r="P1" s="276"/>
      <c r="Q1" s="276"/>
      <c r="R1" s="313"/>
      <c r="S1" s="340"/>
      <c r="T1" s="276"/>
      <c r="U1" s="276"/>
      <c r="V1" s="276"/>
      <c r="W1" s="276"/>
      <c r="X1" s="277"/>
      <c r="Y1" s="350" t="s">
        <v>132</v>
      </c>
      <c r="Z1" s="353" t="s">
        <v>133</v>
      </c>
      <c r="AA1" s="341" t="s">
        <v>134</v>
      </c>
      <c r="AB1" s="355" t="s">
        <v>135</v>
      </c>
      <c r="AC1" s="345" t="s">
        <v>66</v>
      </c>
      <c r="AD1" s="343" t="s">
        <v>67</v>
      </c>
      <c r="AE1" s="356" t="s">
        <v>135</v>
      </c>
      <c r="AF1" s="337" t="s">
        <v>66</v>
      </c>
    </row>
    <row r="2" spans="1:32" ht="19.5" customHeight="1" x14ac:dyDescent="0.25">
      <c r="A2" s="278"/>
      <c r="B2" s="272"/>
      <c r="C2" s="278"/>
      <c r="D2" s="279"/>
      <c r="E2" s="272"/>
      <c r="F2" s="287" t="s">
        <v>1</v>
      </c>
      <c r="G2" s="288"/>
      <c r="H2" s="288"/>
      <c r="I2" s="288"/>
      <c r="J2" s="288"/>
      <c r="K2" s="288"/>
      <c r="L2" s="289"/>
      <c r="M2" s="288"/>
      <c r="N2" s="288"/>
      <c r="O2" s="289"/>
      <c r="P2" s="289"/>
      <c r="Q2" s="289"/>
      <c r="R2" s="308"/>
      <c r="S2" s="271"/>
      <c r="T2" s="279"/>
      <c r="U2" s="279"/>
      <c r="V2" s="279"/>
      <c r="W2" s="279"/>
      <c r="X2" s="280"/>
      <c r="Y2" s="351"/>
      <c r="Z2" s="353"/>
      <c r="AA2" s="342"/>
      <c r="AB2" s="355"/>
      <c r="AC2" s="346"/>
      <c r="AD2" s="344"/>
      <c r="AE2" s="357"/>
      <c r="AF2" s="338"/>
    </row>
    <row r="3" spans="1:32" ht="19.5" customHeight="1" x14ac:dyDescent="0.25">
      <c r="A3" s="278"/>
      <c r="B3" s="272"/>
      <c r="C3" s="278"/>
      <c r="D3" s="279"/>
      <c r="E3" s="272"/>
      <c r="F3" s="290" t="s">
        <v>2</v>
      </c>
      <c r="G3" s="288"/>
      <c r="H3" s="288"/>
      <c r="I3" s="288"/>
      <c r="J3" s="288"/>
      <c r="K3" s="288"/>
      <c r="L3" s="289"/>
      <c r="M3" s="288"/>
      <c r="N3" s="288"/>
      <c r="O3" s="289"/>
      <c r="P3" s="289"/>
      <c r="Q3" s="289"/>
      <c r="R3" s="308"/>
      <c r="S3" s="271"/>
      <c r="T3" s="279"/>
      <c r="U3" s="279"/>
      <c r="V3" s="279"/>
      <c r="W3" s="279"/>
      <c r="X3" s="280"/>
      <c r="Y3" s="351"/>
      <c r="Z3" s="353"/>
      <c r="AA3" s="342"/>
      <c r="AB3" s="355"/>
      <c r="AC3" s="346"/>
      <c r="AD3" s="344"/>
      <c r="AE3" s="357"/>
      <c r="AF3" s="338"/>
    </row>
    <row r="4" spans="1:32" ht="20.25" customHeight="1" thickBot="1" x14ac:dyDescent="0.3">
      <c r="A4" s="278"/>
      <c r="B4" s="272"/>
      <c r="C4" s="281"/>
      <c r="D4" s="282"/>
      <c r="E4" s="274"/>
      <c r="F4" s="291" t="s">
        <v>3</v>
      </c>
      <c r="G4" s="267"/>
      <c r="H4" s="267"/>
      <c r="I4" s="267"/>
      <c r="J4" s="267"/>
      <c r="K4" s="267"/>
      <c r="L4" s="325"/>
      <c r="M4" s="267"/>
      <c r="N4" s="267"/>
      <c r="O4" s="325"/>
      <c r="P4" s="325"/>
      <c r="Q4" s="325"/>
      <c r="R4" s="268"/>
      <c r="S4" s="273"/>
      <c r="T4" s="282"/>
      <c r="U4" s="325"/>
      <c r="V4" s="282"/>
      <c r="W4" s="282"/>
      <c r="X4" s="283"/>
      <c r="Y4" s="351"/>
      <c r="Z4" s="353"/>
      <c r="AA4" s="342"/>
      <c r="AB4" s="355"/>
      <c r="AC4" s="346"/>
      <c r="AD4" s="344"/>
      <c r="AE4" s="357"/>
      <c r="AF4" s="338"/>
    </row>
    <row r="5" spans="1:32" ht="33" customHeight="1" thickBot="1" x14ac:dyDescent="0.25">
      <c r="A5" s="281"/>
      <c r="B5" s="274"/>
      <c r="C5" s="335" t="s">
        <v>5</v>
      </c>
      <c r="D5" s="294"/>
      <c r="E5" s="295"/>
      <c r="F5" s="266" t="s">
        <v>68</v>
      </c>
      <c r="G5" s="267"/>
      <c r="H5" s="267"/>
      <c r="I5" s="267"/>
      <c r="J5" s="267"/>
      <c r="K5" s="267"/>
      <c r="L5" s="289"/>
      <c r="M5" s="267"/>
      <c r="N5" s="267"/>
      <c r="O5" s="325"/>
      <c r="P5" s="325"/>
      <c r="Q5" s="325"/>
      <c r="R5" s="267"/>
      <c r="S5" s="267"/>
      <c r="T5" s="267"/>
      <c r="U5" s="325"/>
      <c r="V5" s="267"/>
      <c r="W5" s="292"/>
      <c r="X5" s="348" t="s">
        <v>9</v>
      </c>
      <c r="Y5" s="351"/>
      <c r="Z5" s="353"/>
      <c r="AA5" s="342"/>
      <c r="AB5" s="355"/>
      <c r="AC5" s="346"/>
      <c r="AD5" s="344"/>
      <c r="AE5" s="357"/>
      <c r="AF5" s="338"/>
    </row>
    <row r="6" spans="1:32" ht="26.25" customHeight="1" thickBot="1" x14ac:dyDescent="0.25">
      <c r="A6" s="312" t="s">
        <v>10</v>
      </c>
      <c r="B6" s="300" t="s">
        <v>11</v>
      </c>
      <c r="C6" s="334" t="s">
        <v>12</v>
      </c>
      <c r="D6" s="334" t="s">
        <v>14</v>
      </c>
      <c r="E6" s="336" t="s">
        <v>69</v>
      </c>
      <c r="F6" s="301" t="s">
        <v>15</v>
      </c>
      <c r="G6" s="267"/>
      <c r="H6" s="267"/>
      <c r="I6" s="267"/>
      <c r="J6" s="267"/>
      <c r="K6" s="292"/>
      <c r="L6" s="245" t="s">
        <v>150</v>
      </c>
      <c r="M6" s="323" t="s">
        <v>142</v>
      </c>
      <c r="N6" s="295"/>
      <c r="O6" s="293" t="s">
        <v>144</v>
      </c>
      <c r="P6" s="323"/>
      <c r="Q6" s="323"/>
      <c r="R6" s="323"/>
      <c r="S6" s="358"/>
      <c r="T6" s="296" t="s">
        <v>19</v>
      </c>
      <c r="U6" s="296"/>
      <c r="V6" s="292"/>
      <c r="W6" s="297" t="s">
        <v>20</v>
      </c>
      <c r="X6" s="303"/>
      <c r="Y6" s="351"/>
      <c r="Z6" s="353"/>
      <c r="AA6" s="342"/>
      <c r="AB6" s="355"/>
      <c r="AC6" s="346"/>
      <c r="AD6" s="344"/>
      <c r="AE6" s="357"/>
      <c r="AF6" s="338"/>
    </row>
    <row r="7" spans="1:32" ht="36" customHeight="1" thickBot="1" x14ac:dyDescent="0.25">
      <c r="A7" s="282"/>
      <c r="B7" s="298"/>
      <c r="C7" s="271"/>
      <c r="D7" s="271"/>
      <c r="E7" s="304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4" t="s">
        <v>151</v>
      </c>
      <c r="M7" s="242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98"/>
      <c r="X7" s="349"/>
      <c r="Y7" s="352"/>
      <c r="Z7" s="354"/>
      <c r="AA7" s="342"/>
      <c r="AB7" s="355"/>
      <c r="AC7" s="347"/>
      <c r="AD7" s="344"/>
      <c r="AE7" s="357"/>
      <c r="AF7" s="339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>
        <v>1</v>
      </c>
      <c r="K8" s="33">
        <f>4-SUM(F8:J8)</f>
        <v>0</v>
      </c>
      <c r="L8" s="243" t="s">
        <v>136</v>
      </c>
      <c r="M8" s="35">
        <f>4-K8</f>
        <v>4</v>
      </c>
      <c r="N8" s="38">
        <f>M8*0.25</f>
        <v>1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/>
      <c r="V8" s="42">
        <f>(T8*0.1)+(U8*0.3)</f>
        <v>1</v>
      </c>
      <c r="W8" s="87">
        <f t="shared" ref="W8:W30" si="0">SUM(N8,S8,V8)</f>
        <v>6.43</v>
      </c>
      <c r="X8" s="215">
        <f t="shared" ref="X8:X30" si="1">AVERAGE(C8,D8,E8,W8)</f>
        <v>8.557500000000001</v>
      </c>
      <c r="Y8" s="215"/>
      <c r="Z8" s="215">
        <f t="shared" ref="Z8:Z30" si="2">X8*0.6</f>
        <v>5.1345000000000001</v>
      </c>
      <c r="AA8" s="246"/>
      <c r="AB8" s="247">
        <f t="shared" ref="AB8:AB30" si="3">AA8*0.4</f>
        <v>0</v>
      </c>
      <c r="AC8" s="258">
        <f t="shared" ref="AC8:AC30" si="4">SUM(Z8,AB8)</f>
        <v>5.1345000000000001</v>
      </c>
      <c r="AD8" s="252"/>
      <c r="AE8" s="253">
        <f>AD8*0.4</f>
        <v>0</v>
      </c>
      <c r="AF8" s="259">
        <f t="shared" ref="AF8:AF30" si="5">(AD8*0.4)+Z8</f>
        <v>5.1345000000000001</v>
      </c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>
        <v>1</v>
      </c>
      <c r="K9" s="33">
        <f t="shared" ref="K9:K30" si="6">4-SUM(F9:J9)</f>
        <v>0</v>
      </c>
      <c r="L9" s="260" t="s">
        <v>149</v>
      </c>
      <c r="M9" s="39">
        <f t="shared" ref="M9:M30" si="7">4-K9</f>
        <v>4</v>
      </c>
      <c r="N9" s="38">
        <f t="shared" ref="N9:N30" si="8">M9*0.25</f>
        <v>1</v>
      </c>
      <c r="O9" s="152">
        <v>10</v>
      </c>
      <c r="P9" s="126">
        <v>10</v>
      </c>
      <c r="Q9" s="261">
        <v>10</v>
      </c>
      <c r="R9" s="235">
        <v>10</v>
      </c>
      <c r="S9" s="150">
        <f t="shared" ref="S9:S30" si="9">(AVERAGE(O9,P9,R9)*0.3)+Q9*0.2</f>
        <v>5</v>
      </c>
      <c r="T9" s="162">
        <v>10</v>
      </c>
      <c r="U9" s="163">
        <v>10</v>
      </c>
      <c r="V9" s="42">
        <f t="shared" ref="V9:V30" si="10">(T9*0.1)+(U9*0.3)</f>
        <v>4</v>
      </c>
      <c r="W9" s="87">
        <f t="shared" si="0"/>
        <v>10</v>
      </c>
      <c r="X9" s="241">
        <f t="shared" si="1"/>
        <v>9.875</v>
      </c>
      <c r="Y9" s="239" t="s">
        <v>149</v>
      </c>
      <c r="Z9" s="240"/>
      <c r="AA9" s="240"/>
      <c r="AB9" s="240"/>
      <c r="AC9" s="240"/>
      <c r="AD9" s="240"/>
      <c r="AE9" s="240"/>
      <c r="AF9" s="240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>
        <v>1</v>
      </c>
      <c r="K10" s="33">
        <f t="shared" si="6"/>
        <v>0</v>
      </c>
      <c r="L10" s="260" t="s">
        <v>149</v>
      </c>
      <c r="M10" s="39">
        <f t="shared" si="7"/>
        <v>4</v>
      </c>
      <c r="N10" s="38">
        <f t="shared" si="8"/>
        <v>1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9"/>
        <v>4.3100000000000005</v>
      </c>
      <c r="T10" s="162">
        <v>10</v>
      </c>
      <c r="U10" s="163">
        <v>9</v>
      </c>
      <c r="V10" s="42">
        <f t="shared" si="10"/>
        <v>3.6999999999999997</v>
      </c>
      <c r="W10" s="87">
        <f t="shared" si="0"/>
        <v>9.01</v>
      </c>
      <c r="X10" s="215">
        <f t="shared" si="1"/>
        <v>8.5274999999999999</v>
      </c>
      <c r="Y10" s="215" t="s">
        <v>136</v>
      </c>
      <c r="Z10" s="215">
        <f t="shared" si="2"/>
        <v>5.1164999999999994</v>
      </c>
      <c r="AA10" s="248"/>
      <c r="AB10" s="249">
        <f t="shared" si="3"/>
        <v>0</v>
      </c>
      <c r="AC10" s="258">
        <f t="shared" si="4"/>
        <v>5.1164999999999994</v>
      </c>
      <c r="AD10" s="254"/>
      <c r="AE10" s="255">
        <f t="shared" ref="AE10:AE14" si="11">AD10*0.4</f>
        <v>0</v>
      </c>
      <c r="AF10" s="259">
        <f t="shared" si="5"/>
        <v>5.1164999999999994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>
        <v>1</v>
      </c>
      <c r="K11" s="33">
        <f t="shared" si="6"/>
        <v>0</v>
      </c>
      <c r="L11" s="260">
        <v>0.5</v>
      </c>
      <c r="M11" s="39">
        <f t="shared" si="7"/>
        <v>4</v>
      </c>
      <c r="N11" s="38">
        <f t="shared" si="8"/>
        <v>1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9"/>
        <v>5</v>
      </c>
      <c r="T11" s="162">
        <v>10</v>
      </c>
      <c r="U11" s="163"/>
      <c r="V11" s="42">
        <f t="shared" si="10"/>
        <v>1</v>
      </c>
      <c r="W11" s="87">
        <f t="shared" si="0"/>
        <v>7</v>
      </c>
      <c r="X11" s="241">
        <f t="shared" si="1"/>
        <v>9.25</v>
      </c>
      <c r="Y11" s="239" t="s">
        <v>149</v>
      </c>
      <c r="Z11" s="240"/>
      <c r="AA11" s="240"/>
      <c r="AB11" s="240"/>
      <c r="AC11" s="240"/>
      <c r="AD11" s="240"/>
      <c r="AE11" s="240"/>
      <c r="AF11" s="240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>
        <v>1</v>
      </c>
      <c r="K12" s="33">
        <f t="shared" si="6"/>
        <v>0</v>
      </c>
      <c r="L12" s="260">
        <v>0.5</v>
      </c>
      <c r="M12" s="39">
        <f t="shared" si="7"/>
        <v>4</v>
      </c>
      <c r="N12" s="38">
        <f t="shared" si="8"/>
        <v>1</v>
      </c>
      <c r="O12" s="152">
        <v>10</v>
      </c>
      <c r="P12" s="126">
        <v>9.5</v>
      </c>
      <c r="Q12" s="263">
        <v>0</v>
      </c>
      <c r="R12" s="235">
        <v>9.5</v>
      </c>
      <c r="S12" s="150">
        <f t="shared" si="9"/>
        <v>2.9</v>
      </c>
      <c r="T12" s="162">
        <v>9.5</v>
      </c>
      <c r="U12" s="163"/>
      <c r="V12" s="42">
        <f t="shared" si="10"/>
        <v>0.95000000000000007</v>
      </c>
      <c r="W12" s="87">
        <f t="shared" si="0"/>
        <v>4.8499999999999996</v>
      </c>
      <c r="X12" s="215">
        <f t="shared" si="1"/>
        <v>8.0374999999999996</v>
      </c>
      <c r="Y12" s="215"/>
      <c r="Z12" s="215">
        <f t="shared" si="2"/>
        <v>4.8224999999999998</v>
      </c>
      <c r="AA12" s="248"/>
      <c r="AB12" s="249">
        <f t="shared" si="3"/>
        <v>0</v>
      </c>
      <c r="AC12" s="258">
        <f t="shared" si="4"/>
        <v>4.8224999999999998</v>
      </c>
      <c r="AD12" s="254"/>
      <c r="AE12" s="255">
        <f t="shared" si="11"/>
        <v>0</v>
      </c>
      <c r="AF12" s="259">
        <f t="shared" si="5"/>
        <v>4.8224999999999998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3"/>
      <c r="K13" s="33">
        <f t="shared" si="6"/>
        <v>1</v>
      </c>
      <c r="L13" s="243" t="s">
        <v>136</v>
      </c>
      <c r="M13" s="39">
        <f t="shared" si="7"/>
        <v>3</v>
      </c>
      <c r="N13" s="38">
        <f t="shared" si="8"/>
        <v>0.75</v>
      </c>
      <c r="O13" s="152">
        <v>10</v>
      </c>
      <c r="P13" s="263">
        <v>0</v>
      </c>
      <c r="Q13" s="263">
        <v>0</v>
      </c>
      <c r="R13" s="264">
        <v>0</v>
      </c>
      <c r="S13" s="150">
        <f t="shared" si="9"/>
        <v>1</v>
      </c>
      <c r="T13" s="162">
        <v>10</v>
      </c>
      <c r="U13" s="163">
        <v>9.6999999999999993</v>
      </c>
      <c r="V13" s="42">
        <f t="shared" si="10"/>
        <v>3.9099999999999997</v>
      </c>
      <c r="W13" s="87">
        <f t="shared" si="0"/>
        <v>5.66</v>
      </c>
      <c r="X13" s="215">
        <f t="shared" si="1"/>
        <v>8.5150000000000006</v>
      </c>
      <c r="Y13" s="215"/>
      <c r="Z13" s="215">
        <f t="shared" si="2"/>
        <v>5.109</v>
      </c>
      <c r="AA13" s="248"/>
      <c r="AB13" s="249">
        <f t="shared" si="3"/>
        <v>0</v>
      </c>
      <c r="AC13" s="258">
        <f t="shared" si="4"/>
        <v>5.109</v>
      </c>
      <c r="AD13" s="254"/>
      <c r="AE13" s="255">
        <f t="shared" si="11"/>
        <v>0</v>
      </c>
      <c r="AF13" s="259">
        <f t="shared" si="5"/>
        <v>5.109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>
        <v>1</v>
      </c>
      <c r="K14" s="33">
        <f t="shared" si="6"/>
        <v>0</v>
      </c>
      <c r="L14" s="243" t="s">
        <v>136</v>
      </c>
      <c r="M14" s="39">
        <f t="shared" si="7"/>
        <v>4</v>
      </c>
      <c r="N14" s="38">
        <f t="shared" si="8"/>
        <v>1</v>
      </c>
      <c r="O14" s="152">
        <v>10</v>
      </c>
      <c r="P14" s="126">
        <v>9</v>
      </c>
      <c r="Q14" s="126">
        <v>8</v>
      </c>
      <c r="R14" s="264">
        <v>0</v>
      </c>
      <c r="S14" s="150">
        <f t="shared" si="9"/>
        <v>3.5</v>
      </c>
      <c r="T14" s="162">
        <v>10</v>
      </c>
      <c r="U14" s="163"/>
      <c r="V14" s="42">
        <f t="shared" si="10"/>
        <v>1</v>
      </c>
      <c r="W14" s="87">
        <f t="shared" si="0"/>
        <v>5.5</v>
      </c>
      <c r="X14" s="215">
        <f t="shared" si="1"/>
        <v>8.3249999999999993</v>
      </c>
      <c r="Y14" s="215"/>
      <c r="Z14" s="215">
        <f t="shared" si="2"/>
        <v>4.9949999999999992</v>
      </c>
      <c r="AA14" s="248"/>
      <c r="AB14" s="249">
        <f t="shared" si="3"/>
        <v>0</v>
      </c>
      <c r="AC14" s="258">
        <f t="shared" si="4"/>
        <v>4.9949999999999992</v>
      </c>
      <c r="AD14" s="254"/>
      <c r="AE14" s="255">
        <f t="shared" si="11"/>
        <v>0</v>
      </c>
      <c r="AF14" s="259">
        <f t="shared" si="5"/>
        <v>4.9949999999999992</v>
      </c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>
        <v>1</v>
      </c>
      <c r="K15" s="33">
        <f t="shared" si="6"/>
        <v>0</v>
      </c>
      <c r="L15" s="260" t="s">
        <v>149</v>
      </c>
      <c r="M15" s="39">
        <f t="shared" si="7"/>
        <v>4</v>
      </c>
      <c r="N15" s="38">
        <f t="shared" si="8"/>
        <v>1</v>
      </c>
      <c r="O15" s="152">
        <v>10</v>
      </c>
      <c r="P15" s="126">
        <v>10</v>
      </c>
      <c r="Q15" s="126">
        <v>10</v>
      </c>
      <c r="R15" s="262">
        <v>10</v>
      </c>
      <c r="S15" s="150">
        <f t="shared" si="9"/>
        <v>5</v>
      </c>
      <c r="T15" s="162">
        <v>10</v>
      </c>
      <c r="U15" s="163">
        <v>10</v>
      </c>
      <c r="V15" s="42">
        <f t="shared" si="10"/>
        <v>4</v>
      </c>
      <c r="W15" s="87">
        <f t="shared" si="0"/>
        <v>10</v>
      </c>
      <c r="X15" s="241">
        <f t="shared" si="1"/>
        <v>9.9</v>
      </c>
      <c r="Y15" s="239" t="s">
        <v>149</v>
      </c>
      <c r="Z15" s="240"/>
      <c r="AA15" s="240"/>
      <c r="AB15" s="240"/>
      <c r="AC15" s="240"/>
      <c r="AD15" s="240"/>
      <c r="AE15" s="240"/>
      <c r="AF15" s="240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>
        <v>1</v>
      </c>
      <c r="K16" s="33">
        <f t="shared" si="6"/>
        <v>0</v>
      </c>
      <c r="L16" s="260" t="s">
        <v>149</v>
      </c>
      <c r="M16" s="39">
        <f t="shared" si="7"/>
        <v>4</v>
      </c>
      <c r="N16" s="38">
        <f t="shared" si="8"/>
        <v>1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9"/>
        <v>5</v>
      </c>
      <c r="T16" s="162">
        <v>10</v>
      </c>
      <c r="U16" s="163">
        <v>10</v>
      </c>
      <c r="V16" s="42">
        <f t="shared" si="10"/>
        <v>4</v>
      </c>
      <c r="W16" s="87">
        <f t="shared" si="0"/>
        <v>10</v>
      </c>
      <c r="X16" s="241">
        <f t="shared" si="1"/>
        <v>10</v>
      </c>
      <c r="Y16" s="239" t="s">
        <v>149</v>
      </c>
      <c r="Z16" s="240"/>
      <c r="AA16" s="240"/>
      <c r="AB16" s="240"/>
      <c r="AC16" s="240"/>
      <c r="AD16" s="240"/>
      <c r="AE16" s="240"/>
      <c r="AF16" s="240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>
        <v>1</v>
      </c>
      <c r="K17" s="33">
        <f t="shared" si="6"/>
        <v>0</v>
      </c>
      <c r="L17" s="260" t="s">
        <v>149</v>
      </c>
      <c r="M17" s="39">
        <f t="shared" si="7"/>
        <v>4</v>
      </c>
      <c r="N17" s="38">
        <f t="shared" si="8"/>
        <v>1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9"/>
        <v>5</v>
      </c>
      <c r="T17" s="162">
        <v>10</v>
      </c>
      <c r="U17" s="163">
        <v>10</v>
      </c>
      <c r="V17" s="42">
        <f t="shared" si="10"/>
        <v>4</v>
      </c>
      <c r="W17" s="87">
        <f t="shared" si="0"/>
        <v>10</v>
      </c>
      <c r="X17" s="241">
        <f t="shared" si="1"/>
        <v>10</v>
      </c>
      <c r="Y17" s="239" t="s">
        <v>149</v>
      </c>
      <c r="Z17" s="240"/>
      <c r="AA17" s="240"/>
      <c r="AB17" s="240"/>
      <c r="AC17" s="240"/>
      <c r="AD17" s="240"/>
      <c r="AE17" s="240"/>
      <c r="AF17" s="240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>
        <v>1</v>
      </c>
      <c r="K18" s="33">
        <f t="shared" si="6"/>
        <v>0</v>
      </c>
      <c r="L18" s="243" t="s">
        <v>136</v>
      </c>
      <c r="M18" s="39">
        <f t="shared" si="7"/>
        <v>4</v>
      </c>
      <c r="N18" s="38">
        <f t="shared" si="8"/>
        <v>1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9"/>
        <v>4.8900000000000006</v>
      </c>
      <c r="T18" s="152">
        <v>10</v>
      </c>
      <c r="U18" s="235"/>
      <c r="V18" s="42">
        <f t="shared" si="10"/>
        <v>1</v>
      </c>
      <c r="W18" s="87">
        <f t="shared" si="0"/>
        <v>6.8900000000000006</v>
      </c>
      <c r="X18" s="241">
        <f t="shared" si="1"/>
        <v>9.0225000000000009</v>
      </c>
      <c r="Y18" s="239" t="s">
        <v>149</v>
      </c>
      <c r="Z18" s="215">
        <f t="shared" si="2"/>
        <v>5.4135</v>
      </c>
      <c r="AA18" s="246"/>
      <c r="AB18" s="247">
        <f t="shared" si="3"/>
        <v>0</v>
      </c>
      <c r="AC18" s="258">
        <f t="shared" si="4"/>
        <v>5.4135</v>
      </c>
      <c r="AD18" s="252"/>
      <c r="AE18" s="253">
        <f>AD18*0.4</f>
        <v>0</v>
      </c>
      <c r="AF18" s="259">
        <f t="shared" si="5"/>
        <v>5.4135</v>
      </c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>
        <v>1</v>
      </c>
      <c r="K19" s="33">
        <f t="shared" si="6"/>
        <v>0</v>
      </c>
      <c r="L19" s="243" t="s">
        <v>136</v>
      </c>
      <c r="M19" s="39">
        <f t="shared" si="7"/>
        <v>4</v>
      </c>
      <c r="N19" s="38">
        <f t="shared" si="8"/>
        <v>1</v>
      </c>
      <c r="O19" s="152">
        <v>10</v>
      </c>
      <c r="P19" s="126">
        <v>6</v>
      </c>
      <c r="Q19" s="126">
        <v>4</v>
      </c>
      <c r="R19" s="235">
        <v>10</v>
      </c>
      <c r="S19" s="150">
        <f t="shared" si="9"/>
        <v>3.3999999999999995</v>
      </c>
      <c r="T19" s="162"/>
      <c r="U19" s="163"/>
      <c r="V19" s="42">
        <f t="shared" si="10"/>
        <v>0</v>
      </c>
      <c r="W19" s="87">
        <f t="shared" si="0"/>
        <v>4.3999999999999995</v>
      </c>
      <c r="X19" s="215">
        <f t="shared" si="1"/>
        <v>7.35</v>
      </c>
      <c r="Y19" s="215" t="s">
        <v>136</v>
      </c>
      <c r="Z19" s="215">
        <f t="shared" si="2"/>
        <v>4.4099999999999993</v>
      </c>
      <c r="AA19" s="248"/>
      <c r="AB19" s="249">
        <f t="shared" si="3"/>
        <v>0</v>
      </c>
      <c r="AC19" s="258">
        <f t="shared" si="4"/>
        <v>4.4099999999999993</v>
      </c>
      <c r="AD19" s="254"/>
      <c r="AE19" s="255">
        <f t="shared" ref="AE19:AE30" si="12">AD19*0.4</f>
        <v>0</v>
      </c>
      <c r="AF19" s="259">
        <f t="shared" si="5"/>
        <v>4.4099999999999993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>
        <v>1</v>
      </c>
      <c r="K20" s="33">
        <f t="shared" si="6"/>
        <v>0</v>
      </c>
      <c r="L20" s="243" t="s">
        <v>136</v>
      </c>
      <c r="M20" s="39">
        <f t="shared" si="7"/>
        <v>4</v>
      </c>
      <c r="N20" s="38">
        <f t="shared" si="8"/>
        <v>1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9"/>
        <v>4.7300000000000004</v>
      </c>
      <c r="T20" s="162">
        <v>10</v>
      </c>
      <c r="U20" s="163"/>
      <c r="V20" s="42">
        <f t="shared" si="10"/>
        <v>1</v>
      </c>
      <c r="W20" s="87">
        <f t="shared" si="0"/>
        <v>6.73</v>
      </c>
      <c r="X20" s="215">
        <f t="shared" si="1"/>
        <v>8.182500000000001</v>
      </c>
      <c r="Y20" s="215"/>
      <c r="Z20" s="215">
        <f t="shared" si="2"/>
        <v>4.9095000000000004</v>
      </c>
      <c r="AA20" s="248"/>
      <c r="AB20" s="249">
        <f t="shared" si="3"/>
        <v>0</v>
      </c>
      <c r="AC20" s="258">
        <f t="shared" si="4"/>
        <v>4.9095000000000004</v>
      </c>
      <c r="AD20" s="254"/>
      <c r="AE20" s="255">
        <f t="shared" si="12"/>
        <v>0</v>
      </c>
      <c r="AF20" s="259">
        <f t="shared" si="5"/>
        <v>4.9095000000000004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>
        <v>1</v>
      </c>
      <c r="K21" s="33">
        <f t="shared" si="6"/>
        <v>0</v>
      </c>
      <c r="L21" s="260" t="s">
        <v>149</v>
      </c>
      <c r="M21" s="39">
        <f t="shared" si="7"/>
        <v>4</v>
      </c>
      <c r="N21" s="38">
        <f t="shared" si="8"/>
        <v>1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9"/>
        <v>5</v>
      </c>
      <c r="T21" s="162">
        <v>10</v>
      </c>
      <c r="U21" s="163">
        <v>10</v>
      </c>
      <c r="V21" s="42">
        <f t="shared" si="10"/>
        <v>4</v>
      </c>
      <c r="W21" s="87">
        <f t="shared" si="0"/>
        <v>10</v>
      </c>
      <c r="X21" s="241">
        <f t="shared" si="1"/>
        <v>9.9749999999999996</v>
      </c>
      <c r="Y21" s="239" t="s">
        <v>149</v>
      </c>
      <c r="Z21" s="240"/>
      <c r="AA21" s="240"/>
      <c r="AB21" s="240"/>
      <c r="AC21" s="240"/>
      <c r="AD21" s="240"/>
      <c r="AE21" s="240"/>
      <c r="AF21" s="240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>
        <v>1</v>
      </c>
      <c r="K22" s="33">
        <f t="shared" si="6"/>
        <v>1</v>
      </c>
      <c r="L22" s="243" t="s">
        <v>136</v>
      </c>
      <c r="M22" s="39">
        <f t="shared" si="7"/>
        <v>3</v>
      </c>
      <c r="N22" s="38">
        <f t="shared" si="8"/>
        <v>0.75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9"/>
        <v>4.8</v>
      </c>
      <c r="T22" s="162">
        <v>10</v>
      </c>
      <c r="U22" s="163"/>
      <c r="V22" s="42">
        <f t="shared" si="10"/>
        <v>1</v>
      </c>
      <c r="W22" s="87">
        <f t="shared" si="0"/>
        <v>6.55</v>
      </c>
      <c r="X22" s="215">
        <f t="shared" si="1"/>
        <v>8.6875</v>
      </c>
      <c r="Y22" s="215"/>
      <c r="Z22" s="215">
        <f t="shared" si="2"/>
        <v>5.2124999999999995</v>
      </c>
      <c r="AA22" s="248"/>
      <c r="AB22" s="249">
        <f t="shared" si="3"/>
        <v>0</v>
      </c>
      <c r="AC22" s="258">
        <f t="shared" si="4"/>
        <v>5.2124999999999995</v>
      </c>
      <c r="AD22" s="254"/>
      <c r="AE22" s="255">
        <f t="shared" si="12"/>
        <v>0</v>
      </c>
      <c r="AF22" s="259">
        <f t="shared" si="5"/>
        <v>5.2124999999999995</v>
      </c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>
        <v>1</v>
      </c>
      <c r="K23" s="33">
        <f t="shared" si="6"/>
        <v>0</v>
      </c>
      <c r="L23" s="243" t="s">
        <v>136</v>
      </c>
      <c r="M23" s="39">
        <f t="shared" si="7"/>
        <v>4</v>
      </c>
      <c r="N23" s="38">
        <f t="shared" si="8"/>
        <v>1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9"/>
        <v>4.7700000000000005</v>
      </c>
      <c r="T23" s="162">
        <v>10</v>
      </c>
      <c r="U23" s="163">
        <v>9.6999999999999993</v>
      </c>
      <c r="V23" s="42">
        <f t="shared" si="10"/>
        <v>3.9099999999999997</v>
      </c>
      <c r="W23" s="87">
        <f t="shared" si="0"/>
        <v>9.68</v>
      </c>
      <c r="X23" s="241">
        <f t="shared" si="1"/>
        <v>9.92</v>
      </c>
      <c r="Y23" s="239" t="s">
        <v>149</v>
      </c>
      <c r="Z23" s="240"/>
      <c r="AA23" s="240"/>
      <c r="AB23" s="240"/>
      <c r="AC23" s="240"/>
      <c r="AD23" s="240"/>
      <c r="AE23" s="240"/>
      <c r="AF23" s="240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3"/>
      <c r="K24" s="33">
        <f t="shared" si="6"/>
        <v>2</v>
      </c>
      <c r="L24" s="243" t="s">
        <v>136</v>
      </c>
      <c r="M24" s="39">
        <f t="shared" si="7"/>
        <v>2</v>
      </c>
      <c r="N24" s="38">
        <f t="shared" si="8"/>
        <v>0.5</v>
      </c>
      <c r="O24" s="152">
        <v>10</v>
      </c>
      <c r="P24" s="126">
        <v>0</v>
      </c>
      <c r="Q24" s="263">
        <v>0</v>
      </c>
      <c r="R24" s="235">
        <v>0</v>
      </c>
      <c r="S24" s="150">
        <f t="shared" si="9"/>
        <v>1</v>
      </c>
      <c r="T24" s="162">
        <v>0</v>
      </c>
      <c r="U24" s="163"/>
      <c r="V24" s="42">
        <f t="shared" si="10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2"/>
        <v>4.4249999999999998</v>
      </c>
      <c r="AA24" s="248"/>
      <c r="AB24" s="249">
        <f t="shared" si="3"/>
        <v>0</v>
      </c>
      <c r="AC24" s="258">
        <f t="shared" si="4"/>
        <v>4.4249999999999998</v>
      </c>
      <c r="AD24" s="254"/>
      <c r="AE24" s="255">
        <f t="shared" si="12"/>
        <v>0</v>
      </c>
      <c r="AF24" s="259">
        <f t="shared" si="5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>
        <v>1</v>
      </c>
      <c r="K25" s="33">
        <f t="shared" si="6"/>
        <v>0</v>
      </c>
      <c r="L25" s="260">
        <v>0.3</v>
      </c>
      <c r="M25" s="39">
        <f t="shared" si="7"/>
        <v>4</v>
      </c>
      <c r="N25" s="38">
        <f t="shared" si="8"/>
        <v>1</v>
      </c>
      <c r="O25" s="152">
        <v>10</v>
      </c>
      <c r="P25" s="126">
        <v>9.6</v>
      </c>
      <c r="Q25" s="261">
        <v>10</v>
      </c>
      <c r="R25" s="235">
        <v>9.4</v>
      </c>
      <c r="S25" s="150">
        <f t="shared" si="9"/>
        <v>4.9000000000000004</v>
      </c>
      <c r="T25" s="162">
        <v>10</v>
      </c>
      <c r="U25" s="163">
        <v>8.6999999999999993</v>
      </c>
      <c r="V25" s="42">
        <f t="shared" si="10"/>
        <v>3.61</v>
      </c>
      <c r="W25" s="87">
        <f t="shared" si="0"/>
        <v>9.51</v>
      </c>
      <c r="X25" s="239">
        <f t="shared" si="1"/>
        <v>9.7025000000000006</v>
      </c>
      <c r="Y25" s="239" t="s">
        <v>149</v>
      </c>
      <c r="Z25" s="215">
        <f t="shared" si="2"/>
        <v>5.8215000000000003</v>
      </c>
      <c r="AA25" s="248"/>
      <c r="AB25" s="249">
        <f t="shared" si="3"/>
        <v>0</v>
      </c>
      <c r="AC25" s="258">
        <f t="shared" si="4"/>
        <v>5.8215000000000003</v>
      </c>
      <c r="AD25" s="254"/>
      <c r="AE25" s="255">
        <f t="shared" si="12"/>
        <v>0</v>
      </c>
      <c r="AF25" s="259">
        <f t="shared" si="5"/>
        <v>5.8215000000000003</v>
      </c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>
        <v>1</v>
      </c>
      <c r="K26" s="33">
        <f t="shared" si="6"/>
        <v>2</v>
      </c>
      <c r="L26" s="243" t="s">
        <v>136</v>
      </c>
      <c r="M26" s="39">
        <f t="shared" si="7"/>
        <v>2</v>
      </c>
      <c r="N26" s="38">
        <f t="shared" si="8"/>
        <v>0.5</v>
      </c>
      <c r="O26" s="152">
        <v>10</v>
      </c>
      <c r="P26" s="263">
        <v>0</v>
      </c>
      <c r="Q26" s="126">
        <v>0</v>
      </c>
      <c r="R26" s="264">
        <v>0</v>
      </c>
      <c r="S26" s="150">
        <f t="shared" si="9"/>
        <v>1</v>
      </c>
      <c r="T26" s="162">
        <v>0</v>
      </c>
      <c r="U26" s="163"/>
      <c r="V26" s="42">
        <f t="shared" si="10"/>
        <v>0</v>
      </c>
      <c r="W26" s="87">
        <f t="shared" si="0"/>
        <v>1.5</v>
      </c>
      <c r="X26" s="215">
        <f t="shared" si="1"/>
        <v>5.3250000000000002</v>
      </c>
      <c r="Y26" s="215" t="s">
        <v>136</v>
      </c>
      <c r="Z26" s="215">
        <f t="shared" si="2"/>
        <v>3.1949999999999998</v>
      </c>
      <c r="AA26" s="248"/>
      <c r="AB26" s="249">
        <f t="shared" si="3"/>
        <v>0</v>
      </c>
      <c r="AC26" s="258">
        <f t="shared" si="4"/>
        <v>3.1949999999999998</v>
      </c>
      <c r="AD26" s="254"/>
      <c r="AE26" s="255">
        <f t="shared" si="12"/>
        <v>0</v>
      </c>
      <c r="AF26" s="259">
        <f t="shared" si="5"/>
        <v>3.1949999999999998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>
        <v>1</v>
      </c>
      <c r="K27" s="33">
        <f t="shared" si="6"/>
        <v>1</v>
      </c>
      <c r="L27" s="243" t="s">
        <v>136</v>
      </c>
      <c r="M27" s="39">
        <f t="shared" si="7"/>
        <v>3</v>
      </c>
      <c r="N27" s="38">
        <f t="shared" si="8"/>
        <v>0.75</v>
      </c>
      <c r="O27" s="152">
        <v>10</v>
      </c>
      <c r="P27" s="263">
        <v>0</v>
      </c>
      <c r="Q27" s="126">
        <v>5</v>
      </c>
      <c r="R27" s="264">
        <v>0</v>
      </c>
      <c r="S27" s="150">
        <f t="shared" si="9"/>
        <v>2</v>
      </c>
      <c r="T27" s="162">
        <v>0</v>
      </c>
      <c r="U27" s="163"/>
      <c r="V27" s="42">
        <f t="shared" si="10"/>
        <v>0</v>
      </c>
      <c r="W27" s="87">
        <f t="shared" si="0"/>
        <v>2.75</v>
      </c>
      <c r="X27" s="215">
        <f t="shared" si="1"/>
        <v>7.2624999999999993</v>
      </c>
      <c r="Y27" s="215"/>
      <c r="Z27" s="215">
        <f t="shared" si="2"/>
        <v>4.357499999999999</v>
      </c>
      <c r="AA27" s="248"/>
      <c r="AB27" s="249">
        <f t="shared" si="3"/>
        <v>0</v>
      </c>
      <c r="AC27" s="258">
        <f t="shared" si="4"/>
        <v>4.357499999999999</v>
      </c>
      <c r="AD27" s="254"/>
      <c r="AE27" s="255">
        <f t="shared" si="12"/>
        <v>0</v>
      </c>
      <c r="AF27" s="259">
        <f t="shared" si="5"/>
        <v>4.357499999999999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>
        <v>1</v>
      </c>
      <c r="K28" s="33">
        <f t="shared" si="6"/>
        <v>0</v>
      </c>
      <c r="L28" s="243" t="s">
        <v>136</v>
      </c>
      <c r="M28" s="39">
        <f t="shared" si="7"/>
        <v>4</v>
      </c>
      <c r="N28" s="38">
        <f t="shared" si="8"/>
        <v>1</v>
      </c>
      <c r="O28" s="152">
        <v>10</v>
      </c>
      <c r="P28" s="126">
        <v>9.5</v>
      </c>
      <c r="Q28" s="263">
        <v>0</v>
      </c>
      <c r="R28" s="235">
        <v>9.3000000000000007</v>
      </c>
      <c r="S28" s="150">
        <f t="shared" si="9"/>
        <v>2.88</v>
      </c>
      <c r="T28" s="162">
        <v>10</v>
      </c>
      <c r="U28" s="163">
        <v>8.6999999999999993</v>
      </c>
      <c r="V28" s="42">
        <f t="shared" si="10"/>
        <v>3.61</v>
      </c>
      <c r="W28" s="87">
        <f t="shared" si="0"/>
        <v>7.49</v>
      </c>
      <c r="X28" s="239">
        <f t="shared" si="1"/>
        <v>9.1974999999999998</v>
      </c>
      <c r="Y28" s="239" t="s">
        <v>149</v>
      </c>
      <c r="Z28" s="215">
        <f t="shared" si="2"/>
        <v>5.5184999999999995</v>
      </c>
      <c r="AA28" s="248"/>
      <c r="AB28" s="249">
        <f t="shared" si="3"/>
        <v>0</v>
      </c>
      <c r="AC28" s="258">
        <f t="shared" si="4"/>
        <v>5.5184999999999995</v>
      </c>
      <c r="AD28" s="254"/>
      <c r="AE28" s="255">
        <f t="shared" si="12"/>
        <v>0</v>
      </c>
      <c r="AF28" s="259">
        <f t="shared" si="5"/>
        <v>5.5184999999999995</v>
      </c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>
        <v>1</v>
      </c>
      <c r="K29" s="33">
        <f t="shared" si="6"/>
        <v>0</v>
      </c>
      <c r="L29" s="260" t="s">
        <v>149</v>
      </c>
      <c r="M29" s="39">
        <f t="shared" si="7"/>
        <v>4</v>
      </c>
      <c r="N29" s="38">
        <f t="shared" si="8"/>
        <v>1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9"/>
        <v>4.8500000000000005</v>
      </c>
      <c r="T29" s="162">
        <v>10</v>
      </c>
      <c r="U29" s="163"/>
      <c r="V29" s="42">
        <f t="shared" si="10"/>
        <v>1</v>
      </c>
      <c r="W29" s="87">
        <f t="shared" si="0"/>
        <v>6.8500000000000005</v>
      </c>
      <c r="X29" s="215">
        <f t="shared" si="1"/>
        <v>8.9875000000000007</v>
      </c>
      <c r="Y29" s="215"/>
      <c r="Z29" s="215">
        <f t="shared" si="2"/>
        <v>5.3925000000000001</v>
      </c>
      <c r="AA29" s="248"/>
      <c r="AB29" s="249">
        <f t="shared" si="3"/>
        <v>0</v>
      </c>
      <c r="AC29" s="258">
        <f t="shared" si="4"/>
        <v>5.3925000000000001</v>
      </c>
      <c r="AD29" s="254"/>
      <c r="AE29" s="255">
        <f t="shared" si="12"/>
        <v>0</v>
      </c>
      <c r="AF29" s="259">
        <f t="shared" si="5"/>
        <v>5.3925000000000001</v>
      </c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>
        <v>1</v>
      </c>
      <c r="K30" s="33">
        <f t="shared" si="6"/>
        <v>0</v>
      </c>
      <c r="L30" s="260" t="s">
        <v>149</v>
      </c>
      <c r="M30" s="39">
        <f t="shared" si="7"/>
        <v>4</v>
      </c>
      <c r="N30" s="38">
        <f t="shared" si="8"/>
        <v>1</v>
      </c>
      <c r="O30" s="153">
        <v>10</v>
      </c>
      <c r="P30" s="137">
        <v>9.5</v>
      </c>
      <c r="Q30" s="137">
        <v>10</v>
      </c>
      <c r="R30" s="265">
        <v>0</v>
      </c>
      <c r="S30" s="150">
        <f t="shared" si="9"/>
        <v>3.95</v>
      </c>
      <c r="T30" s="236">
        <v>10</v>
      </c>
      <c r="U30" s="167"/>
      <c r="V30" s="42">
        <f t="shared" si="10"/>
        <v>1</v>
      </c>
      <c r="W30" s="87">
        <f t="shared" si="0"/>
        <v>5.95</v>
      </c>
      <c r="X30" s="215">
        <f t="shared" si="1"/>
        <v>8.6624999999999996</v>
      </c>
      <c r="Y30" s="215"/>
      <c r="Z30" s="215">
        <f t="shared" si="2"/>
        <v>5.1974999999999998</v>
      </c>
      <c r="AA30" s="250"/>
      <c r="AB30" s="251">
        <f t="shared" si="3"/>
        <v>0</v>
      </c>
      <c r="AC30" s="258">
        <f t="shared" si="4"/>
        <v>5.1974999999999998</v>
      </c>
      <c r="AD30" s="256"/>
      <c r="AE30" s="257">
        <f t="shared" si="12"/>
        <v>0</v>
      </c>
      <c r="AF30" s="259">
        <f t="shared" si="5"/>
        <v>5.1974999999999998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  <mergeCell ref="C6:C7"/>
    <mergeCell ref="F6:K6"/>
    <mergeCell ref="A6:A7"/>
    <mergeCell ref="D6:D7"/>
    <mergeCell ref="E6:E7"/>
    <mergeCell ref="B6:B7"/>
    <mergeCell ref="C5:E5"/>
    <mergeCell ref="A1:B5"/>
    <mergeCell ref="C1:E4"/>
    <mergeCell ref="F2:R2"/>
    <mergeCell ref="F3:R3"/>
    <mergeCell ref="F5:W5"/>
    <mergeCell ref="F4:R4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2020-05-09T02:42:36Z</dcterms:modified>
</cp:coreProperties>
</file>