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8D1BB170-AA49-4A4F-AABC-DB842C2D143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7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R9" i="3"/>
  <c r="R10" i="3"/>
  <c r="Y10" i="3" s="1"/>
  <c r="R11" i="3"/>
  <c r="Y11" i="3" s="1"/>
  <c r="R12" i="3"/>
  <c r="Y12" i="3" s="1"/>
  <c r="R13" i="3"/>
  <c r="Y13" i="3" s="1"/>
  <c r="R14" i="3"/>
  <c r="R15" i="3"/>
  <c r="Y15" i="3" s="1"/>
  <c r="R16" i="3"/>
  <c r="Y16" i="3" s="1"/>
  <c r="R17" i="3"/>
  <c r="R18" i="3"/>
  <c r="Y18" i="3" s="1"/>
  <c r="R19" i="3"/>
  <c r="R20" i="3"/>
  <c r="Y20" i="3" s="1"/>
  <c r="R21" i="3"/>
  <c r="R22" i="3"/>
  <c r="Y22" i="3" s="1"/>
  <c r="R23" i="3"/>
  <c r="Y23" i="3" s="1"/>
  <c r="R24" i="3"/>
  <c r="R25" i="3"/>
  <c r="Y25" i="3" s="1"/>
  <c r="R26" i="3"/>
  <c r="Y26" i="3" s="1"/>
  <c r="R8" i="3"/>
  <c r="Y8" i="3" s="1"/>
  <c r="Y17" i="3" l="1"/>
  <c r="Y9" i="3"/>
  <c r="Y24" i="3"/>
  <c r="Y14" i="3"/>
  <c r="Y21" i="3"/>
  <c r="Y19" i="3"/>
  <c r="R25" i="2"/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Z26" i="3"/>
  <c r="O26" i="3"/>
  <c r="Z25" i="3"/>
  <c r="O25" i="3"/>
  <c r="Z24" i="3"/>
  <c r="O24" i="3"/>
  <c r="Z23" i="3"/>
  <c r="O23" i="3"/>
  <c r="Z22" i="3"/>
  <c r="O22" i="3"/>
  <c r="Z21" i="3"/>
  <c r="O21" i="3"/>
  <c r="Z20" i="3"/>
  <c r="O20" i="3"/>
  <c r="Z19" i="3"/>
  <c r="O19" i="3"/>
  <c r="Z18" i="3"/>
  <c r="O18" i="3"/>
  <c r="Z17" i="3"/>
  <c r="O17" i="3"/>
  <c r="Z16" i="3"/>
  <c r="O16" i="3"/>
  <c r="Z15" i="3"/>
  <c r="O15" i="3"/>
  <c r="Z14" i="3"/>
  <c r="O14" i="3"/>
  <c r="Z13" i="3"/>
  <c r="O13" i="3"/>
  <c r="Z12" i="3"/>
  <c r="O12" i="3"/>
  <c r="O11" i="3"/>
  <c r="Z10" i="3"/>
  <c r="O10" i="3"/>
  <c r="Z9" i="3"/>
  <c r="O9" i="3"/>
  <c r="Z8" i="3"/>
  <c r="O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V15" i="1" l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V9" i="1"/>
  <c r="V22" i="1"/>
  <c r="V24" i="1"/>
  <c r="V10" i="4"/>
  <c r="W10" i="4" s="1"/>
  <c r="X10" i="4" s="1"/>
  <c r="Z11" i="3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<sst xmlns="http://schemas.openxmlformats.org/spreadsheetml/2006/main" count="222" uniqueCount="132">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</sst>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8" fillId="0" borderId="100" applyNumberFormat="0" applyFill="0" applyAlignment="0" applyProtection="0"/>
    <xf numFmtId="0" fontId="29" fillId="0" borderId="101" applyNumberFormat="0" applyFill="0" applyAlignment="0" applyProtection="0"/>
    <xf numFmtId="0" fontId="30" fillId="0" borderId="102" applyNumberFormat="0" applyFill="0" applyAlignment="0" applyProtection="0"/>
    <xf numFmtId="0" fontId="34" fillId="19" borderId="103" applyNumberFormat="0" applyAlignment="0" applyProtection="0"/>
    <xf numFmtId="0" fontId="35" fillId="20" borderId="104" applyNumberFormat="0" applyAlignment="0" applyProtection="0"/>
    <xf numFmtId="0" fontId="36" fillId="20" borderId="103" applyNumberFormat="0" applyAlignment="0" applyProtection="0"/>
    <xf numFmtId="0" fontId="37" fillId="0" borderId="105" applyNumberFormat="0" applyFill="0" applyAlignment="0" applyProtection="0"/>
    <xf numFmtId="0" fontId="38" fillId="21" borderId="106" applyNumberFormat="0" applyAlignment="0" applyProtection="0"/>
    <xf numFmtId="0" fontId="41" fillId="0" borderId="108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7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62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7" xfId="0" applyFont="1" applyFill="1" applyBorder="1" applyAlignment="1"/>
    <xf numFmtId="0" fontId="2" fillId="13" borderId="34" xfId="0" applyFont="1" applyFill="1" applyBorder="1" applyAlignment="1"/>
    <xf numFmtId="0" fontId="2" fillId="13" borderId="64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8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4" borderId="82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3" xfId="0" applyFont="1" applyFill="1" applyBorder="1" applyAlignment="1">
      <alignment horizontal="center" wrapText="1"/>
    </xf>
    <xf numFmtId="0" fontId="2" fillId="15" borderId="82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1" fillId="48" borderId="112" xfId="10" applyFont="1" applyFill="1" applyBorder="1" applyAlignment="1">
      <alignment horizontal="center" wrapText="1"/>
    </xf>
    <xf numFmtId="0" fontId="1" fillId="47" borderId="110" xfId="10" applyFill="1" applyBorder="1" applyAlignment="1">
      <alignment horizontal="center" wrapText="1"/>
    </xf>
    <xf numFmtId="0" fontId="1" fillId="49" borderId="110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1" fillId="47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4" xfId="0" applyFont="1" applyFill="1" applyBorder="1" applyAlignment="1">
      <alignment horizontal="center" wrapText="1"/>
    </xf>
    <xf numFmtId="0" fontId="2" fillId="14" borderId="97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8" xfId="0" applyFont="1" applyFill="1" applyBorder="1" applyAlignment="1">
      <alignment horizontal="center" wrapText="1"/>
    </xf>
    <xf numFmtId="0" fontId="2" fillId="0" borderId="114" xfId="0" applyFont="1" applyFill="1" applyBorder="1" applyAlignment="1">
      <alignment horizontal="center" wrapText="1"/>
    </xf>
    <xf numFmtId="0" fontId="2" fillId="0" borderId="115" xfId="0" applyFont="1" applyFill="1" applyBorder="1" applyAlignment="1">
      <alignment horizontal="center" wrapText="1"/>
    </xf>
    <xf numFmtId="0" fontId="2" fillId="0" borderId="116" xfId="0" applyFont="1" applyFill="1" applyBorder="1" applyAlignment="1">
      <alignment horizontal="center" wrapText="1"/>
    </xf>
    <xf numFmtId="0" fontId="2" fillId="10" borderId="109" xfId="0" applyFont="1" applyFill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2" fillId="0" borderId="110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2" fillId="0" borderId="120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9" borderId="97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0" fillId="47" borderId="99" xfId="0" applyFill="1" applyBorder="1" applyAlignment="1">
      <alignment horizontal="center" wrapText="1"/>
    </xf>
    <xf numFmtId="0" fontId="41" fillId="0" borderId="117" xfId="0" applyFont="1" applyBorder="1" applyAlignment="1">
      <alignment vertical="center" wrapText="1"/>
    </xf>
    <xf numFmtId="0" fontId="41" fillId="0" borderId="118" xfId="0" applyFont="1" applyBorder="1" applyAlignment="1">
      <alignment vertical="center" wrapText="1"/>
    </xf>
    <xf numFmtId="0" fontId="41" fillId="0" borderId="119" xfId="0" applyFont="1" applyBorder="1" applyAlignment="1">
      <alignment vertical="center" wrapText="1"/>
    </xf>
    <xf numFmtId="0" fontId="0" fillId="47" borderId="94" xfId="0" applyFill="1" applyBorder="1" applyAlignment="1">
      <alignment horizontal="center" wrapText="1"/>
    </xf>
    <xf numFmtId="0" fontId="0" fillId="49" borderId="96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0" fillId="47" borderId="98" xfId="0" applyFill="1" applyBorder="1" applyAlignment="1">
      <alignment horizontal="center" wrapText="1"/>
    </xf>
    <xf numFmtId="0" fontId="2" fillId="10" borderId="113" xfId="0" applyFont="1" applyFill="1" applyBorder="1" applyAlignment="1">
      <alignment horizontal="center" wrapText="1"/>
    </xf>
    <xf numFmtId="0" fontId="2" fillId="14" borderId="96" xfId="0" applyFont="1" applyFill="1" applyBorder="1" applyAlignment="1">
      <alignment horizontal="center" wrapText="1"/>
    </xf>
    <xf numFmtId="0" fontId="0" fillId="0" borderId="72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14"/>
      <c r="B1" s="200"/>
      <c r="C1" s="200"/>
      <c r="D1" s="215"/>
      <c r="E1" s="208" t="s">
        <v>0</v>
      </c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10"/>
      <c r="S1" s="199"/>
      <c r="T1" s="200"/>
      <c r="U1" s="200"/>
      <c r="V1" s="201"/>
    </row>
    <row r="2" spans="1:23" ht="15" customHeight="1" x14ac:dyDescent="0.25">
      <c r="A2" s="216"/>
      <c r="B2" s="203"/>
      <c r="C2" s="203"/>
      <c r="D2" s="217"/>
      <c r="E2" s="231" t="s">
        <v>1</v>
      </c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3"/>
      <c r="S2" s="202"/>
      <c r="T2" s="203"/>
      <c r="U2" s="203"/>
      <c r="V2" s="204"/>
    </row>
    <row r="3" spans="1:23" ht="18" customHeight="1" x14ac:dyDescent="0.25">
      <c r="A3" s="216"/>
      <c r="B3" s="203"/>
      <c r="C3" s="203"/>
      <c r="D3" s="217"/>
      <c r="E3" s="235" t="s">
        <v>2</v>
      </c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3"/>
      <c r="S3" s="202"/>
      <c r="T3" s="203"/>
      <c r="U3" s="203"/>
      <c r="V3" s="204"/>
    </row>
    <row r="4" spans="1:23" ht="15.75" customHeight="1" x14ac:dyDescent="0.25">
      <c r="A4" s="216"/>
      <c r="B4" s="203"/>
      <c r="C4" s="203"/>
      <c r="D4" s="217"/>
      <c r="E4" s="234" t="s">
        <v>45</v>
      </c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3"/>
      <c r="S4" s="205"/>
      <c r="T4" s="206"/>
      <c r="U4" s="206"/>
      <c r="V4" s="207"/>
    </row>
    <row r="5" spans="1:23" ht="24" customHeight="1" x14ac:dyDescent="0.2">
      <c r="A5" s="218"/>
      <c r="B5" s="206"/>
      <c r="C5" s="206"/>
      <c r="D5" s="219"/>
      <c r="E5" s="211" t="s">
        <v>47</v>
      </c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3"/>
    </row>
    <row r="6" spans="1:23" ht="13.5" customHeight="1" x14ac:dyDescent="0.2">
      <c r="A6" s="220" t="s">
        <v>7</v>
      </c>
      <c r="B6" s="223" t="s">
        <v>8</v>
      </c>
      <c r="C6" s="223" t="s">
        <v>49</v>
      </c>
      <c r="D6" s="221" t="s">
        <v>9</v>
      </c>
      <c r="E6" s="236" t="s">
        <v>11</v>
      </c>
      <c r="F6" s="212"/>
      <c r="G6" s="212"/>
      <c r="H6" s="212"/>
      <c r="I6" s="212"/>
      <c r="J6" s="212"/>
      <c r="K6" s="212"/>
      <c r="L6" s="212"/>
      <c r="M6" s="212"/>
      <c r="N6" s="226"/>
      <c r="O6" s="228" t="s">
        <v>50</v>
      </c>
      <c r="P6" s="229"/>
      <c r="Q6" s="230"/>
      <c r="R6" s="228" t="s">
        <v>51</v>
      </c>
      <c r="S6" s="230"/>
      <c r="T6" s="225" t="s">
        <v>13</v>
      </c>
      <c r="U6" s="226"/>
      <c r="V6" s="227" t="s">
        <v>14</v>
      </c>
    </row>
    <row r="7" spans="1:23" ht="24.75" customHeight="1" x14ac:dyDescent="0.2">
      <c r="A7" s="216"/>
      <c r="B7" s="224"/>
      <c r="C7" s="222"/>
      <c r="D7" s="222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222"/>
    </row>
    <row r="8" spans="1:23" ht="13.5" customHeight="1" x14ac:dyDescent="0.2">
      <c r="A8" s="40">
        <v>1</v>
      </c>
      <c r="B8" s="12">
        <v>2</v>
      </c>
      <c r="C8" s="12" t="s">
        <v>59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60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61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62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63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64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65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66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67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68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69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79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70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1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71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72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73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74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75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76</v>
      </c>
    </row>
    <row r="25" spans="1:23" ht="13.5" customHeight="1" x14ac:dyDescent="0.2">
      <c r="A25" s="54">
        <v>18</v>
      </c>
      <c r="B25" s="27">
        <v>2</v>
      </c>
      <c r="C25" s="27" t="s">
        <v>77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3">
        <v>19</v>
      </c>
      <c r="B26" s="32">
        <v>1</v>
      </c>
      <c r="C26" s="32" t="s">
        <v>78</v>
      </c>
      <c r="D26" s="33" t="s">
        <v>44</v>
      </c>
      <c r="E26" s="84">
        <v>1</v>
      </c>
      <c r="F26" s="85">
        <v>1</v>
      </c>
      <c r="G26" s="86">
        <v>1</v>
      </c>
      <c r="H26" s="87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8"/>
      <c r="F27" s="89"/>
      <c r="G27" s="88"/>
      <c r="H27" s="8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0"/>
      <c r="F28" s="90"/>
      <c r="G28" s="90"/>
      <c r="H28" s="90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0"/>
      <c r="F29" s="90"/>
      <c r="G29" s="90"/>
      <c r="H29" s="9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0"/>
      <c r="F30" s="90"/>
      <c r="G30" s="90"/>
      <c r="H30" s="9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B3" workbookViewId="0">
      <selection activeCell="X18" sqref="X18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hidden="1" customWidth="1"/>
    <col min="6" max="6" width="8" hidden="1" customWidth="1"/>
    <col min="7" max="7" width="8.140625" hidden="1" customWidth="1"/>
    <col min="8" max="12" width="7.42578125" hidden="1" customWidth="1"/>
    <col min="13" max="13" width="7.7109375" customWidth="1"/>
    <col min="14" max="14" width="11.140625" customWidth="1"/>
    <col min="15" max="15" width="11.140625" style="111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37"/>
      <c r="B1" s="238"/>
      <c r="C1" s="239"/>
      <c r="D1" s="1"/>
      <c r="E1" s="208" t="s">
        <v>0</v>
      </c>
      <c r="F1" s="209"/>
      <c r="G1" s="209"/>
      <c r="H1" s="209"/>
      <c r="I1" s="209"/>
      <c r="J1" s="209"/>
      <c r="K1" s="209"/>
      <c r="L1" s="209"/>
      <c r="M1" s="209"/>
      <c r="N1" s="209"/>
      <c r="O1" s="246"/>
      <c r="P1" s="209"/>
      <c r="Q1" s="238"/>
      <c r="R1" s="238"/>
      <c r="S1" s="238"/>
      <c r="T1" s="239"/>
      <c r="U1" s="2"/>
      <c r="V1" s="2"/>
      <c r="W1" s="2"/>
    </row>
    <row r="2" spans="1:23" ht="15" customHeight="1" x14ac:dyDescent="0.25">
      <c r="A2" s="202"/>
      <c r="B2" s="203"/>
      <c r="C2" s="217"/>
      <c r="D2" s="3"/>
      <c r="E2" s="231" t="s">
        <v>1</v>
      </c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03"/>
      <c r="R2" s="203"/>
      <c r="S2" s="203"/>
      <c r="T2" s="217"/>
      <c r="U2" s="2"/>
      <c r="V2" s="2"/>
      <c r="W2" s="2"/>
    </row>
    <row r="3" spans="1:23" ht="18" customHeight="1" x14ac:dyDescent="0.25">
      <c r="A3" s="202"/>
      <c r="B3" s="203"/>
      <c r="C3" s="217"/>
      <c r="D3" s="3"/>
      <c r="E3" s="235" t="s">
        <v>2</v>
      </c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03"/>
      <c r="R3" s="203"/>
      <c r="S3" s="203"/>
      <c r="T3" s="217"/>
      <c r="U3" s="2"/>
      <c r="V3" s="2"/>
      <c r="W3" s="2"/>
    </row>
    <row r="4" spans="1:23" ht="15.75" customHeight="1" thickBot="1" x14ac:dyDescent="0.3">
      <c r="A4" s="202"/>
      <c r="B4" s="203"/>
      <c r="C4" s="217"/>
      <c r="D4" s="3"/>
      <c r="E4" s="234" t="s">
        <v>3</v>
      </c>
      <c r="F4" s="212"/>
      <c r="G4" s="212"/>
      <c r="H4" s="212"/>
      <c r="I4" s="212"/>
      <c r="J4" s="212"/>
      <c r="K4" s="212"/>
      <c r="L4" s="212"/>
      <c r="M4" s="212"/>
      <c r="N4" s="212"/>
      <c r="O4" s="226"/>
      <c r="P4" s="212"/>
      <c r="Q4" s="206"/>
      <c r="R4" s="206"/>
      <c r="S4" s="206"/>
      <c r="T4" s="219"/>
      <c r="U4" s="2"/>
      <c r="V4" s="2"/>
      <c r="W4" s="2"/>
    </row>
    <row r="5" spans="1:23" ht="38.25" customHeight="1" thickBot="1" x14ac:dyDescent="0.25">
      <c r="A5" s="205"/>
      <c r="B5" s="206"/>
      <c r="C5" s="219"/>
      <c r="D5" s="4" t="s">
        <v>4</v>
      </c>
      <c r="E5" s="243" t="s">
        <v>5</v>
      </c>
      <c r="F5" s="212"/>
      <c r="G5" s="212"/>
      <c r="H5" s="212"/>
      <c r="I5" s="212"/>
      <c r="J5" s="212"/>
      <c r="K5" s="212"/>
      <c r="L5" s="212"/>
      <c r="M5" s="212"/>
      <c r="N5" s="212"/>
      <c r="O5" s="226"/>
      <c r="P5" s="212"/>
      <c r="Q5" s="212"/>
      <c r="R5" s="212"/>
      <c r="S5" s="226"/>
      <c r="T5" s="240" t="s">
        <v>6</v>
      </c>
      <c r="U5" s="2"/>
      <c r="V5" s="2"/>
      <c r="W5" s="2"/>
    </row>
    <row r="6" spans="1:23" ht="26.25" customHeight="1" thickBot="1" x14ac:dyDescent="0.25">
      <c r="A6" s="244" t="s">
        <v>7</v>
      </c>
      <c r="B6" s="223" t="s">
        <v>8</v>
      </c>
      <c r="C6" s="221" t="s">
        <v>9</v>
      </c>
      <c r="D6" s="245" t="s">
        <v>10</v>
      </c>
      <c r="E6" s="236" t="s">
        <v>11</v>
      </c>
      <c r="F6" s="212"/>
      <c r="G6" s="212"/>
      <c r="H6" s="212"/>
      <c r="I6" s="212"/>
      <c r="J6" s="212"/>
      <c r="K6" s="232"/>
      <c r="L6" s="212"/>
      <c r="M6" s="226"/>
      <c r="N6" s="228" t="s">
        <v>12</v>
      </c>
      <c r="O6" s="242"/>
      <c r="P6" s="230"/>
      <c r="Q6" s="225" t="s">
        <v>13</v>
      </c>
      <c r="R6" s="226"/>
      <c r="S6" s="227" t="s">
        <v>14</v>
      </c>
      <c r="T6" s="224"/>
      <c r="U6" s="2"/>
      <c r="V6" s="2"/>
      <c r="W6" s="2"/>
    </row>
    <row r="7" spans="1:23" ht="24.75" customHeight="1" thickBot="1" x14ac:dyDescent="0.25">
      <c r="A7" s="206"/>
      <c r="B7" s="222"/>
      <c r="C7" s="222"/>
      <c r="D7" s="241"/>
      <c r="E7" s="112" t="s">
        <v>90</v>
      </c>
      <c r="F7" s="112" t="s">
        <v>91</v>
      </c>
      <c r="G7" s="112" t="s">
        <v>92</v>
      </c>
      <c r="H7" s="112" t="s">
        <v>93</v>
      </c>
      <c r="I7" s="112" t="s">
        <v>94</v>
      </c>
      <c r="J7" s="113" t="s">
        <v>95</v>
      </c>
      <c r="K7" s="121" t="s">
        <v>96</v>
      </c>
      <c r="L7" s="112" t="s">
        <v>97</v>
      </c>
      <c r="M7" s="122" t="s">
        <v>24</v>
      </c>
      <c r="N7" s="142" t="s">
        <v>98</v>
      </c>
      <c r="O7" s="8" t="s">
        <v>99</v>
      </c>
      <c r="P7" s="9"/>
      <c r="Q7" s="8" t="s">
        <v>25</v>
      </c>
      <c r="R7" s="123">
        <v>0.6</v>
      </c>
      <c r="S7" s="241"/>
      <c r="T7" s="241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5" t="s">
        <v>26</v>
      </c>
      <c r="D8" s="155">
        <v>9.5</v>
      </c>
      <c r="E8" s="124">
        <v>1</v>
      </c>
      <c r="F8" s="61">
        <v>1</v>
      </c>
      <c r="G8" s="125">
        <v>1</v>
      </c>
      <c r="H8" s="125">
        <v>1</v>
      </c>
      <c r="I8" s="135">
        <v>0</v>
      </c>
      <c r="J8" s="137">
        <v>1</v>
      </c>
      <c r="K8" s="138">
        <v>1</v>
      </c>
      <c r="L8" s="126">
        <v>1</v>
      </c>
      <c r="M8" s="143">
        <f>8-SUM(E8:L8)</f>
        <v>1</v>
      </c>
      <c r="N8" s="147">
        <v>10</v>
      </c>
      <c r="O8" s="163">
        <v>9.5</v>
      </c>
      <c r="P8" s="146">
        <f>SUM((N8*0.25),(O8*0.15))</f>
        <v>3.9249999999999998</v>
      </c>
      <c r="Q8" s="128">
        <v>9</v>
      </c>
      <c r="R8" s="129">
        <f>Q8*0.6</f>
        <v>5.3999999999999995</v>
      </c>
      <c r="S8" s="127">
        <v>9.3000000000000007</v>
      </c>
      <c r="T8" s="130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6" t="s">
        <v>27</v>
      </c>
      <c r="D9" s="154">
        <v>9.9</v>
      </c>
      <c r="E9" s="21">
        <v>1</v>
      </c>
      <c r="F9" s="61">
        <v>1</v>
      </c>
      <c r="G9" s="61">
        <v>1</v>
      </c>
      <c r="H9" s="125">
        <v>1</v>
      </c>
      <c r="I9" s="23">
        <v>1</v>
      </c>
      <c r="J9" s="139">
        <v>1</v>
      </c>
      <c r="K9" s="140">
        <v>1</v>
      </c>
      <c r="L9" s="126">
        <v>1</v>
      </c>
      <c r="M9" s="144">
        <f t="shared" ref="M9:M26" si="1">8-SUM(E9:L9)</f>
        <v>0</v>
      </c>
      <c r="N9" s="148">
        <v>9</v>
      </c>
      <c r="O9" s="162">
        <v>10</v>
      </c>
      <c r="P9" s="146">
        <f t="shared" ref="P9:P26" si="2">SUM((N9*0.25),(O9*0.15))</f>
        <v>3.75</v>
      </c>
      <c r="Q9" s="160">
        <v>9</v>
      </c>
      <c r="R9" s="129">
        <f t="shared" ref="R9:R25" si="3">Q9*0.6</f>
        <v>5.3999999999999995</v>
      </c>
      <c r="S9" s="127">
        <v>9</v>
      </c>
      <c r="T9" s="131">
        <f t="shared" si="0"/>
        <v>9.4499999999999993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7" t="s">
        <v>28</v>
      </c>
      <c r="D10" s="153">
        <v>9.9</v>
      </c>
      <c r="E10" s="21">
        <v>1</v>
      </c>
      <c r="F10" s="114">
        <v>0</v>
      </c>
      <c r="G10" s="61">
        <v>1</v>
      </c>
      <c r="H10" s="125">
        <v>1</v>
      </c>
      <c r="I10" s="136">
        <v>0</v>
      </c>
      <c r="J10" s="139">
        <v>1</v>
      </c>
      <c r="K10" s="140">
        <v>1</v>
      </c>
      <c r="L10" s="126">
        <v>1</v>
      </c>
      <c r="M10" s="144">
        <f t="shared" si="1"/>
        <v>2</v>
      </c>
      <c r="N10" s="148">
        <v>9</v>
      </c>
      <c r="O10" s="162">
        <v>9.5</v>
      </c>
      <c r="P10" s="146">
        <f t="shared" si="2"/>
        <v>3.6749999999999998</v>
      </c>
      <c r="Q10" s="25">
        <v>9</v>
      </c>
      <c r="R10" s="129">
        <f t="shared" si="3"/>
        <v>5.3999999999999995</v>
      </c>
      <c r="S10" s="127">
        <v>9</v>
      </c>
      <c r="T10" s="131">
        <f t="shared" si="0"/>
        <v>9.4499999999999993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7" t="s">
        <v>29</v>
      </c>
      <c r="D11" s="154">
        <v>9.6</v>
      </c>
      <c r="E11" s="21">
        <v>1</v>
      </c>
      <c r="F11" s="61">
        <v>1</v>
      </c>
      <c r="G11" s="61">
        <v>1</v>
      </c>
      <c r="H11" s="125">
        <v>1</v>
      </c>
      <c r="I11" s="23">
        <v>1</v>
      </c>
      <c r="J11" s="139">
        <v>1</v>
      </c>
      <c r="K11" s="140">
        <v>1</v>
      </c>
      <c r="L11" s="126">
        <v>1</v>
      </c>
      <c r="M11" s="144">
        <f t="shared" si="1"/>
        <v>0</v>
      </c>
      <c r="N11" s="148">
        <v>8</v>
      </c>
      <c r="O11" s="149">
        <v>10</v>
      </c>
      <c r="P11" s="146">
        <f t="shared" si="2"/>
        <v>3.5</v>
      </c>
      <c r="Q11" s="161">
        <v>8</v>
      </c>
      <c r="R11" s="129">
        <f t="shared" si="3"/>
        <v>4.8</v>
      </c>
      <c r="S11" s="127">
        <v>8.5</v>
      </c>
      <c r="T11" s="131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8">
        <v>5</v>
      </c>
      <c r="B12" s="18">
        <v>1</v>
      </c>
      <c r="C12" s="116" t="s">
        <v>30</v>
      </c>
      <c r="D12" s="153">
        <v>10</v>
      </c>
      <c r="E12" s="21">
        <v>1</v>
      </c>
      <c r="F12" s="61">
        <v>1</v>
      </c>
      <c r="G12" s="61">
        <v>1</v>
      </c>
      <c r="H12" s="125">
        <v>1</v>
      </c>
      <c r="I12" s="23">
        <v>1</v>
      </c>
      <c r="J12" s="139">
        <v>1</v>
      </c>
      <c r="K12" s="140">
        <v>1</v>
      </c>
      <c r="L12" s="126">
        <v>1</v>
      </c>
      <c r="M12" s="144">
        <f t="shared" si="1"/>
        <v>0</v>
      </c>
      <c r="N12" s="148">
        <v>10</v>
      </c>
      <c r="O12" s="149">
        <v>8.5</v>
      </c>
      <c r="P12" s="146">
        <f t="shared" si="2"/>
        <v>3.7749999999999999</v>
      </c>
      <c r="Q12" s="161">
        <v>10</v>
      </c>
      <c r="R12" s="129">
        <f t="shared" si="3"/>
        <v>6</v>
      </c>
      <c r="S12" s="158">
        <v>10</v>
      </c>
      <c r="T12" s="131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8">
        <v>6</v>
      </c>
      <c r="B13" s="27">
        <v>2</v>
      </c>
      <c r="C13" s="118" t="s">
        <v>31</v>
      </c>
      <c r="D13" s="154">
        <v>9.8000000000000007</v>
      </c>
      <c r="E13" s="21">
        <v>1</v>
      </c>
      <c r="F13" s="61">
        <v>1</v>
      </c>
      <c r="G13" s="61">
        <v>1</v>
      </c>
      <c r="H13" s="125">
        <v>1</v>
      </c>
      <c r="I13" s="23">
        <v>1</v>
      </c>
      <c r="J13" s="139">
        <v>1</v>
      </c>
      <c r="K13" s="140">
        <v>1</v>
      </c>
      <c r="L13" s="126">
        <v>1</v>
      </c>
      <c r="M13" s="144">
        <f t="shared" si="1"/>
        <v>0</v>
      </c>
      <c r="N13" s="148">
        <v>10</v>
      </c>
      <c r="O13" s="149">
        <v>8.5</v>
      </c>
      <c r="P13" s="146">
        <f t="shared" si="2"/>
        <v>3.7749999999999999</v>
      </c>
      <c r="Q13" s="25">
        <v>8.5</v>
      </c>
      <c r="R13" s="129">
        <f t="shared" si="3"/>
        <v>5.0999999999999996</v>
      </c>
      <c r="S13" s="127">
        <v>9</v>
      </c>
      <c r="T13" s="131">
        <f t="shared" si="0"/>
        <v>9.4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7" t="s">
        <v>32</v>
      </c>
      <c r="D14" s="153">
        <v>10</v>
      </c>
      <c r="E14" s="21">
        <v>1</v>
      </c>
      <c r="F14" s="61">
        <v>1</v>
      </c>
      <c r="G14" s="114">
        <v>0</v>
      </c>
      <c r="H14" s="125">
        <v>1</v>
      </c>
      <c r="I14" s="23">
        <v>1</v>
      </c>
      <c r="J14" s="139">
        <v>1</v>
      </c>
      <c r="K14" s="140">
        <v>1</v>
      </c>
      <c r="L14" s="126">
        <v>1</v>
      </c>
      <c r="M14" s="144">
        <f t="shared" si="1"/>
        <v>1</v>
      </c>
      <c r="N14" s="148">
        <v>10</v>
      </c>
      <c r="O14" s="149">
        <v>9</v>
      </c>
      <c r="P14" s="146">
        <f t="shared" si="2"/>
        <v>3.8499999999999996</v>
      </c>
      <c r="Q14" s="161">
        <v>10</v>
      </c>
      <c r="R14" s="129">
        <f t="shared" si="3"/>
        <v>6</v>
      </c>
      <c r="S14" s="158">
        <v>10</v>
      </c>
      <c r="T14" s="131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19" t="s">
        <v>33</v>
      </c>
      <c r="D15" s="154">
        <v>9.6</v>
      </c>
      <c r="E15" s="21">
        <v>1</v>
      </c>
      <c r="F15" s="61">
        <v>1</v>
      </c>
      <c r="G15" s="61">
        <v>1</v>
      </c>
      <c r="H15" s="125">
        <v>1</v>
      </c>
      <c r="I15" s="23">
        <v>1</v>
      </c>
      <c r="J15" s="139">
        <v>1</v>
      </c>
      <c r="K15" s="140">
        <v>1</v>
      </c>
      <c r="L15" s="126">
        <v>1</v>
      </c>
      <c r="M15" s="144">
        <f t="shared" si="1"/>
        <v>0</v>
      </c>
      <c r="N15" s="148">
        <v>8</v>
      </c>
      <c r="O15" s="149">
        <v>10</v>
      </c>
      <c r="P15" s="146">
        <f t="shared" si="2"/>
        <v>3.5</v>
      </c>
      <c r="Q15" s="160">
        <v>10</v>
      </c>
      <c r="R15" s="129">
        <f t="shared" si="3"/>
        <v>6</v>
      </c>
      <c r="S15" s="127">
        <v>9.6999999999999993</v>
      </c>
      <c r="T15" s="131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8">
        <v>9</v>
      </c>
      <c r="B16" s="18">
        <v>3</v>
      </c>
      <c r="C16" s="116" t="s">
        <v>34</v>
      </c>
      <c r="D16" s="153">
        <v>10</v>
      </c>
      <c r="E16" s="21">
        <v>1</v>
      </c>
      <c r="F16" s="61">
        <v>1</v>
      </c>
      <c r="G16" s="61">
        <v>1</v>
      </c>
      <c r="H16" s="125">
        <v>1</v>
      </c>
      <c r="I16" s="23">
        <v>1</v>
      </c>
      <c r="J16" s="139">
        <v>1</v>
      </c>
      <c r="K16" s="140">
        <v>1</v>
      </c>
      <c r="L16" s="126">
        <v>1</v>
      </c>
      <c r="M16" s="144">
        <f t="shared" si="1"/>
        <v>0</v>
      </c>
      <c r="N16" s="148">
        <v>10</v>
      </c>
      <c r="O16" s="149">
        <v>8.5</v>
      </c>
      <c r="P16" s="146">
        <f t="shared" si="2"/>
        <v>3.7749999999999999</v>
      </c>
      <c r="Q16" s="25">
        <v>9.5</v>
      </c>
      <c r="R16" s="129">
        <f t="shared" si="3"/>
        <v>5.7</v>
      </c>
      <c r="S16" s="127">
        <v>9.6</v>
      </c>
      <c r="T16" s="131">
        <f t="shared" si="0"/>
        <v>9.8000000000000007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6" t="s">
        <v>35</v>
      </c>
      <c r="D17" s="154">
        <v>9.6</v>
      </c>
      <c r="E17" s="21">
        <v>1</v>
      </c>
      <c r="F17" s="61">
        <v>1</v>
      </c>
      <c r="G17" s="77">
        <v>1</v>
      </c>
      <c r="H17" s="125">
        <v>1</v>
      </c>
      <c r="I17" s="23">
        <v>1</v>
      </c>
      <c r="J17" s="139">
        <v>1</v>
      </c>
      <c r="K17" s="140">
        <v>1</v>
      </c>
      <c r="L17" s="126">
        <v>1</v>
      </c>
      <c r="M17" s="144">
        <f t="shared" si="1"/>
        <v>0</v>
      </c>
      <c r="N17" s="148">
        <v>9</v>
      </c>
      <c r="O17" s="162">
        <v>9.5</v>
      </c>
      <c r="P17" s="146">
        <f t="shared" si="2"/>
        <v>3.6749999999999998</v>
      </c>
      <c r="Q17" s="160">
        <v>9</v>
      </c>
      <c r="R17" s="129">
        <f t="shared" si="3"/>
        <v>5.3999999999999995</v>
      </c>
      <c r="S17" s="127">
        <v>9.1999999999999993</v>
      </c>
      <c r="T17" s="131">
        <f t="shared" si="0"/>
        <v>9.3999999999999986</v>
      </c>
      <c r="U17" s="2"/>
      <c r="V17" s="2"/>
      <c r="W17" s="2"/>
    </row>
    <row r="18" spans="1:23" ht="19.5" customHeight="1" thickBot="1" x14ac:dyDescent="0.3">
      <c r="A18" s="157">
        <v>11</v>
      </c>
      <c r="B18" s="29">
        <v>1</v>
      </c>
      <c r="C18" s="119" t="s">
        <v>36</v>
      </c>
      <c r="D18" s="153">
        <v>10</v>
      </c>
      <c r="E18" s="21">
        <v>1</v>
      </c>
      <c r="F18" s="61">
        <v>1</v>
      </c>
      <c r="G18" s="61">
        <v>1</v>
      </c>
      <c r="H18" s="125">
        <v>1</v>
      </c>
      <c r="I18" s="61">
        <v>1</v>
      </c>
      <c r="J18" s="139">
        <v>1</v>
      </c>
      <c r="K18" s="140">
        <v>1</v>
      </c>
      <c r="L18" s="126">
        <v>1</v>
      </c>
      <c r="M18" s="144">
        <f t="shared" si="1"/>
        <v>0</v>
      </c>
      <c r="N18" s="148">
        <v>10</v>
      </c>
      <c r="O18" s="162">
        <v>10</v>
      </c>
      <c r="P18" s="146">
        <f t="shared" si="2"/>
        <v>4</v>
      </c>
      <c r="Q18" s="161">
        <v>10</v>
      </c>
      <c r="R18" s="129">
        <f t="shared" si="3"/>
        <v>6</v>
      </c>
      <c r="S18" s="158">
        <f t="shared" ref="S18:S25" si="4">SUM(P18,R18)</f>
        <v>10</v>
      </c>
      <c r="T18" s="131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19" t="s">
        <v>37</v>
      </c>
      <c r="D19" s="154">
        <v>9.6</v>
      </c>
      <c r="E19" s="21">
        <v>1</v>
      </c>
      <c r="F19" s="61">
        <v>1</v>
      </c>
      <c r="G19" s="61">
        <v>1</v>
      </c>
      <c r="H19" s="125">
        <v>1</v>
      </c>
      <c r="I19" s="61">
        <v>1</v>
      </c>
      <c r="J19" s="139">
        <v>1</v>
      </c>
      <c r="K19" s="140">
        <v>1</v>
      </c>
      <c r="L19" s="126">
        <v>1</v>
      </c>
      <c r="M19" s="144">
        <f t="shared" si="1"/>
        <v>0</v>
      </c>
      <c r="N19" s="148">
        <v>9</v>
      </c>
      <c r="O19" s="162">
        <v>9.5</v>
      </c>
      <c r="P19" s="146">
        <f t="shared" si="2"/>
        <v>3.6749999999999998</v>
      </c>
      <c r="Q19" s="160">
        <v>10</v>
      </c>
      <c r="R19" s="129">
        <f t="shared" si="3"/>
        <v>6</v>
      </c>
      <c r="S19" s="158">
        <v>10</v>
      </c>
      <c r="T19" s="131">
        <f t="shared" si="0"/>
        <v>9.8000000000000007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98" t="s">
        <v>38</v>
      </c>
      <c r="D20" s="153">
        <v>9.3000000000000007</v>
      </c>
      <c r="E20" s="21">
        <v>1</v>
      </c>
      <c r="F20" s="61">
        <v>1</v>
      </c>
      <c r="G20" s="61">
        <v>1</v>
      </c>
      <c r="H20" s="125">
        <v>1</v>
      </c>
      <c r="I20" s="61">
        <v>1</v>
      </c>
      <c r="J20" s="139">
        <v>1</v>
      </c>
      <c r="K20" s="140">
        <v>1</v>
      </c>
      <c r="L20" s="126">
        <v>1</v>
      </c>
      <c r="M20" s="144">
        <f t="shared" si="1"/>
        <v>0</v>
      </c>
      <c r="N20" s="148">
        <v>9</v>
      </c>
      <c r="O20" s="149">
        <v>8.5</v>
      </c>
      <c r="P20" s="146">
        <f t="shared" si="2"/>
        <v>3.5249999999999999</v>
      </c>
      <c r="Q20" s="160">
        <v>9.5</v>
      </c>
      <c r="R20" s="129">
        <f t="shared" si="3"/>
        <v>5.7</v>
      </c>
      <c r="S20" s="127">
        <v>9.4</v>
      </c>
      <c r="T20" s="131">
        <f t="shared" si="0"/>
        <v>9.3500000000000014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6" t="s">
        <v>39</v>
      </c>
      <c r="D21" s="154">
        <v>9.5</v>
      </c>
      <c r="E21" s="21">
        <v>1</v>
      </c>
      <c r="F21" s="61">
        <v>1</v>
      </c>
      <c r="G21" s="61">
        <v>1</v>
      </c>
      <c r="H21" s="125">
        <v>1</v>
      </c>
      <c r="I21" s="61">
        <v>1</v>
      </c>
      <c r="J21" s="139">
        <v>1</v>
      </c>
      <c r="K21" s="140">
        <v>1</v>
      </c>
      <c r="L21" s="126">
        <v>1</v>
      </c>
      <c r="M21" s="144">
        <f t="shared" si="1"/>
        <v>0</v>
      </c>
      <c r="N21" s="148">
        <v>10</v>
      </c>
      <c r="O21" s="149">
        <v>10</v>
      </c>
      <c r="P21" s="146">
        <f t="shared" si="2"/>
        <v>4</v>
      </c>
      <c r="Q21" s="25">
        <v>9</v>
      </c>
      <c r="R21" s="129">
        <f t="shared" si="3"/>
        <v>5.3999999999999995</v>
      </c>
      <c r="S21" s="127">
        <f t="shared" si="4"/>
        <v>9.3999999999999986</v>
      </c>
      <c r="T21" s="131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19" t="s">
        <v>40</v>
      </c>
      <c r="D22" s="153">
        <v>9</v>
      </c>
      <c r="E22" s="21">
        <v>1</v>
      </c>
      <c r="F22" s="61">
        <v>1</v>
      </c>
      <c r="G22" s="114">
        <v>0</v>
      </c>
      <c r="H22" s="125">
        <v>1</v>
      </c>
      <c r="I22" s="61">
        <v>1</v>
      </c>
      <c r="J22" s="139">
        <v>1</v>
      </c>
      <c r="K22" s="140">
        <v>1</v>
      </c>
      <c r="L22" s="126">
        <v>1</v>
      </c>
      <c r="M22" s="144">
        <f t="shared" si="1"/>
        <v>1</v>
      </c>
      <c r="N22" s="164">
        <v>8</v>
      </c>
      <c r="O22" s="159">
        <v>5</v>
      </c>
      <c r="P22" s="146">
        <f t="shared" si="2"/>
        <v>2.75</v>
      </c>
      <c r="Q22" s="165">
        <v>5</v>
      </c>
      <c r="R22" s="129">
        <f t="shared" si="3"/>
        <v>3</v>
      </c>
      <c r="S22" s="127">
        <v>6</v>
      </c>
      <c r="T22" s="131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19" t="s">
        <v>41</v>
      </c>
      <c r="D23" s="154">
        <v>9.5</v>
      </c>
      <c r="E23" s="21">
        <v>1</v>
      </c>
      <c r="F23" s="61">
        <v>1</v>
      </c>
      <c r="G23" s="61">
        <v>1</v>
      </c>
      <c r="H23" s="125">
        <v>1</v>
      </c>
      <c r="I23" s="61">
        <v>1</v>
      </c>
      <c r="J23" s="139">
        <v>1</v>
      </c>
      <c r="K23" s="140">
        <v>1</v>
      </c>
      <c r="L23" s="126">
        <v>1</v>
      </c>
      <c r="M23" s="144">
        <f t="shared" si="1"/>
        <v>0</v>
      </c>
      <c r="N23" s="148">
        <v>9</v>
      </c>
      <c r="O23" s="149">
        <v>8.5</v>
      </c>
      <c r="P23" s="146">
        <f t="shared" si="2"/>
        <v>3.5249999999999999</v>
      </c>
      <c r="Q23" s="160">
        <v>10</v>
      </c>
      <c r="R23" s="129">
        <f t="shared" si="3"/>
        <v>6</v>
      </c>
      <c r="S23" s="158">
        <v>9.8000000000000007</v>
      </c>
      <c r="T23" s="131">
        <f t="shared" si="0"/>
        <v>9.65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6" t="s">
        <v>42</v>
      </c>
      <c r="D24" s="153">
        <v>10</v>
      </c>
      <c r="E24" s="21">
        <v>1</v>
      </c>
      <c r="F24" s="61">
        <v>1</v>
      </c>
      <c r="G24" s="61">
        <v>1</v>
      </c>
      <c r="H24" s="125">
        <v>1</v>
      </c>
      <c r="I24" s="61">
        <v>1</v>
      </c>
      <c r="J24" s="139">
        <v>1</v>
      </c>
      <c r="K24" s="140">
        <v>1</v>
      </c>
      <c r="L24" s="126">
        <v>1</v>
      </c>
      <c r="M24" s="144">
        <f t="shared" si="1"/>
        <v>0</v>
      </c>
      <c r="N24" s="148">
        <v>8</v>
      </c>
      <c r="O24" s="162">
        <v>9.5</v>
      </c>
      <c r="P24" s="146">
        <f t="shared" si="2"/>
        <v>3.4249999999999998</v>
      </c>
      <c r="Q24" s="25">
        <v>8.5</v>
      </c>
      <c r="R24" s="129">
        <f t="shared" si="3"/>
        <v>5.0999999999999996</v>
      </c>
      <c r="S24" s="127">
        <v>8.5</v>
      </c>
      <c r="T24" s="131">
        <f t="shared" si="0"/>
        <v>9.25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8" t="s">
        <v>43</v>
      </c>
      <c r="D25" s="154">
        <v>10</v>
      </c>
      <c r="E25" s="21">
        <v>1</v>
      </c>
      <c r="F25" s="61">
        <v>1</v>
      </c>
      <c r="G25" s="61">
        <v>1</v>
      </c>
      <c r="H25" s="125">
        <v>1</v>
      </c>
      <c r="I25" s="61">
        <v>1</v>
      </c>
      <c r="J25" s="139">
        <v>1</v>
      </c>
      <c r="K25" s="140">
        <v>1</v>
      </c>
      <c r="L25" s="126">
        <v>1</v>
      </c>
      <c r="M25" s="144">
        <f t="shared" si="1"/>
        <v>0</v>
      </c>
      <c r="N25" s="148">
        <v>10</v>
      </c>
      <c r="O25" s="149">
        <v>10</v>
      </c>
      <c r="P25" s="146">
        <f t="shared" si="2"/>
        <v>4</v>
      </c>
      <c r="Q25" s="25">
        <v>10</v>
      </c>
      <c r="R25" s="129">
        <f t="shared" si="3"/>
        <v>6</v>
      </c>
      <c r="S25" s="127">
        <f t="shared" si="4"/>
        <v>10</v>
      </c>
      <c r="T25" s="131">
        <f t="shared" si="0"/>
        <v>10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0" t="s">
        <v>44</v>
      </c>
      <c r="D26" s="156">
        <v>10</v>
      </c>
      <c r="E26" s="132">
        <v>1</v>
      </c>
      <c r="F26" s="133">
        <v>1</v>
      </c>
      <c r="G26" s="133">
        <v>1</v>
      </c>
      <c r="H26" s="125">
        <v>1</v>
      </c>
      <c r="I26" s="133">
        <v>1</v>
      </c>
      <c r="J26" s="141">
        <v>1</v>
      </c>
      <c r="K26" s="141">
        <v>1</v>
      </c>
      <c r="L26" s="126">
        <v>1</v>
      </c>
      <c r="M26" s="145">
        <f t="shared" si="1"/>
        <v>0</v>
      </c>
      <c r="N26" s="150">
        <v>8</v>
      </c>
      <c r="O26" s="151">
        <v>0</v>
      </c>
      <c r="P26" s="146">
        <f t="shared" si="2"/>
        <v>2</v>
      </c>
      <c r="Q26" s="167">
        <v>10</v>
      </c>
      <c r="R26" s="129">
        <f>Q26*0.6</f>
        <v>6</v>
      </c>
      <c r="S26" s="158">
        <v>10</v>
      </c>
      <c r="T26" s="134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2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selection activeCell="E11" sqref="E11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0.5703125" style="166" customWidth="1"/>
    <col min="17" max="17" width="14.28515625" style="166" customWidth="1"/>
    <col min="18" max="18" width="7.7109375" style="166" customWidth="1"/>
    <col min="19" max="19" width="17.28515625" style="166" customWidth="1"/>
    <col min="20" max="20" width="7.7109375" style="166" customWidth="1"/>
    <col min="21" max="21" width="11.85546875" customWidth="1"/>
    <col min="22" max="22" width="7.85546875" customWidth="1"/>
    <col min="23" max="25" width="11.42578125" customWidth="1"/>
    <col min="26" max="26" width="12.7109375" customWidth="1"/>
    <col min="27" max="31" width="10" customWidth="1"/>
  </cols>
  <sheetData>
    <row r="1" spans="1:31" ht="19.5" customHeight="1" x14ac:dyDescent="0.25">
      <c r="A1" s="237"/>
      <c r="B1" s="238"/>
      <c r="C1" s="239"/>
      <c r="D1" s="247"/>
      <c r="E1" s="239"/>
      <c r="F1" s="208" t="s">
        <v>0</v>
      </c>
      <c r="G1" s="209"/>
      <c r="H1" s="209"/>
      <c r="I1" s="209"/>
      <c r="J1" s="209"/>
      <c r="K1" s="209"/>
      <c r="L1" s="209"/>
      <c r="M1" s="209"/>
      <c r="N1" s="209"/>
      <c r="O1" s="209"/>
      <c r="P1" s="246"/>
      <c r="Q1" s="246"/>
      <c r="R1" s="246"/>
      <c r="S1" s="246"/>
      <c r="T1" s="246"/>
      <c r="U1" s="210"/>
      <c r="V1" s="247"/>
      <c r="W1" s="238"/>
      <c r="X1" s="238"/>
      <c r="Y1" s="238"/>
      <c r="Z1" s="239"/>
      <c r="AA1" s="2"/>
      <c r="AB1" s="2"/>
      <c r="AC1" s="2"/>
      <c r="AD1" s="2"/>
      <c r="AE1" s="2"/>
    </row>
    <row r="2" spans="1:31" ht="15" customHeight="1" x14ac:dyDescent="0.25">
      <c r="A2" s="202"/>
      <c r="B2" s="203"/>
      <c r="C2" s="217"/>
      <c r="D2" s="202"/>
      <c r="E2" s="217"/>
      <c r="F2" s="231" t="s">
        <v>1</v>
      </c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3"/>
      <c r="V2" s="202"/>
      <c r="W2" s="203"/>
      <c r="X2" s="203"/>
      <c r="Y2" s="203"/>
      <c r="Z2" s="217"/>
      <c r="AA2" s="2"/>
      <c r="AB2" s="2"/>
      <c r="AC2" s="2"/>
      <c r="AD2" s="2"/>
      <c r="AE2" s="2"/>
    </row>
    <row r="3" spans="1:31" ht="18" customHeight="1" x14ac:dyDescent="0.25">
      <c r="A3" s="202"/>
      <c r="B3" s="203"/>
      <c r="C3" s="217"/>
      <c r="D3" s="202"/>
      <c r="E3" s="217"/>
      <c r="F3" s="235" t="s">
        <v>2</v>
      </c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3"/>
      <c r="V3" s="202"/>
      <c r="W3" s="203"/>
      <c r="X3" s="203"/>
      <c r="Y3" s="203"/>
      <c r="Z3" s="217"/>
      <c r="AA3" s="2"/>
      <c r="AB3" s="2"/>
      <c r="AC3" s="2"/>
      <c r="AD3" s="2"/>
      <c r="AE3" s="2"/>
    </row>
    <row r="4" spans="1:31" ht="15.75" customHeight="1" thickBot="1" x14ac:dyDescent="0.3">
      <c r="A4" s="202"/>
      <c r="B4" s="203"/>
      <c r="C4" s="217"/>
      <c r="D4" s="205"/>
      <c r="E4" s="219"/>
      <c r="F4" s="234" t="s">
        <v>3</v>
      </c>
      <c r="G4" s="212"/>
      <c r="H4" s="212"/>
      <c r="I4" s="212"/>
      <c r="J4" s="212"/>
      <c r="K4" s="212"/>
      <c r="L4" s="212"/>
      <c r="M4" s="212"/>
      <c r="N4" s="212"/>
      <c r="O4" s="212"/>
      <c r="P4" s="226"/>
      <c r="Q4" s="226"/>
      <c r="R4" s="226"/>
      <c r="S4" s="226"/>
      <c r="T4" s="226"/>
      <c r="U4" s="213"/>
      <c r="V4" s="205"/>
      <c r="W4" s="206"/>
      <c r="X4" s="206"/>
      <c r="Y4" s="206"/>
      <c r="Z4" s="219"/>
      <c r="AA4" s="2"/>
      <c r="AB4" s="2"/>
      <c r="AC4" s="2"/>
      <c r="AD4" s="2"/>
      <c r="AE4" s="2"/>
    </row>
    <row r="5" spans="1:31" ht="39.75" customHeight="1" thickBot="1" x14ac:dyDescent="0.25">
      <c r="A5" s="205"/>
      <c r="B5" s="206"/>
      <c r="C5" s="219"/>
      <c r="D5" s="251" t="s">
        <v>4</v>
      </c>
      <c r="E5" s="252"/>
      <c r="F5" s="211" t="s">
        <v>46</v>
      </c>
      <c r="G5" s="212"/>
      <c r="H5" s="212"/>
      <c r="I5" s="212"/>
      <c r="J5" s="212"/>
      <c r="K5" s="212"/>
      <c r="L5" s="212"/>
      <c r="M5" s="212"/>
      <c r="N5" s="212"/>
      <c r="O5" s="212"/>
      <c r="P5" s="226"/>
      <c r="Q5" s="226"/>
      <c r="R5" s="226"/>
      <c r="S5" s="226"/>
      <c r="T5" s="226"/>
      <c r="U5" s="212"/>
      <c r="V5" s="212"/>
      <c r="W5" s="212"/>
      <c r="X5" s="212"/>
      <c r="Y5" s="226"/>
      <c r="Z5" s="248" t="s">
        <v>48</v>
      </c>
      <c r="AA5" s="2"/>
      <c r="AB5" s="2"/>
      <c r="AC5" s="2"/>
      <c r="AD5" s="2"/>
      <c r="AE5" s="2"/>
    </row>
    <row r="6" spans="1:31" ht="26.25" customHeight="1" thickBot="1" x14ac:dyDescent="0.25">
      <c r="A6" s="244" t="s">
        <v>7</v>
      </c>
      <c r="B6" s="250" t="s">
        <v>8</v>
      </c>
      <c r="C6" s="221" t="s">
        <v>9</v>
      </c>
      <c r="D6" s="254" t="s">
        <v>10</v>
      </c>
      <c r="E6" s="253" t="s">
        <v>52</v>
      </c>
      <c r="F6" s="236" t="s">
        <v>11</v>
      </c>
      <c r="G6" s="212"/>
      <c r="H6" s="212"/>
      <c r="I6" s="212"/>
      <c r="J6" s="212"/>
      <c r="K6" s="212"/>
      <c r="L6" s="212"/>
      <c r="M6" s="212"/>
      <c r="N6" s="212"/>
      <c r="O6" s="226"/>
      <c r="P6" s="228" t="s">
        <v>12</v>
      </c>
      <c r="Q6" s="242"/>
      <c r="R6" s="230"/>
      <c r="S6" s="228" t="s">
        <v>125</v>
      </c>
      <c r="T6" s="230"/>
      <c r="U6" s="228" t="s">
        <v>53</v>
      </c>
      <c r="V6" s="230"/>
      <c r="W6" s="225" t="s">
        <v>13</v>
      </c>
      <c r="X6" s="226"/>
      <c r="Y6" s="227" t="s">
        <v>14</v>
      </c>
      <c r="Z6" s="224"/>
      <c r="AA6" s="2"/>
      <c r="AB6" s="2"/>
      <c r="AC6" s="2"/>
      <c r="AD6" s="2"/>
      <c r="AE6" s="2"/>
    </row>
    <row r="7" spans="1:31" ht="24.75" customHeight="1" thickBot="1" x14ac:dyDescent="0.25">
      <c r="A7" s="206"/>
      <c r="B7" s="207"/>
      <c r="C7" s="241"/>
      <c r="D7" s="216"/>
      <c r="E7" s="241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131</v>
      </c>
      <c r="O7" s="36" t="s">
        <v>24</v>
      </c>
      <c r="P7" s="8" t="s">
        <v>103</v>
      </c>
      <c r="Q7" s="8" t="s">
        <v>99</v>
      </c>
      <c r="R7" s="9">
        <v>0.1</v>
      </c>
      <c r="S7" s="8" t="s">
        <v>125</v>
      </c>
      <c r="T7" s="9">
        <v>0.25</v>
      </c>
      <c r="U7" s="8" t="s">
        <v>124</v>
      </c>
      <c r="V7" s="9">
        <v>0.25</v>
      </c>
      <c r="W7" s="8" t="s">
        <v>58</v>
      </c>
      <c r="X7" s="10">
        <v>0.4</v>
      </c>
      <c r="Y7" s="222"/>
      <c r="Z7" s="249"/>
      <c r="AA7" s="11"/>
      <c r="AB7" s="11"/>
      <c r="AC7" s="11"/>
      <c r="AD7" s="11"/>
      <c r="AE7" s="11"/>
    </row>
    <row r="8" spans="1:31" ht="19.5" customHeight="1" thickBot="1" x14ac:dyDescent="0.25">
      <c r="A8" s="40">
        <v>1</v>
      </c>
      <c r="B8" s="178">
        <v>2</v>
      </c>
      <c r="C8" s="188" t="s">
        <v>105</v>
      </c>
      <c r="D8" s="191">
        <v>9.5</v>
      </c>
      <c r="E8" s="184">
        <v>9.3000000000000007</v>
      </c>
      <c r="F8" s="182">
        <v>1</v>
      </c>
      <c r="G8" s="15" t="s">
        <v>104</v>
      </c>
      <c r="H8" s="16">
        <v>1</v>
      </c>
      <c r="I8" s="16"/>
      <c r="J8" s="16"/>
      <c r="K8" s="43"/>
      <c r="L8" s="43"/>
      <c r="M8" s="43"/>
      <c r="N8" s="44"/>
      <c r="O8" s="52">
        <f t="shared" ref="O8:O26" si="0">9-SUM(F8:N8)</f>
        <v>7</v>
      </c>
      <c r="P8" s="169">
        <v>10</v>
      </c>
      <c r="Q8" s="171"/>
      <c r="R8" s="174">
        <f>AVERAGE(P8,Q8)*0.1</f>
        <v>1</v>
      </c>
      <c r="S8" s="175"/>
      <c r="T8" s="168">
        <f>S8*0.25</f>
        <v>0</v>
      </c>
      <c r="U8" s="175"/>
      <c r="V8" s="168">
        <f>U8*25</f>
        <v>0</v>
      </c>
      <c r="W8" s="48"/>
      <c r="X8" s="46">
        <f>W8*0.4</f>
        <v>0</v>
      </c>
      <c r="Y8" s="52">
        <f>SUM(R8, T8, V8, X8)</f>
        <v>1</v>
      </c>
      <c r="Z8" s="53">
        <f t="shared" ref="Z8:Z21" si="1">AVERAGE(D8,E8,Y8)</f>
        <v>6.6000000000000005</v>
      </c>
      <c r="AA8" s="2"/>
      <c r="AB8" s="2"/>
      <c r="AC8" s="2"/>
      <c r="AD8" s="2"/>
      <c r="AE8" s="2"/>
    </row>
    <row r="9" spans="1:31" ht="19.5" customHeight="1" thickBot="1" x14ac:dyDescent="0.25">
      <c r="A9" s="54">
        <v>2</v>
      </c>
      <c r="B9" s="179">
        <v>3</v>
      </c>
      <c r="C9" s="189" t="s">
        <v>106</v>
      </c>
      <c r="D9" s="192">
        <v>9.9</v>
      </c>
      <c r="E9" s="185">
        <v>9</v>
      </c>
      <c r="F9" s="21">
        <v>1</v>
      </c>
      <c r="G9" s="22">
        <v>1</v>
      </c>
      <c r="H9" s="22">
        <v>1</v>
      </c>
      <c r="I9" s="23"/>
      <c r="J9" s="23"/>
      <c r="K9" s="60"/>
      <c r="L9" s="60"/>
      <c r="M9" s="60"/>
      <c r="N9" s="62"/>
      <c r="O9" s="52">
        <f t="shared" si="0"/>
        <v>6</v>
      </c>
      <c r="P9" s="164">
        <v>9</v>
      </c>
      <c r="Q9" s="172"/>
      <c r="R9" s="174">
        <f t="shared" ref="R9:R26" si="2">AVERAGE(P9,Q9)*0.1</f>
        <v>0.9</v>
      </c>
      <c r="S9" s="176"/>
      <c r="T9" s="168">
        <f t="shared" ref="T9:T26" si="3">S9*0.25</f>
        <v>0</v>
      </c>
      <c r="U9" s="176"/>
      <c r="V9" s="168">
        <f t="shared" ref="V9:V26" si="4">U9*25</f>
        <v>0</v>
      </c>
      <c r="W9" s="64"/>
      <c r="X9" s="46">
        <f t="shared" ref="X9:X26" si="5">W9*0.4</f>
        <v>0</v>
      </c>
      <c r="Y9" s="52">
        <f t="shared" ref="Y9:Y26" si="6">SUM(R9, T9, V9, X9)</f>
        <v>0.9</v>
      </c>
      <c r="Z9" s="53">
        <f t="shared" si="1"/>
        <v>6.5999999999999988</v>
      </c>
      <c r="AA9" s="2"/>
      <c r="AB9" s="2"/>
      <c r="AC9" s="2"/>
      <c r="AD9" s="2"/>
      <c r="AE9" s="2"/>
    </row>
    <row r="10" spans="1:31" ht="19.5" customHeight="1" thickBot="1" x14ac:dyDescent="0.25">
      <c r="A10" s="54">
        <v>3</v>
      </c>
      <c r="B10" s="179">
        <v>4</v>
      </c>
      <c r="C10" s="189" t="s">
        <v>107</v>
      </c>
      <c r="D10" s="193">
        <v>9.9</v>
      </c>
      <c r="E10" s="186">
        <v>9</v>
      </c>
      <c r="F10" s="21">
        <v>1</v>
      </c>
      <c r="G10" s="114">
        <v>0</v>
      </c>
      <c r="H10" s="22">
        <v>1</v>
      </c>
      <c r="I10" s="23"/>
      <c r="J10" s="23"/>
      <c r="K10" s="60"/>
      <c r="L10" s="60"/>
      <c r="M10" s="60"/>
      <c r="N10" s="62"/>
      <c r="O10" s="52">
        <f t="shared" si="0"/>
        <v>7</v>
      </c>
      <c r="P10" s="164">
        <v>8</v>
      </c>
      <c r="Q10" s="172"/>
      <c r="R10" s="174">
        <f t="shared" si="2"/>
        <v>0.8</v>
      </c>
      <c r="S10" s="176"/>
      <c r="T10" s="168">
        <f t="shared" si="3"/>
        <v>0</v>
      </c>
      <c r="U10" s="176"/>
      <c r="V10" s="168">
        <f t="shared" si="4"/>
        <v>0</v>
      </c>
      <c r="W10" s="64"/>
      <c r="X10" s="46">
        <f t="shared" si="5"/>
        <v>0</v>
      </c>
      <c r="Y10" s="52">
        <f t="shared" si="6"/>
        <v>0.8</v>
      </c>
      <c r="Z10" s="53">
        <f t="shared" si="1"/>
        <v>6.5666666666666664</v>
      </c>
      <c r="AA10" s="2"/>
      <c r="AB10" s="2"/>
      <c r="AC10" s="2"/>
      <c r="AD10" s="2"/>
      <c r="AE10" s="2"/>
    </row>
    <row r="11" spans="1:31" ht="19.5" customHeight="1" thickBot="1" x14ac:dyDescent="0.25">
      <c r="A11" s="54">
        <v>4</v>
      </c>
      <c r="B11" s="179">
        <v>3</v>
      </c>
      <c r="C11" s="189" t="s">
        <v>108</v>
      </c>
      <c r="D11" s="192">
        <v>9.6</v>
      </c>
      <c r="E11" s="185">
        <v>8.5</v>
      </c>
      <c r="F11" s="21">
        <v>1</v>
      </c>
      <c r="G11" s="22">
        <v>1</v>
      </c>
      <c r="H11" s="22">
        <v>1</v>
      </c>
      <c r="I11" s="23"/>
      <c r="J11" s="23"/>
      <c r="K11" s="60"/>
      <c r="L11" s="60"/>
      <c r="M11" s="60"/>
      <c r="N11" s="62"/>
      <c r="O11" s="52">
        <f t="shared" si="0"/>
        <v>6</v>
      </c>
      <c r="P11" s="164">
        <v>9</v>
      </c>
      <c r="Q11" s="172"/>
      <c r="R11" s="174">
        <f t="shared" si="2"/>
        <v>0.9</v>
      </c>
      <c r="S11" s="176"/>
      <c r="T11" s="168">
        <f t="shared" si="3"/>
        <v>0</v>
      </c>
      <c r="U11" s="176"/>
      <c r="V11" s="168">
        <f t="shared" si="4"/>
        <v>0</v>
      </c>
      <c r="W11" s="64"/>
      <c r="X11" s="46">
        <f t="shared" si="5"/>
        <v>0</v>
      </c>
      <c r="Y11" s="52">
        <f t="shared" si="6"/>
        <v>0.9</v>
      </c>
      <c r="Z11" s="53">
        <f t="shared" si="1"/>
        <v>6.333333333333333</v>
      </c>
      <c r="AA11" s="2"/>
      <c r="AB11" s="2"/>
      <c r="AC11" s="2"/>
      <c r="AD11" s="2"/>
      <c r="AE11" s="2"/>
    </row>
    <row r="12" spans="1:31" ht="19.5" customHeight="1" thickBot="1" x14ac:dyDescent="0.25">
      <c r="A12" s="54">
        <v>5</v>
      </c>
      <c r="B12" s="179">
        <v>1</v>
      </c>
      <c r="C12" s="189" t="s">
        <v>109</v>
      </c>
      <c r="D12" s="193">
        <v>10</v>
      </c>
      <c r="E12" s="186">
        <v>10</v>
      </c>
      <c r="F12" s="21">
        <v>1</v>
      </c>
      <c r="G12" s="114">
        <v>0</v>
      </c>
      <c r="H12" s="22">
        <v>1</v>
      </c>
      <c r="I12" s="23"/>
      <c r="J12" s="23"/>
      <c r="K12" s="60"/>
      <c r="L12" s="60"/>
      <c r="M12" s="60"/>
      <c r="N12" s="62"/>
      <c r="O12" s="52">
        <f t="shared" si="0"/>
        <v>7</v>
      </c>
      <c r="P12" s="164">
        <v>8</v>
      </c>
      <c r="Q12" s="172"/>
      <c r="R12" s="174">
        <f t="shared" si="2"/>
        <v>0.8</v>
      </c>
      <c r="S12" s="176"/>
      <c r="T12" s="168">
        <f t="shared" si="3"/>
        <v>0</v>
      </c>
      <c r="U12" s="176"/>
      <c r="V12" s="168">
        <f t="shared" si="4"/>
        <v>0</v>
      </c>
      <c r="W12" s="64"/>
      <c r="X12" s="46">
        <f t="shared" si="5"/>
        <v>0</v>
      </c>
      <c r="Y12" s="52">
        <f t="shared" si="6"/>
        <v>0.8</v>
      </c>
      <c r="Z12" s="53">
        <f t="shared" si="1"/>
        <v>6.9333333333333336</v>
      </c>
      <c r="AA12" s="2"/>
      <c r="AB12" s="2"/>
      <c r="AC12" s="2"/>
      <c r="AD12" s="2"/>
      <c r="AE12" s="2"/>
    </row>
    <row r="13" spans="1:31" ht="19.5" customHeight="1" thickBot="1" x14ac:dyDescent="0.25">
      <c r="A13" s="54">
        <v>6</v>
      </c>
      <c r="B13" s="180">
        <v>2</v>
      </c>
      <c r="C13" s="189" t="s">
        <v>110</v>
      </c>
      <c r="D13" s="192">
        <v>9.8000000000000007</v>
      </c>
      <c r="E13" s="185">
        <v>9</v>
      </c>
      <c r="F13" s="21">
        <v>1</v>
      </c>
      <c r="G13" s="22">
        <v>1</v>
      </c>
      <c r="H13" s="22">
        <v>1</v>
      </c>
      <c r="I13" s="23"/>
      <c r="J13" s="23"/>
      <c r="K13" s="60"/>
      <c r="L13" s="60"/>
      <c r="M13" s="60"/>
      <c r="N13" s="62"/>
      <c r="O13" s="52">
        <f t="shared" si="0"/>
        <v>6</v>
      </c>
      <c r="P13" s="164">
        <v>10</v>
      </c>
      <c r="Q13" s="172"/>
      <c r="R13" s="174">
        <f t="shared" si="2"/>
        <v>1</v>
      </c>
      <c r="S13" s="176"/>
      <c r="T13" s="168">
        <f t="shared" si="3"/>
        <v>0</v>
      </c>
      <c r="U13" s="176"/>
      <c r="V13" s="168">
        <f t="shared" si="4"/>
        <v>0</v>
      </c>
      <c r="W13" s="48"/>
      <c r="X13" s="46">
        <f t="shared" si="5"/>
        <v>0</v>
      </c>
      <c r="Y13" s="52">
        <f t="shared" si="6"/>
        <v>1</v>
      </c>
      <c r="Z13" s="53">
        <f t="shared" si="1"/>
        <v>6.6000000000000005</v>
      </c>
      <c r="AA13" s="2"/>
      <c r="AB13" s="2"/>
      <c r="AC13" s="2"/>
      <c r="AD13" s="2"/>
      <c r="AE13" s="2"/>
    </row>
    <row r="14" spans="1:31" ht="19.5" customHeight="1" thickBot="1" x14ac:dyDescent="0.25">
      <c r="A14" s="54">
        <v>7</v>
      </c>
      <c r="B14" s="179">
        <v>1</v>
      </c>
      <c r="C14" s="189" t="s">
        <v>111</v>
      </c>
      <c r="D14" s="193">
        <v>10</v>
      </c>
      <c r="E14" s="186">
        <v>10</v>
      </c>
      <c r="F14" s="183">
        <v>0</v>
      </c>
      <c r="G14" s="22">
        <v>1</v>
      </c>
      <c r="H14" s="22">
        <v>1</v>
      </c>
      <c r="I14" s="23"/>
      <c r="J14" s="23"/>
      <c r="K14" s="60"/>
      <c r="L14" s="60"/>
      <c r="M14" s="60"/>
      <c r="N14" s="62"/>
      <c r="O14" s="52">
        <f t="shared" si="0"/>
        <v>7</v>
      </c>
      <c r="P14" s="164">
        <v>10</v>
      </c>
      <c r="Q14" s="172"/>
      <c r="R14" s="174">
        <f t="shared" si="2"/>
        <v>1</v>
      </c>
      <c r="S14" s="176"/>
      <c r="T14" s="168">
        <f t="shared" si="3"/>
        <v>0</v>
      </c>
      <c r="U14" s="176"/>
      <c r="V14" s="168">
        <f t="shared" si="4"/>
        <v>0</v>
      </c>
      <c r="W14" s="64"/>
      <c r="X14" s="46">
        <f t="shared" si="5"/>
        <v>0</v>
      </c>
      <c r="Y14" s="52">
        <f t="shared" si="6"/>
        <v>1</v>
      </c>
      <c r="Z14" s="53">
        <f t="shared" si="1"/>
        <v>7</v>
      </c>
      <c r="AA14" s="2"/>
      <c r="AB14" s="2"/>
      <c r="AC14" s="2"/>
      <c r="AD14" s="2"/>
      <c r="AE14" s="2"/>
    </row>
    <row r="15" spans="1:31" ht="19.5" customHeight="1" thickBot="1" x14ac:dyDescent="0.25">
      <c r="A15" s="54">
        <v>8</v>
      </c>
      <c r="B15" s="181">
        <v>4</v>
      </c>
      <c r="C15" s="189" t="s">
        <v>112</v>
      </c>
      <c r="D15" s="192">
        <v>9.6</v>
      </c>
      <c r="E15" s="185">
        <v>9.6999999999999993</v>
      </c>
      <c r="F15" s="21">
        <v>1</v>
      </c>
      <c r="G15" s="22">
        <v>1</v>
      </c>
      <c r="H15" s="22">
        <v>1</v>
      </c>
      <c r="I15" s="23"/>
      <c r="J15" s="23"/>
      <c r="K15" s="60"/>
      <c r="L15" s="60"/>
      <c r="M15" s="60"/>
      <c r="N15" s="62"/>
      <c r="O15" s="52">
        <f t="shared" si="0"/>
        <v>6</v>
      </c>
      <c r="P15" s="164">
        <v>10</v>
      </c>
      <c r="Q15" s="172"/>
      <c r="R15" s="174">
        <f t="shared" si="2"/>
        <v>1</v>
      </c>
      <c r="S15" s="176"/>
      <c r="T15" s="168">
        <f t="shared" si="3"/>
        <v>0</v>
      </c>
      <c r="U15" s="176"/>
      <c r="V15" s="168">
        <f t="shared" si="4"/>
        <v>0</v>
      </c>
      <c r="W15" s="24"/>
      <c r="X15" s="46">
        <f t="shared" si="5"/>
        <v>0</v>
      </c>
      <c r="Y15" s="52">
        <f t="shared" si="6"/>
        <v>1</v>
      </c>
      <c r="Z15" s="53">
        <f t="shared" si="1"/>
        <v>6.7666666666666657</v>
      </c>
      <c r="AA15" s="2"/>
      <c r="AB15" s="2"/>
      <c r="AC15" s="2"/>
      <c r="AD15" s="2"/>
      <c r="AE15" s="2"/>
    </row>
    <row r="16" spans="1:31" ht="19.5" customHeight="1" thickBot="1" x14ac:dyDescent="0.25">
      <c r="A16" s="54">
        <v>9</v>
      </c>
      <c r="B16" s="179">
        <v>3</v>
      </c>
      <c r="C16" s="189" t="s">
        <v>113</v>
      </c>
      <c r="D16" s="193">
        <v>10</v>
      </c>
      <c r="E16" s="186">
        <v>9.6999999999999993</v>
      </c>
      <c r="F16" s="21">
        <v>1</v>
      </c>
      <c r="G16" s="22">
        <v>1</v>
      </c>
      <c r="H16" s="114">
        <v>0</v>
      </c>
      <c r="I16" s="23"/>
      <c r="J16" s="23"/>
      <c r="K16" s="60"/>
      <c r="L16" s="60"/>
      <c r="M16" s="60"/>
      <c r="N16" s="62"/>
      <c r="O16" s="52">
        <f t="shared" si="0"/>
        <v>7</v>
      </c>
      <c r="P16" s="196"/>
      <c r="Q16" s="172"/>
      <c r="R16" s="174" t="e">
        <f t="shared" si="2"/>
        <v>#DIV/0!</v>
      </c>
      <c r="S16" s="176"/>
      <c r="T16" s="168">
        <f t="shared" si="3"/>
        <v>0</v>
      </c>
      <c r="U16" s="176"/>
      <c r="V16" s="168">
        <f t="shared" si="4"/>
        <v>0</v>
      </c>
      <c r="W16" s="64"/>
      <c r="X16" s="46">
        <f t="shared" si="5"/>
        <v>0</v>
      </c>
      <c r="Y16" s="52" t="e">
        <f t="shared" si="6"/>
        <v>#DIV/0!</v>
      </c>
      <c r="Z16" s="53" t="e">
        <f t="shared" si="1"/>
        <v>#DIV/0!</v>
      </c>
      <c r="AA16" s="2"/>
      <c r="AB16" s="2"/>
      <c r="AC16" s="2"/>
      <c r="AD16" s="2"/>
      <c r="AE16" s="2"/>
    </row>
    <row r="17" spans="1:31" ht="19.5" customHeight="1" thickBot="1" x14ac:dyDescent="0.25">
      <c r="A17" s="54">
        <v>10</v>
      </c>
      <c r="B17" s="179">
        <v>2</v>
      </c>
      <c r="C17" s="189" t="s">
        <v>114</v>
      </c>
      <c r="D17" s="192">
        <v>9.6</v>
      </c>
      <c r="E17" s="185">
        <v>9.1999999999999993</v>
      </c>
      <c r="F17" s="21">
        <v>1</v>
      </c>
      <c r="G17" s="22">
        <v>1</v>
      </c>
      <c r="H17" s="31">
        <v>1</v>
      </c>
      <c r="I17" s="23"/>
      <c r="J17" s="23"/>
      <c r="K17" s="60"/>
      <c r="L17" s="60"/>
      <c r="M17" s="60"/>
      <c r="N17" s="62"/>
      <c r="O17" s="52">
        <f t="shared" si="0"/>
        <v>6</v>
      </c>
      <c r="P17" s="164">
        <v>10</v>
      </c>
      <c r="Q17" s="172"/>
      <c r="R17" s="174">
        <f t="shared" si="2"/>
        <v>1</v>
      </c>
      <c r="S17" s="176"/>
      <c r="T17" s="168">
        <f t="shared" si="3"/>
        <v>0</v>
      </c>
      <c r="U17" s="176"/>
      <c r="V17" s="168">
        <f t="shared" si="4"/>
        <v>0</v>
      </c>
      <c r="W17" s="24"/>
      <c r="X17" s="46">
        <f t="shared" si="5"/>
        <v>0</v>
      </c>
      <c r="Y17" s="52">
        <f t="shared" si="6"/>
        <v>1</v>
      </c>
      <c r="Z17" s="53">
        <f t="shared" si="1"/>
        <v>6.5999999999999988</v>
      </c>
      <c r="AA17" s="2"/>
      <c r="AB17" s="2"/>
      <c r="AC17" s="2"/>
      <c r="AD17" s="2"/>
      <c r="AE17" s="2"/>
    </row>
    <row r="18" spans="1:31" ht="19.5" customHeight="1" thickBot="1" x14ac:dyDescent="0.25">
      <c r="A18" s="197">
        <v>11</v>
      </c>
      <c r="B18" s="181">
        <v>1</v>
      </c>
      <c r="C18" s="189" t="s">
        <v>115</v>
      </c>
      <c r="D18" s="193">
        <v>10</v>
      </c>
      <c r="E18" s="186">
        <v>10</v>
      </c>
      <c r="F18" s="21">
        <v>1</v>
      </c>
      <c r="G18" s="22">
        <v>1</v>
      </c>
      <c r="H18" s="22">
        <v>1</v>
      </c>
      <c r="I18" s="22"/>
      <c r="J18" s="22"/>
      <c r="K18" s="78"/>
      <c r="L18" s="78"/>
      <c r="M18" s="78"/>
      <c r="N18" s="62"/>
      <c r="O18" s="52">
        <f t="shared" si="0"/>
        <v>6</v>
      </c>
      <c r="P18" s="164">
        <v>10</v>
      </c>
      <c r="Q18" s="172"/>
      <c r="R18" s="174">
        <f t="shared" si="2"/>
        <v>1</v>
      </c>
      <c r="S18" s="176"/>
      <c r="T18" s="168">
        <f t="shared" si="3"/>
        <v>0</v>
      </c>
      <c r="U18" s="176"/>
      <c r="V18" s="168">
        <f t="shared" si="4"/>
        <v>0</v>
      </c>
      <c r="W18" s="80"/>
      <c r="X18" s="46">
        <f t="shared" si="5"/>
        <v>0</v>
      </c>
      <c r="Y18" s="52">
        <f t="shared" si="6"/>
        <v>1</v>
      </c>
      <c r="Z18" s="53">
        <f t="shared" si="1"/>
        <v>7</v>
      </c>
      <c r="AA18" s="2"/>
      <c r="AB18" s="2"/>
      <c r="AC18" s="2"/>
      <c r="AD18" s="2"/>
      <c r="AE18" s="2"/>
    </row>
    <row r="19" spans="1:31" ht="19.5" customHeight="1" thickBot="1" x14ac:dyDescent="0.25">
      <c r="A19" s="54">
        <v>12</v>
      </c>
      <c r="B19" s="181">
        <v>4</v>
      </c>
      <c r="C19" s="189" t="s">
        <v>116</v>
      </c>
      <c r="D19" s="192">
        <v>9.6</v>
      </c>
      <c r="E19" s="185">
        <v>10</v>
      </c>
      <c r="F19" s="21">
        <v>1</v>
      </c>
      <c r="G19" s="22">
        <v>1</v>
      </c>
      <c r="H19" s="22">
        <v>1</v>
      </c>
      <c r="I19" s="22"/>
      <c r="J19" s="22"/>
      <c r="K19" s="78"/>
      <c r="L19" s="78"/>
      <c r="M19" s="78"/>
      <c r="N19" s="62"/>
      <c r="O19" s="52">
        <f t="shared" si="0"/>
        <v>6</v>
      </c>
      <c r="P19" s="164">
        <v>10</v>
      </c>
      <c r="Q19" s="172"/>
      <c r="R19" s="174">
        <f t="shared" si="2"/>
        <v>1</v>
      </c>
      <c r="S19" s="176"/>
      <c r="T19" s="168">
        <f t="shared" si="3"/>
        <v>0</v>
      </c>
      <c r="U19" s="176"/>
      <c r="V19" s="168">
        <f t="shared" si="4"/>
        <v>0</v>
      </c>
      <c r="W19" s="17"/>
      <c r="X19" s="46">
        <f t="shared" si="5"/>
        <v>0</v>
      </c>
      <c r="Y19" s="52">
        <f t="shared" si="6"/>
        <v>1</v>
      </c>
      <c r="Z19" s="53">
        <f t="shared" si="1"/>
        <v>6.8666666666666671</v>
      </c>
      <c r="AA19" s="2"/>
      <c r="AB19" s="2"/>
      <c r="AC19" s="2"/>
      <c r="AD19" s="2"/>
      <c r="AE19" s="2"/>
    </row>
    <row r="20" spans="1:31" ht="19.5" customHeight="1" thickBot="1" x14ac:dyDescent="0.25">
      <c r="A20" s="54">
        <v>13</v>
      </c>
      <c r="B20" s="179">
        <v>3</v>
      </c>
      <c r="C20" s="189" t="s">
        <v>117</v>
      </c>
      <c r="D20" s="193">
        <v>9.3000000000000007</v>
      </c>
      <c r="E20" s="186">
        <v>9.4</v>
      </c>
      <c r="F20" s="21">
        <v>1</v>
      </c>
      <c r="G20" s="22">
        <v>1</v>
      </c>
      <c r="H20" s="22">
        <v>1</v>
      </c>
      <c r="I20" s="22"/>
      <c r="J20" s="22"/>
      <c r="K20" s="78"/>
      <c r="L20" s="78"/>
      <c r="M20" s="78"/>
      <c r="N20" s="62"/>
      <c r="O20" s="52">
        <f t="shared" si="0"/>
        <v>6</v>
      </c>
      <c r="P20" s="164">
        <v>10</v>
      </c>
      <c r="Q20" s="172"/>
      <c r="R20" s="174">
        <f t="shared" si="2"/>
        <v>1</v>
      </c>
      <c r="S20" s="176"/>
      <c r="T20" s="168">
        <f t="shared" si="3"/>
        <v>0</v>
      </c>
      <c r="U20" s="176"/>
      <c r="V20" s="168">
        <f t="shared" si="4"/>
        <v>0</v>
      </c>
      <c r="W20" s="82"/>
      <c r="X20" s="46">
        <f t="shared" si="5"/>
        <v>0</v>
      </c>
      <c r="Y20" s="52">
        <f t="shared" si="6"/>
        <v>1</v>
      </c>
      <c r="Z20" s="53">
        <f t="shared" si="1"/>
        <v>6.5666666666666673</v>
      </c>
      <c r="AA20" s="2"/>
      <c r="AB20" s="2"/>
      <c r="AC20" s="2"/>
      <c r="AD20" s="2"/>
      <c r="AE20" s="2"/>
    </row>
    <row r="21" spans="1:31" ht="19.5" customHeight="1" thickBot="1" x14ac:dyDescent="0.25">
      <c r="A21" s="54">
        <v>14</v>
      </c>
      <c r="B21" s="179">
        <v>2</v>
      </c>
      <c r="C21" s="189" t="s">
        <v>118</v>
      </c>
      <c r="D21" s="192">
        <v>9.5</v>
      </c>
      <c r="E21" s="185">
        <v>9.4</v>
      </c>
      <c r="F21" s="21">
        <v>1</v>
      </c>
      <c r="G21" s="22">
        <v>1</v>
      </c>
      <c r="H21" s="22">
        <v>1</v>
      </c>
      <c r="I21" s="22"/>
      <c r="J21" s="22"/>
      <c r="K21" s="78"/>
      <c r="L21" s="78"/>
      <c r="M21" s="78"/>
      <c r="N21" s="62"/>
      <c r="O21" s="52">
        <f t="shared" si="0"/>
        <v>6</v>
      </c>
      <c r="P21" s="164">
        <v>10</v>
      </c>
      <c r="Q21" s="172"/>
      <c r="R21" s="174">
        <f t="shared" si="2"/>
        <v>1</v>
      </c>
      <c r="S21" s="176"/>
      <c r="T21" s="168">
        <f t="shared" si="3"/>
        <v>0</v>
      </c>
      <c r="U21" s="176"/>
      <c r="V21" s="168">
        <f t="shared" si="4"/>
        <v>0</v>
      </c>
      <c r="W21" s="64"/>
      <c r="X21" s="46">
        <f t="shared" si="5"/>
        <v>0</v>
      </c>
      <c r="Y21" s="52">
        <f t="shared" si="6"/>
        <v>1</v>
      </c>
      <c r="Z21" s="53">
        <f t="shared" si="1"/>
        <v>6.6333333333333329</v>
      </c>
      <c r="AA21" s="2"/>
      <c r="AB21" s="2"/>
      <c r="AC21" s="2"/>
      <c r="AD21" s="2"/>
      <c r="AE21" s="2"/>
    </row>
    <row r="22" spans="1:31" ht="19.5" customHeight="1" thickBot="1" x14ac:dyDescent="0.25">
      <c r="A22" s="54">
        <v>15</v>
      </c>
      <c r="B22" s="181">
        <v>4</v>
      </c>
      <c r="C22" s="189" t="s">
        <v>119</v>
      </c>
      <c r="D22" s="193">
        <v>9</v>
      </c>
      <c r="E22" s="186">
        <v>6</v>
      </c>
      <c r="F22" s="21">
        <v>1</v>
      </c>
      <c r="G22" s="22">
        <v>1</v>
      </c>
      <c r="H22" s="22">
        <v>1</v>
      </c>
      <c r="I22" s="22"/>
      <c r="J22" s="22"/>
      <c r="K22" s="78"/>
      <c r="L22" s="78"/>
      <c r="M22" s="78"/>
      <c r="N22" s="62"/>
      <c r="O22" s="52">
        <f t="shared" si="0"/>
        <v>6</v>
      </c>
      <c r="P22" s="164">
        <v>6</v>
      </c>
      <c r="Q22" s="172"/>
      <c r="R22" s="174">
        <f t="shared" si="2"/>
        <v>0.60000000000000009</v>
      </c>
      <c r="S22" s="176"/>
      <c r="T22" s="168">
        <f t="shared" si="3"/>
        <v>0</v>
      </c>
      <c r="U22" s="176"/>
      <c r="V22" s="168">
        <f t="shared" si="4"/>
        <v>0</v>
      </c>
      <c r="W22" s="64"/>
      <c r="X22" s="46">
        <f t="shared" si="5"/>
        <v>0</v>
      </c>
      <c r="Y22" s="52">
        <f t="shared" si="6"/>
        <v>0.60000000000000009</v>
      </c>
      <c r="Z22" s="53">
        <f t="shared" ref="Z22:Z26" si="7">AVERAGE(D22,E22,Y22)</f>
        <v>5.2</v>
      </c>
      <c r="AA22" s="2"/>
      <c r="AB22" s="2"/>
      <c r="AC22" s="2"/>
      <c r="AD22" s="2"/>
      <c r="AE22" s="2"/>
    </row>
    <row r="23" spans="1:31" ht="19.5" customHeight="1" thickBot="1" x14ac:dyDescent="0.25">
      <c r="A23" s="54">
        <v>16</v>
      </c>
      <c r="B23" s="181">
        <v>2</v>
      </c>
      <c r="C23" s="189" t="s">
        <v>120</v>
      </c>
      <c r="D23" s="192">
        <v>9.5</v>
      </c>
      <c r="E23" s="185">
        <v>9.8000000000000007</v>
      </c>
      <c r="F23" s="183">
        <v>0</v>
      </c>
      <c r="G23" s="22">
        <v>1</v>
      </c>
      <c r="H23" s="114">
        <v>0</v>
      </c>
      <c r="I23" s="22"/>
      <c r="J23" s="22"/>
      <c r="K23" s="78"/>
      <c r="L23" s="78"/>
      <c r="M23" s="78"/>
      <c r="N23" s="62"/>
      <c r="O23" s="52">
        <f t="shared" si="0"/>
        <v>8</v>
      </c>
      <c r="P23" s="196"/>
      <c r="Q23" s="172"/>
      <c r="R23" s="174" t="e">
        <f t="shared" si="2"/>
        <v>#DIV/0!</v>
      </c>
      <c r="S23" s="176"/>
      <c r="T23" s="168">
        <f t="shared" si="3"/>
        <v>0</v>
      </c>
      <c r="U23" s="176"/>
      <c r="V23" s="168">
        <f t="shared" si="4"/>
        <v>0</v>
      </c>
      <c r="W23" s="64"/>
      <c r="X23" s="46">
        <f t="shared" si="5"/>
        <v>0</v>
      </c>
      <c r="Y23" s="52" t="e">
        <f t="shared" si="6"/>
        <v>#DIV/0!</v>
      </c>
      <c r="Z23" s="53" t="e">
        <f t="shared" si="7"/>
        <v>#DIV/0!</v>
      </c>
      <c r="AA23" s="2"/>
      <c r="AB23" s="2"/>
      <c r="AC23" s="2"/>
      <c r="AD23" s="2"/>
      <c r="AE23" s="2"/>
    </row>
    <row r="24" spans="1:31" ht="19.5" customHeight="1" thickBot="1" x14ac:dyDescent="0.25">
      <c r="A24" s="54">
        <v>17</v>
      </c>
      <c r="B24" s="179">
        <v>2</v>
      </c>
      <c r="C24" s="189" t="s">
        <v>121</v>
      </c>
      <c r="D24" s="193">
        <v>10</v>
      </c>
      <c r="E24" s="186">
        <v>8.5</v>
      </c>
      <c r="F24" s="21">
        <v>1</v>
      </c>
      <c r="G24" s="22">
        <v>1</v>
      </c>
      <c r="H24" s="22">
        <v>1</v>
      </c>
      <c r="I24" s="22"/>
      <c r="J24" s="22"/>
      <c r="K24" s="78"/>
      <c r="L24" s="78"/>
      <c r="M24" s="78"/>
      <c r="N24" s="62"/>
      <c r="O24" s="52">
        <f t="shared" si="0"/>
        <v>6</v>
      </c>
      <c r="P24" s="164">
        <v>9</v>
      </c>
      <c r="Q24" s="172"/>
      <c r="R24" s="174">
        <f t="shared" si="2"/>
        <v>0.9</v>
      </c>
      <c r="S24" s="176"/>
      <c r="T24" s="168">
        <f t="shared" si="3"/>
        <v>0</v>
      </c>
      <c r="U24" s="176"/>
      <c r="V24" s="168">
        <f t="shared" si="4"/>
        <v>0</v>
      </c>
      <c r="W24" s="64"/>
      <c r="X24" s="46">
        <f t="shared" si="5"/>
        <v>0</v>
      </c>
      <c r="Y24" s="52">
        <f t="shared" si="6"/>
        <v>0.9</v>
      </c>
      <c r="Z24" s="53">
        <f t="shared" si="7"/>
        <v>6.4666666666666659</v>
      </c>
      <c r="AA24" s="2"/>
      <c r="AB24" s="2"/>
      <c r="AC24" s="2"/>
      <c r="AD24" s="2"/>
      <c r="AE24" s="2"/>
    </row>
    <row r="25" spans="1:31" ht="19.5" customHeight="1" thickBot="1" x14ac:dyDescent="0.25">
      <c r="A25" s="54">
        <v>18</v>
      </c>
      <c r="B25" s="180">
        <v>2</v>
      </c>
      <c r="C25" s="189" t="s">
        <v>122</v>
      </c>
      <c r="D25" s="192">
        <v>10</v>
      </c>
      <c r="E25" s="185">
        <v>10</v>
      </c>
      <c r="F25" s="21">
        <v>1</v>
      </c>
      <c r="G25" s="22">
        <v>1</v>
      </c>
      <c r="H25" s="22">
        <v>1</v>
      </c>
      <c r="I25" s="22"/>
      <c r="J25" s="22"/>
      <c r="K25" s="78"/>
      <c r="L25" s="78"/>
      <c r="M25" s="78"/>
      <c r="N25" s="62"/>
      <c r="O25" s="52">
        <f t="shared" si="0"/>
        <v>6</v>
      </c>
      <c r="P25" s="196"/>
      <c r="Q25" s="172"/>
      <c r="R25" s="174" t="e">
        <f t="shared" si="2"/>
        <v>#DIV/0!</v>
      </c>
      <c r="S25" s="176"/>
      <c r="T25" s="168">
        <f t="shared" si="3"/>
        <v>0</v>
      </c>
      <c r="U25" s="176"/>
      <c r="V25" s="168">
        <f t="shared" si="4"/>
        <v>0</v>
      </c>
      <c r="W25" s="64"/>
      <c r="X25" s="46">
        <f t="shared" si="5"/>
        <v>0</v>
      </c>
      <c r="Y25" s="52" t="e">
        <f t="shared" si="6"/>
        <v>#DIV/0!</v>
      </c>
      <c r="Z25" s="53" t="e">
        <f t="shared" si="7"/>
        <v>#DIV/0!</v>
      </c>
      <c r="AA25" s="2"/>
      <c r="AB25" s="2"/>
      <c r="AC25" s="2"/>
      <c r="AD25" s="2"/>
      <c r="AE25" s="2"/>
    </row>
    <row r="26" spans="1:31" ht="19.5" customHeight="1" thickBot="1" x14ac:dyDescent="0.25">
      <c r="A26" s="54">
        <v>19</v>
      </c>
      <c r="B26" s="83">
        <v>1</v>
      </c>
      <c r="C26" s="190" t="s">
        <v>123</v>
      </c>
      <c r="D26" s="194">
        <v>10</v>
      </c>
      <c r="E26" s="187">
        <v>10</v>
      </c>
      <c r="F26" s="21">
        <v>1</v>
      </c>
      <c r="G26" s="22">
        <v>1</v>
      </c>
      <c r="H26" s="22">
        <v>1</v>
      </c>
      <c r="I26" s="22"/>
      <c r="J26" s="22"/>
      <c r="K26" s="78"/>
      <c r="L26" s="78"/>
      <c r="M26" s="78"/>
      <c r="N26" s="62"/>
      <c r="O26" s="52">
        <f t="shared" si="0"/>
        <v>6</v>
      </c>
      <c r="P26" s="170">
        <v>7</v>
      </c>
      <c r="Q26" s="173"/>
      <c r="R26" s="195">
        <f t="shared" si="2"/>
        <v>0.70000000000000007</v>
      </c>
      <c r="S26" s="177"/>
      <c r="T26" s="168">
        <f t="shared" si="3"/>
        <v>0</v>
      </c>
      <c r="U26" s="177"/>
      <c r="V26" s="168">
        <f t="shared" si="4"/>
        <v>0</v>
      </c>
      <c r="W26" s="64"/>
      <c r="X26" s="46">
        <f t="shared" si="5"/>
        <v>0</v>
      </c>
      <c r="Y26" s="52">
        <f t="shared" si="6"/>
        <v>0.70000000000000007</v>
      </c>
      <c r="Z26" s="53">
        <f t="shared" si="7"/>
        <v>6.8999999999999995</v>
      </c>
      <c r="AA26" s="2"/>
      <c r="AB26" s="2"/>
      <c r="AC26" s="2"/>
      <c r="AD26" s="2"/>
      <c r="AE26" s="2"/>
    </row>
    <row r="27" spans="1:31" ht="28.5" customHeight="1" x14ac:dyDescent="0.2">
      <c r="A27" s="2"/>
      <c r="B27" s="2"/>
      <c r="C27" s="2"/>
      <c r="D27" s="34">
        <f>AVERAGE(D8:D26)</f>
        <v>9.7263157894736825</v>
      </c>
      <c r="E27" s="34">
        <f t="shared" ref="E27:Z27" si="8">AVERAGE(E8:E26)</f>
        <v>9.2894736842105274</v>
      </c>
      <c r="F27" s="34">
        <f t="shared" si="8"/>
        <v>0.89473684210526316</v>
      </c>
      <c r="G27" s="34">
        <f t="shared" si="8"/>
        <v>0.88888888888888884</v>
      </c>
      <c r="H27" s="34">
        <f t="shared" si="8"/>
        <v>0.89473684210526316</v>
      </c>
      <c r="I27" s="34" t="e">
        <f t="shared" si="8"/>
        <v>#DIV/0!</v>
      </c>
      <c r="J27" s="34" t="e">
        <f t="shared" si="8"/>
        <v>#DIV/0!</v>
      </c>
      <c r="K27" s="34" t="e">
        <f t="shared" si="8"/>
        <v>#DIV/0!</v>
      </c>
      <c r="L27" s="34" t="e">
        <f t="shared" si="8"/>
        <v>#DIV/0!</v>
      </c>
      <c r="M27" s="34" t="e">
        <f t="shared" si="8"/>
        <v>#DIV/0!</v>
      </c>
      <c r="N27" s="34" t="e">
        <f t="shared" si="8"/>
        <v>#DIV/0!</v>
      </c>
      <c r="O27" s="34">
        <f t="shared" si="8"/>
        <v>6.3684210526315788</v>
      </c>
      <c r="P27" s="34">
        <f t="shared" si="8"/>
        <v>9.125</v>
      </c>
      <c r="Q27" s="34" t="e">
        <f t="shared" si="8"/>
        <v>#DIV/0!</v>
      </c>
      <c r="R27" s="34" t="e">
        <f t="shared" si="8"/>
        <v>#DIV/0!</v>
      </c>
      <c r="S27" s="34" t="e">
        <f t="shared" si="8"/>
        <v>#DIV/0!</v>
      </c>
      <c r="T27" s="34">
        <f t="shared" si="8"/>
        <v>0</v>
      </c>
      <c r="U27" s="34" t="e">
        <f t="shared" si="8"/>
        <v>#DIV/0!</v>
      </c>
      <c r="V27" s="34">
        <f t="shared" si="8"/>
        <v>0</v>
      </c>
      <c r="W27" s="34" t="e">
        <f t="shared" si="8"/>
        <v>#DIV/0!</v>
      </c>
      <c r="X27" s="34">
        <f t="shared" si="8"/>
        <v>0</v>
      </c>
      <c r="Y27" s="34" t="e">
        <f t="shared" si="8"/>
        <v>#DIV/0!</v>
      </c>
      <c r="Z27" s="34" t="e">
        <f t="shared" si="8"/>
        <v>#DIV/0!</v>
      </c>
      <c r="AA27" s="2"/>
      <c r="AB27" s="2"/>
      <c r="AC27" s="2"/>
      <c r="AD27" s="2"/>
      <c r="AE27" s="2"/>
    </row>
    <row r="28" spans="1:31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5"/>
      <c r="X29" s="2"/>
      <c r="Y29" s="2"/>
      <c r="Z29" s="2"/>
      <c r="AA29" s="2"/>
      <c r="AB29" s="2"/>
      <c r="AC29" s="2"/>
      <c r="AD29" s="2"/>
      <c r="AE29" s="2"/>
    </row>
    <row r="30" spans="1:31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21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U6:V6"/>
    <mergeCell ref="F2:U2"/>
    <mergeCell ref="V1:Z4"/>
    <mergeCell ref="F1:U1"/>
    <mergeCell ref="F3:U3"/>
    <mergeCell ref="F4:U4"/>
    <mergeCell ref="F5:Y5"/>
    <mergeCell ref="W6:X6"/>
    <mergeCell ref="Z5:Z7"/>
    <mergeCell ref="Y6:Y7"/>
    <mergeCell ref="P6:R6"/>
    <mergeCell ref="S6:T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J9" sqref="J9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37"/>
      <c r="B1" s="238"/>
      <c r="C1" s="239"/>
      <c r="D1" s="247"/>
      <c r="E1" s="238"/>
      <c r="F1" s="239"/>
      <c r="G1" s="208" t="s">
        <v>0</v>
      </c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10"/>
      <c r="S1" s="257"/>
      <c r="T1" s="200"/>
      <c r="U1" s="200"/>
      <c r="V1" s="200"/>
      <c r="W1" s="201"/>
      <c r="X1" s="91"/>
      <c r="Y1" s="259" t="s">
        <v>80</v>
      </c>
      <c r="Z1" s="91"/>
      <c r="AA1" s="259" t="s">
        <v>81</v>
      </c>
      <c r="AB1" s="260" t="s">
        <v>82</v>
      </c>
      <c r="AC1" s="259" t="s">
        <v>81</v>
      </c>
    </row>
    <row r="2" spans="1:29" ht="19.5" customHeight="1" x14ac:dyDescent="0.25">
      <c r="A2" s="202"/>
      <c r="B2" s="203"/>
      <c r="C2" s="217"/>
      <c r="D2" s="202"/>
      <c r="E2" s="203"/>
      <c r="F2" s="217"/>
      <c r="G2" s="231" t="s">
        <v>1</v>
      </c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3"/>
      <c r="S2" s="216"/>
      <c r="T2" s="203"/>
      <c r="U2" s="203"/>
      <c r="V2" s="203"/>
      <c r="W2" s="204"/>
      <c r="X2" s="91"/>
      <c r="Y2" s="224"/>
      <c r="Z2" s="91"/>
      <c r="AA2" s="224"/>
      <c r="AB2" s="204"/>
      <c r="AC2" s="224"/>
    </row>
    <row r="3" spans="1:29" ht="19.5" customHeight="1" x14ac:dyDescent="0.25">
      <c r="A3" s="202"/>
      <c r="B3" s="203"/>
      <c r="C3" s="217"/>
      <c r="D3" s="202"/>
      <c r="E3" s="203"/>
      <c r="F3" s="217"/>
      <c r="G3" s="235" t="s">
        <v>2</v>
      </c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3"/>
      <c r="S3" s="216"/>
      <c r="T3" s="203"/>
      <c r="U3" s="203"/>
      <c r="V3" s="203"/>
      <c r="W3" s="204"/>
      <c r="X3" s="91"/>
      <c r="Y3" s="224"/>
      <c r="Z3" s="91"/>
      <c r="AA3" s="224"/>
      <c r="AB3" s="204"/>
      <c r="AC3" s="224"/>
    </row>
    <row r="4" spans="1:29" ht="20.25" customHeight="1" x14ac:dyDescent="0.25">
      <c r="A4" s="202"/>
      <c r="B4" s="203"/>
      <c r="C4" s="217"/>
      <c r="D4" s="205"/>
      <c r="E4" s="206"/>
      <c r="F4" s="219"/>
      <c r="G4" s="234" t="s">
        <v>3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3"/>
      <c r="S4" s="218"/>
      <c r="T4" s="206"/>
      <c r="U4" s="206"/>
      <c r="V4" s="206"/>
      <c r="W4" s="207"/>
      <c r="X4" s="91"/>
      <c r="Y4" s="224"/>
      <c r="Z4" s="91"/>
      <c r="AA4" s="224"/>
      <c r="AB4" s="204"/>
      <c r="AC4" s="224"/>
    </row>
    <row r="5" spans="1:29" ht="33" customHeight="1" x14ac:dyDescent="0.2">
      <c r="A5" s="205"/>
      <c r="B5" s="206"/>
      <c r="C5" s="219"/>
      <c r="D5" s="256" t="s">
        <v>4</v>
      </c>
      <c r="E5" s="229"/>
      <c r="F5" s="230"/>
      <c r="G5" s="211" t="s">
        <v>83</v>
      </c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26"/>
      <c r="W5" s="248" t="s">
        <v>48</v>
      </c>
      <c r="X5" s="258" t="s">
        <v>84</v>
      </c>
      <c r="Y5" s="224"/>
      <c r="Z5" s="261" t="s">
        <v>84</v>
      </c>
      <c r="AA5" s="224"/>
      <c r="AB5" s="204"/>
      <c r="AC5" s="224"/>
    </row>
    <row r="6" spans="1:29" ht="26.25" customHeight="1" x14ac:dyDescent="0.2">
      <c r="A6" s="244" t="s">
        <v>7</v>
      </c>
      <c r="B6" s="223" t="s">
        <v>8</v>
      </c>
      <c r="C6" s="92" t="s">
        <v>9</v>
      </c>
      <c r="D6" s="254" t="s">
        <v>10</v>
      </c>
      <c r="E6" s="254" t="s">
        <v>52</v>
      </c>
      <c r="F6" s="253" t="s">
        <v>85</v>
      </c>
      <c r="G6" s="236" t="s">
        <v>11</v>
      </c>
      <c r="H6" s="212"/>
      <c r="I6" s="212"/>
      <c r="J6" s="212"/>
      <c r="K6" s="212"/>
      <c r="L6" s="212"/>
      <c r="M6" s="212"/>
      <c r="N6" s="212"/>
      <c r="O6" s="226"/>
      <c r="P6" s="228" t="s">
        <v>12</v>
      </c>
      <c r="Q6" s="230"/>
      <c r="R6" s="228" t="s">
        <v>86</v>
      </c>
      <c r="S6" s="230"/>
      <c r="T6" s="225" t="s">
        <v>13</v>
      </c>
      <c r="U6" s="226"/>
      <c r="V6" s="227" t="s">
        <v>14</v>
      </c>
      <c r="W6" s="224"/>
      <c r="X6" s="216"/>
      <c r="Y6" s="224"/>
      <c r="Z6" s="203"/>
      <c r="AA6" s="224"/>
      <c r="AB6" s="204"/>
      <c r="AC6" s="224"/>
    </row>
    <row r="7" spans="1:29" ht="24.75" customHeight="1" x14ac:dyDescent="0.2">
      <c r="A7" s="203"/>
      <c r="B7" s="222"/>
      <c r="C7" s="93"/>
      <c r="D7" s="255"/>
      <c r="E7" s="255"/>
      <c r="F7" s="222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87</v>
      </c>
      <c r="Q7" s="9">
        <v>0.2</v>
      </c>
      <c r="R7" s="39" t="s">
        <v>88</v>
      </c>
      <c r="S7" s="9">
        <v>0.3</v>
      </c>
      <c r="T7" s="8" t="s">
        <v>89</v>
      </c>
      <c r="U7" s="10">
        <v>0.5</v>
      </c>
      <c r="V7" s="222"/>
      <c r="W7" s="249"/>
      <c r="X7" s="216"/>
      <c r="Y7" s="224"/>
      <c r="Z7" s="203"/>
      <c r="AA7" s="224"/>
      <c r="AB7" s="204"/>
      <c r="AC7" s="224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4"/>
      <c r="H8" s="95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6"/>
      <c r="S8" s="46">
        <f t="shared" ref="S8:S26" si="2">R8*0.3</f>
        <v>0</v>
      </c>
      <c r="T8" s="48"/>
      <c r="U8" s="46">
        <f t="shared" ref="U8:U26" si="3">T8*0.5</f>
        <v>0</v>
      </c>
      <c r="V8" s="97">
        <f t="shared" ref="V8:V26" si="4">SUM(Q8,S8,U8)</f>
        <v>0</v>
      </c>
      <c r="W8" s="98">
        <f t="shared" ref="W8:W26" si="5">AVERAGE(D8,E8,F8,V8)</f>
        <v>0</v>
      </c>
      <c r="X8" s="99">
        <f t="shared" ref="X8:X26" si="6">W8*0.6</f>
        <v>0</v>
      </c>
      <c r="Y8" s="100"/>
      <c r="Z8" s="101">
        <f t="shared" ref="Z8:Z26" si="7">Y8*0.4</f>
        <v>0</v>
      </c>
      <c r="AA8" s="102">
        <f t="shared" ref="AA8:AA26" si="8">SUM(X8,Z8)</f>
        <v>0</v>
      </c>
      <c r="AB8" s="101"/>
      <c r="AC8" s="100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3"/>
      <c r="H9" s="104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5"/>
      <c r="S9" s="46">
        <f t="shared" si="2"/>
        <v>0</v>
      </c>
      <c r="T9" s="64"/>
      <c r="U9" s="46">
        <f t="shared" si="3"/>
        <v>0</v>
      </c>
      <c r="V9" s="97">
        <f t="shared" si="4"/>
        <v>0</v>
      </c>
      <c r="W9" s="98">
        <f t="shared" si="5"/>
        <v>0</v>
      </c>
      <c r="X9" s="99">
        <f t="shared" si="6"/>
        <v>0</v>
      </c>
      <c r="Y9" s="106"/>
      <c r="Z9" s="101">
        <f t="shared" si="7"/>
        <v>0</v>
      </c>
      <c r="AA9" s="102">
        <f t="shared" si="8"/>
        <v>0</v>
      </c>
      <c r="AB9" s="107"/>
      <c r="AC9" s="100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3"/>
      <c r="H10" s="104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6"/>
      <c r="S10" s="46">
        <f t="shared" si="2"/>
        <v>0</v>
      </c>
      <c r="T10" s="64"/>
      <c r="U10" s="46">
        <f t="shared" si="3"/>
        <v>0</v>
      </c>
      <c r="V10" s="97">
        <f t="shared" si="4"/>
        <v>0</v>
      </c>
      <c r="W10" s="98">
        <f t="shared" si="5"/>
        <v>0</v>
      </c>
      <c r="X10" s="99">
        <f t="shared" si="6"/>
        <v>0</v>
      </c>
      <c r="Y10" s="106"/>
      <c r="Z10" s="101">
        <f t="shared" si="7"/>
        <v>0</v>
      </c>
      <c r="AA10" s="102">
        <f t="shared" si="8"/>
        <v>0</v>
      </c>
      <c r="AB10" s="107"/>
      <c r="AC10" s="100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3"/>
      <c r="H11" s="104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5"/>
      <c r="S11" s="46">
        <f t="shared" si="2"/>
        <v>0</v>
      </c>
      <c r="T11" s="64"/>
      <c r="U11" s="46">
        <f t="shared" si="3"/>
        <v>0</v>
      </c>
      <c r="V11" s="97">
        <f t="shared" si="4"/>
        <v>0</v>
      </c>
      <c r="W11" s="98">
        <f t="shared" si="5"/>
        <v>0</v>
      </c>
      <c r="X11" s="99">
        <f t="shared" si="6"/>
        <v>0</v>
      </c>
      <c r="Y11" s="106"/>
      <c r="Z11" s="101">
        <f t="shared" si="7"/>
        <v>0</v>
      </c>
      <c r="AA11" s="102">
        <f t="shared" si="8"/>
        <v>0</v>
      </c>
      <c r="AB11" s="107"/>
      <c r="AC11" s="100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6"/>
      <c r="S12" s="46">
        <f t="shared" si="2"/>
        <v>0</v>
      </c>
      <c r="T12" s="64"/>
      <c r="U12" s="46">
        <f t="shared" si="3"/>
        <v>0</v>
      </c>
      <c r="V12" s="97">
        <f t="shared" si="4"/>
        <v>0</v>
      </c>
      <c r="W12" s="98">
        <f t="shared" si="5"/>
        <v>0</v>
      </c>
      <c r="X12" s="99">
        <f t="shared" si="6"/>
        <v>0</v>
      </c>
      <c r="Y12" s="106"/>
      <c r="Z12" s="101">
        <f t="shared" si="7"/>
        <v>0</v>
      </c>
      <c r="AA12" s="102">
        <f t="shared" si="8"/>
        <v>0</v>
      </c>
      <c r="AB12" s="107"/>
      <c r="AC12" s="100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4"/>
      <c r="I13" s="104"/>
      <c r="J13" s="108"/>
      <c r="K13" s="108"/>
      <c r="L13" s="108"/>
      <c r="M13" s="23"/>
      <c r="N13" s="62"/>
      <c r="O13" s="46">
        <f t="shared" si="0"/>
        <v>8</v>
      </c>
      <c r="P13" s="64"/>
      <c r="Q13" s="46">
        <f t="shared" si="1"/>
        <v>0</v>
      </c>
      <c r="R13" s="96"/>
      <c r="S13" s="46">
        <f t="shared" si="2"/>
        <v>0</v>
      </c>
      <c r="T13" s="48"/>
      <c r="U13" s="46">
        <f t="shared" si="3"/>
        <v>0</v>
      </c>
      <c r="V13" s="97">
        <f t="shared" si="4"/>
        <v>0</v>
      </c>
      <c r="W13" s="98">
        <f t="shared" si="5"/>
        <v>0</v>
      </c>
      <c r="X13" s="99">
        <f t="shared" si="6"/>
        <v>0</v>
      </c>
      <c r="Y13" s="106"/>
      <c r="Z13" s="101">
        <f t="shared" si="7"/>
        <v>0</v>
      </c>
      <c r="AA13" s="102">
        <f t="shared" si="8"/>
        <v>0</v>
      </c>
      <c r="AB13" s="107"/>
      <c r="AC13" s="100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4"/>
      <c r="I14" s="104"/>
      <c r="J14" s="108"/>
      <c r="K14" s="108"/>
      <c r="L14" s="108"/>
      <c r="M14" s="23"/>
      <c r="N14" s="62"/>
      <c r="O14" s="46">
        <f t="shared" si="0"/>
        <v>8</v>
      </c>
      <c r="P14" s="64"/>
      <c r="Q14" s="46">
        <f t="shared" si="1"/>
        <v>0</v>
      </c>
      <c r="R14" s="96"/>
      <c r="S14" s="46">
        <f t="shared" si="2"/>
        <v>0</v>
      </c>
      <c r="T14" s="64"/>
      <c r="U14" s="46">
        <f t="shared" si="3"/>
        <v>0</v>
      </c>
      <c r="V14" s="97">
        <f t="shared" si="4"/>
        <v>0</v>
      </c>
      <c r="W14" s="98">
        <f t="shared" si="5"/>
        <v>0</v>
      </c>
      <c r="X14" s="99">
        <f t="shared" si="6"/>
        <v>0</v>
      </c>
      <c r="Y14" s="106"/>
      <c r="Z14" s="101">
        <f t="shared" si="7"/>
        <v>0</v>
      </c>
      <c r="AA14" s="102">
        <f t="shared" si="8"/>
        <v>0</v>
      </c>
      <c r="AB14" s="107"/>
      <c r="AC14" s="100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4"/>
      <c r="I15" s="104"/>
      <c r="J15" s="108"/>
      <c r="K15" s="108"/>
      <c r="L15" s="108"/>
      <c r="M15" s="23"/>
      <c r="N15" s="62"/>
      <c r="O15" s="46">
        <f t="shared" si="0"/>
        <v>8</v>
      </c>
      <c r="P15" s="64"/>
      <c r="Q15" s="46">
        <f t="shared" si="1"/>
        <v>0</v>
      </c>
      <c r="R15" s="96"/>
      <c r="S15" s="46">
        <f t="shared" si="2"/>
        <v>0</v>
      </c>
      <c r="T15" s="24"/>
      <c r="U15" s="46">
        <f t="shared" si="3"/>
        <v>0</v>
      </c>
      <c r="V15" s="97">
        <f t="shared" si="4"/>
        <v>0</v>
      </c>
      <c r="W15" s="98">
        <f t="shared" si="5"/>
        <v>0</v>
      </c>
      <c r="X15" s="99">
        <f t="shared" si="6"/>
        <v>0</v>
      </c>
      <c r="Y15" s="106"/>
      <c r="Z15" s="101">
        <f t="shared" si="7"/>
        <v>0</v>
      </c>
      <c r="AA15" s="102">
        <f t="shared" si="8"/>
        <v>0</v>
      </c>
      <c r="AB15" s="109"/>
      <c r="AC15" s="100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4"/>
      <c r="I16" s="104"/>
      <c r="J16" s="108"/>
      <c r="K16" s="108"/>
      <c r="L16" s="108"/>
      <c r="M16" s="23"/>
      <c r="N16" s="62"/>
      <c r="O16" s="46">
        <f t="shared" si="0"/>
        <v>8</v>
      </c>
      <c r="P16" s="64"/>
      <c r="Q16" s="46">
        <f t="shared" si="1"/>
        <v>0</v>
      </c>
      <c r="R16" s="105"/>
      <c r="S16" s="46">
        <f t="shared" si="2"/>
        <v>0</v>
      </c>
      <c r="T16" s="64"/>
      <c r="U16" s="46">
        <f t="shared" si="3"/>
        <v>0</v>
      </c>
      <c r="V16" s="97">
        <f t="shared" si="4"/>
        <v>0</v>
      </c>
      <c r="W16" s="98">
        <f t="shared" si="5"/>
        <v>0</v>
      </c>
      <c r="X16" s="99">
        <f t="shared" si="6"/>
        <v>0</v>
      </c>
      <c r="Y16" s="106"/>
      <c r="Z16" s="101">
        <f t="shared" si="7"/>
        <v>0</v>
      </c>
      <c r="AA16" s="102">
        <f t="shared" si="8"/>
        <v>0</v>
      </c>
      <c r="AB16" s="107"/>
      <c r="AC16" s="100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4"/>
      <c r="I17" s="110"/>
      <c r="J17" s="108"/>
      <c r="K17" s="108"/>
      <c r="L17" s="108"/>
      <c r="M17" s="23"/>
      <c r="N17" s="62"/>
      <c r="O17" s="46">
        <f t="shared" si="0"/>
        <v>8</v>
      </c>
      <c r="P17" s="64"/>
      <c r="Q17" s="46">
        <f t="shared" si="1"/>
        <v>0</v>
      </c>
      <c r="R17" s="96"/>
      <c r="S17" s="46">
        <f t="shared" si="2"/>
        <v>0</v>
      </c>
      <c r="T17" s="24"/>
      <c r="U17" s="46">
        <f t="shared" si="3"/>
        <v>0</v>
      </c>
      <c r="V17" s="97">
        <f t="shared" si="4"/>
        <v>0</v>
      </c>
      <c r="W17" s="98">
        <f t="shared" si="5"/>
        <v>0</v>
      </c>
      <c r="X17" s="99">
        <f t="shared" si="6"/>
        <v>0</v>
      </c>
      <c r="Y17" s="106"/>
      <c r="Z17" s="101">
        <f t="shared" si="7"/>
        <v>0</v>
      </c>
      <c r="AA17" s="102">
        <f t="shared" si="8"/>
        <v>0</v>
      </c>
      <c r="AB17" s="107"/>
      <c r="AC17" s="100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4"/>
      <c r="I18" s="104"/>
      <c r="J18" s="104"/>
      <c r="K18" s="104"/>
      <c r="L18" s="104"/>
      <c r="M18" s="22"/>
      <c r="N18" s="62"/>
      <c r="O18" s="46">
        <f t="shared" si="0"/>
        <v>8</v>
      </c>
      <c r="P18" s="64"/>
      <c r="Q18" s="46">
        <f t="shared" si="1"/>
        <v>0</v>
      </c>
      <c r="R18" s="105"/>
      <c r="S18" s="46">
        <f t="shared" si="2"/>
        <v>0</v>
      </c>
      <c r="T18" s="17"/>
      <c r="U18" s="46">
        <f t="shared" si="3"/>
        <v>0</v>
      </c>
      <c r="V18" s="97">
        <f t="shared" si="4"/>
        <v>0</v>
      </c>
      <c r="W18" s="98">
        <f t="shared" si="5"/>
        <v>0</v>
      </c>
      <c r="X18" s="99">
        <f t="shared" si="6"/>
        <v>0</v>
      </c>
      <c r="Y18" s="106"/>
      <c r="Z18" s="101">
        <f t="shared" si="7"/>
        <v>0</v>
      </c>
      <c r="AA18" s="102">
        <f t="shared" si="8"/>
        <v>0</v>
      </c>
      <c r="AB18" s="107"/>
      <c r="AC18" s="100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4"/>
      <c r="I19" s="104"/>
      <c r="J19" s="104"/>
      <c r="K19" s="104"/>
      <c r="L19" s="104"/>
      <c r="M19" s="22"/>
      <c r="N19" s="62"/>
      <c r="O19" s="46">
        <f t="shared" si="0"/>
        <v>8</v>
      </c>
      <c r="P19" s="64"/>
      <c r="Q19" s="46">
        <f t="shared" si="1"/>
        <v>0</v>
      </c>
      <c r="R19" s="105"/>
      <c r="S19" s="46">
        <f t="shared" si="2"/>
        <v>0</v>
      </c>
      <c r="T19" s="82"/>
      <c r="U19" s="46">
        <f t="shared" si="3"/>
        <v>0</v>
      </c>
      <c r="V19" s="97">
        <f t="shared" si="4"/>
        <v>0</v>
      </c>
      <c r="W19" s="98">
        <f t="shared" si="5"/>
        <v>0</v>
      </c>
      <c r="X19" s="99">
        <f t="shared" si="6"/>
        <v>0</v>
      </c>
      <c r="Y19" s="106"/>
      <c r="Z19" s="101">
        <f t="shared" si="7"/>
        <v>0</v>
      </c>
      <c r="AA19" s="102">
        <f t="shared" si="8"/>
        <v>0</v>
      </c>
      <c r="AB19" s="107"/>
      <c r="AC19" s="100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4"/>
      <c r="I20" s="104"/>
      <c r="J20" s="104"/>
      <c r="K20" s="104"/>
      <c r="L20" s="104"/>
      <c r="M20" s="22"/>
      <c r="N20" s="62"/>
      <c r="O20" s="46">
        <f t="shared" si="0"/>
        <v>8</v>
      </c>
      <c r="P20" s="64"/>
      <c r="Q20" s="46">
        <f t="shared" si="1"/>
        <v>0</v>
      </c>
      <c r="R20" s="105"/>
      <c r="S20" s="46">
        <f t="shared" si="2"/>
        <v>0</v>
      </c>
      <c r="T20" s="64"/>
      <c r="U20" s="46">
        <f t="shared" si="3"/>
        <v>0</v>
      </c>
      <c r="V20" s="97">
        <f t="shared" si="4"/>
        <v>0</v>
      </c>
      <c r="W20" s="98">
        <f t="shared" si="5"/>
        <v>0</v>
      </c>
      <c r="X20" s="99">
        <f t="shared" si="6"/>
        <v>0</v>
      </c>
      <c r="Y20" s="106"/>
      <c r="Z20" s="101">
        <f t="shared" si="7"/>
        <v>0</v>
      </c>
      <c r="AA20" s="102">
        <f t="shared" si="8"/>
        <v>0</v>
      </c>
      <c r="AB20" s="107"/>
      <c r="AC20" s="100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4"/>
      <c r="I21" s="104"/>
      <c r="J21" s="104"/>
      <c r="K21" s="104"/>
      <c r="L21" s="104"/>
      <c r="M21" s="22"/>
      <c r="N21" s="62"/>
      <c r="O21" s="46">
        <f t="shared" si="0"/>
        <v>8</v>
      </c>
      <c r="P21" s="64"/>
      <c r="Q21" s="46">
        <f t="shared" si="1"/>
        <v>0</v>
      </c>
      <c r="R21" s="96"/>
      <c r="S21" s="46">
        <f t="shared" si="2"/>
        <v>0</v>
      </c>
      <c r="T21" s="64"/>
      <c r="U21" s="46">
        <f t="shared" si="3"/>
        <v>0</v>
      </c>
      <c r="V21" s="97">
        <f t="shared" si="4"/>
        <v>0</v>
      </c>
      <c r="W21" s="98">
        <f t="shared" si="5"/>
        <v>0</v>
      </c>
      <c r="X21" s="99">
        <f t="shared" si="6"/>
        <v>0</v>
      </c>
      <c r="Y21" s="106"/>
      <c r="Z21" s="101">
        <f t="shared" si="7"/>
        <v>0</v>
      </c>
      <c r="AA21" s="102">
        <f t="shared" si="8"/>
        <v>0</v>
      </c>
      <c r="AB21" s="107"/>
      <c r="AC21" s="100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4"/>
      <c r="I22" s="104"/>
      <c r="J22" s="104"/>
      <c r="K22" s="104"/>
      <c r="L22" s="104"/>
      <c r="M22" s="22"/>
      <c r="N22" s="62"/>
      <c r="O22" s="46">
        <f t="shared" si="0"/>
        <v>8</v>
      </c>
      <c r="P22" s="64"/>
      <c r="Q22" s="46">
        <f t="shared" si="1"/>
        <v>0</v>
      </c>
      <c r="R22" s="96"/>
      <c r="S22" s="46">
        <f t="shared" si="2"/>
        <v>0</v>
      </c>
      <c r="T22" s="64"/>
      <c r="U22" s="46">
        <f t="shared" si="3"/>
        <v>0</v>
      </c>
      <c r="V22" s="97">
        <f t="shared" si="4"/>
        <v>0</v>
      </c>
      <c r="W22" s="98">
        <f t="shared" si="5"/>
        <v>0</v>
      </c>
      <c r="X22" s="99">
        <f t="shared" si="6"/>
        <v>0</v>
      </c>
      <c r="Y22" s="106"/>
      <c r="Z22" s="101">
        <f t="shared" si="7"/>
        <v>0</v>
      </c>
      <c r="AA22" s="102">
        <f t="shared" si="8"/>
        <v>0</v>
      </c>
      <c r="AB22" s="107"/>
      <c r="AC22" s="100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4"/>
      <c r="I23" s="104"/>
      <c r="J23" s="104"/>
      <c r="K23" s="104"/>
      <c r="L23" s="104"/>
      <c r="M23" s="22"/>
      <c r="N23" s="62"/>
      <c r="O23" s="46">
        <f t="shared" si="0"/>
        <v>8</v>
      </c>
      <c r="P23" s="64"/>
      <c r="Q23" s="46">
        <f t="shared" si="1"/>
        <v>0</v>
      </c>
      <c r="R23" s="96"/>
      <c r="S23" s="46">
        <f t="shared" si="2"/>
        <v>0</v>
      </c>
      <c r="T23" s="64"/>
      <c r="U23" s="46">
        <f t="shared" si="3"/>
        <v>0</v>
      </c>
      <c r="V23" s="97">
        <f t="shared" si="4"/>
        <v>0</v>
      </c>
      <c r="W23" s="98">
        <f t="shared" si="5"/>
        <v>0</v>
      </c>
      <c r="X23" s="99">
        <f t="shared" si="6"/>
        <v>0</v>
      </c>
      <c r="Y23" s="106"/>
      <c r="Z23" s="101">
        <f t="shared" si="7"/>
        <v>0</v>
      </c>
      <c r="AA23" s="102">
        <f t="shared" si="8"/>
        <v>0</v>
      </c>
      <c r="AB23" s="107"/>
      <c r="AC23" s="100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4"/>
      <c r="I24" s="104"/>
      <c r="J24" s="104"/>
      <c r="K24" s="104"/>
      <c r="L24" s="104"/>
      <c r="M24" s="22"/>
      <c r="N24" s="62"/>
      <c r="O24" s="46">
        <f t="shared" si="0"/>
        <v>8</v>
      </c>
      <c r="P24" s="64"/>
      <c r="Q24" s="46">
        <f t="shared" si="1"/>
        <v>0</v>
      </c>
      <c r="R24" s="105"/>
      <c r="S24" s="46">
        <f t="shared" si="2"/>
        <v>0</v>
      </c>
      <c r="T24" s="64"/>
      <c r="U24" s="46">
        <f t="shared" si="3"/>
        <v>0</v>
      </c>
      <c r="V24" s="97">
        <f t="shared" si="4"/>
        <v>0</v>
      </c>
      <c r="W24" s="98">
        <f t="shared" si="5"/>
        <v>0</v>
      </c>
      <c r="X24" s="99">
        <f t="shared" si="6"/>
        <v>0</v>
      </c>
      <c r="Y24" s="106"/>
      <c r="Z24" s="101">
        <f t="shared" si="7"/>
        <v>0</v>
      </c>
      <c r="AA24" s="102">
        <f t="shared" si="8"/>
        <v>0</v>
      </c>
      <c r="AB24" s="107"/>
      <c r="AC24" s="100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4"/>
      <c r="I25" s="104"/>
      <c r="J25" s="104"/>
      <c r="K25" s="104"/>
      <c r="L25" s="104"/>
      <c r="M25" s="22"/>
      <c r="N25" s="62"/>
      <c r="O25" s="46">
        <f t="shared" si="0"/>
        <v>8</v>
      </c>
      <c r="P25" s="64"/>
      <c r="Q25" s="46">
        <f t="shared" si="1"/>
        <v>0</v>
      </c>
      <c r="R25" s="105"/>
      <c r="S25" s="46">
        <f t="shared" si="2"/>
        <v>0</v>
      </c>
      <c r="T25" s="64"/>
      <c r="U25" s="46">
        <f t="shared" si="3"/>
        <v>0</v>
      </c>
      <c r="V25" s="97">
        <f t="shared" si="4"/>
        <v>0</v>
      </c>
      <c r="W25" s="98">
        <f t="shared" si="5"/>
        <v>0</v>
      </c>
      <c r="X25" s="99">
        <f t="shared" si="6"/>
        <v>0</v>
      </c>
      <c r="Y25" s="106"/>
      <c r="Z25" s="101">
        <f t="shared" si="7"/>
        <v>0</v>
      </c>
      <c r="AA25" s="102">
        <f t="shared" si="8"/>
        <v>0</v>
      </c>
      <c r="AB25" s="107"/>
      <c r="AC25" s="100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4"/>
      <c r="I26" s="104"/>
      <c r="J26" s="104"/>
      <c r="K26" s="104"/>
      <c r="L26" s="104"/>
      <c r="M26" s="22"/>
      <c r="N26" s="62"/>
      <c r="O26" s="46">
        <f t="shared" si="0"/>
        <v>8</v>
      </c>
      <c r="P26" s="64"/>
      <c r="Q26" s="46">
        <f t="shared" si="1"/>
        <v>0</v>
      </c>
      <c r="R26" s="96"/>
      <c r="S26" s="46">
        <f t="shared" si="2"/>
        <v>0</v>
      </c>
      <c r="T26" s="64"/>
      <c r="U26" s="46">
        <f t="shared" si="3"/>
        <v>0</v>
      </c>
      <c r="V26" s="97">
        <f t="shared" si="4"/>
        <v>0</v>
      </c>
      <c r="W26" s="98">
        <f t="shared" si="5"/>
        <v>0</v>
      </c>
      <c r="X26" s="99">
        <f t="shared" si="6"/>
        <v>0</v>
      </c>
      <c r="Y26" s="106"/>
      <c r="Z26" s="101">
        <f t="shared" si="7"/>
        <v>0</v>
      </c>
      <c r="AA26" s="102">
        <f t="shared" si="8"/>
        <v>0</v>
      </c>
      <c r="AB26" s="107"/>
      <c r="AC26" s="100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2020-01-27T19:13:21Z</dcterms:modified>
</cp:coreProperties>
</file>