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040" windowHeight="9720" activeTab="1"/>
  </bookViews>
  <sheets>
    <sheet name="Ingreso" sheetId="1" r:id="rId1"/>
    <sheet name="Promoción" sheetId="4" r:id="rId2"/>
    <sheet name="Nota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4" l="1"/>
  <c r="L5" i="4"/>
  <c r="J6" i="4"/>
  <c r="K6" i="4" s="1"/>
  <c r="L6" i="4" s="1"/>
  <c r="K7" i="4"/>
  <c r="L7" i="4" s="1"/>
  <c r="K8" i="4"/>
  <c r="L8" i="4" s="1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33" i="4"/>
  <c r="O34" i="4"/>
  <c r="O35" i="4"/>
  <c r="O36" i="4"/>
  <c r="O37" i="4"/>
  <c r="O38" i="4"/>
  <c r="O39" i="4"/>
  <c r="O40" i="4"/>
  <c r="O41" i="4"/>
  <c r="O42" i="4"/>
  <c r="O43" i="4"/>
  <c r="P41" i="4"/>
  <c r="P9" i="4"/>
  <c r="P5" i="4"/>
  <c r="P10" i="4"/>
  <c r="P13" i="4"/>
  <c r="N13" i="4"/>
  <c r="P39" i="4" l="1"/>
  <c r="N39" i="4"/>
  <c r="P6" i="4" l="1"/>
  <c r="P7" i="4"/>
  <c r="P8" i="4"/>
  <c r="P11" i="4"/>
  <c r="P12" i="4"/>
  <c r="P14" i="4"/>
  <c r="P15" i="4"/>
  <c r="P16" i="4"/>
  <c r="P17" i="4"/>
  <c r="P19" i="4"/>
  <c r="P20" i="4"/>
  <c r="P21" i="4"/>
  <c r="P33" i="4"/>
  <c r="P34" i="4"/>
  <c r="P35" i="4"/>
  <c r="P36" i="4"/>
  <c r="P37" i="4"/>
  <c r="P38" i="4"/>
  <c r="P40" i="4"/>
  <c r="N5" i="4"/>
  <c r="N6" i="4"/>
  <c r="N7" i="4"/>
  <c r="N8" i="4"/>
  <c r="N10" i="4"/>
  <c r="N11" i="4"/>
  <c r="N12" i="4"/>
  <c r="N14" i="4"/>
  <c r="N15" i="4"/>
  <c r="N16" i="4"/>
  <c r="N17" i="4"/>
  <c r="N19" i="4"/>
  <c r="N20" i="4"/>
  <c r="N21" i="4"/>
  <c r="N34" i="4"/>
  <c r="N35" i="4"/>
  <c r="N36" i="4"/>
  <c r="N37" i="4"/>
  <c r="N38" i="4"/>
  <c r="N40" i="4"/>
  <c r="N41" i="4"/>
  <c r="N33" i="4"/>
  <c r="A6" i="4" l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5" i="4" s="1"/>
  <c r="A40" i="4" s="1"/>
  <c r="A39" i="4" s="1"/>
  <c r="A33" i="4" s="1"/>
  <c r="A34" i="4" s="1"/>
  <c r="A36" i="4" s="1"/>
  <c r="A37" i="4" s="1"/>
  <c r="A38" i="4" s="1"/>
  <c r="A41" i="4" s="1"/>
  <c r="A42" i="4" s="1"/>
  <c r="A43" i="4" s="1"/>
  <c r="H6" i="1" l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5" i="1"/>
  <c r="I5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N43" i="4"/>
  <c r="P43" i="4"/>
  <c r="N42" i="4"/>
  <c r="P42" i="4"/>
</calcChain>
</file>

<file path=xl/sharedStrings.xml><?xml version="1.0" encoding="utf-8"?>
<sst xmlns="http://schemas.openxmlformats.org/spreadsheetml/2006/main" count="248" uniqueCount="119">
  <si>
    <t>Figura</t>
  </si>
  <si>
    <t>No.</t>
  </si>
  <si>
    <t>CRITERIOS TÉCNICOS</t>
  </si>
  <si>
    <t>Alfa</t>
  </si>
  <si>
    <t>Especificaciones</t>
  </si>
  <si>
    <t>Reactivos</t>
  </si>
  <si>
    <t>% Reactivos Eliminados</t>
  </si>
  <si>
    <t>Sustentantes</t>
  </si>
  <si>
    <t>DOF (2018)</t>
  </si>
  <si>
    <t>Escenario A</t>
  </si>
  <si>
    <t>Escenario B</t>
  </si>
  <si>
    <t>Escenario C</t>
  </si>
  <si>
    <t>N reactivos (Nacionales)</t>
  </si>
  <si>
    <t>Rpbis de RC</t>
  </si>
  <si>
    <t>&gt;=0.15</t>
  </si>
  <si>
    <t>&gt;=0.10</t>
  </si>
  <si>
    <t>Rpbis Distractores</t>
  </si>
  <si>
    <t>&lt;0.00</t>
  </si>
  <si>
    <t>&lt;=0.02</t>
  </si>
  <si>
    <t>&lt;=0.05</t>
  </si>
  <si>
    <t>Dificultad (P)</t>
  </si>
  <si>
    <t>10% - 90%</t>
  </si>
  <si>
    <t>CRITERIOS</t>
  </si>
  <si>
    <t>EHIREP</t>
  </si>
  <si>
    <t>ECHPD EDUCACION PREESCOLAR</t>
  </si>
  <si>
    <t>ECHPD EDUCACION PREESCOLAR INDIGENA</t>
  </si>
  <si>
    <t>Total Reactivos eliminados</t>
  </si>
  <si>
    <t>Total    
 Especificaciones eliminadas</t>
  </si>
  <si>
    <r>
      <rPr>
        <b/>
        <sz val="11"/>
        <rFont val="Calibri"/>
        <family val="2"/>
      </rPr>
      <t>α</t>
    </r>
    <r>
      <rPr>
        <b/>
        <sz val="11"/>
        <rFont val="Calibri"/>
        <family val="2"/>
        <scheme val="minor"/>
      </rPr>
      <t xml:space="preserve"> Cronbach</t>
    </r>
  </si>
  <si>
    <t xml:space="preserve">ECHPD EDUCACION PRIMARIA DOCENTE </t>
  </si>
  <si>
    <t>ECHPD EDUCACION PRIMARIA INDIGENA DOCENTE</t>
  </si>
  <si>
    <t>ECHPD EDUCACION PREESCOLAR Y EDUCACION PRIMARIA (INGLES)</t>
  </si>
  <si>
    <t>ECHPD EDUCACION SECUNDARIA (ESPAÑOL)</t>
  </si>
  <si>
    <t>ECHPD EDUCACION SECUNDARIA (MATEMATICAS)</t>
  </si>
  <si>
    <t>ECHPD EDUCACION SECUNDARIA (BIOLOGIA)</t>
  </si>
  <si>
    <t>ECHPD EDUCACION SECUNDARIA (FISICA)</t>
  </si>
  <si>
    <t>ECHPD EDUCACION SECUNDARIA (QUIMICA)</t>
  </si>
  <si>
    <t>ECHPD EDUCACION SECUNDARIA (GEOGRAFIA)</t>
  </si>
  <si>
    <t>ECHPD EDUCACION SECUNDARIA (HISTORIA)</t>
  </si>
  <si>
    <t>ECHPD EDUCACION SECUNDARIA (FORMACION CIVICA Y ETICA)</t>
  </si>
  <si>
    <t>ECHPD EDUCACION SECUNDARIA (INGLES)</t>
  </si>
  <si>
    <t>ECHPD EDUCACION SECUNDARIA (ARTES VISUALES)</t>
  </si>
  <si>
    <t>ECHPD EDUCACION SECUNDARIA (DANZA)</t>
  </si>
  <si>
    <t>ECHPD EDUCACION SECUNDARIA (MUSICA)</t>
  </si>
  <si>
    <t>ECHPD EDUCACION SECUNDARIA (TEATRO)</t>
  </si>
  <si>
    <t>ECHPD EDUCACION SECUNDARIA (TELESECUNDARIA)</t>
  </si>
  <si>
    <t>ECHPD EDUCACION FISICA</t>
  </si>
  <si>
    <t>ECHPD EDUCACION ESPECIAL</t>
  </si>
  <si>
    <t>ECHPD MAESTRO DE AULA DE MEDIOS TECNICO DOCENTE</t>
  </si>
  <si>
    <t>ECHPD MAESTRO DE TALLER DE LECTURA Y ESCRITURA TECNICO DOCENTE</t>
  </si>
  <si>
    <t>ECHPD MAESTRO DE TALLER TECNICO DOCENTE</t>
  </si>
  <si>
    <t>ECHPD MAESTRO DE ENSEÑANZA ARTISTICA TECNICO DOCENTE</t>
  </si>
  <si>
    <t>ECHPD PROMOTOR DE TIC TECNICO DOCENTE</t>
  </si>
  <si>
    <t>ECHPP - ATP. LENGUAJE ORAL Y ESCRITO. SECUNDARIA</t>
  </si>
  <si>
    <t>ECHPP - ATP. EDUCACIÓN FÍSICA</t>
  </si>
  <si>
    <t>ECHPP - ATP. EDUCACIÓN ESPECIAL</t>
  </si>
  <si>
    <t>ECHPP - ATP. LENGUAJE ORAL Y ESCRITO. PREESCOLAR</t>
  </si>
  <si>
    <t>ECHPP - ATP. LENGUAJE ORAL Y ESCRITO. PRIMARIA</t>
  </si>
  <si>
    <t>ECHPP - ATP. PENSAMIENTO MATEMÁTICO. PREESCOLAR</t>
  </si>
  <si>
    <t>ECHPP - ATP. PENSAMIENTO MATEMÁTICO. PRIMARIA</t>
  </si>
  <si>
    <t>ECHPP - ATP. PENSAMIENTO MATEMÁTICO. SECUNDARIA</t>
  </si>
  <si>
    <t>ECHPP - COORDINADOR DE ACTIVIDADES. SECUNDARIA</t>
  </si>
  <si>
    <t>ECHPP - DIRECTOR. EDUCACIÓN ESPECIAL</t>
  </si>
  <si>
    <t>ECHPP - DIRECTOR. PREESCOLAR</t>
  </si>
  <si>
    <t>ECHPP - DIRECTOR. PRIMARIA</t>
  </si>
  <si>
    <t>ECHPP - DIRECTOR. SECUNDARIA</t>
  </si>
  <si>
    <t>ECHPP - JEFE DE ENSEÑANZA. SECUNDARIA. ARTES</t>
  </si>
  <si>
    <t>ECHPP - JEFE DE ENSEÑANZA. SECUNDARIA. HISTORIA</t>
  </si>
  <si>
    <t>ECHPP - JEFE DE ENSEÑANZA. SECUNDARIA. INGLÉS</t>
  </si>
  <si>
    <t>ECHPP - JEFE DE ENSEÑANZA. SECUNDARIA. ESPAÑOL</t>
  </si>
  <si>
    <t>ECHPP - JEFE DE ENSEÑANZA. SECUNDARIA. FORMACIÓN CÍVICA Y ÉTICA</t>
  </si>
  <si>
    <t>ECHPP - JEFE DE ENSEÑANZA. SECUNDARIA. FÍSICA</t>
  </si>
  <si>
    <t>ECHPP - JEFE DE ENSEÑANZA. SECUNDARIA. GEOGRAFÍA</t>
  </si>
  <si>
    <t>ECHPP - JEFE DE ENSEÑANZA. SECUNDARIA. MATEMÁTICAS</t>
  </si>
  <si>
    <t>ECHPP - JEFE DE ENSEÑANZA. SECUNDARIA. QUÍMICA</t>
  </si>
  <si>
    <t>ECHPP -JEFE DE ENSEÑANZA. SECUNDARIA. BIOLOGÍA</t>
  </si>
  <si>
    <t>ECHPP - JEFE DE ENSEÑANZA. SECUNDARIA. TECNOLOGÍA</t>
  </si>
  <si>
    <t>ECHPP - JEFE DE SECTOR. PREESCOLAR</t>
  </si>
  <si>
    <t>ECHPP - JEFE DE SECTOR. PRIMARIA</t>
  </si>
  <si>
    <t>ECHPP - JEFE DE SECTOR. TELESECUNDARIA</t>
  </si>
  <si>
    <t>ECHPP - SUBDIRECTOR. PREESCOLAR</t>
  </si>
  <si>
    <t>ECHPP - SUBDIRECTOR. PRIMARIA</t>
  </si>
  <si>
    <t>ECHPP - SUBDIRECTOR. SECUNDARIA</t>
  </si>
  <si>
    <t>ECHPP - SUPERVISOR. EDUCACIÓN FÍSICA</t>
  </si>
  <si>
    <t>ECHPP - SUPERVISOR. EDUCACIÓN BÁSICA PARA ADULTOS</t>
  </si>
  <si>
    <t>ECHPP - SUPERVISOR. PREESCOLAR</t>
  </si>
  <si>
    <t>ECHPP - SUPERVISOR. SECUNDARIA</t>
  </si>
  <si>
    <t>ECHPP - SUPERVISOR. EDUCACIÓN ESPECIAL</t>
  </si>
  <si>
    <t>ECHPP - SUPERVISOR. PRIMARIA</t>
  </si>
  <si>
    <t>EHIREP - DIRECCIÓN</t>
  </si>
  <si>
    <t>EHIREP - SUPERVISIÓN</t>
  </si>
  <si>
    <t>EHIREP - ATP</t>
  </si>
  <si>
    <t>Dirección General de Evaluación de Docentes y Directivos
DIAGNÓSTICO INSTRUMENTOS DE OPCIÓN MÚLTIPLE
INGRESO
Educación Básica</t>
  </si>
  <si>
    <t>Fecha: 6 de julio del 2018</t>
  </si>
  <si>
    <t>Dirección General de Evaluación de Docentes y Directivos
DIAGNÓSTICO INSTRUMENTOS DE OPCIÓN MÚLTIPLE
PROMOCIÓN
Educación Básica</t>
  </si>
  <si>
    <t xml:space="preserve">Total
Reactivos en estructura </t>
  </si>
  <si>
    <t>Total  Especificaciones en estructura</t>
  </si>
  <si>
    <t>Total
Reactivos en estructura</t>
  </si>
  <si>
    <t>Fecha: 6 de julio del 2018        .</t>
  </si>
  <si>
    <t>A</t>
  </si>
  <si>
    <t>Total    
 Especificaciones incongruentes</t>
  </si>
  <si>
    <t>Reactivos para calificar</t>
  </si>
  <si>
    <t>Dictamen</t>
  </si>
  <si>
    <t>Requiere mantenimiento mayor</t>
  </si>
  <si>
    <t>Escenario del instrumento</t>
  </si>
  <si>
    <t>Total en base</t>
  </si>
  <si>
    <t>En base</t>
  </si>
  <si>
    <t>DOF</t>
  </si>
  <si>
    <t>B</t>
  </si>
  <si>
    <t>C</t>
  </si>
  <si>
    <t>NA</t>
  </si>
  <si>
    <t>Sí</t>
  </si>
  <si>
    <t>[4]</t>
  </si>
  <si>
    <t>[4] + 1</t>
  </si>
  <si>
    <t>[4] + 2</t>
  </si>
  <si>
    <t>Sin contar reactivos 0</t>
  </si>
  <si>
    <t>Eliminados 
Sin contar reactivos 0</t>
  </si>
  <si>
    <t>Reactivos a contar (sin 0)</t>
  </si>
  <si>
    <t>(menos) 20 pilotos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</si>
</sst>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Arial"/>
      <family val="2"/>
    </font>
    <font>
      <sz val="9.5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5" fillId="0" borderId="0"/>
  </cellStyleXfs>
  <cellXfs count="128">
    <xf numFmtId="0" fontId="0" fillId="0" borderId="0" xfId="0"/>
    <xf numFmtId="0" fontId="2" fillId="6" borderId="2" xfId="0" applyFont="1" applyFill="1" applyBorder="1" applyAlignment="1">
      <alignment vertical="center" wrapText="1"/>
    </xf>
    <xf numFmtId="0" fontId="3" fillId="0" borderId="3" xfId="0" applyFon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/>
    <xf numFmtId="0" fontId="0" fillId="0" borderId="12" xfId="0" applyFill="1" applyBorder="1"/>
    <xf numFmtId="0" fontId="0" fillId="0" borderId="13" xfId="0" applyFont="1" applyBorder="1" applyAlignment="1">
      <alignment horizontal="left" vertical="center"/>
    </xf>
    <xf numFmtId="0" fontId="7" fillId="10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6" fillId="5" borderId="11" xfId="0" applyFont="1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3" borderId="14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0" fontId="0" fillId="0" borderId="8" xfId="0" applyNumberFormat="1" applyFill="1" applyBorder="1" applyAlignment="1">
      <alignment horizontal="center" wrapText="1"/>
    </xf>
    <xf numFmtId="10" fontId="0" fillId="0" borderId="0" xfId="0" applyNumberFormat="1" applyFill="1" applyBorder="1" applyAlignment="1">
      <alignment horizontal="center" wrapText="1"/>
    </xf>
    <xf numFmtId="10" fontId="0" fillId="0" borderId="13" xfId="0" applyNumberFormat="1" applyFill="1" applyBorder="1" applyAlignment="1">
      <alignment horizontal="center" wrapText="1"/>
    </xf>
    <xf numFmtId="0" fontId="7" fillId="10" borderId="9" xfId="0" applyFont="1" applyFill="1" applyBorder="1" applyAlignment="1">
      <alignment horizontal="center" vertical="center" wrapText="1"/>
    </xf>
    <xf numFmtId="0" fontId="7" fillId="10" borderId="14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5" borderId="10" xfId="0" applyFill="1" applyBorder="1"/>
    <xf numFmtId="0" fontId="0" fillId="0" borderId="8" xfId="0" applyBorder="1" applyAlignment="1">
      <alignment horizontal="center"/>
    </xf>
    <xf numFmtId="0" fontId="7" fillId="3" borderId="9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9" fillId="0" borderId="0" xfId="0" applyFont="1" applyFill="1" applyBorder="1" applyAlignment="1"/>
    <xf numFmtId="0" fontId="0" fillId="9" borderId="0" xfId="0" applyFill="1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10" fontId="0" fillId="5" borderId="0" xfId="0" applyNumberFormat="1" applyFill="1" applyBorder="1" applyAlignment="1">
      <alignment horizontal="center" wrapText="1"/>
    </xf>
    <xf numFmtId="0" fontId="0" fillId="5" borderId="10" xfId="0" applyFill="1" applyBorder="1" applyAlignment="1">
      <alignment horizontal="center"/>
    </xf>
    <xf numFmtId="0" fontId="0" fillId="0" borderId="7" xfId="0" applyFill="1" applyBorder="1"/>
    <xf numFmtId="0" fontId="10" fillId="0" borderId="10" xfId="0" applyFont="1" applyFill="1" applyBorder="1"/>
    <xf numFmtId="0" fontId="6" fillId="5" borderId="0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9" fillId="11" borderId="0" xfId="0" applyFont="1" applyFill="1" applyBorder="1" applyAlignment="1">
      <alignment horizontal="center"/>
    </xf>
    <xf numFmtId="0" fontId="9" fillId="11" borderId="0" xfId="0" applyFont="1" applyFill="1" applyBorder="1"/>
    <xf numFmtId="0" fontId="0" fillId="5" borderId="0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0" fillId="0" borderId="15" xfId="0" applyBorder="1"/>
    <xf numFmtId="0" fontId="0" fillId="0" borderId="15" xfId="0" applyBorder="1" applyAlignment="1">
      <alignment horizontal="center"/>
    </xf>
    <xf numFmtId="2" fontId="0" fillId="5" borderId="0" xfId="0" applyNumberFormat="1" applyFill="1" applyBorder="1" applyAlignment="1">
      <alignment horizontal="center" wrapText="1"/>
    </xf>
    <xf numFmtId="2" fontId="0" fillId="9" borderId="0" xfId="0" applyNumberFormat="1" applyFill="1" applyBorder="1" applyAlignment="1">
      <alignment horizontal="center" wrapText="1"/>
    </xf>
    <xf numFmtId="2" fontId="0" fillId="9" borderId="13" xfId="0" applyNumberFormat="1" applyFill="1" applyBorder="1" applyAlignment="1">
      <alignment horizontal="center" wrapText="1"/>
    </xf>
    <xf numFmtId="0" fontId="0" fillId="9" borderId="13" xfId="0" applyFill="1" applyBorder="1" applyAlignment="1">
      <alignment horizontal="center"/>
    </xf>
    <xf numFmtId="2" fontId="0" fillId="9" borderId="8" xfId="0" applyNumberFormat="1" applyFill="1" applyBorder="1" applyAlignment="1">
      <alignment horizontal="center" wrapText="1"/>
    </xf>
    <xf numFmtId="0" fontId="10" fillId="8" borderId="5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 wrapText="1"/>
    </xf>
    <xf numFmtId="0" fontId="9" fillId="12" borderId="0" xfId="0" applyFont="1" applyFill="1" applyBorder="1" applyAlignment="1">
      <alignment horizontal="center" vertical="center"/>
    </xf>
    <xf numFmtId="0" fontId="0" fillId="12" borderId="15" xfId="0" applyFill="1" applyBorder="1" applyAlignment="1">
      <alignment horizontal="center"/>
    </xf>
    <xf numFmtId="0" fontId="9" fillId="12" borderId="13" xfId="0" applyFont="1" applyFill="1" applyBorder="1" applyAlignment="1">
      <alignment horizontal="center" vertical="center"/>
    </xf>
    <xf numFmtId="0" fontId="7" fillId="12" borderId="8" xfId="0" applyFont="1" applyFill="1" applyBorder="1" applyAlignment="1">
      <alignment horizontal="center" vertical="center"/>
    </xf>
    <xf numFmtId="0" fontId="9" fillId="12" borderId="8" xfId="0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9" fillId="12" borderId="0" xfId="0" applyFont="1" applyFill="1" applyBorder="1" applyAlignment="1">
      <alignment horizontal="center"/>
    </xf>
    <xf numFmtId="10" fontId="0" fillId="13" borderId="0" xfId="0" applyNumberFormat="1" applyFill="1" applyBorder="1" applyAlignment="1">
      <alignment horizontal="center" wrapText="1"/>
    </xf>
    <xf numFmtId="0" fontId="6" fillId="13" borderId="11" xfId="0" applyFont="1" applyFill="1" applyBorder="1" applyAlignment="1">
      <alignment horizontal="center" vertical="center"/>
    </xf>
    <xf numFmtId="0" fontId="0" fillId="14" borderId="0" xfId="0" applyFill="1" applyBorder="1" applyAlignment="1">
      <alignment horizontal="center"/>
    </xf>
    <xf numFmtId="0" fontId="7" fillId="8" borderId="15" xfId="0" applyFont="1" applyFill="1" applyBorder="1" applyAlignment="1">
      <alignment horizontal="center"/>
    </xf>
    <xf numFmtId="0" fontId="7" fillId="7" borderId="6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7" fillId="4" borderId="14" xfId="0" applyFont="1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5" borderId="7" xfId="0" applyFill="1" applyBorder="1" applyAlignment="1">
      <alignment horizontal="center"/>
    </xf>
    <xf numFmtId="0" fontId="7" fillId="5" borderId="9" xfId="0" applyFont="1" applyFill="1" applyBorder="1" applyAlignment="1">
      <alignment horizontal="center"/>
    </xf>
    <xf numFmtId="0" fontId="7" fillId="5" borderId="11" xfId="0" applyFont="1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6" borderId="8" xfId="0" applyFill="1" applyBorder="1" applyAlignment="1">
      <alignment horizontal="center"/>
    </xf>
    <xf numFmtId="0" fontId="0" fillId="16" borderId="0" xfId="0" applyFill="1" applyBorder="1" applyAlignment="1">
      <alignment horizontal="center"/>
    </xf>
    <xf numFmtId="0" fontId="9" fillId="0" borderId="7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0" fontId="9" fillId="0" borderId="12" xfId="0" applyFont="1" applyFill="1" applyBorder="1" applyAlignment="1">
      <alignment horizontal="right"/>
    </xf>
    <xf numFmtId="0" fontId="9" fillId="0" borderId="13" xfId="0" applyFont="1" applyFill="1" applyBorder="1" applyAlignment="1">
      <alignment horizontal="right"/>
    </xf>
    <xf numFmtId="0" fontId="9" fillId="0" borderId="3" xfId="0" applyFont="1" applyFill="1" applyBorder="1" applyAlignment="1">
      <alignment horizontal="right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152400</xdr:rowOff>
    </xdr:from>
    <xdr:to>
      <xdr:col>1</xdr:col>
      <xdr:colOff>1209675</xdr:colOff>
      <xdr:row>0</xdr:row>
      <xdr:rowOff>1314450</xdr:rowOff>
    </xdr:to>
    <xdr:pic>
      <xdr:nvPicPr>
        <xdr:cNvPr id="2" name="Imagen 1" descr="http://intranet.df.inee/images/stories/2016/imagen/logos/LOGO_INEE_AZU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52400"/>
          <a:ext cx="1314450" cy="11620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0</xdr:row>
      <xdr:rowOff>247650</xdr:rowOff>
    </xdr:from>
    <xdr:to>
      <xdr:col>1</xdr:col>
      <xdr:colOff>1524000</xdr:colOff>
      <xdr:row>0</xdr:row>
      <xdr:rowOff>1371600</xdr:rowOff>
    </xdr:to>
    <xdr:pic>
      <xdr:nvPicPr>
        <xdr:cNvPr id="2" name="Imagen 1" descr="http://intranet.df.inee/images/stories/2016/imagen/logos/LOGO_INEE_AZUL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247650"/>
          <a:ext cx="1447800" cy="112395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4" zoomScaleNormal="100" workbookViewId="0">
      <pane xSplit="2" ySplit="12" topLeftCell="C16" activePane="bottomRight" state="frozen"/>
      <selection activeCell="A4" sqref="A4"/>
      <selection pane="topRight" activeCell="C4" sqref="C4"/>
      <selection pane="bottomLeft" activeCell="A16" sqref="A16"/>
      <selection pane="bottomRight" activeCell="M19" sqref="M19"/>
    </sheetView>
  </sheetViews>
  <sheetFormatPr baseColWidth="10" defaultColWidth="9.140625" defaultRowHeight="15" x14ac:dyDescent="0.25"/>
  <cols>
    <col min="1" max="1" width="6.5703125" customWidth="1"/>
    <col min="2" max="2" width="67.7109375" customWidth="1"/>
    <col min="3" max="3" width="14.5703125" customWidth="1"/>
    <col min="4" max="4" width="19.7109375" customWidth="1"/>
    <col min="5" max="5" width="20.28515625" customWidth="1"/>
    <col min="6" max="6" width="17.7109375" customWidth="1"/>
    <col min="7" max="7" width="15.5703125" customWidth="1"/>
    <col min="8" max="8" width="13.7109375" customWidth="1"/>
    <col min="9" max="9" width="14.85546875" customWidth="1"/>
    <col min="10" max="11" width="13.42578125" customWidth="1"/>
    <col min="12" max="12" width="14.140625" customWidth="1"/>
    <col min="13" max="13" width="16.42578125" customWidth="1"/>
  </cols>
  <sheetData>
    <row r="1" spans="1:13" ht="115.5" customHeight="1" x14ac:dyDescent="0.25">
      <c r="A1" s="108" t="s">
        <v>92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10"/>
    </row>
    <row r="2" spans="1:13" ht="15.75" thickBot="1" x14ac:dyDescent="0.3">
      <c r="A2" s="111" t="s">
        <v>98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3"/>
    </row>
    <row r="3" spans="1:13" ht="15" customHeight="1" thickBot="1" x14ac:dyDescent="0.3">
      <c r="A3" s="117" t="s">
        <v>1</v>
      </c>
      <c r="B3" s="119" t="s">
        <v>0</v>
      </c>
      <c r="C3" s="121" t="s">
        <v>7</v>
      </c>
      <c r="D3" s="114" t="s">
        <v>4</v>
      </c>
      <c r="E3" s="115"/>
      <c r="F3" s="116"/>
      <c r="G3" s="123" t="s">
        <v>5</v>
      </c>
      <c r="H3" s="123"/>
      <c r="I3" s="123"/>
      <c r="J3" s="124"/>
      <c r="K3" s="114" t="s">
        <v>2</v>
      </c>
      <c r="L3" s="116"/>
      <c r="M3" s="65" t="s">
        <v>102</v>
      </c>
    </row>
    <row r="4" spans="1:13" ht="57.75" customHeight="1" thickBot="1" x14ac:dyDescent="0.3">
      <c r="A4" s="118"/>
      <c r="B4" s="120"/>
      <c r="C4" s="122"/>
      <c r="D4" s="34" t="s">
        <v>96</v>
      </c>
      <c r="E4" s="34" t="s">
        <v>100</v>
      </c>
      <c r="F4" s="34" t="s">
        <v>27</v>
      </c>
      <c r="G4" s="43" t="s">
        <v>97</v>
      </c>
      <c r="H4" s="44" t="s">
        <v>26</v>
      </c>
      <c r="I4" s="44" t="s">
        <v>6</v>
      </c>
      <c r="J4" s="44" t="s">
        <v>101</v>
      </c>
      <c r="K4" s="15" t="s">
        <v>28</v>
      </c>
      <c r="L4" s="15" t="s">
        <v>104</v>
      </c>
      <c r="M4" s="14" t="s">
        <v>103</v>
      </c>
    </row>
    <row r="5" spans="1:13" x14ac:dyDescent="0.25">
      <c r="A5" s="30">
        <v>1</v>
      </c>
      <c r="B5" s="9" t="s">
        <v>23</v>
      </c>
      <c r="C5" s="22">
        <v>116246</v>
      </c>
      <c r="D5" s="35">
        <v>44</v>
      </c>
      <c r="E5" s="81">
        <v>5</v>
      </c>
      <c r="F5" s="17">
        <v>2</v>
      </c>
      <c r="G5" s="16">
        <v>120</v>
      </c>
      <c r="H5" s="23">
        <f>G5-J5</f>
        <v>41</v>
      </c>
      <c r="I5" s="40">
        <f>(H5)/G5</f>
        <v>0.34166666666666667</v>
      </c>
      <c r="J5" s="17">
        <v>79</v>
      </c>
      <c r="K5" s="45">
        <v>0.85</v>
      </c>
      <c r="L5" s="73" t="s">
        <v>108</v>
      </c>
      <c r="M5" s="79" t="s">
        <v>111</v>
      </c>
    </row>
    <row r="6" spans="1:13" ht="17.25" customHeight="1" x14ac:dyDescent="0.25">
      <c r="A6" s="30">
        <f>A5+1</f>
        <v>2</v>
      </c>
      <c r="B6" s="9" t="s">
        <v>24</v>
      </c>
      <c r="C6" s="22">
        <v>21331</v>
      </c>
      <c r="D6" s="36">
        <v>45</v>
      </c>
      <c r="E6" s="26">
        <v>0</v>
      </c>
      <c r="F6" s="19">
        <v>5</v>
      </c>
      <c r="G6" s="18">
        <v>120</v>
      </c>
      <c r="H6" s="10">
        <f t="shared" ref="H6:H31" si="0">G6-J6</f>
        <v>39</v>
      </c>
      <c r="I6" s="41">
        <f>(H6)/G6</f>
        <v>0.32500000000000001</v>
      </c>
      <c r="J6" s="19">
        <v>81</v>
      </c>
      <c r="K6" s="24">
        <v>0.88</v>
      </c>
      <c r="L6" s="74" t="s">
        <v>99</v>
      </c>
      <c r="M6" s="66"/>
    </row>
    <row r="7" spans="1:13" ht="18" customHeight="1" x14ac:dyDescent="0.25">
      <c r="A7" s="30">
        <f t="shared" ref="A7:A31" si="1">A6+1</f>
        <v>3</v>
      </c>
      <c r="B7" s="9" t="s">
        <v>25</v>
      </c>
      <c r="C7" s="22">
        <v>721</v>
      </c>
      <c r="D7" s="36">
        <v>49</v>
      </c>
      <c r="E7" s="78">
        <v>6</v>
      </c>
      <c r="F7" s="19">
        <v>0</v>
      </c>
      <c r="G7" s="18">
        <v>120</v>
      </c>
      <c r="H7" s="10">
        <f t="shared" si="0"/>
        <v>41</v>
      </c>
      <c r="I7" s="41">
        <f t="shared" ref="I7:I31" si="2">(H7)/G7</f>
        <v>0.34166666666666667</v>
      </c>
      <c r="J7" s="19">
        <v>79</v>
      </c>
      <c r="K7" s="24">
        <v>0.85</v>
      </c>
      <c r="L7" s="73" t="s">
        <v>108</v>
      </c>
      <c r="M7" s="79" t="s">
        <v>111</v>
      </c>
    </row>
    <row r="8" spans="1:13" ht="15.75" customHeight="1" x14ac:dyDescent="0.25">
      <c r="A8" s="30">
        <f t="shared" si="1"/>
        <v>4</v>
      </c>
      <c r="B8" s="9" t="s">
        <v>29</v>
      </c>
      <c r="C8" s="22">
        <v>39402</v>
      </c>
      <c r="D8" s="36">
        <v>47</v>
      </c>
      <c r="E8" s="26">
        <v>0</v>
      </c>
      <c r="F8" s="19">
        <v>5</v>
      </c>
      <c r="G8" s="18">
        <v>139</v>
      </c>
      <c r="H8" s="10">
        <f t="shared" si="0"/>
        <v>60</v>
      </c>
      <c r="I8" s="41">
        <f t="shared" si="2"/>
        <v>0.43165467625899279</v>
      </c>
      <c r="J8" s="19">
        <v>79</v>
      </c>
      <c r="K8" s="24">
        <v>0.87</v>
      </c>
      <c r="L8" s="74" t="s">
        <v>99</v>
      </c>
      <c r="M8" s="66"/>
    </row>
    <row r="9" spans="1:13" ht="15" customHeight="1" x14ac:dyDescent="0.25">
      <c r="A9" s="30">
        <f t="shared" si="1"/>
        <v>5</v>
      </c>
      <c r="B9" s="9" t="s">
        <v>30</v>
      </c>
      <c r="C9" s="22">
        <v>983</v>
      </c>
      <c r="D9" s="36">
        <v>49</v>
      </c>
      <c r="E9" s="78">
        <v>2</v>
      </c>
      <c r="F9" s="19">
        <v>3</v>
      </c>
      <c r="G9" s="18">
        <v>120</v>
      </c>
      <c r="H9" s="10">
        <f t="shared" si="0"/>
        <v>40</v>
      </c>
      <c r="I9" s="41">
        <f t="shared" si="2"/>
        <v>0.33333333333333331</v>
      </c>
      <c r="J9" s="19">
        <v>80</v>
      </c>
      <c r="K9" s="24">
        <v>0.88</v>
      </c>
      <c r="L9" s="75" t="s">
        <v>107</v>
      </c>
      <c r="M9" s="79" t="s">
        <v>111</v>
      </c>
    </row>
    <row r="10" spans="1:13" x14ac:dyDescent="0.25">
      <c r="A10" s="30">
        <f t="shared" si="1"/>
        <v>6</v>
      </c>
      <c r="B10" s="9" t="s">
        <v>31</v>
      </c>
      <c r="C10" s="22">
        <v>680</v>
      </c>
      <c r="D10" s="36">
        <v>49</v>
      </c>
      <c r="E10" s="26">
        <v>0</v>
      </c>
      <c r="F10" s="19">
        <v>3</v>
      </c>
      <c r="G10" s="18">
        <v>120</v>
      </c>
      <c r="H10" s="10">
        <f t="shared" si="0"/>
        <v>38</v>
      </c>
      <c r="I10" s="41">
        <f t="shared" si="2"/>
        <v>0.31666666666666665</v>
      </c>
      <c r="J10" s="19">
        <v>82</v>
      </c>
      <c r="K10" s="25">
        <v>0.84</v>
      </c>
      <c r="L10" s="73" t="s">
        <v>108</v>
      </c>
      <c r="M10" s="66"/>
    </row>
    <row r="11" spans="1:13" x14ac:dyDescent="0.25">
      <c r="A11" s="30">
        <f t="shared" si="1"/>
        <v>7</v>
      </c>
      <c r="B11" s="9" t="s">
        <v>32</v>
      </c>
      <c r="C11" s="22">
        <v>3825</v>
      </c>
      <c r="D11" s="36">
        <v>50</v>
      </c>
      <c r="E11" s="26">
        <v>0</v>
      </c>
      <c r="F11" s="19">
        <v>4</v>
      </c>
      <c r="G11" s="18">
        <v>120</v>
      </c>
      <c r="H11" s="10">
        <f t="shared" si="0"/>
        <v>40</v>
      </c>
      <c r="I11" s="41">
        <f t="shared" si="2"/>
        <v>0.33333333333333331</v>
      </c>
      <c r="J11" s="19">
        <v>80</v>
      </c>
      <c r="K11" s="25">
        <v>0.86</v>
      </c>
      <c r="L11" s="75" t="s">
        <v>107</v>
      </c>
      <c r="M11" s="66"/>
    </row>
    <row r="12" spans="1:13" x14ac:dyDescent="0.25">
      <c r="A12" s="30">
        <f t="shared" si="1"/>
        <v>8</v>
      </c>
      <c r="B12" s="9" t="s">
        <v>33</v>
      </c>
      <c r="C12" s="22">
        <v>5326</v>
      </c>
      <c r="D12" s="36">
        <v>50</v>
      </c>
      <c r="E12" s="26">
        <v>0</v>
      </c>
      <c r="F12" s="19">
        <v>3</v>
      </c>
      <c r="G12" s="18">
        <v>120</v>
      </c>
      <c r="H12" s="10">
        <f t="shared" si="0"/>
        <v>30</v>
      </c>
      <c r="I12" s="41">
        <f t="shared" si="2"/>
        <v>0.25</v>
      </c>
      <c r="J12" s="19">
        <v>90</v>
      </c>
      <c r="K12" s="25">
        <v>0.91</v>
      </c>
      <c r="L12" s="75" t="s">
        <v>107</v>
      </c>
      <c r="M12" s="66"/>
    </row>
    <row r="13" spans="1:13" x14ac:dyDescent="0.25">
      <c r="A13" s="30">
        <f t="shared" si="1"/>
        <v>9</v>
      </c>
      <c r="B13" s="9" t="s">
        <v>34</v>
      </c>
      <c r="C13" s="22">
        <v>3290</v>
      </c>
      <c r="D13" s="36">
        <v>50</v>
      </c>
      <c r="E13" s="26">
        <v>0</v>
      </c>
      <c r="F13" s="19">
        <v>3</v>
      </c>
      <c r="G13" s="18">
        <v>120</v>
      </c>
      <c r="H13" s="10">
        <f t="shared" si="0"/>
        <v>32</v>
      </c>
      <c r="I13" s="41">
        <f t="shared" si="2"/>
        <v>0.26666666666666666</v>
      </c>
      <c r="J13" s="19">
        <v>88</v>
      </c>
      <c r="K13" s="25">
        <v>0.89</v>
      </c>
      <c r="L13" s="75" t="s">
        <v>107</v>
      </c>
      <c r="M13" s="66"/>
    </row>
    <row r="14" spans="1:13" x14ac:dyDescent="0.25">
      <c r="A14" s="30">
        <f t="shared" si="1"/>
        <v>10</v>
      </c>
      <c r="B14" s="9" t="s">
        <v>35</v>
      </c>
      <c r="C14" s="22">
        <v>943</v>
      </c>
      <c r="D14" s="36">
        <v>50</v>
      </c>
      <c r="E14" s="78">
        <v>2</v>
      </c>
      <c r="F14" s="19">
        <v>2</v>
      </c>
      <c r="G14" s="18">
        <v>120</v>
      </c>
      <c r="H14" s="10">
        <f t="shared" si="0"/>
        <v>37</v>
      </c>
      <c r="I14" s="41">
        <f t="shared" si="2"/>
        <v>0.30833333333333335</v>
      </c>
      <c r="J14" s="19">
        <v>83</v>
      </c>
      <c r="K14" s="25">
        <v>0.88</v>
      </c>
      <c r="L14" s="75" t="s">
        <v>107</v>
      </c>
      <c r="M14" s="79" t="s">
        <v>111</v>
      </c>
    </row>
    <row r="15" spans="1:13" x14ac:dyDescent="0.25">
      <c r="A15" s="30">
        <f t="shared" si="1"/>
        <v>11</v>
      </c>
      <c r="B15" s="9" t="s">
        <v>36</v>
      </c>
      <c r="C15" s="22">
        <v>1594</v>
      </c>
      <c r="D15" s="36">
        <v>50</v>
      </c>
      <c r="E15" s="26">
        <v>0</v>
      </c>
      <c r="F15" s="19">
        <v>4</v>
      </c>
      <c r="G15" s="18">
        <v>120</v>
      </c>
      <c r="H15" s="10">
        <f t="shared" si="0"/>
        <v>43</v>
      </c>
      <c r="I15" s="41">
        <f t="shared" si="2"/>
        <v>0.35833333333333334</v>
      </c>
      <c r="J15" s="19">
        <v>77</v>
      </c>
      <c r="K15" s="25">
        <v>0.87</v>
      </c>
      <c r="L15" s="74" t="s">
        <v>99</v>
      </c>
      <c r="M15" s="66"/>
    </row>
    <row r="16" spans="1:13" x14ac:dyDescent="0.25">
      <c r="A16" s="30">
        <f t="shared" si="1"/>
        <v>12</v>
      </c>
      <c r="B16" s="9" t="s">
        <v>37</v>
      </c>
      <c r="C16" s="22">
        <v>822</v>
      </c>
      <c r="D16" s="36">
        <v>48</v>
      </c>
      <c r="E16" s="26">
        <v>0</v>
      </c>
      <c r="F16" s="19">
        <v>5</v>
      </c>
      <c r="G16" s="18">
        <v>120</v>
      </c>
      <c r="H16" s="10">
        <f t="shared" si="0"/>
        <v>45</v>
      </c>
      <c r="I16" s="41">
        <f t="shared" si="2"/>
        <v>0.375</v>
      </c>
      <c r="J16" s="19">
        <v>75</v>
      </c>
      <c r="K16" s="25">
        <v>0.86</v>
      </c>
      <c r="L16" s="74" t="s">
        <v>99</v>
      </c>
      <c r="M16" s="66"/>
    </row>
    <row r="17" spans="1:13" x14ac:dyDescent="0.25">
      <c r="A17" s="30">
        <f t="shared" si="1"/>
        <v>13</v>
      </c>
      <c r="B17" s="9" t="s">
        <v>38</v>
      </c>
      <c r="C17" s="22">
        <v>2093</v>
      </c>
      <c r="D17" s="36">
        <v>49</v>
      </c>
      <c r="E17" s="26">
        <v>0</v>
      </c>
      <c r="F17" s="19">
        <v>3</v>
      </c>
      <c r="G17" s="18">
        <v>120</v>
      </c>
      <c r="H17" s="10">
        <f t="shared" si="0"/>
        <v>40</v>
      </c>
      <c r="I17" s="41">
        <f t="shared" si="2"/>
        <v>0.33333333333333331</v>
      </c>
      <c r="J17" s="19">
        <v>80</v>
      </c>
      <c r="K17" s="25">
        <v>0.88</v>
      </c>
      <c r="L17" s="75" t="s">
        <v>107</v>
      </c>
      <c r="M17" s="66"/>
    </row>
    <row r="18" spans="1:13" x14ac:dyDescent="0.25">
      <c r="A18" s="30">
        <f t="shared" si="1"/>
        <v>14</v>
      </c>
      <c r="B18" s="9" t="s">
        <v>39</v>
      </c>
      <c r="C18" s="22">
        <v>4584</v>
      </c>
      <c r="D18" s="36">
        <v>50</v>
      </c>
      <c r="E18" s="26">
        <v>0</v>
      </c>
      <c r="F18" s="19">
        <v>5</v>
      </c>
      <c r="G18" s="18">
        <v>120</v>
      </c>
      <c r="H18" s="10">
        <f t="shared" si="0"/>
        <v>41</v>
      </c>
      <c r="I18" s="41">
        <f t="shared" si="2"/>
        <v>0.34166666666666667</v>
      </c>
      <c r="J18" s="19">
        <v>79</v>
      </c>
      <c r="K18" s="25">
        <v>0.87</v>
      </c>
      <c r="L18" s="74" t="s">
        <v>99</v>
      </c>
      <c r="M18" s="66"/>
    </row>
    <row r="19" spans="1:13" x14ac:dyDescent="0.25">
      <c r="A19" s="30">
        <f t="shared" si="1"/>
        <v>15</v>
      </c>
      <c r="B19" s="9" t="s">
        <v>40</v>
      </c>
      <c r="C19" s="22">
        <v>1579</v>
      </c>
      <c r="D19" s="36">
        <v>49</v>
      </c>
      <c r="E19" s="78">
        <v>3</v>
      </c>
      <c r="F19" s="19">
        <v>4</v>
      </c>
      <c r="G19" s="18">
        <v>120</v>
      </c>
      <c r="H19" s="10">
        <f t="shared" si="0"/>
        <v>45</v>
      </c>
      <c r="I19" s="41">
        <f t="shared" si="2"/>
        <v>0.375</v>
      </c>
      <c r="J19" s="19">
        <v>75</v>
      </c>
      <c r="K19" s="25">
        <v>0.83</v>
      </c>
      <c r="L19" s="74" t="s">
        <v>99</v>
      </c>
      <c r="M19" s="79" t="s">
        <v>111</v>
      </c>
    </row>
    <row r="20" spans="1:13" x14ac:dyDescent="0.25">
      <c r="A20" s="30">
        <f t="shared" si="1"/>
        <v>16</v>
      </c>
      <c r="B20" s="9" t="s">
        <v>41</v>
      </c>
      <c r="C20" s="22">
        <v>796</v>
      </c>
      <c r="D20" s="36">
        <v>50</v>
      </c>
      <c r="E20" s="78">
        <v>4</v>
      </c>
      <c r="F20" s="19">
        <v>3</v>
      </c>
      <c r="G20" s="18">
        <v>120</v>
      </c>
      <c r="H20" s="10">
        <f t="shared" si="0"/>
        <v>35</v>
      </c>
      <c r="I20" s="41">
        <f t="shared" si="2"/>
        <v>0.29166666666666669</v>
      </c>
      <c r="J20" s="19">
        <v>85</v>
      </c>
      <c r="K20" s="25">
        <v>0.88</v>
      </c>
      <c r="L20" s="75" t="s">
        <v>107</v>
      </c>
      <c r="M20" s="79" t="s">
        <v>111</v>
      </c>
    </row>
    <row r="21" spans="1:13" x14ac:dyDescent="0.25">
      <c r="A21" s="30">
        <f t="shared" si="1"/>
        <v>17</v>
      </c>
      <c r="B21" s="9" t="s">
        <v>42</v>
      </c>
      <c r="C21" s="22">
        <v>325</v>
      </c>
      <c r="D21" s="36">
        <v>50</v>
      </c>
      <c r="E21" s="78">
        <v>1</v>
      </c>
      <c r="F21" s="19">
        <v>2</v>
      </c>
      <c r="G21" s="18">
        <v>120</v>
      </c>
      <c r="H21" s="10">
        <f t="shared" si="0"/>
        <v>39</v>
      </c>
      <c r="I21" s="41">
        <f t="shared" si="2"/>
        <v>0.32500000000000001</v>
      </c>
      <c r="J21" s="19">
        <v>81</v>
      </c>
      <c r="K21" s="25">
        <v>0.87</v>
      </c>
      <c r="L21" s="73" t="s">
        <v>108</v>
      </c>
      <c r="M21" s="79" t="s">
        <v>111</v>
      </c>
    </row>
    <row r="22" spans="1:13" x14ac:dyDescent="0.25">
      <c r="A22" s="30">
        <f t="shared" si="1"/>
        <v>18</v>
      </c>
      <c r="B22" s="9" t="s">
        <v>43</v>
      </c>
      <c r="C22" s="22">
        <v>183</v>
      </c>
      <c r="D22" s="36">
        <v>50</v>
      </c>
      <c r="E22" s="78">
        <v>1</v>
      </c>
      <c r="F22" s="19">
        <v>4</v>
      </c>
      <c r="G22" s="18">
        <v>120</v>
      </c>
      <c r="H22" s="10">
        <f t="shared" si="0"/>
        <v>46</v>
      </c>
      <c r="I22" s="41">
        <f t="shared" si="2"/>
        <v>0.38333333333333336</v>
      </c>
      <c r="J22" s="19">
        <v>74</v>
      </c>
      <c r="K22" s="25">
        <v>0.86</v>
      </c>
      <c r="L22" s="76" t="s">
        <v>109</v>
      </c>
      <c r="M22" s="79" t="s">
        <v>111</v>
      </c>
    </row>
    <row r="23" spans="1:13" x14ac:dyDescent="0.25">
      <c r="A23" s="30">
        <f t="shared" si="1"/>
        <v>19</v>
      </c>
      <c r="B23" s="64" t="s">
        <v>44</v>
      </c>
      <c r="C23" s="62">
        <v>62</v>
      </c>
      <c r="D23" s="53">
        <v>50</v>
      </c>
      <c r="E23" s="78">
        <v>2</v>
      </c>
      <c r="F23" s="32">
        <v>5</v>
      </c>
      <c r="G23" s="55">
        <v>120</v>
      </c>
      <c r="H23" s="33">
        <f t="shared" si="0"/>
        <v>48</v>
      </c>
      <c r="I23" s="56">
        <f t="shared" si="2"/>
        <v>0.4</v>
      </c>
      <c r="J23" s="32">
        <v>72</v>
      </c>
      <c r="K23" s="57">
        <v>0.86</v>
      </c>
      <c r="L23" s="77" t="s">
        <v>110</v>
      </c>
      <c r="M23" s="79" t="s">
        <v>111</v>
      </c>
    </row>
    <row r="24" spans="1:13" x14ac:dyDescent="0.25">
      <c r="A24" s="30">
        <f t="shared" si="1"/>
        <v>20</v>
      </c>
      <c r="B24" s="9" t="s">
        <v>45</v>
      </c>
      <c r="C24" s="22">
        <v>7161</v>
      </c>
      <c r="D24" s="36">
        <v>50</v>
      </c>
      <c r="E24" s="78">
        <v>4</v>
      </c>
      <c r="F24" s="19">
        <v>3</v>
      </c>
      <c r="G24" s="18">
        <v>120</v>
      </c>
      <c r="H24" s="10">
        <f t="shared" si="0"/>
        <v>39</v>
      </c>
      <c r="I24" s="41">
        <f t="shared" si="2"/>
        <v>0.32500000000000001</v>
      </c>
      <c r="J24" s="19">
        <v>81</v>
      </c>
      <c r="K24" s="25">
        <v>0.82</v>
      </c>
      <c r="L24" s="73" t="s">
        <v>108</v>
      </c>
      <c r="M24" s="79" t="s">
        <v>111</v>
      </c>
    </row>
    <row r="25" spans="1:13" x14ac:dyDescent="0.25">
      <c r="A25" s="30">
        <f t="shared" si="1"/>
        <v>21</v>
      </c>
      <c r="B25" s="9" t="s">
        <v>46</v>
      </c>
      <c r="C25" s="22">
        <v>7984</v>
      </c>
      <c r="D25" s="36">
        <v>50</v>
      </c>
      <c r="E25" s="26">
        <v>0</v>
      </c>
      <c r="F25" s="19">
        <v>4</v>
      </c>
      <c r="G25" s="18">
        <v>120</v>
      </c>
      <c r="H25" s="10">
        <f t="shared" si="0"/>
        <v>38</v>
      </c>
      <c r="I25" s="41">
        <f t="shared" si="2"/>
        <v>0.31666666666666665</v>
      </c>
      <c r="J25" s="19">
        <v>82</v>
      </c>
      <c r="K25" s="25">
        <v>0.85</v>
      </c>
      <c r="L25" s="75" t="s">
        <v>107</v>
      </c>
      <c r="M25" s="66"/>
    </row>
    <row r="26" spans="1:13" x14ac:dyDescent="0.25">
      <c r="A26" s="30">
        <f t="shared" si="1"/>
        <v>22</v>
      </c>
      <c r="B26" s="9" t="s">
        <v>47</v>
      </c>
      <c r="C26" s="22">
        <v>10743</v>
      </c>
      <c r="D26" s="36">
        <v>48</v>
      </c>
      <c r="E26" s="78">
        <v>4</v>
      </c>
      <c r="F26" s="19">
        <v>1</v>
      </c>
      <c r="G26" s="18">
        <v>120</v>
      </c>
      <c r="H26" s="10">
        <f t="shared" si="0"/>
        <v>35</v>
      </c>
      <c r="I26" s="41">
        <f t="shared" si="2"/>
        <v>0.29166666666666669</v>
      </c>
      <c r="J26" s="19">
        <v>85</v>
      </c>
      <c r="K26" s="25">
        <v>0.82</v>
      </c>
      <c r="L26" s="73" t="s">
        <v>108</v>
      </c>
      <c r="M26" s="79" t="s">
        <v>111</v>
      </c>
    </row>
    <row r="27" spans="1:13" x14ac:dyDescent="0.25">
      <c r="A27" s="30">
        <f t="shared" si="1"/>
        <v>23</v>
      </c>
      <c r="B27" s="9" t="s">
        <v>48</v>
      </c>
      <c r="C27" s="22">
        <v>1048</v>
      </c>
      <c r="D27" s="36">
        <v>50</v>
      </c>
      <c r="E27" s="78">
        <v>2</v>
      </c>
      <c r="F27" s="19">
        <v>10</v>
      </c>
      <c r="G27" s="18">
        <v>120</v>
      </c>
      <c r="H27" s="10">
        <f t="shared" si="0"/>
        <v>57</v>
      </c>
      <c r="I27" s="41">
        <f t="shared" si="2"/>
        <v>0.47499999999999998</v>
      </c>
      <c r="J27" s="19">
        <v>63</v>
      </c>
      <c r="K27" s="25">
        <v>0.8</v>
      </c>
      <c r="L27" s="76" t="s">
        <v>109</v>
      </c>
      <c r="M27" s="79" t="s">
        <v>111</v>
      </c>
    </row>
    <row r="28" spans="1:13" x14ac:dyDescent="0.25">
      <c r="A28" s="30">
        <f t="shared" si="1"/>
        <v>24</v>
      </c>
      <c r="B28" s="64" t="s">
        <v>49</v>
      </c>
      <c r="C28" s="62">
        <v>42</v>
      </c>
      <c r="D28" s="53">
        <v>50</v>
      </c>
      <c r="E28" s="78">
        <v>1</v>
      </c>
      <c r="F28" s="32">
        <v>10</v>
      </c>
      <c r="G28" s="55">
        <v>120</v>
      </c>
      <c r="H28" s="33">
        <f t="shared" si="0"/>
        <v>54</v>
      </c>
      <c r="I28" s="56">
        <f t="shared" si="2"/>
        <v>0.45</v>
      </c>
      <c r="J28" s="32">
        <v>66</v>
      </c>
      <c r="K28" s="57">
        <v>0.85</v>
      </c>
      <c r="L28" s="77" t="s">
        <v>110</v>
      </c>
      <c r="M28" s="79" t="s">
        <v>111</v>
      </c>
    </row>
    <row r="29" spans="1:13" x14ac:dyDescent="0.25">
      <c r="A29" s="30">
        <f t="shared" si="1"/>
        <v>25</v>
      </c>
      <c r="B29" s="9" t="s">
        <v>50</v>
      </c>
      <c r="C29" s="22">
        <v>420</v>
      </c>
      <c r="D29" s="36">
        <v>47</v>
      </c>
      <c r="E29" s="78">
        <v>5</v>
      </c>
      <c r="F29" s="19">
        <v>7</v>
      </c>
      <c r="G29" s="18">
        <v>120</v>
      </c>
      <c r="H29" s="10">
        <f t="shared" si="0"/>
        <v>56</v>
      </c>
      <c r="I29" s="41">
        <f t="shared" si="2"/>
        <v>0.46666666666666667</v>
      </c>
      <c r="J29" s="19">
        <v>64</v>
      </c>
      <c r="K29" s="25">
        <v>0.8</v>
      </c>
      <c r="L29" s="76" t="s">
        <v>109</v>
      </c>
      <c r="M29" s="79" t="s">
        <v>111</v>
      </c>
    </row>
    <row r="30" spans="1:13" x14ac:dyDescent="0.25">
      <c r="A30" s="30">
        <f t="shared" si="1"/>
        <v>26</v>
      </c>
      <c r="B30" s="9" t="s">
        <v>51</v>
      </c>
      <c r="C30" s="22">
        <v>220</v>
      </c>
      <c r="D30" s="36">
        <v>45</v>
      </c>
      <c r="E30" s="78">
        <v>3</v>
      </c>
      <c r="F30" s="19">
        <v>4</v>
      </c>
      <c r="G30" s="18">
        <v>120</v>
      </c>
      <c r="H30" s="10">
        <f t="shared" si="0"/>
        <v>43</v>
      </c>
      <c r="I30" s="41">
        <f t="shared" si="2"/>
        <v>0.35833333333333334</v>
      </c>
      <c r="J30" s="19">
        <v>77</v>
      </c>
      <c r="K30" s="25">
        <v>0.9</v>
      </c>
      <c r="L30" s="74" t="s">
        <v>99</v>
      </c>
      <c r="M30" s="79" t="s">
        <v>111</v>
      </c>
    </row>
    <row r="31" spans="1:13" ht="15.75" thickBot="1" x14ac:dyDescent="0.3">
      <c r="A31" s="31">
        <f t="shared" si="1"/>
        <v>27</v>
      </c>
      <c r="B31" s="13" t="s">
        <v>52</v>
      </c>
      <c r="C31" s="27">
        <v>124</v>
      </c>
      <c r="D31" s="37">
        <v>50</v>
      </c>
      <c r="E31" s="80">
        <v>5</v>
      </c>
      <c r="F31" s="21">
        <v>2</v>
      </c>
      <c r="G31" s="20">
        <v>120</v>
      </c>
      <c r="H31" s="28">
        <f t="shared" si="0"/>
        <v>50</v>
      </c>
      <c r="I31" s="42">
        <f t="shared" si="2"/>
        <v>0.41666666666666669</v>
      </c>
      <c r="J31" s="21">
        <v>70</v>
      </c>
      <c r="K31" s="29">
        <v>0.81</v>
      </c>
      <c r="L31" s="76" t="s">
        <v>109</v>
      </c>
      <c r="M31" s="79" t="s">
        <v>111</v>
      </c>
    </row>
  </sheetData>
  <mergeCells count="8">
    <mergeCell ref="A1:M1"/>
    <mergeCell ref="A2:M2"/>
    <mergeCell ref="D3:F3"/>
    <mergeCell ref="K3:L3"/>
    <mergeCell ref="A3:A4"/>
    <mergeCell ref="B3:B4"/>
    <mergeCell ref="C3:C4"/>
    <mergeCell ref="G3:J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"/>
  <sheetViews>
    <sheetView tabSelected="1" topLeftCell="A7" zoomScale="90" zoomScaleNormal="90" workbookViewId="0">
      <pane xSplit="3" topLeftCell="D1" activePane="topRight" state="frozen"/>
      <selection activeCell="A4" sqref="A4"/>
      <selection pane="topRight" activeCell="H40" sqref="H40"/>
    </sheetView>
  </sheetViews>
  <sheetFormatPr baseColWidth="10" defaultRowHeight="15" x14ac:dyDescent="0.25"/>
  <cols>
    <col min="1" max="1" width="6" customWidth="1"/>
    <col min="2" max="2" width="67.5703125" customWidth="1"/>
    <col min="3" max="3" width="13.85546875" customWidth="1"/>
    <col min="4" max="5" width="20.28515625" customWidth="1"/>
    <col min="6" max="6" width="16.28515625" customWidth="1"/>
    <col min="7" max="12" width="16.140625" customWidth="1"/>
    <col min="13" max="13" width="13.42578125" customWidth="1"/>
    <col min="14" max="15" width="15.140625" customWidth="1"/>
    <col min="16" max="16" width="13.7109375" customWidth="1"/>
    <col min="17" max="17" width="14" customWidth="1"/>
    <col min="18" max="18" width="14.85546875" customWidth="1"/>
    <col min="19" max="19" width="16.28515625" customWidth="1"/>
    <col min="20" max="20" width="18" customWidth="1"/>
    <col min="21" max="22" width="11.42578125" customWidth="1"/>
  </cols>
  <sheetData>
    <row r="1" spans="1:22" ht="121.5" customHeight="1" x14ac:dyDescent="0.25">
      <c r="A1" s="126" t="s">
        <v>94</v>
      </c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  <c r="N1" s="126"/>
      <c r="O1" s="126"/>
      <c r="P1" s="126"/>
      <c r="Q1" s="126"/>
      <c r="R1" s="126"/>
      <c r="S1" s="126"/>
      <c r="T1" s="50"/>
      <c r="U1" s="50"/>
      <c r="V1" s="50"/>
    </row>
    <row r="2" spans="1:22" x14ac:dyDescent="0.25">
      <c r="A2" s="125" t="s">
        <v>93</v>
      </c>
      <c r="B2" s="125"/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51"/>
      <c r="U2" s="51"/>
      <c r="V2" s="51"/>
    </row>
    <row r="3" spans="1:22" ht="15.75" thickBot="1" x14ac:dyDescent="0.3">
      <c r="A3" s="117" t="s">
        <v>1</v>
      </c>
      <c r="B3" s="119" t="s">
        <v>0</v>
      </c>
      <c r="C3" s="121" t="s">
        <v>7</v>
      </c>
      <c r="D3" s="114" t="s">
        <v>4</v>
      </c>
      <c r="E3" s="115"/>
      <c r="F3" s="115"/>
      <c r="G3" s="123" t="s">
        <v>5</v>
      </c>
      <c r="H3" s="123"/>
      <c r="I3" s="123"/>
      <c r="J3" s="123"/>
      <c r="K3" s="123"/>
      <c r="L3" s="123"/>
      <c r="M3" s="123"/>
      <c r="N3" s="123"/>
      <c r="O3" s="127"/>
      <c r="P3" s="124"/>
      <c r="Q3" s="114" t="s">
        <v>2</v>
      </c>
      <c r="R3" s="116"/>
      <c r="S3" s="65" t="s">
        <v>102</v>
      </c>
    </row>
    <row r="4" spans="1:22" ht="45.75" thickBot="1" x14ac:dyDescent="0.3">
      <c r="A4" s="118"/>
      <c r="B4" s="119"/>
      <c r="C4" s="121"/>
      <c r="D4" s="44" t="s">
        <v>96</v>
      </c>
      <c r="E4" s="44" t="s">
        <v>100</v>
      </c>
      <c r="F4" s="44" t="s">
        <v>27</v>
      </c>
      <c r="G4" s="49" t="s">
        <v>95</v>
      </c>
      <c r="H4" s="49" t="s">
        <v>105</v>
      </c>
      <c r="I4" s="49" t="s">
        <v>115</v>
      </c>
      <c r="J4" s="49" t="s">
        <v>116</v>
      </c>
      <c r="K4" s="49" t="s">
        <v>117</v>
      </c>
      <c r="L4" s="49" t="s">
        <v>118</v>
      </c>
      <c r="M4" s="34" t="s">
        <v>26</v>
      </c>
      <c r="N4" s="15" t="s">
        <v>6</v>
      </c>
      <c r="O4" s="15" t="s">
        <v>106</v>
      </c>
      <c r="P4" s="15" t="s">
        <v>101</v>
      </c>
      <c r="Q4" s="44" t="s">
        <v>28</v>
      </c>
      <c r="R4" s="44" t="s">
        <v>104</v>
      </c>
      <c r="S4" s="15" t="s">
        <v>103</v>
      </c>
    </row>
    <row r="5" spans="1:22" ht="15.75" thickBot="1" x14ac:dyDescent="0.3">
      <c r="A5" s="45">
        <v>1</v>
      </c>
      <c r="B5" s="58" t="s">
        <v>63</v>
      </c>
      <c r="C5" s="48">
        <v>4213</v>
      </c>
      <c r="D5" s="35">
        <v>48</v>
      </c>
      <c r="E5" s="82">
        <v>4</v>
      </c>
      <c r="F5" s="38">
        <v>2</v>
      </c>
      <c r="G5" s="16">
        <v>122</v>
      </c>
      <c r="H5" s="96">
        <v>131</v>
      </c>
      <c r="I5" s="106">
        <v>122</v>
      </c>
      <c r="J5" s="106">
        <v>40</v>
      </c>
      <c r="K5" s="106">
        <f>G5-J5</f>
        <v>82</v>
      </c>
      <c r="L5" s="106">
        <f>K5-20</f>
        <v>62</v>
      </c>
      <c r="M5" s="48">
        <v>49</v>
      </c>
      <c r="N5" s="40">
        <f>M5/G5</f>
        <v>0.40163934426229508</v>
      </c>
      <c r="O5" s="72">
        <f t="shared" ref="O5:O16" si="0">H5-M5</f>
        <v>82</v>
      </c>
      <c r="P5" s="17">
        <f t="shared" ref="P5:P16" si="1">G5-M5</f>
        <v>73</v>
      </c>
      <c r="Q5" s="61">
        <v>0.85899999999999999</v>
      </c>
      <c r="R5" s="89" t="s">
        <v>107</v>
      </c>
      <c r="S5" s="79" t="s">
        <v>111</v>
      </c>
    </row>
    <row r="6" spans="1:22" ht="15.75" thickBot="1" x14ac:dyDescent="0.3">
      <c r="A6" s="24">
        <f>A5+1</f>
        <v>2</v>
      </c>
      <c r="B6" s="11" t="s">
        <v>64</v>
      </c>
      <c r="C6" s="22">
        <v>8209</v>
      </c>
      <c r="D6" s="36">
        <v>48</v>
      </c>
      <c r="E6" s="83">
        <v>2</v>
      </c>
      <c r="F6" s="26">
        <v>1</v>
      </c>
      <c r="G6" s="18">
        <v>122</v>
      </c>
      <c r="H6" s="87">
        <v>142</v>
      </c>
      <c r="I6" s="107">
        <v>122</v>
      </c>
      <c r="J6" s="107">
        <f>60-20</f>
        <v>40</v>
      </c>
      <c r="K6" s="107">
        <f>I6-J6</f>
        <v>82</v>
      </c>
      <c r="L6" s="106">
        <f t="shared" ref="L6:L8" si="2">K6-20</f>
        <v>62</v>
      </c>
      <c r="M6" s="22">
        <v>60</v>
      </c>
      <c r="N6" s="41">
        <f>M6/G6</f>
        <v>0.49180327868852458</v>
      </c>
      <c r="O6" s="69">
        <f t="shared" si="0"/>
        <v>82</v>
      </c>
      <c r="P6" s="19">
        <f t="shared" si="1"/>
        <v>62</v>
      </c>
      <c r="Q6" s="25">
        <v>0.84399999999999997</v>
      </c>
      <c r="R6" s="89" t="s">
        <v>107</v>
      </c>
      <c r="S6" s="79" t="s">
        <v>111</v>
      </c>
    </row>
    <row r="7" spans="1:22" ht="15.75" thickBot="1" x14ac:dyDescent="0.3">
      <c r="A7" s="24">
        <f t="shared" ref="A7:A43" si="3">A6+1</f>
        <v>3</v>
      </c>
      <c r="B7" s="11" t="s">
        <v>65</v>
      </c>
      <c r="C7" s="22">
        <v>5076</v>
      </c>
      <c r="D7" s="36">
        <v>48</v>
      </c>
      <c r="E7" s="83">
        <v>1</v>
      </c>
      <c r="F7" s="26">
        <v>1</v>
      </c>
      <c r="G7" s="18">
        <v>122</v>
      </c>
      <c r="H7" s="87">
        <v>132</v>
      </c>
      <c r="I7" s="107">
        <v>122</v>
      </c>
      <c r="J7" s="87">
        <v>30</v>
      </c>
      <c r="K7" s="87">
        <f t="shared" ref="K7:K8" si="4">I7-J7</f>
        <v>92</v>
      </c>
      <c r="L7" s="96">
        <f t="shared" si="2"/>
        <v>72</v>
      </c>
      <c r="M7" s="22">
        <v>40</v>
      </c>
      <c r="N7" s="41">
        <f>M7/G7</f>
        <v>0.32786885245901637</v>
      </c>
      <c r="O7" s="69">
        <f t="shared" si="0"/>
        <v>92</v>
      </c>
      <c r="P7" s="19">
        <f t="shared" si="1"/>
        <v>82</v>
      </c>
      <c r="Q7" s="25">
        <v>0.87</v>
      </c>
      <c r="R7" s="89" t="s">
        <v>107</v>
      </c>
      <c r="S7" s="79" t="s">
        <v>111</v>
      </c>
    </row>
    <row r="8" spans="1:22" ht="15.75" thickBot="1" x14ac:dyDescent="0.3">
      <c r="A8" s="24">
        <f t="shared" si="3"/>
        <v>4</v>
      </c>
      <c r="B8" s="11" t="s">
        <v>62</v>
      </c>
      <c r="C8" s="22">
        <v>1363</v>
      </c>
      <c r="D8" s="36">
        <v>48</v>
      </c>
      <c r="E8" s="83">
        <v>2</v>
      </c>
      <c r="F8" s="26">
        <v>2</v>
      </c>
      <c r="G8" s="18">
        <v>122</v>
      </c>
      <c r="H8" s="87">
        <v>129</v>
      </c>
      <c r="I8" s="87"/>
      <c r="J8" s="87"/>
      <c r="K8" s="87">
        <f t="shared" si="4"/>
        <v>0</v>
      </c>
      <c r="L8" s="96">
        <f t="shared" si="2"/>
        <v>-20</v>
      </c>
      <c r="M8" s="10">
        <v>52</v>
      </c>
      <c r="N8" s="41">
        <f>M8/G8</f>
        <v>0.42622950819672129</v>
      </c>
      <c r="O8" s="69">
        <f t="shared" si="0"/>
        <v>77</v>
      </c>
      <c r="P8" s="19">
        <f t="shared" si="1"/>
        <v>70</v>
      </c>
      <c r="Q8" s="25">
        <v>0.80700000000000005</v>
      </c>
      <c r="R8" s="88" t="s">
        <v>108</v>
      </c>
      <c r="S8" s="79" t="s">
        <v>111</v>
      </c>
    </row>
    <row r="9" spans="1:22" ht="15.75" thickBot="1" x14ac:dyDescent="0.3">
      <c r="A9" s="24">
        <f t="shared" si="3"/>
        <v>5</v>
      </c>
      <c r="B9" s="47" t="s">
        <v>80</v>
      </c>
      <c r="C9" s="62">
        <v>57</v>
      </c>
      <c r="D9" s="57">
        <v>37</v>
      </c>
      <c r="E9" s="84">
        <v>2</v>
      </c>
      <c r="F9" s="33"/>
      <c r="G9" s="57">
        <v>120</v>
      </c>
      <c r="H9" s="33">
        <v>120</v>
      </c>
      <c r="I9" s="33"/>
      <c r="J9" s="33"/>
      <c r="K9" s="33"/>
      <c r="L9" s="33"/>
      <c r="M9" s="33"/>
      <c r="N9" s="85"/>
      <c r="O9" s="69">
        <f t="shared" si="0"/>
        <v>120</v>
      </c>
      <c r="P9" s="86">
        <f t="shared" si="1"/>
        <v>120</v>
      </c>
      <c r="Q9" s="57"/>
      <c r="R9" s="90"/>
      <c r="S9" s="79" t="s">
        <v>111</v>
      </c>
    </row>
    <row r="10" spans="1:22" ht="15.75" thickBot="1" x14ac:dyDescent="0.3">
      <c r="A10" s="24">
        <f t="shared" si="3"/>
        <v>6</v>
      </c>
      <c r="B10" s="11" t="s">
        <v>81</v>
      </c>
      <c r="C10" s="10">
        <v>898</v>
      </c>
      <c r="D10" s="25">
        <v>39</v>
      </c>
      <c r="E10" s="84">
        <v>2</v>
      </c>
      <c r="F10" s="22">
        <v>1</v>
      </c>
      <c r="G10" s="25">
        <v>120</v>
      </c>
      <c r="H10" s="52">
        <v>120</v>
      </c>
      <c r="I10" s="52">
        <v>120</v>
      </c>
      <c r="J10" s="52"/>
      <c r="K10" s="52"/>
      <c r="L10" s="52"/>
      <c r="M10" s="10">
        <v>45</v>
      </c>
      <c r="N10" s="41">
        <f t="shared" ref="N10:N16" si="5">M10/G10</f>
        <v>0.375</v>
      </c>
      <c r="O10" s="69">
        <f t="shared" si="0"/>
        <v>75</v>
      </c>
      <c r="P10" s="19">
        <f t="shared" si="1"/>
        <v>75</v>
      </c>
      <c r="Q10" s="25">
        <v>0.78600000000000003</v>
      </c>
      <c r="R10" s="91" t="s">
        <v>108</v>
      </c>
      <c r="S10" s="79" t="s">
        <v>111</v>
      </c>
    </row>
    <row r="11" spans="1:22" ht="15.75" thickBot="1" x14ac:dyDescent="0.3">
      <c r="A11" s="24">
        <f t="shared" si="3"/>
        <v>7</v>
      </c>
      <c r="B11" s="11" t="s">
        <v>82</v>
      </c>
      <c r="C11" s="10">
        <v>1718</v>
      </c>
      <c r="D11" s="25">
        <v>39</v>
      </c>
      <c r="E11" s="22">
        <v>0</v>
      </c>
      <c r="F11" s="22">
        <v>2</v>
      </c>
      <c r="G11" s="25">
        <v>120</v>
      </c>
      <c r="H11" s="87">
        <v>129</v>
      </c>
      <c r="I11" s="87"/>
      <c r="J11" s="87"/>
      <c r="K11" s="87"/>
      <c r="L11" s="87"/>
      <c r="M11" s="10">
        <v>45</v>
      </c>
      <c r="N11" s="41">
        <f t="shared" si="5"/>
        <v>0.375</v>
      </c>
      <c r="O11" s="69">
        <f t="shared" si="0"/>
        <v>84</v>
      </c>
      <c r="P11" s="19">
        <f t="shared" si="1"/>
        <v>75</v>
      </c>
      <c r="Q11" s="25">
        <v>0.83299999999999996</v>
      </c>
      <c r="R11" s="91" t="s">
        <v>108</v>
      </c>
      <c r="S11" s="67"/>
    </row>
    <row r="12" spans="1:22" ht="15.75" thickBot="1" x14ac:dyDescent="0.3">
      <c r="A12" s="24">
        <f t="shared" si="3"/>
        <v>8</v>
      </c>
      <c r="B12" s="11" t="s">
        <v>61</v>
      </c>
      <c r="C12" s="22">
        <v>97</v>
      </c>
      <c r="D12" s="36">
        <v>41</v>
      </c>
      <c r="E12" s="78">
        <v>6</v>
      </c>
      <c r="F12" s="26">
        <v>3</v>
      </c>
      <c r="G12" s="18">
        <v>120</v>
      </c>
      <c r="H12" s="52">
        <v>120</v>
      </c>
      <c r="I12" s="52"/>
      <c r="J12" s="52"/>
      <c r="K12" s="52"/>
      <c r="L12" s="52"/>
      <c r="M12" s="22">
        <v>55</v>
      </c>
      <c r="N12" s="41">
        <f t="shared" si="5"/>
        <v>0.45833333333333331</v>
      </c>
      <c r="O12" s="69">
        <f t="shared" si="0"/>
        <v>65</v>
      </c>
      <c r="P12" s="19">
        <f t="shared" si="1"/>
        <v>65</v>
      </c>
      <c r="Q12" s="25">
        <v>0.84399999999999997</v>
      </c>
      <c r="R12" s="92" t="s">
        <v>109</v>
      </c>
      <c r="S12" s="79" t="s">
        <v>111</v>
      </c>
    </row>
    <row r="13" spans="1:22" ht="15.75" thickBot="1" x14ac:dyDescent="0.3">
      <c r="A13" s="24">
        <f t="shared" si="3"/>
        <v>9</v>
      </c>
      <c r="B13" s="11" t="s">
        <v>83</v>
      </c>
      <c r="C13" s="10">
        <v>765</v>
      </c>
      <c r="D13" s="25">
        <v>46</v>
      </c>
      <c r="E13" s="22">
        <v>0</v>
      </c>
      <c r="F13" s="22">
        <v>3</v>
      </c>
      <c r="G13" s="25">
        <v>120</v>
      </c>
      <c r="H13" s="87">
        <v>130</v>
      </c>
      <c r="I13" s="87"/>
      <c r="J13" s="87"/>
      <c r="K13" s="87"/>
      <c r="L13" s="87"/>
      <c r="M13" s="22">
        <v>51</v>
      </c>
      <c r="N13" s="41">
        <f t="shared" si="5"/>
        <v>0.42499999999999999</v>
      </c>
      <c r="O13" s="69">
        <f t="shared" si="0"/>
        <v>79</v>
      </c>
      <c r="P13" s="19">
        <f t="shared" si="1"/>
        <v>69</v>
      </c>
      <c r="Q13" s="25">
        <v>0.82799999999999996</v>
      </c>
      <c r="R13" s="91" t="s">
        <v>108</v>
      </c>
      <c r="S13" s="67"/>
    </row>
    <row r="14" spans="1:22" ht="15.75" thickBot="1" x14ac:dyDescent="0.3">
      <c r="A14" s="24">
        <f t="shared" si="3"/>
        <v>10</v>
      </c>
      <c r="B14" s="11" t="s">
        <v>85</v>
      </c>
      <c r="C14" s="10">
        <v>2487</v>
      </c>
      <c r="D14" s="25">
        <v>49</v>
      </c>
      <c r="E14" s="84">
        <v>1</v>
      </c>
      <c r="F14" s="22">
        <v>3</v>
      </c>
      <c r="G14" s="25">
        <v>120</v>
      </c>
      <c r="H14" s="87">
        <v>130</v>
      </c>
      <c r="I14" s="87"/>
      <c r="J14" s="87"/>
      <c r="K14" s="87"/>
      <c r="L14" s="87"/>
      <c r="M14" s="22">
        <v>48</v>
      </c>
      <c r="N14" s="41">
        <f t="shared" si="5"/>
        <v>0.4</v>
      </c>
      <c r="O14" s="69">
        <f t="shared" si="0"/>
        <v>82</v>
      </c>
      <c r="P14" s="19">
        <f t="shared" si="1"/>
        <v>72</v>
      </c>
      <c r="Q14" s="25">
        <v>0.83499999999999996</v>
      </c>
      <c r="R14" s="91" t="s">
        <v>108</v>
      </c>
      <c r="S14" s="79" t="s">
        <v>111</v>
      </c>
    </row>
    <row r="15" spans="1:22" ht="15.75" thickBot="1" x14ac:dyDescent="0.3">
      <c r="A15" s="24">
        <f t="shared" si="3"/>
        <v>11</v>
      </c>
      <c r="B15" s="11" t="s">
        <v>88</v>
      </c>
      <c r="C15" s="10">
        <v>6017</v>
      </c>
      <c r="D15" s="25">
        <v>49</v>
      </c>
      <c r="E15" s="84">
        <v>2</v>
      </c>
      <c r="F15" s="22">
        <v>1</v>
      </c>
      <c r="G15" s="25">
        <v>120</v>
      </c>
      <c r="H15" s="87">
        <v>130</v>
      </c>
      <c r="I15" s="87"/>
      <c r="J15" s="87"/>
      <c r="K15" s="87"/>
      <c r="L15" s="87"/>
      <c r="M15" s="22">
        <v>51</v>
      </c>
      <c r="N15" s="41">
        <f t="shared" si="5"/>
        <v>0.42499999999999999</v>
      </c>
      <c r="O15" s="69">
        <f t="shared" si="0"/>
        <v>79</v>
      </c>
      <c r="P15" s="19">
        <f t="shared" si="1"/>
        <v>69</v>
      </c>
      <c r="Q15" s="25">
        <v>0.85499999999999998</v>
      </c>
      <c r="R15" s="93" t="s">
        <v>99</v>
      </c>
      <c r="S15" s="79" t="s">
        <v>111</v>
      </c>
    </row>
    <row r="16" spans="1:22" ht="15.75" thickBot="1" x14ac:dyDescent="0.3">
      <c r="A16" s="24">
        <f t="shared" si="3"/>
        <v>12</v>
      </c>
      <c r="B16" s="11" t="s">
        <v>86</v>
      </c>
      <c r="C16" s="10">
        <v>2109</v>
      </c>
      <c r="D16" s="25">
        <v>49</v>
      </c>
      <c r="E16" s="84">
        <v>2</v>
      </c>
      <c r="F16" s="22">
        <v>5</v>
      </c>
      <c r="G16" s="25">
        <v>120</v>
      </c>
      <c r="H16" s="87">
        <v>130</v>
      </c>
      <c r="I16" s="87"/>
      <c r="J16" s="87"/>
      <c r="K16" s="87"/>
      <c r="L16" s="87"/>
      <c r="M16" s="22">
        <v>52</v>
      </c>
      <c r="N16" s="41">
        <f t="shared" si="5"/>
        <v>0.43333333333333335</v>
      </c>
      <c r="O16" s="69">
        <f t="shared" si="0"/>
        <v>78</v>
      </c>
      <c r="P16" s="19">
        <f t="shared" si="1"/>
        <v>68</v>
      </c>
      <c r="Q16" s="25">
        <v>0.84099999999999997</v>
      </c>
      <c r="R16" s="88" t="s">
        <v>108</v>
      </c>
      <c r="S16" s="79" t="s">
        <v>111</v>
      </c>
    </row>
    <row r="17" spans="1:19" ht="15.75" thickBot="1" x14ac:dyDescent="0.3">
      <c r="A17" s="24">
        <f t="shared" si="3"/>
        <v>13</v>
      </c>
      <c r="B17" s="11" t="s">
        <v>87</v>
      </c>
      <c r="C17" s="10">
        <v>664</v>
      </c>
      <c r="D17" s="25">
        <v>57</v>
      </c>
      <c r="E17" s="84">
        <v>1</v>
      </c>
      <c r="F17" s="10">
        <v>7</v>
      </c>
      <c r="G17" s="25">
        <v>134</v>
      </c>
      <c r="H17" s="87">
        <v>144</v>
      </c>
      <c r="I17" s="87"/>
      <c r="J17" s="87"/>
      <c r="K17" s="87"/>
      <c r="L17" s="87"/>
      <c r="M17" s="10">
        <v>54</v>
      </c>
      <c r="N17" s="41">
        <f>M13/G17</f>
        <v>0.38059701492537312</v>
      </c>
      <c r="O17" s="69">
        <f>H13-M13</f>
        <v>79</v>
      </c>
      <c r="P17" s="19">
        <f>G17-M13</f>
        <v>83</v>
      </c>
      <c r="Q17" s="25">
        <v>0.83599999999999997</v>
      </c>
      <c r="R17" s="91" t="s">
        <v>108</v>
      </c>
      <c r="S17" s="79" t="s">
        <v>111</v>
      </c>
    </row>
    <row r="18" spans="1:19" ht="15.75" thickBot="1" x14ac:dyDescent="0.3">
      <c r="A18" s="24">
        <f t="shared" si="3"/>
        <v>14</v>
      </c>
      <c r="B18" s="47" t="s">
        <v>84</v>
      </c>
      <c r="C18" s="63"/>
      <c r="D18" s="24">
        <v>40</v>
      </c>
      <c r="E18" s="84">
        <v>3</v>
      </c>
      <c r="F18" s="33"/>
      <c r="G18" s="24">
        <v>120</v>
      </c>
      <c r="H18" s="33"/>
      <c r="I18" s="33"/>
      <c r="J18" s="33"/>
      <c r="K18" s="33"/>
      <c r="L18" s="33"/>
      <c r="M18" s="33"/>
      <c r="N18" s="85"/>
      <c r="O18" s="69">
        <f>H18-M18</f>
        <v>0</v>
      </c>
      <c r="P18" s="86"/>
      <c r="Q18" s="57"/>
      <c r="R18" s="90"/>
      <c r="S18" s="79" t="s">
        <v>111</v>
      </c>
    </row>
    <row r="19" spans="1:19" ht="15.75" thickBot="1" x14ac:dyDescent="0.3">
      <c r="A19" s="24">
        <f t="shared" si="3"/>
        <v>15</v>
      </c>
      <c r="B19" s="11" t="s">
        <v>77</v>
      </c>
      <c r="C19" s="10">
        <v>151</v>
      </c>
      <c r="D19" s="24">
        <v>46</v>
      </c>
      <c r="E19" s="84">
        <v>2</v>
      </c>
      <c r="F19" s="10">
        <v>5</v>
      </c>
      <c r="G19" s="24">
        <v>120</v>
      </c>
      <c r="H19" s="52">
        <v>120</v>
      </c>
      <c r="I19" s="52"/>
      <c r="J19" s="52"/>
      <c r="K19" s="52"/>
      <c r="L19" s="52"/>
      <c r="M19" s="22">
        <v>44</v>
      </c>
      <c r="N19" s="41">
        <f>M19/G19</f>
        <v>0.36666666666666664</v>
      </c>
      <c r="O19" s="69">
        <f>H19-M19</f>
        <v>76</v>
      </c>
      <c r="P19" s="19">
        <f>G19-M19</f>
        <v>76</v>
      </c>
      <c r="Q19" s="24">
        <v>0.83299999999999996</v>
      </c>
      <c r="R19" s="92" t="s">
        <v>109</v>
      </c>
      <c r="S19" s="79" t="s">
        <v>111</v>
      </c>
    </row>
    <row r="20" spans="1:19" ht="15.75" thickBot="1" x14ac:dyDescent="0.3">
      <c r="A20" s="24">
        <f t="shared" si="3"/>
        <v>16</v>
      </c>
      <c r="B20" s="11" t="s">
        <v>78</v>
      </c>
      <c r="C20" s="10">
        <v>333</v>
      </c>
      <c r="D20" s="25">
        <v>46</v>
      </c>
      <c r="E20" s="22">
        <v>0</v>
      </c>
      <c r="F20" s="22">
        <v>1</v>
      </c>
      <c r="G20" s="25">
        <v>120</v>
      </c>
      <c r="H20" s="87">
        <v>130</v>
      </c>
      <c r="I20" s="87"/>
      <c r="J20" s="87"/>
      <c r="K20" s="87"/>
      <c r="L20" s="87"/>
      <c r="M20" s="22">
        <v>48</v>
      </c>
      <c r="N20" s="41">
        <f>M20/G20</f>
        <v>0.4</v>
      </c>
      <c r="O20" s="69">
        <f>H20-M20</f>
        <v>82</v>
      </c>
      <c r="P20" s="19">
        <f>G20-M20</f>
        <v>72</v>
      </c>
      <c r="Q20" s="25">
        <v>0.84699999999999998</v>
      </c>
      <c r="R20" s="91" t="s">
        <v>108</v>
      </c>
      <c r="S20" s="67"/>
    </row>
    <row r="21" spans="1:19" ht="15.75" thickBot="1" x14ac:dyDescent="0.3">
      <c r="A21" s="24">
        <f t="shared" si="3"/>
        <v>17</v>
      </c>
      <c r="B21" s="11" t="s">
        <v>79</v>
      </c>
      <c r="C21" s="10">
        <v>100</v>
      </c>
      <c r="D21" s="25">
        <v>46</v>
      </c>
      <c r="E21" s="84">
        <v>2</v>
      </c>
      <c r="F21" s="22">
        <v>5</v>
      </c>
      <c r="G21" s="25">
        <v>120</v>
      </c>
      <c r="H21" s="52">
        <v>120</v>
      </c>
      <c r="I21" s="52"/>
      <c r="J21" s="52"/>
      <c r="K21" s="52"/>
      <c r="L21" s="52"/>
      <c r="M21" s="22">
        <v>51</v>
      </c>
      <c r="N21" s="41">
        <f>M21/G21</f>
        <v>0.42499999999999999</v>
      </c>
      <c r="O21" s="69">
        <f>H21-M21</f>
        <v>69</v>
      </c>
      <c r="P21" s="19">
        <f>G21-M21</f>
        <v>69</v>
      </c>
      <c r="Q21" s="25">
        <v>0.81799999999999995</v>
      </c>
      <c r="R21" s="95" t="s">
        <v>109</v>
      </c>
      <c r="S21" s="79" t="s">
        <v>111</v>
      </c>
    </row>
    <row r="22" spans="1:19" x14ac:dyDescent="0.25">
      <c r="A22" s="24">
        <f t="shared" si="3"/>
        <v>18</v>
      </c>
      <c r="B22" s="47" t="s">
        <v>66</v>
      </c>
      <c r="C22" s="62">
        <v>17</v>
      </c>
      <c r="D22" s="98">
        <v>50</v>
      </c>
      <c r="E22" s="83" t="s">
        <v>112</v>
      </c>
      <c r="F22" s="54"/>
      <c r="G22" s="55">
        <v>120</v>
      </c>
      <c r="H22" s="60"/>
      <c r="I22" s="60"/>
      <c r="J22" s="60"/>
      <c r="K22" s="60"/>
      <c r="L22" s="60"/>
      <c r="M22" s="33"/>
      <c r="N22" s="56"/>
      <c r="O22" s="68"/>
      <c r="P22" s="60"/>
      <c r="Q22" s="99"/>
      <c r="R22" s="100"/>
      <c r="S22" s="94" t="s">
        <v>111</v>
      </c>
    </row>
    <row r="23" spans="1:19" x14ac:dyDescent="0.25">
      <c r="A23" s="24">
        <f t="shared" si="3"/>
        <v>19</v>
      </c>
      <c r="B23" s="47" t="s">
        <v>67</v>
      </c>
      <c r="C23" s="62">
        <v>21</v>
      </c>
      <c r="D23" s="98">
        <v>50</v>
      </c>
      <c r="E23" s="83" t="s">
        <v>112</v>
      </c>
      <c r="F23" s="54"/>
      <c r="G23" s="55">
        <v>120</v>
      </c>
      <c r="H23" s="60"/>
      <c r="I23" s="60"/>
      <c r="J23" s="60"/>
      <c r="K23" s="60"/>
      <c r="L23" s="60"/>
      <c r="M23" s="33"/>
      <c r="N23" s="56"/>
      <c r="O23" s="68"/>
      <c r="P23" s="60"/>
      <c r="Q23" s="57"/>
      <c r="R23" s="101"/>
      <c r="S23" s="94" t="s">
        <v>111</v>
      </c>
    </row>
    <row r="24" spans="1:19" x14ac:dyDescent="0.25">
      <c r="A24" s="24">
        <f t="shared" si="3"/>
        <v>20</v>
      </c>
      <c r="B24" s="47" t="s">
        <v>68</v>
      </c>
      <c r="C24" s="62">
        <v>16</v>
      </c>
      <c r="D24" s="98">
        <v>50</v>
      </c>
      <c r="E24" s="83" t="s">
        <v>112</v>
      </c>
      <c r="F24" s="54"/>
      <c r="G24" s="55">
        <v>120</v>
      </c>
      <c r="H24" s="60"/>
      <c r="I24" s="60"/>
      <c r="J24" s="60"/>
      <c r="K24" s="60"/>
      <c r="L24" s="60"/>
      <c r="M24" s="33"/>
      <c r="N24" s="56"/>
      <c r="O24" s="68"/>
      <c r="P24" s="60"/>
      <c r="Q24" s="57"/>
      <c r="R24" s="101"/>
      <c r="S24" s="94" t="s">
        <v>111</v>
      </c>
    </row>
    <row r="25" spans="1:19" x14ac:dyDescent="0.25">
      <c r="A25" s="24">
        <f t="shared" si="3"/>
        <v>21</v>
      </c>
      <c r="B25" s="47" t="s">
        <v>69</v>
      </c>
      <c r="C25" s="62">
        <v>71</v>
      </c>
      <c r="D25" s="98">
        <v>50</v>
      </c>
      <c r="E25" s="83" t="s">
        <v>112</v>
      </c>
      <c r="F25" s="54"/>
      <c r="G25" s="55">
        <v>120</v>
      </c>
      <c r="H25" s="60"/>
      <c r="I25" s="60"/>
      <c r="J25" s="60"/>
      <c r="K25" s="60"/>
      <c r="L25" s="60"/>
      <c r="M25" s="33"/>
      <c r="N25" s="56"/>
      <c r="O25" s="68"/>
      <c r="P25" s="60"/>
      <c r="Q25" s="57"/>
      <c r="R25" s="101"/>
      <c r="S25" s="94" t="s">
        <v>111</v>
      </c>
    </row>
    <row r="26" spans="1:19" x14ac:dyDescent="0.25">
      <c r="A26" s="24">
        <f t="shared" si="3"/>
        <v>22</v>
      </c>
      <c r="B26" s="47" t="s">
        <v>70</v>
      </c>
      <c r="C26" s="62">
        <v>47</v>
      </c>
      <c r="D26" s="98">
        <v>50</v>
      </c>
      <c r="E26" s="83" t="s">
        <v>112</v>
      </c>
      <c r="F26" s="54"/>
      <c r="G26" s="55">
        <v>120</v>
      </c>
      <c r="H26" s="60"/>
      <c r="I26" s="60"/>
      <c r="J26" s="60"/>
      <c r="K26" s="60"/>
      <c r="L26" s="60"/>
      <c r="M26" s="33"/>
      <c r="N26" s="56"/>
      <c r="O26" s="68"/>
      <c r="P26" s="60"/>
      <c r="Q26" s="57"/>
      <c r="R26" s="101"/>
      <c r="S26" s="94" t="s">
        <v>111</v>
      </c>
    </row>
    <row r="27" spans="1:19" x14ac:dyDescent="0.25">
      <c r="A27" s="24">
        <f t="shared" si="3"/>
        <v>23</v>
      </c>
      <c r="B27" s="47" t="s">
        <v>71</v>
      </c>
      <c r="C27" s="62">
        <v>27</v>
      </c>
      <c r="D27" s="98">
        <v>50</v>
      </c>
      <c r="E27" s="83" t="s">
        <v>112</v>
      </c>
      <c r="F27" s="54"/>
      <c r="G27" s="55">
        <v>120</v>
      </c>
      <c r="H27" s="60"/>
      <c r="I27" s="60"/>
      <c r="J27" s="60"/>
      <c r="K27" s="60"/>
      <c r="L27" s="60"/>
      <c r="M27" s="33"/>
      <c r="N27" s="56"/>
      <c r="O27" s="68"/>
      <c r="P27" s="60"/>
      <c r="Q27" s="57"/>
      <c r="R27" s="101"/>
      <c r="S27" s="94" t="s">
        <v>111</v>
      </c>
    </row>
    <row r="28" spans="1:19" x14ac:dyDescent="0.25">
      <c r="A28" s="24">
        <f t="shared" si="3"/>
        <v>24</v>
      </c>
      <c r="B28" s="47" t="s">
        <v>72</v>
      </c>
      <c r="C28" s="62">
        <v>16</v>
      </c>
      <c r="D28" s="98">
        <v>50</v>
      </c>
      <c r="E28" s="83" t="s">
        <v>114</v>
      </c>
      <c r="F28" s="54"/>
      <c r="G28" s="55">
        <v>120</v>
      </c>
      <c r="H28" s="60"/>
      <c r="I28" s="60"/>
      <c r="J28" s="60"/>
      <c r="K28" s="60"/>
      <c r="L28" s="60"/>
      <c r="M28" s="33"/>
      <c r="N28" s="56"/>
      <c r="O28" s="68"/>
      <c r="P28" s="60"/>
      <c r="Q28" s="57"/>
      <c r="R28" s="101"/>
      <c r="S28" s="94" t="s">
        <v>111</v>
      </c>
    </row>
    <row r="29" spans="1:19" x14ac:dyDescent="0.25">
      <c r="A29" s="24">
        <f t="shared" si="3"/>
        <v>25</v>
      </c>
      <c r="B29" s="47" t="s">
        <v>73</v>
      </c>
      <c r="C29" s="62">
        <v>67</v>
      </c>
      <c r="D29" s="98">
        <v>50</v>
      </c>
      <c r="E29" s="83" t="s">
        <v>112</v>
      </c>
      <c r="F29" s="54"/>
      <c r="G29" s="55">
        <v>120</v>
      </c>
      <c r="H29" s="60"/>
      <c r="I29" s="60"/>
      <c r="J29" s="60"/>
      <c r="K29" s="60"/>
      <c r="L29" s="60"/>
      <c r="M29" s="33"/>
      <c r="N29" s="56"/>
      <c r="O29" s="68"/>
      <c r="P29" s="60"/>
      <c r="Q29" s="57"/>
      <c r="R29" s="101"/>
      <c r="S29" s="94" t="s">
        <v>111</v>
      </c>
    </row>
    <row r="30" spans="1:19" x14ac:dyDescent="0.25">
      <c r="A30" s="24">
        <f t="shared" si="3"/>
        <v>26</v>
      </c>
      <c r="B30" s="47" t="s">
        <v>74</v>
      </c>
      <c r="C30" s="62">
        <v>20</v>
      </c>
      <c r="D30" s="98">
        <v>50</v>
      </c>
      <c r="E30" s="83" t="s">
        <v>112</v>
      </c>
      <c r="F30" s="54"/>
      <c r="G30" s="55">
        <v>120</v>
      </c>
      <c r="H30" s="60"/>
      <c r="I30" s="60"/>
      <c r="J30" s="60"/>
      <c r="K30" s="60"/>
      <c r="L30" s="60"/>
      <c r="M30" s="33"/>
      <c r="N30" s="56"/>
      <c r="O30" s="68"/>
      <c r="P30" s="60"/>
      <c r="Q30" s="57"/>
      <c r="R30" s="101"/>
      <c r="S30" s="94" t="s">
        <v>111</v>
      </c>
    </row>
    <row r="31" spans="1:19" x14ac:dyDescent="0.25">
      <c r="A31" s="24">
        <f t="shared" si="3"/>
        <v>27</v>
      </c>
      <c r="B31" s="47" t="s">
        <v>75</v>
      </c>
      <c r="C31" s="62">
        <v>28</v>
      </c>
      <c r="D31" s="98">
        <v>50</v>
      </c>
      <c r="E31" s="83" t="s">
        <v>113</v>
      </c>
      <c r="F31" s="54"/>
      <c r="G31" s="55">
        <v>120</v>
      </c>
      <c r="H31" s="60"/>
      <c r="I31" s="60"/>
      <c r="J31" s="60"/>
      <c r="K31" s="60"/>
      <c r="L31" s="60"/>
      <c r="M31" s="33"/>
      <c r="N31" s="56"/>
      <c r="O31" s="68"/>
      <c r="P31" s="60"/>
      <c r="Q31" s="57"/>
      <c r="R31" s="101"/>
      <c r="S31" s="94" t="s">
        <v>111</v>
      </c>
    </row>
    <row r="32" spans="1:19" ht="15.75" thickBot="1" x14ac:dyDescent="0.3">
      <c r="A32" s="24">
        <f t="shared" si="3"/>
        <v>28</v>
      </c>
      <c r="B32" s="47" t="s">
        <v>76</v>
      </c>
      <c r="C32" s="62">
        <v>24</v>
      </c>
      <c r="D32" s="98">
        <v>50</v>
      </c>
      <c r="E32" s="83" t="s">
        <v>113</v>
      </c>
      <c r="F32" s="54"/>
      <c r="G32" s="55">
        <v>120</v>
      </c>
      <c r="H32" s="60"/>
      <c r="I32" s="60"/>
      <c r="J32" s="60"/>
      <c r="K32" s="60"/>
      <c r="L32" s="60"/>
      <c r="M32" s="33"/>
      <c r="N32" s="56"/>
      <c r="O32" s="68"/>
      <c r="P32" s="60"/>
      <c r="Q32" s="102"/>
      <c r="R32" s="103"/>
      <c r="S32" s="94" t="s">
        <v>111</v>
      </c>
    </row>
    <row r="33" spans="1:19" ht="15.75" thickBot="1" x14ac:dyDescent="0.3">
      <c r="A33" s="24">
        <f>A39+1</f>
        <v>32</v>
      </c>
      <c r="B33" s="11" t="s">
        <v>56</v>
      </c>
      <c r="C33" s="22">
        <v>450</v>
      </c>
      <c r="D33" s="36">
        <v>50</v>
      </c>
      <c r="E33" s="83">
        <v>1</v>
      </c>
      <c r="F33" s="26">
        <v>2</v>
      </c>
      <c r="G33" s="18">
        <v>120</v>
      </c>
      <c r="H33" s="104">
        <v>130</v>
      </c>
      <c r="I33" s="104"/>
      <c r="J33" s="104"/>
      <c r="K33" s="104"/>
      <c r="L33" s="104"/>
      <c r="M33" s="97">
        <v>50</v>
      </c>
      <c r="N33" s="41">
        <f>M39/G33</f>
        <v>0.4</v>
      </c>
      <c r="O33" s="69">
        <f>H39-M39</f>
        <v>77</v>
      </c>
      <c r="P33" s="19">
        <f>G33-M39</f>
        <v>72</v>
      </c>
      <c r="Q33" s="25">
        <v>0.84699999999999998</v>
      </c>
      <c r="R33" s="88" t="s">
        <v>108</v>
      </c>
      <c r="S33" s="79" t="s">
        <v>111</v>
      </c>
    </row>
    <row r="34" spans="1:19" ht="15.75" thickBot="1" x14ac:dyDescent="0.3">
      <c r="A34" s="24">
        <f>A33+1</f>
        <v>33</v>
      </c>
      <c r="B34" s="11" t="s">
        <v>57</v>
      </c>
      <c r="C34" s="22">
        <v>1308</v>
      </c>
      <c r="D34" s="36">
        <v>50</v>
      </c>
      <c r="E34" s="78">
        <v>2</v>
      </c>
      <c r="F34" s="26">
        <v>1</v>
      </c>
      <c r="G34" s="18">
        <v>120</v>
      </c>
      <c r="H34" s="87">
        <v>130</v>
      </c>
      <c r="I34" s="87"/>
      <c r="J34" s="87"/>
      <c r="K34" s="87"/>
      <c r="L34" s="87"/>
      <c r="M34" s="22">
        <v>47</v>
      </c>
      <c r="N34" s="41">
        <f t="shared" ref="N34:N43" si="6">M34/G34</f>
        <v>0.39166666666666666</v>
      </c>
      <c r="O34" s="69">
        <f t="shared" ref="O34:O43" si="7">H34-M34</f>
        <v>83</v>
      </c>
      <c r="P34" s="19">
        <f t="shared" ref="P34:P43" si="8">G34-M34</f>
        <v>73</v>
      </c>
      <c r="Q34" s="25">
        <v>0.81100000000000005</v>
      </c>
      <c r="R34" s="91" t="s">
        <v>108</v>
      </c>
      <c r="S34" s="79" t="s">
        <v>111</v>
      </c>
    </row>
    <row r="35" spans="1:19" ht="15.75" thickBot="1" x14ac:dyDescent="0.3">
      <c r="A35" s="24">
        <f>A32+1</f>
        <v>29</v>
      </c>
      <c r="B35" s="11" t="s">
        <v>53</v>
      </c>
      <c r="C35" s="22">
        <v>336</v>
      </c>
      <c r="D35" s="36">
        <v>52</v>
      </c>
      <c r="E35" s="78">
        <v>2</v>
      </c>
      <c r="F35" s="26">
        <v>4</v>
      </c>
      <c r="G35" s="18">
        <v>124</v>
      </c>
      <c r="H35" s="87">
        <v>134</v>
      </c>
      <c r="I35" s="87"/>
      <c r="J35" s="87"/>
      <c r="K35" s="87"/>
      <c r="L35" s="87"/>
      <c r="M35" s="22">
        <v>55</v>
      </c>
      <c r="N35" s="41">
        <f t="shared" si="6"/>
        <v>0.44354838709677419</v>
      </c>
      <c r="O35" s="69">
        <f t="shared" si="7"/>
        <v>79</v>
      </c>
      <c r="P35" s="19">
        <f t="shared" si="8"/>
        <v>69</v>
      </c>
      <c r="Q35" s="24">
        <v>0.87</v>
      </c>
      <c r="R35" s="93" t="s">
        <v>99</v>
      </c>
      <c r="S35" s="79" t="s">
        <v>111</v>
      </c>
    </row>
    <row r="36" spans="1:19" ht="15.75" thickBot="1" x14ac:dyDescent="0.3">
      <c r="A36" s="24">
        <f>A34+1</f>
        <v>34</v>
      </c>
      <c r="B36" s="11" t="s">
        <v>58</v>
      </c>
      <c r="C36" s="22">
        <v>350</v>
      </c>
      <c r="D36" s="36">
        <v>53</v>
      </c>
      <c r="E36" s="78">
        <v>13</v>
      </c>
      <c r="F36" s="26">
        <v>3</v>
      </c>
      <c r="G36" s="18">
        <v>126</v>
      </c>
      <c r="H36" s="52">
        <v>126</v>
      </c>
      <c r="I36" s="52"/>
      <c r="J36" s="52"/>
      <c r="K36" s="52"/>
      <c r="L36" s="52"/>
      <c r="M36" s="22">
        <v>43</v>
      </c>
      <c r="N36" s="41">
        <f t="shared" si="6"/>
        <v>0.34126984126984128</v>
      </c>
      <c r="O36" s="69">
        <f t="shared" si="7"/>
        <v>83</v>
      </c>
      <c r="P36" s="19">
        <f t="shared" si="8"/>
        <v>83</v>
      </c>
      <c r="Q36" s="25">
        <v>0.83</v>
      </c>
      <c r="R36" s="91" t="s">
        <v>108</v>
      </c>
      <c r="S36" s="79" t="s">
        <v>111</v>
      </c>
    </row>
    <row r="37" spans="1:19" ht="15.75" thickBot="1" x14ac:dyDescent="0.3">
      <c r="A37" s="24">
        <f>A36+1</f>
        <v>35</v>
      </c>
      <c r="B37" s="11" t="s">
        <v>59</v>
      </c>
      <c r="C37" s="22">
        <v>1110</v>
      </c>
      <c r="D37" s="36">
        <v>51</v>
      </c>
      <c r="E37" s="78">
        <v>1</v>
      </c>
      <c r="F37" s="26">
        <v>2</v>
      </c>
      <c r="G37" s="18">
        <v>122</v>
      </c>
      <c r="H37" s="105">
        <v>140</v>
      </c>
      <c r="I37" s="105"/>
      <c r="J37" s="105"/>
      <c r="K37" s="105"/>
      <c r="L37" s="105"/>
      <c r="M37" s="22">
        <v>58</v>
      </c>
      <c r="N37" s="41">
        <f t="shared" si="6"/>
        <v>0.47540983606557374</v>
      </c>
      <c r="O37" s="69">
        <f t="shared" si="7"/>
        <v>82</v>
      </c>
      <c r="P37" s="19">
        <f t="shared" si="8"/>
        <v>64</v>
      </c>
      <c r="Q37" s="25">
        <v>0.84799999999999998</v>
      </c>
      <c r="R37" s="93" t="s">
        <v>99</v>
      </c>
      <c r="S37" s="79" t="s">
        <v>111</v>
      </c>
    </row>
    <row r="38" spans="1:19" ht="15.75" thickBot="1" x14ac:dyDescent="0.3">
      <c r="A38" s="24">
        <f>A37+1</f>
        <v>36</v>
      </c>
      <c r="B38" s="11" t="s">
        <v>60</v>
      </c>
      <c r="C38" s="22">
        <v>260</v>
      </c>
      <c r="D38" s="36">
        <v>55</v>
      </c>
      <c r="E38" s="78">
        <v>1</v>
      </c>
      <c r="F38" s="26">
        <v>5</v>
      </c>
      <c r="G38" s="18">
        <v>130</v>
      </c>
      <c r="H38" s="52">
        <v>130</v>
      </c>
      <c r="I38" s="52"/>
      <c r="J38" s="52"/>
      <c r="K38" s="52"/>
      <c r="L38" s="52"/>
      <c r="M38" s="22">
        <v>47</v>
      </c>
      <c r="N38" s="41">
        <f t="shared" si="6"/>
        <v>0.36153846153846153</v>
      </c>
      <c r="O38" s="69">
        <f t="shared" si="7"/>
        <v>83</v>
      </c>
      <c r="P38" s="19">
        <f t="shared" si="8"/>
        <v>83</v>
      </c>
      <c r="Q38" s="25">
        <v>0.84299999999999997</v>
      </c>
      <c r="R38" s="91" t="s">
        <v>108</v>
      </c>
      <c r="S38" s="79" t="s">
        <v>111</v>
      </c>
    </row>
    <row r="39" spans="1:19" ht="15.75" thickBot="1" x14ac:dyDescent="0.3">
      <c r="A39" s="24">
        <f>A40+1</f>
        <v>31</v>
      </c>
      <c r="B39" s="11" t="s">
        <v>55</v>
      </c>
      <c r="C39" s="22">
        <v>276</v>
      </c>
      <c r="D39" s="36">
        <v>49</v>
      </c>
      <c r="E39" s="78">
        <v>8</v>
      </c>
      <c r="F39" s="26">
        <v>5</v>
      </c>
      <c r="G39" s="18">
        <v>125</v>
      </c>
      <c r="H39" s="52">
        <v>125</v>
      </c>
      <c r="I39" s="52"/>
      <c r="J39" s="52"/>
      <c r="K39" s="52"/>
      <c r="L39" s="52"/>
      <c r="M39" s="8">
        <v>48</v>
      </c>
      <c r="N39" s="41">
        <f t="shared" si="6"/>
        <v>0.38400000000000001</v>
      </c>
      <c r="O39" s="69">
        <f t="shared" si="7"/>
        <v>77</v>
      </c>
      <c r="P39" s="19">
        <f t="shared" si="8"/>
        <v>77</v>
      </c>
      <c r="Q39" s="25">
        <v>0.80700000000000005</v>
      </c>
      <c r="R39" s="91" t="s">
        <v>108</v>
      </c>
      <c r="S39" s="79" t="s">
        <v>111</v>
      </c>
    </row>
    <row r="40" spans="1:19" ht="15.75" thickBot="1" x14ac:dyDescent="0.3">
      <c r="A40" s="24">
        <f>A35+1</f>
        <v>30</v>
      </c>
      <c r="B40" s="11" t="s">
        <v>54</v>
      </c>
      <c r="C40" s="22">
        <v>246</v>
      </c>
      <c r="D40" s="36">
        <v>48</v>
      </c>
      <c r="E40" s="78">
        <v>1</v>
      </c>
      <c r="F40" s="26">
        <v>2</v>
      </c>
      <c r="G40" s="18">
        <v>120</v>
      </c>
      <c r="H40" s="87">
        <v>130</v>
      </c>
      <c r="I40" s="87"/>
      <c r="J40" s="87"/>
      <c r="K40" s="87"/>
      <c r="L40" s="87"/>
      <c r="M40" s="8">
        <v>53</v>
      </c>
      <c r="N40" s="41">
        <f t="shared" si="6"/>
        <v>0.44166666666666665</v>
      </c>
      <c r="O40" s="69">
        <f t="shared" si="7"/>
        <v>77</v>
      </c>
      <c r="P40" s="19">
        <f t="shared" si="8"/>
        <v>67</v>
      </c>
      <c r="Q40" s="24">
        <v>0.84199999999999997</v>
      </c>
      <c r="R40" s="91" t="s">
        <v>108</v>
      </c>
      <c r="S40" s="79" t="s">
        <v>111</v>
      </c>
    </row>
    <row r="41" spans="1:19" ht="15.75" thickBot="1" x14ac:dyDescent="0.3">
      <c r="A41" s="24">
        <f>A38+1</f>
        <v>37</v>
      </c>
      <c r="B41" s="59" t="s">
        <v>89</v>
      </c>
      <c r="C41" s="10">
        <v>21631</v>
      </c>
      <c r="D41" s="36">
        <v>51</v>
      </c>
      <c r="E41" s="78">
        <v>7</v>
      </c>
      <c r="F41" s="26">
        <v>3</v>
      </c>
      <c r="G41" s="18">
        <v>122</v>
      </c>
      <c r="H41" s="52">
        <v>122</v>
      </c>
      <c r="I41" s="52"/>
      <c r="J41" s="52"/>
      <c r="K41" s="52"/>
      <c r="L41" s="52"/>
      <c r="M41" s="22">
        <v>39</v>
      </c>
      <c r="N41" s="41">
        <f t="shared" si="6"/>
        <v>0.31967213114754101</v>
      </c>
      <c r="O41" s="69">
        <f t="shared" si="7"/>
        <v>83</v>
      </c>
      <c r="P41" s="19">
        <f t="shared" si="8"/>
        <v>83</v>
      </c>
      <c r="Q41" s="24">
        <v>0.82899999999999996</v>
      </c>
      <c r="R41" s="88" t="s">
        <v>108</v>
      </c>
      <c r="S41" s="79" t="s">
        <v>111</v>
      </c>
    </row>
    <row r="42" spans="1:19" ht="15.75" thickBot="1" x14ac:dyDescent="0.3">
      <c r="A42" s="24">
        <f t="shared" si="3"/>
        <v>38</v>
      </c>
      <c r="B42" s="11" t="s">
        <v>90</v>
      </c>
      <c r="C42" s="10">
        <v>12980</v>
      </c>
      <c r="D42" s="36">
        <v>45</v>
      </c>
      <c r="E42" s="78">
        <v>1</v>
      </c>
      <c r="F42" s="26">
        <v>5</v>
      </c>
      <c r="G42" s="18">
        <v>122</v>
      </c>
      <c r="H42" s="52">
        <v>122</v>
      </c>
      <c r="I42" s="52"/>
      <c r="J42" s="52"/>
      <c r="K42" s="52"/>
      <c r="L42" s="52"/>
      <c r="M42" s="22">
        <v>47</v>
      </c>
      <c r="N42" s="41">
        <f t="shared" si="6"/>
        <v>0.38524590163934425</v>
      </c>
      <c r="O42" s="69">
        <f t="shared" si="7"/>
        <v>75</v>
      </c>
      <c r="P42" s="19">
        <f t="shared" si="8"/>
        <v>75</v>
      </c>
      <c r="Q42" s="24">
        <v>0.84</v>
      </c>
      <c r="R42" s="93" t="s">
        <v>99</v>
      </c>
      <c r="S42" s="79" t="s">
        <v>111</v>
      </c>
    </row>
    <row r="43" spans="1:19" ht="15.75" thickBot="1" x14ac:dyDescent="0.3">
      <c r="A43" s="46">
        <f t="shared" si="3"/>
        <v>39</v>
      </c>
      <c r="B43" s="12" t="s">
        <v>91</v>
      </c>
      <c r="C43" s="28">
        <v>4336</v>
      </c>
      <c r="D43" s="37">
        <v>52</v>
      </c>
      <c r="E43" s="80">
        <v>2</v>
      </c>
      <c r="F43" s="39">
        <v>5</v>
      </c>
      <c r="G43" s="20">
        <v>124</v>
      </c>
      <c r="H43" s="71">
        <v>124</v>
      </c>
      <c r="I43" s="71"/>
      <c r="J43" s="71"/>
      <c r="K43" s="71"/>
      <c r="L43" s="71"/>
      <c r="M43" s="27">
        <v>45</v>
      </c>
      <c r="N43" s="42">
        <f t="shared" si="6"/>
        <v>0.36290322580645162</v>
      </c>
      <c r="O43" s="70">
        <f t="shared" si="7"/>
        <v>79</v>
      </c>
      <c r="P43" s="21">
        <f t="shared" si="8"/>
        <v>79</v>
      </c>
      <c r="Q43" s="46">
        <v>0.84199999999999997</v>
      </c>
      <c r="R43" s="93" t="s">
        <v>99</v>
      </c>
      <c r="S43" s="79" t="s">
        <v>111</v>
      </c>
    </row>
  </sheetData>
  <mergeCells count="8">
    <mergeCell ref="A2:S2"/>
    <mergeCell ref="A1:S1"/>
    <mergeCell ref="A3:A4"/>
    <mergeCell ref="B3:B4"/>
    <mergeCell ref="C3:C4"/>
    <mergeCell ref="G3:P3"/>
    <mergeCell ref="D3:F3"/>
    <mergeCell ref="Q3:R3"/>
  </mergeCells>
  <pageMargins left="0.7" right="0.7" top="0.75" bottom="0.75" header="0.3" footer="0.3"/>
  <pageSetup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J8"/>
  <sheetViews>
    <sheetView workbookViewId="0">
      <selection activeCell="J3" sqref="J3"/>
    </sheetView>
  </sheetViews>
  <sheetFormatPr baseColWidth="10" defaultRowHeight="15" x14ac:dyDescent="0.25"/>
  <cols>
    <col min="6" max="6" width="29.140625" customWidth="1"/>
    <col min="7" max="7" width="21.7109375" customWidth="1"/>
    <col min="8" max="8" width="25.140625" customWidth="1"/>
    <col min="9" max="9" width="21.5703125" customWidth="1"/>
    <col min="10" max="10" width="25.7109375" customWidth="1"/>
  </cols>
  <sheetData>
    <row r="2" spans="6:10" ht="15.75" thickBot="1" x14ac:dyDescent="0.3"/>
    <row r="3" spans="6:10" ht="16.5" thickBot="1" x14ac:dyDescent="0.3">
      <c r="F3" s="7" t="s">
        <v>22</v>
      </c>
      <c r="G3" s="3" t="s">
        <v>8</v>
      </c>
      <c r="H3" s="4" t="s">
        <v>9</v>
      </c>
      <c r="I3" s="6" t="s">
        <v>10</v>
      </c>
      <c r="J3" s="5" t="s">
        <v>11</v>
      </c>
    </row>
    <row r="4" spans="6:10" ht="16.5" thickBot="1" x14ac:dyDescent="0.3">
      <c r="F4" s="1" t="s">
        <v>3</v>
      </c>
      <c r="G4" s="2">
        <v>0.8</v>
      </c>
      <c r="H4" s="2">
        <v>0.75</v>
      </c>
      <c r="I4" s="2">
        <v>0.75</v>
      </c>
      <c r="J4" s="2">
        <v>0.7</v>
      </c>
    </row>
    <row r="5" spans="6:10" ht="16.5" customHeight="1" thickBot="1" x14ac:dyDescent="0.3">
      <c r="F5" s="1" t="s">
        <v>12</v>
      </c>
      <c r="G5" s="2">
        <v>80</v>
      </c>
      <c r="H5" s="2">
        <v>75</v>
      </c>
      <c r="I5" s="2">
        <v>75</v>
      </c>
      <c r="J5" s="2">
        <v>60</v>
      </c>
    </row>
    <row r="6" spans="6:10" ht="15.75" customHeight="1" thickBot="1" x14ac:dyDescent="0.3">
      <c r="F6" s="1" t="s">
        <v>13</v>
      </c>
      <c r="G6" s="2" t="s">
        <v>14</v>
      </c>
      <c r="H6" s="2" t="s">
        <v>14</v>
      </c>
      <c r="I6" s="2" t="s">
        <v>15</v>
      </c>
      <c r="J6" s="2" t="s">
        <v>15</v>
      </c>
    </row>
    <row r="7" spans="6:10" ht="16.5" customHeight="1" thickBot="1" x14ac:dyDescent="0.3">
      <c r="F7" s="1" t="s">
        <v>16</v>
      </c>
      <c r="G7" s="2" t="s">
        <v>17</v>
      </c>
      <c r="H7" s="2" t="s">
        <v>18</v>
      </c>
      <c r="I7" s="2" t="s">
        <v>19</v>
      </c>
      <c r="J7" s="2" t="s">
        <v>19</v>
      </c>
    </row>
    <row r="8" spans="6:10" ht="14.25" customHeight="1" thickBot="1" x14ac:dyDescent="0.3">
      <c r="F8" s="1" t="s">
        <v>20</v>
      </c>
      <c r="G8" s="2" t="s">
        <v>21</v>
      </c>
      <c r="H8" s="2" t="s">
        <v>21</v>
      </c>
      <c r="I8" s="2" t="s">
        <v>21</v>
      </c>
      <c r="J8" s="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Ingreso</vt:lpstr>
      <vt:lpstr>Promoción</vt:lpstr>
      <vt:lpstr>Notas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2018-07-06T21:14:03Z</dcterms:modified>
</cp:coreProperties>
</file>