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A2EA24E2-03B5-4F87-B3A1-53229145EBF1}" xr6:coauthVersionLast="45" xr6:coauthVersionMax="45" xr10:uidLastSave="{00000000-0000-0000-0000-000000000000}"/>
  <bookViews>
    <workbookView xWindow="11355" yWindow="450" windowWidth="14355" windowHeight="1515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4" l="1"/>
  <c r="AE19" i="4"/>
  <c r="AE21" i="4"/>
  <c r="AE22" i="4"/>
  <c r="AE23" i="4"/>
  <c r="AE24" i="4"/>
  <c r="AE25" i="4"/>
  <c r="AE26" i="4"/>
  <c r="AE27" i="4"/>
  <c r="AE29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M2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AB29" i="4"/>
  <c r="N29" i="4"/>
  <c r="N28" i="4"/>
  <c r="AB27" i="4"/>
  <c r="N27" i="4"/>
  <c r="AB26" i="4"/>
  <c r="N26" i="4"/>
  <c r="AB25" i="4"/>
  <c r="N25" i="4"/>
  <c r="AB24" i="4"/>
  <c r="N24" i="4"/>
  <c r="AB23" i="4"/>
  <c r="N23" i="4"/>
  <c r="AB22" i="4"/>
  <c r="N22" i="4"/>
  <c r="AB21" i="4"/>
  <c r="N21" i="4"/>
  <c r="N20" i="4"/>
  <c r="AB19" i="4"/>
  <c r="N19" i="4"/>
  <c r="N18" i="4"/>
  <c r="AB17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AF25" i="4" s="1"/>
  <c r="W28" i="4"/>
  <c r="X28" i="4" s="1"/>
  <c r="W22" i="4"/>
  <c r="X22" i="4" s="1"/>
  <c r="Z22" i="4" s="1"/>
  <c r="AC22" i="4" s="1"/>
  <c r="W29" i="4"/>
  <c r="X29" i="4" s="1"/>
  <c r="Z29" i="4" s="1"/>
  <c r="AF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Z23" i="4" s="1"/>
  <c r="AC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Z17" i="4" s="1"/>
  <c r="AC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Z26" i="4" s="1"/>
  <c r="AC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C29" i="4"/>
  <c r="AF16" i="4"/>
  <c r="AF9" i="4"/>
  <c r="AC10" i="4"/>
  <c r="AF22" i="4"/>
  <c r="AC11" i="4"/>
  <c r="AF26" i="4"/>
  <c r="AF23" i="4"/>
  <c r="AC27" i="4"/>
  <c r="AC19" i="4"/>
  <c r="AA26" i="3"/>
  <c r="Y32" i="3"/>
  <c r="AC24" i="4"/>
  <c r="AF17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<sst xmlns="http://schemas.openxmlformats.org/spreadsheetml/2006/main" count="299" uniqueCount="152">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</sst>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indexed="64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59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2" borderId="13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84" borderId="62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4" fillId="0" borderId="39" xfId="0" applyFont="1" applyBorder="1"/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30" xfId="0" applyFont="1" applyBorder="1"/>
    <xf numFmtId="0" fontId="4" fillId="0" borderId="21" xfId="0" applyFont="1" applyBorder="1"/>
    <xf numFmtId="0" fontId="15" fillId="7" borderId="40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4" fillId="0" borderId="34" xfId="0" applyFont="1" applyBorder="1"/>
    <xf numFmtId="0" fontId="13" fillId="5" borderId="35" xfId="0" applyFont="1" applyFill="1" applyBorder="1" applyAlignment="1">
      <alignment horizontal="center" vertical="center" wrapText="1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22"/>
      <c r="B1" s="323"/>
      <c r="C1" s="351" t="s">
        <v>0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3"/>
      <c r="Q1" s="337"/>
      <c r="R1" s="338"/>
      <c r="S1" s="338"/>
      <c r="T1" s="339"/>
    </row>
    <row r="2" spans="1:23" ht="15" customHeight="1" x14ac:dyDescent="0.25">
      <c r="A2" s="316"/>
      <c r="B2" s="324"/>
      <c r="C2" s="354" t="s">
        <v>1</v>
      </c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8"/>
      <c r="Q2" s="340"/>
      <c r="R2" s="341"/>
      <c r="S2" s="341"/>
      <c r="T2" s="342"/>
    </row>
    <row r="3" spans="1:23" ht="18" customHeight="1" x14ac:dyDescent="0.25">
      <c r="A3" s="316"/>
      <c r="B3" s="324"/>
      <c r="C3" s="346" t="s">
        <v>2</v>
      </c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8"/>
      <c r="Q3" s="340"/>
      <c r="R3" s="341"/>
      <c r="S3" s="341"/>
      <c r="T3" s="342"/>
    </row>
    <row r="4" spans="1:23" ht="15.75" customHeight="1" x14ac:dyDescent="0.25">
      <c r="A4" s="316"/>
      <c r="B4" s="324"/>
      <c r="C4" s="333" t="s">
        <v>3</v>
      </c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5"/>
      <c r="Q4" s="343"/>
      <c r="R4" s="344"/>
      <c r="S4" s="344"/>
      <c r="T4" s="345"/>
    </row>
    <row r="5" spans="1:23" ht="24" customHeight="1" x14ac:dyDescent="0.2">
      <c r="A5" s="325"/>
      <c r="B5" s="326"/>
      <c r="C5" s="336" t="s">
        <v>7</v>
      </c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5"/>
    </row>
    <row r="6" spans="1:23" ht="13.5" customHeight="1" x14ac:dyDescent="0.2">
      <c r="A6" s="315" t="s">
        <v>9</v>
      </c>
      <c r="B6" s="317" t="s">
        <v>11</v>
      </c>
      <c r="C6" s="355" t="s">
        <v>14</v>
      </c>
      <c r="D6" s="334"/>
      <c r="E6" s="334"/>
      <c r="F6" s="334"/>
      <c r="G6" s="334"/>
      <c r="H6" s="334"/>
      <c r="I6" s="334"/>
      <c r="J6" s="334"/>
      <c r="K6" s="334"/>
      <c r="L6" s="350"/>
      <c r="M6" s="319" t="s">
        <v>15</v>
      </c>
      <c r="N6" s="320"/>
      <c r="O6" s="321"/>
      <c r="P6" s="319" t="s">
        <v>17</v>
      </c>
      <c r="Q6" s="321"/>
      <c r="R6" s="349" t="s">
        <v>18</v>
      </c>
      <c r="S6" s="350"/>
      <c r="T6" s="332" t="s">
        <v>19</v>
      </c>
      <c r="U6" s="330" t="s">
        <v>20</v>
      </c>
      <c r="V6" s="327" t="s">
        <v>21</v>
      </c>
      <c r="W6" s="328" t="s">
        <v>22</v>
      </c>
    </row>
    <row r="7" spans="1:23" ht="24.75" customHeight="1" x14ac:dyDescent="0.2">
      <c r="A7" s="316"/>
      <c r="B7" s="318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5"/>
      <c r="U7" s="331"/>
      <c r="V7" s="318"/>
      <c r="W7" s="329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4"/>
      <c r="B1" s="362"/>
      <c r="C1" s="1"/>
      <c r="D1" s="351" t="s">
        <v>0</v>
      </c>
      <c r="E1" s="352"/>
      <c r="F1" s="352"/>
      <c r="G1" s="352"/>
      <c r="H1" s="352"/>
      <c r="I1" s="352"/>
      <c r="J1" s="352"/>
      <c r="K1" s="352"/>
      <c r="L1" s="352"/>
      <c r="M1" s="352"/>
      <c r="N1" s="338"/>
      <c r="O1" s="352"/>
      <c r="P1" s="2"/>
      <c r="Q1" s="360"/>
      <c r="R1" s="361"/>
      <c r="S1" s="361"/>
      <c r="T1" s="361"/>
      <c r="U1" s="362"/>
      <c r="V1" s="3"/>
      <c r="W1" s="3"/>
      <c r="X1" s="3"/>
      <c r="Y1" s="3"/>
    </row>
    <row r="2" spans="1:25" ht="15" customHeight="1" x14ac:dyDescent="0.25">
      <c r="A2" s="340"/>
      <c r="B2" s="324"/>
      <c r="C2" s="4"/>
      <c r="D2" s="354" t="s">
        <v>1</v>
      </c>
      <c r="E2" s="347"/>
      <c r="F2" s="347"/>
      <c r="G2" s="347"/>
      <c r="H2" s="347"/>
      <c r="I2" s="347"/>
      <c r="J2" s="347"/>
      <c r="K2" s="347"/>
      <c r="L2" s="347"/>
      <c r="M2" s="347"/>
      <c r="N2" s="340"/>
      <c r="O2" s="347"/>
      <c r="P2" s="2"/>
      <c r="Q2" s="340"/>
      <c r="R2" s="341"/>
      <c r="S2" s="341"/>
      <c r="T2" s="341"/>
      <c r="U2" s="324"/>
      <c r="V2" s="3"/>
      <c r="W2" s="3"/>
      <c r="X2" s="3"/>
      <c r="Y2" s="3"/>
    </row>
    <row r="3" spans="1:25" ht="18" customHeight="1" x14ac:dyDescent="0.25">
      <c r="A3" s="340"/>
      <c r="B3" s="324"/>
      <c r="C3" s="4"/>
      <c r="D3" s="346" t="s">
        <v>2</v>
      </c>
      <c r="E3" s="347"/>
      <c r="F3" s="347"/>
      <c r="G3" s="347"/>
      <c r="H3" s="347"/>
      <c r="I3" s="347"/>
      <c r="J3" s="347"/>
      <c r="K3" s="347"/>
      <c r="L3" s="347"/>
      <c r="M3" s="347"/>
      <c r="N3" s="340"/>
      <c r="O3" s="347"/>
      <c r="P3" s="5"/>
      <c r="Q3" s="340"/>
      <c r="R3" s="341"/>
      <c r="S3" s="341"/>
      <c r="T3" s="341"/>
      <c r="U3" s="324"/>
      <c r="V3" s="3"/>
      <c r="W3" s="3"/>
      <c r="X3" s="3"/>
      <c r="Y3" s="3"/>
    </row>
    <row r="4" spans="1:25" ht="15.75" customHeight="1" thickBot="1" x14ac:dyDescent="0.3">
      <c r="A4" s="340"/>
      <c r="B4" s="324"/>
      <c r="C4" s="4"/>
      <c r="D4" s="333" t="s">
        <v>4</v>
      </c>
      <c r="E4" s="334"/>
      <c r="F4" s="334"/>
      <c r="G4" s="334"/>
      <c r="H4" s="334"/>
      <c r="I4" s="334"/>
      <c r="J4" s="334"/>
      <c r="K4" s="334"/>
      <c r="L4" s="334"/>
      <c r="M4" s="334"/>
      <c r="N4" s="368"/>
      <c r="O4" s="334"/>
      <c r="P4" s="6"/>
      <c r="Q4" s="343"/>
      <c r="R4" s="344"/>
      <c r="S4" s="344"/>
      <c r="T4" s="344"/>
      <c r="U4" s="326"/>
      <c r="V4" s="3"/>
      <c r="W4" s="3"/>
      <c r="X4" s="3"/>
      <c r="Y4" s="3"/>
    </row>
    <row r="5" spans="1:25" ht="38.25" customHeight="1" thickBot="1" x14ac:dyDescent="0.25">
      <c r="A5" s="343"/>
      <c r="B5" s="326"/>
      <c r="C5" s="7" t="s">
        <v>5</v>
      </c>
      <c r="D5" s="367" t="s">
        <v>10</v>
      </c>
      <c r="E5" s="334"/>
      <c r="F5" s="334"/>
      <c r="G5" s="334"/>
      <c r="H5" s="334"/>
      <c r="I5" s="334"/>
      <c r="J5" s="334"/>
      <c r="K5" s="334"/>
      <c r="L5" s="334"/>
      <c r="M5" s="334"/>
      <c r="N5" s="368"/>
      <c r="O5" s="334"/>
      <c r="P5" s="334"/>
      <c r="Q5" s="334"/>
      <c r="R5" s="334"/>
      <c r="S5" s="334"/>
      <c r="T5" s="350"/>
      <c r="U5" s="357" t="s">
        <v>13</v>
      </c>
      <c r="V5" s="3"/>
      <c r="W5" s="3"/>
      <c r="X5" s="3"/>
      <c r="Y5" s="3"/>
    </row>
    <row r="6" spans="1:25" ht="26.25" customHeight="1" thickBot="1" x14ac:dyDescent="0.25">
      <c r="A6" s="365" t="s">
        <v>9</v>
      </c>
      <c r="B6" s="317" t="s">
        <v>11</v>
      </c>
      <c r="C6" s="366" t="s">
        <v>12</v>
      </c>
      <c r="D6" s="355" t="s">
        <v>14</v>
      </c>
      <c r="E6" s="334"/>
      <c r="F6" s="334"/>
      <c r="G6" s="334"/>
      <c r="H6" s="334"/>
      <c r="I6" s="334"/>
      <c r="J6" s="334"/>
      <c r="K6" s="334"/>
      <c r="L6" s="350"/>
      <c r="M6" s="319" t="s">
        <v>96</v>
      </c>
      <c r="N6" s="369"/>
      <c r="O6" s="321"/>
      <c r="P6" s="319" t="s">
        <v>95</v>
      </c>
      <c r="Q6" s="321"/>
      <c r="R6" s="349" t="s">
        <v>18</v>
      </c>
      <c r="S6" s="350"/>
      <c r="T6" s="363" t="s">
        <v>19</v>
      </c>
      <c r="U6" s="358"/>
      <c r="V6" s="3"/>
      <c r="W6" s="3"/>
      <c r="X6" s="3"/>
      <c r="Y6" s="3"/>
    </row>
    <row r="7" spans="1:25" ht="24.75" customHeight="1" thickBot="1" x14ac:dyDescent="0.25">
      <c r="A7" s="344"/>
      <c r="B7" s="318"/>
      <c r="C7" s="359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59"/>
      <c r="U7" s="359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56" t="s">
        <v>107</v>
      </c>
      <c r="B32" s="356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4"/>
      <c r="B1" s="362"/>
      <c r="C1" s="360"/>
      <c r="D1" s="362"/>
      <c r="E1" s="373" t="s">
        <v>0</v>
      </c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40"/>
      <c r="B2" s="324"/>
      <c r="C2" s="340"/>
      <c r="D2" s="324"/>
      <c r="E2" s="354" t="s">
        <v>1</v>
      </c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40"/>
      <c r="B3" s="324"/>
      <c r="C3" s="340"/>
      <c r="D3" s="324"/>
      <c r="E3" s="346" t="s">
        <v>2</v>
      </c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40"/>
      <c r="B4" s="324"/>
      <c r="C4" s="343"/>
      <c r="D4" s="326"/>
      <c r="E4" s="391" t="s">
        <v>4</v>
      </c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43"/>
      <c r="B5" s="326"/>
      <c r="C5" s="375" t="s">
        <v>5</v>
      </c>
      <c r="D5" s="376"/>
      <c r="E5" s="379" t="s">
        <v>6</v>
      </c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1"/>
      <c r="AA5" s="388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5" t="s">
        <v>9</v>
      </c>
      <c r="B6" s="317" t="s">
        <v>11</v>
      </c>
      <c r="C6" s="370" t="s">
        <v>12</v>
      </c>
      <c r="D6" s="377" t="s">
        <v>23</v>
      </c>
      <c r="E6" s="355" t="s">
        <v>14</v>
      </c>
      <c r="F6" s="334"/>
      <c r="G6" s="334"/>
      <c r="H6" s="334"/>
      <c r="I6" s="334"/>
      <c r="J6" s="334"/>
      <c r="K6" s="334"/>
      <c r="L6" s="334"/>
      <c r="M6" s="368"/>
      <c r="N6" s="334"/>
      <c r="O6" s="350"/>
      <c r="P6" s="319" t="s">
        <v>16</v>
      </c>
      <c r="Q6" s="369"/>
      <c r="R6" s="369"/>
      <c r="S6" s="369"/>
      <c r="T6" s="320"/>
      <c r="U6" s="385" t="s">
        <v>18</v>
      </c>
      <c r="V6" s="386"/>
      <c r="W6" s="386"/>
      <c r="X6" s="387"/>
      <c r="Y6" s="384" t="s">
        <v>19</v>
      </c>
      <c r="Z6" s="382" t="s">
        <v>122</v>
      </c>
      <c r="AA6" s="389"/>
      <c r="AB6" s="3"/>
      <c r="AC6" s="3"/>
      <c r="AD6" s="3"/>
      <c r="AE6" s="3"/>
      <c r="AF6" s="3"/>
      <c r="AG6" s="3"/>
    </row>
    <row r="7" spans="1:33" ht="42" customHeight="1" thickBot="1" x14ac:dyDescent="0.25">
      <c r="A7" s="344"/>
      <c r="B7" s="318"/>
      <c r="C7" s="371"/>
      <c r="D7" s="378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1"/>
      <c r="Z7" s="383"/>
      <c r="AA7" s="389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A5:AA7"/>
    <mergeCell ref="E3:P3"/>
    <mergeCell ref="E4:P4"/>
    <mergeCell ref="P6:T6"/>
    <mergeCell ref="E6:O6"/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P7" workbookViewId="0">
      <selection activeCell="T21" sqref="T21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4"/>
      <c r="B1" s="362"/>
      <c r="C1" s="360"/>
      <c r="D1" s="361"/>
      <c r="E1" s="362"/>
      <c r="F1" s="351" t="s">
        <v>0</v>
      </c>
      <c r="G1" s="352"/>
      <c r="H1" s="352"/>
      <c r="I1" s="352"/>
      <c r="J1" s="352"/>
      <c r="K1" s="352"/>
      <c r="L1" s="338"/>
      <c r="M1" s="352"/>
      <c r="N1" s="352"/>
      <c r="O1" s="338"/>
      <c r="P1" s="338"/>
      <c r="Q1" s="338"/>
      <c r="R1" s="353"/>
      <c r="S1" s="410"/>
      <c r="T1" s="411"/>
      <c r="U1" s="338"/>
      <c r="V1" s="338"/>
      <c r="W1" s="338"/>
      <c r="X1" s="338"/>
      <c r="Y1" s="420" t="s">
        <v>127</v>
      </c>
      <c r="Z1" s="423" t="s">
        <v>141</v>
      </c>
      <c r="AA1" s="405" t="s">
        <v>144</v>
      </c>
      <c r="AB1" s="407" t="s">
        <v>142</v>
      </c>
      <c r="AC1" s="393" t="s">
        <v>90</v>
      </c>
      <c r="AD1" s="396" t="s">
        <v>91</v>
      </c>
      <c r="AE1" s="399" t="s">
        <v>142</v>
      </c>
      <c r="AF1" s="402" t="s">
        <v>90</v>
      </c>
    </row>
    <row r="2" spans="1:32" ht="19.5" customHeight="1" x14ac:dyDescent="0.25">
      <c r="A2" s="340"/>
      <c r="B2" s="324"/>
      <c r="C2" s="340"/>
      <c r="D2" s="341"/>
      <c r="E2" s="324"/>
      <c r="F2" s="354" t="s">
        <v>1</v>
      </c>
      <c r="G2" s="347"/>
      <c r="H2" s="347"/>
      <c r="I2" s="347"/>
      <c r="J2" s="347"/>
      <c r="K2" s="347"/>
      <c r="L2" s="340"/>
      <c r="M2" s="347"/>
      <c r="N2" s="347"/>
      <c r="O2" s="340"/>
      <c r="P2" s="340"/>
      <c r="Q2" s="340"/>
      <c r="R2" s="348"/>
      <c r="S2" s="316"/>
      <c r="T2" s="340"/>
      <c r="U2" s="341"/>
      <c r="V2" s="341"/>
      <c r="W2" s="341"/>
      <c r="X2" s="340"/>
      <c r="Y2" s="421"/>
      <c r="Z2" s="424"/>
      <c r="AA2" s="406"/>
      <c r="AB2" s="408"/>
      <c r="AC2" s="394"/>
      <c r="AD2" s="397"/>
      <c r="AE2" s="400"/>
      <c r="AF2" s="403"/>
    </row>
    <row r="3" spans="1:32" ht="19.5" customHeight="1" x14ac:dyDescent="0.25">
      <c r="A3" s="340"/>
      <c r="B3" s="324"/>
      <c r="C3" s="340"/>
      <c r="D3" s="341"/>
      <c r="E3" s="324"/>
      <c r="F3" s="346" t="s">
        <v>2</v>
      </c>
      <c r="G3" s="347"/>
      <c r="H3" s="347"/>
      <c r="I3" s="347"/>
      <c r="J3" s="347"/>
      <c r="K3" s="347"/>
      <c r="L3" s="340"/>
      <c r="M3" s="347"/>
      <c r="N3" s="347"/>
      <c r="O3" s="340"/>
      <c r="P3" s="340"/>
      <c r="Q3" s="340"/>
      <c r="R3" s="348"/>
      <c r="S3" s="316"/>
      <c r="T3" s="340"/>
      <c r="U3" s="341"/>
      <c r="V3" s="341"/>
      <c r="W3" s="341"/>
      <c r="X3" s="340"/>
      <c r="Y3" s="421"/>
      <c r="Z3" s="424"/>
      <c r="AA3" s="406"/>
      <c r="AB3" s="408"/>
      <c r="AC3" s="394"/>
      <c r="AD3" s="397"/>
      <c r="AE3" s="400"/>
      <c r="AF3" s="403"/>
    </row>
    <row r="4" spans="1:32" ht="20.25" customHeight="1" thickBot="1" x14ac:dyDescent="0.3">
      <c r="A4" s="340"/>
      <c r="B4" s="324"/>
      <c r="C4" s="343"/>
      <c r="D4" s="344"/>
      <c r="E4" s="326"/>
      <c r="F4" s="333" t="s">
        <v>4</v>
      </c>
      <c r="G4" s="334"/>
      <c r="H4" s="334"/>
      <c r="I4" s="334"/>
      <c r="J4" s="334"/>
      <c r="K4" s="334"/>
      <c r="L4" s="368"/>
      <c r="M4" s="334"/>
      <c r="N4" s="334"/>
      <c r="O4" s="368"/>
      <c r="P4" s="368"/>
      <c r="Q4" s="368"/>
      <c r="R4" s="335"/>
      <c r="S4" s="325"/>
      <c r="T4" s="368"/>
      <c r="U4" s="344"/>
      <c r="V4" s="344"/>
      <c r="W4" s="344"/>
      <c r="X4" s="368"/>
      <c r="Y4" s="421"/>
      <c r="Z4" s="424"/>
      <c r="AA4" s="406"/>
      <c r="AB4" s="408"/>
      <c r="AC4" s="394"/>
      <c r="AD4" s="397"/>
      <c r="AE4" s="400"/>
      <c r="AF4" s="403"/>
    </row>
    <row r="5" spans="1:32" ht="33" customHeight="1" thickBot="1" x14ac:dyDescent="0.25">
      <c r="A5" s="343"/>
      <c r="B5" s="326"/>
      <c r="C5" s="442" t="s">
        <v>145</v>
      </c>
      <c r="D5" s="443"/>
      <c r="E5" s="443"/>
      <c r="F5" s="336" t="s">
        <v>92</v>
      </c>
      <c r="G5" s="334"/>
      <c r="H5" s="334"/>
      <c r="I5" s="334"/>
      <c r="J5" s="334"/>
      <c r="K5" s="334"/>
      <c r="L5" s="340"/>
      <c r="M5" s="334"/>
      <c r="N5" s="334"/>
      <c r="O5" s="368"/>
      <c r="P5" s="368"/>
      <c r="Q5" s="368"/>
      <c r="R5" s="334"/>
      <c r="S5" s="334"/>
      <c r="T5" s="368"/>
      <c r="U5" s="334"/>
      <c r="V5" s="334"/>
      <c r="W5" s="350"/>
      <c r="X5" s="415" t="s">
        <v>151</v>
      </c>
      <c r="Y5" s="421"/>
      <c r="Z5" s="424"/>
      <c r="AA5" s="406"/>
      <c r="AB5" s="408"/>
      <c r="AC5" s="394"/>
      <c r="AD5" s="397"/>
      <c r="AE5" s="400"/>
      <c r="AF5" s="403"/>
    </row>
    <row r="6" spans="1:32" ht="26.25" customHeight="1" thickBot="1" x14ac:dyDescent="0.25">
      <c r="A6" s="447" t="s">
        <v>9</v>
      </c>
      <c r="B6" s="444" t="s">
        <v>11</v>
      </c>
      <c r="C6" s="450" t="s">
        <v>12</v>
      </c>
      <c r="D6" s="453" t="s">
        <v>23</v>
      </c>
      <c r="E6" s="456" t="s">
        <v>93</v>
      </c>
      <c r="F6" s="355" t="s">
        <v>14</v>
      </c>
      <c r="G6" s="340"/>
      <c r="H6" s="334"/>
      <c r="I6" s="340"/>
      <c r="J6" s="334"/>
      <c r="K6" s="340"/>
      <c r="L6" s="238" t="s">
        <v>128</v>
      </c>
      <c r="M6" s="369" t="s">
        <v>125</v>
      </c>
      <c r="N6" s="321"/>
      <c r="O6" s="417" t="s">
        <v>126</v>
      </c>
      <c r="P6" s="418"/>
      <c r="Q6" s="418"/>
      <c r="R6" s="418"/>
      <c r="S6" s="419"/>
      <c r="T6" s="417" t="s">
        <v>18</v>
      </c>
      <c r="U6" s="418"/>
      <c r="V6" s="419"/>
      <c r="W6" s="412" t="s">
        <v>150</v>
      </c>
      <c r="X6" s="394"/>
      <c r="Y6" s="421"/>
      <c r="Z6" s="424"/>
      <c r="AA6" s="406"/>
      <c r="AB6" s="408"/>
      <c r="AC6" s="394"/>
      <c r="AD6" s="397"/>
      <c r="AE6" s="400"/>
      <c r="AF6" s="403"/>
    </row>
    <row r="7" spans="1:32" ht="44.25" customHeight="1" x14ac:dyDescent="0.2">
      <c r="A7" s="448"/>
      <c r="B7" s="445"/>
      <c r="C7" s="451"/>
      <c r="D7" s="454"/>
      <c r="E7" s="457"/>
      <c r="F7" s="426" t="s">
        <v>136</v>
      </c>
      <c r="G7" s="428" t="s">
        <v>137</v>
      </c>
      <c r="H7" s="426" t="s">
        <v>138</v>
      </c>
      <c r="I7" s="428" t="s">
        <v>139</v>
      </c>
      <c r="J7" s="426" t="s">
        <v>140</v>
      </c>
      <c r="K7" s="430" t="s">
        <v>33</v>
      </c>
      <c r="L7" s="432" t="s">
        <v>129</v>
      </c>
      <c r="M7" s="434" t="s">
        <v>135</v>
      </c>
      <c r="N7" s="436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8">
        <v>0.5</v>
      </c>
      <c r="T7" s="300" t="s">
        <v>109</v>
      </c>
      <c r="U7" s="299" t="s">
        <v>94</v>
      </c>
      <c r="V7" s="440">
        <v>0.4</v>
      </c>
      <c r="W7" s="413"/>
      <c r="X7" s="394"/>
      <c r="Y7" s="421"/>
      <c r="Z7" s="424"/>
      <c r="AA7" s="406"/>
      <c r="AB7" s="408"/>
      <c r="AC7" s="394"/>
      <c r="AD7" s="397"/>
      <c r="AE7" s="400"/>
      <c r="AF7" s="403"/>
    </row>
    <row r="8" spans="1:32" s="293" customFormat="1" ht="44.25" customHeight="1" thickBot="1" x14ac:dyDescent="0.25">
      <c r="A8" s="449"/>
      <c r="B8" s="446"/>
      <c r="C8" s="452"/>
      <c r="D8" s="455"/>
      <c r="E8" s="458"/>
      <c r="F8" s="427"/>
      <c r="G8" s="429"/>
      <c r="H8" s="427"/>
      <c r="I8" s="429"/>
      <c r="J8" s="427"/>
      <c r="K8" s="431"/>
      <c r="L8" s="433"/>
      <c r="M8" s="435"/>
      <c r="N8" s="437"/>
      <c r="O8" s="304" t="s">
        <v>147</v>
      </c>
      <c r="P8" s="305" t="s">
        <v>148</v>
      </c>
      <c r="Q8" s="304" t="s">
        <v>149</v>
      </c>
      <c r="R8" s="306" t="s">
        <v>149</v>
      </c>
      <c r="S8" s="439"/>
      <c r="T8" s="302" t="s">
        <v>149</v>
      </c>
      <c r="U8" s="303" t="s">
        <v>146</v>
      </c>
      <c r="V8" s="441"/>
      <c r="W8" s="414"/>
      <c r="X8" s="416"/>
      <c r="Y8" s="422"/>
      <c r="Z8" s="425"/>
      <c r="AA8" s="307"/>
      <c r="AB8" s="409"/>
      <c r="AC8" s="395"/>
      <c r="AD8" s="398"/>
      <c r="AE8" s="401"/>
      <c r="AF8" s="404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/>
      <c r="K9" s="301">
        <f>5-SUM(F9:J9)</f>
        <v>1</v>
      </c>
      <c r="L9" s="215" t="s">
        <v>143</v>
      </c>
      <c r="M9" s="29">
        <f>5-K9</f>
        <v>4</v>
      </c>
      <c r="N9" s="130">
        <f t="shared" ref="N9:N27" si="0">M9*0.2</f>
        <v>0.8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5.25</v>
      </c>
      <c r="X9" s="282">
        <f t="shared" ref="X9:X31" si="2">AVERAGE(C9,D9,E9,W9)</f>
        <v>6.3125</v>
      </c>
      <c r="Y9" s="283" t="s">
        <v>143</v>
      </c>
      <c r="Z9" s="295">
        <f t="shared" ref="Z9:Z27" si="3">X9*0.6</f>
        <v>3.7874999999999996</v>
      </c>
      <c r="AA9" s="262"/>
      <c r="AB9" s="263">
        <f t="shared" ref="AB9:AB27" si="4">AA9*0.4</f>
        <v>0</v>
      </c>
      <c r="AC9" s="290">
        <f t="shared" ref="AC9:AC27" si="5">SUM(Z9,AB9)</f>
        <v>3.7874999999999996</v>
      </c>
      <c r="AD9" s="269"/>
      <c r="AE9" s="271">
        <f>AD9*0.4</f>
        <v>0</v>
      </c>
      <c r="AF9" s="268">
        <f t="shared" ref="AF9:AF14" si="6">(AD9*0.4)+Z9</f>
        <v>3.7874999999999996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/>
      <c r="K10" s="35">
        <f t="shared" ref="K10:K31" si="7">5-SUM(F10:J10)</f>
        <v>1</v>
      </c>
      <c r="L10" s="215" t="s">
        <v>143</v>
      </c>
      <c r="M10" s="36">
        <f t="shared" ref="M10:M31" si="8">5-K10</f>
        <v>4</v>
      </c>
      <c r="N10" s="130">
        <f t="shared" si="0"/>
        <v>0.8</v>
      </c>
      <c r="O10" s="276">
        <v>8</v>
      </c>
      <c r="P10" s="272">
        <v>6</v>
      </c>
      <c r="Q10" s="309">
        <v>0</v>
      </c>
      <c r="R10" s="313">
        <v>0</v>
      </c>
      <c r="S10" s="35">
        <f t="shared" ref="S10:S31" si="9">(AVERAGE(O10:R10)*0.5)</f>
        <v>1.75</v>
      </c>
      <c r="T10" s="310">
        <v>0</v>
      </c>
      <c r="U10" s="314">
        <v>0</v>
      </c>
      <c r="V10" s="27">
        <f t="shared" ref="V10:V31" si="10">(U10*0.3)+(T10*0.1)</f>
        <v>0</v>
      </c>
      <c r="W10" s="102">
        <f t="shared" si="1"/>
        <v>2.5499999999999998</v>
      </c>
      <c r="X10" s="282">
        <f t="shared" si="2"/>
        <v>4.6375000000000002</v>
      </c>
      <c r="Y10" s="284" t="s">
        <v>143</v>
      </c>
      <c r="Z10" s="282">
        <f t="shared" si="3"/>
        <v>2.7825000000000002</v>
      </c>
      <c r="AA10" s="260"/>
      <c r="AB10" s="264">
        <f t="shared" si="4"/>
        <v>0</v>
      </c>
      <c r="AC10" s="286">
        <f t="shared" si="5"/>
        <v>2.7825000000000002</v>
      </c>
      <c r="AD10" s="287"/>
      <c r="AE10" s="271">
        <f t="shared" ref="AE10:AE14" si="11">AD10*0.4</f>
        <v>0</v>
      </c>
      <c r="AF10" s="266">
        <f t="shared" si="6"/>
        <v>2.7825000000000002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/>
      <c r="K11" s="35">
        <f t="shared" si="7"/>
        <v>1</v>
      </c>
      <c r="L11" s="241" t="s">
        <v>134</v>
      </c>
      <c r="M11" s="36">
        <f t="shared" si="8"/>
        <v>4</v>
      </c>
      <c r="N11" s="130">
        <f t="shared" si="0"/>
        <v>0.8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/>
      <c r="U11" s="219"/>
      <c r="V11" s="27">
        <f t="shared" si="10"/>
        <v>0</v>
      </c>
      <c r="W11" s="102">
        <f t="shared" si="1"/>
        <v>5.4874999999999998</v>
      </c>
      <c r="X11" s="282">
        <f t="shared" si="2"/>
        <v>6.6218750000000002</v>
      </c>
      <c r="Y11" s="284" t="s">
        <v>143</v>
      </c>
      <c r="Z11" s="282">
        <f t="shared" si="3"/>
        <v>3.973125</v>
      </c>
      <c r="AA11" s="260"/>
      <c r="AB11" s="264">
        <f t="shared" si="4"/>
        <v>0</v>
      </c>
      <c r="AC11" s="286">
        <f t="shared" si="5"/>
        <v>3.973125</v>
      </c>
      <c r="AD11" s="287"/>
      <c r="AE11" s="271">
        <f t="shared" si="11"/>
        <v>0</v>
      </c>
      <c r="AF11" s="266">
        <f t="shared" si="6"/>
        <v>3.973125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/>
      <c r="K12" s="35">
        <f t="shared" si="7"/>
        <v>1</v>
      </c>
      <c r="L12" s="215" t="s">
        <v>143</v>
      </c>
      <c r="M12" s="36">
        <f t="shared" si="8"/>
        <v>4</v>
      </c>
      <c r="N12" s="130">
        <f t="shared" si="0"/>
        <v>0.8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/>
      <c r="V12" s="27">
        <f t="shared" si="10"/>
        <v>1</v>
      </c>
      <c r="W12" s="102">
        <f t="shared" si="1"/>
        <v>6.8</v>
      </c>
      <c r="X12" s="242">
        <f t="shared" si="2"/>
        <v>9.1999999999999993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1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/>
      <c r="K14" s="35">
        <f t="shared" si="7"/>
        <v>1</v>
      </c>
      <c r="L14" s="215" t="s">
        <v>143</v>
      </c>
      <c r="M14" s="36">
        <f t="shared" si="8"/>
        <v>4</v>
      </c>
      <c r="N14" s="130">
        <f t="shared" si="0"/>
        <v>0.8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3.3</v>
      </c>
      <c r="X14" s="282">
        <f t="shared" si="2"/>
        <v>4.5750000000000002</v>
      </c>
      <c r="Y14" s="285" t="s">
        <v>143</v>
      </c>
      <c r="Z14" s="294">
        <f t="shared" si="3"/>
        <v>2.7450000000000001</v>
      </c>
      <c r="AA14" s="261"/>
      <c r="AB14" s="265">
        <f t="shared" si="4"/>
        <v>0</v>
      </c>
      <c r="AC14" s="288">
        <f t="shared" si="5"/>
        <v>2.7450000000000001</v>
      </c>
      <c r="AD14" s="289"/>
      <c r="AE14" s="271">
        <f t="shared" si="11"/>
        <v>0</v>
      </c>
      <c r="AF14" s="267">
        <f t="shared" si="6"/>
        <v>2.7450000000000001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/>
      <c r="K15" s="35">
        <f t="shared" si="7"/>
        <v>1</v>
      </c>
      <c r="L15" s="241" t="s">
        <v>134</v>
      </c>
      <c r="M15" s="36">
        <f t="shared" si="8"/>
        <v>4</v>
      </c>
      <c r="N15" s="130">
        <f t="shared" si="0"/>
        <v>0.8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9.8000000000000007</v>
      </c>
      <c r="X15" s="242">
        <f t="shared" si="2"/>
        <v>9.9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/>
      <c r="K16" s="35">
        <f t="shared" si="7"/>
        <v>2</v>
      </c>
      <c r="L16" s="215" t="s">
        <v>143</v>
      </c>
      <c r="M16" s="36">
        <f t="shared" si="8"/>
        <v>3</v>
      </c>
      <c r="N16" s="130">
        <f t="shared" si="0"/>
        <v>0.60000000000000009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312">
        <v>0</v>
      </c>
      <c r="U16" s="220"/>
      <c r="V16" s="27">
        <f t="shared" si="10"/>
        <v>0</v>
      </c>
      <c r="W16" s="102">
        <f t="shared" si="1"/>
        <v>5.2999999999999989</v>
      </c>
      <c r="X16" s="282">
        <f t="shared" si="2"/>
        <v>7.35</v>
      </c>
      <c r="Y16" s="283" t="s">
        <v>143</v>
      </c>
      <c r="Z16" s="295">
        <f t="shared" si="3"/>
        <v>4.4099999999999993</v>
      </c>
      <c r="AA16" s="262"/>
      <c r="AB16" s="263">
        <f t="shared" si="4"/>
        <v>0</v>
      </c>
      <c r="AC16" s="290">
        <f t="shared" si="5"/>
        <v>4.4099999999999993</v>
      </c>
      <c r="AD16" s="269"/>
      <c r="AE16" s="270">
        <f>AD16*0.4</f>
        <v>0</v>
      </c>
      <c r="AF16" s="268">
        <f t="shared" ref="AF16:AF27" si="12">(AD16*0.4)+Z16</f>
        <v>4.4099999999999993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/>
      <c r="K17" s="35">
        <f t="shared" si="7"/>
        <v>1</v>
      </c>
      <c r="L17" s="215" t="s">
        <v>143</v>
      </c>
      <c r="M17" s="36">
        <f t="shared" si="8"/>
        <v>4</v>
      </c>
      <c r="N17" s="130">
        <f t="shared" si="0"/>
        <v>0.8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/>
      <c r="V17" s="27">
        <f t="shared" si="10"/>
        <v>1</v>
      </c>
      <c r="W17" s="102">
        <f t="shared" si="1"/>
        <v>6.7749999999999995</v>
      </c>
      <c r="X17" s="258">
        <f t="shared" si="2"/>
        <v>8.84375</v>
      </c>
      <c r="Y17" s="237"/>
      <c r="Z17" s="282">
        <f t="shared" si="3"/>
        <v>5.3062499999999995</v>
      </c>
      <c r="AA17" s="260"/>
      <c r="AB17" s="264">
        <f t="shared" si="4"/>
        <v>0</v>
      </c>
      <c r="AC17" s="286">
        <f t="shared" si="5"/>
        <v>5.3062499999999995</v>
      </c>
      <c r="AD17" s="287"/>
      <c r="AE17" s="270">
        <f t="shared" ref="AE17:AE29" si="13">AD17*0.4</f>
        <v>0</v>
      </c>
      <c r="AF17" s="266">
        <f t="shared" si="12"/>
        <v>5.3062499999999995</v>
      </c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/>
      <c r="K18" s="35">
        <f t="shared" si="7"/>
        <v>1</v>
      </c>
      <c r="L18" s="241" t="s">
        <v>134</v>
      </c>
      <c r="M18" s="36">
        <f t="shared" si="8"/>
        <v>4</v>
      </c>
      <c r="N18" s="130">
        <f t="shared" si="0"/>
        <v>0.8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9.6750000000000007</v>
      </c>
      <c r="X18" s="242">
        <f t="shared" si="2"/>
        <v>9.84375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/>
      <c r="K19" s="35">
        <f t="shared" si="7"/>
        <v>1</v>
      </c>
      <c r="L19" s="215" t="s">
        <v>143</v>
      </c>
      <c r="M19" s="36">
        <f t="shared" si="8"/>
        <v>4</v>
      </c>
      <c r="N19" s="130">
        <f t="shared" si="0"/>
        <v>0.8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/>
      <c r="V19" s="27">
        <f t="shared" si="10"/>
        <v>0</v>
      </c>
      <c r="W19" s="102">
        <f t="shared" si="1"/>
        <v>5.05</v>
      </c>
      <c r="X19" s="282">
        <f t="shared" si="2"/>
        <v>7.1375000000000002</v>
      </c>
      <c r="Y19" s="284" t="s">
        <v>143</v>
      </c>
      <c r="Z19" s="282">
        <f t="shared" si="3"/>
        <v>4.2824999999999998</v>
      </c>
      <c r="AA19" s="260"/>
      <c r="AB19" s="264">
        <f t="shared" si="4"/>
        <v>0</v>
      </c>
      <c r="AC19" s="286">
        <f t="shared" si="5"/>
        <v>4.2824999999999998</v>
      </c>
      <c r="AD19" s="287"/>
      <c r="AE19" s="270">
        <f t="shared" si="13"/>
        <v>0</v>
      </c>
      <c r="AF19" s="266">
        <f t="shared" si="12"/>
        <v>4.2824999999999998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/>
      <c r="K20" s="35">
        <f t="shared" si="7"/>
        <v>1</v>
      </c>
      <c r="L20" s="241" t="s">
        <v>134</v>
      </c>
      <c r="M20" s="36">
        <f t="shared" si="8"/>
        <v>4</v>
      </c>
      <c r="N20" s="130">
        <f t="shared" si="0"/>
        <v>0.8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/>
      <c r="V20" s="27">
        <f t="shared" si="10"/>
        <v>1</v>
      </c>
      <c r="W20" s="102">
        <f t="shared" si="1"/>
        <v>6.6</v>
      </c>
      <c r="X20" s="242">
        <f t="shared" si="2"/>
        <v>9.15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/>
      <c r="K21" s="35">
        <f t="shared" si="7"/>
        <v>1</v>
      </c>
      <c r="L21" s="241" t="s">
        <v>134</v>
      </c>
      <c r="M21" s="36">
        <f t="shared" si="8"/>
        <v>4</v>
      </c>
      <c r="N21" s="130">
        <f t="shared" si="0"/>
        <v>0.8</v>
      </c>
      <c r="O21" s="276">
        <v>9.9</v>
      </c>
      <c r="P21" s="272">
        <v>10</v>
      </c>
      <c r="Q21" s="272">
        <v>10</v>
      </c>
      <c r="R21" s="277">
        <v>9</v>
      </c>
      <c r="S21" s="35">
        <f t="shared" si="9"/>
        <v>4.8624999999999998</v>
      </c>
      <c r="T21" s="218">
        <v>10</v>
      </c>
      <c r="U21" s="219"/>
      <c r="V21" s="27">
        <f t="shared" si="10"/>
        <v>1</v>
      </c>
      <c r="W21" s="102">
        <f t="shared" si="1"/>
        <v>6.6624999999999996</v>
      </c>
      <c r="X21" s="258">
        <f t="shared" si="2"/>
        <v>8.4906249999999996</v>
      </c>
      <c r="Y21" s="237"/>
      <c r="Z21" s="282">
        <f t="shared" si="3"/>
        <v>5.0943749999999994</v>
      </c>
      <c r="AA21" s="260"/>
      <c r="AB21" s="264">
        <f t="shared" si="4"/>
        <v>0</v>
      </c>
      <c r="AC21" s="286">
        <f t="shared" si="5"/>
        <v>5.0943749999999994</v>
      </c>
      <c r="AD21" s="287"/>
      <c r="AE21" s="270">
        <f t="shared" si="13"/>
        <v>0</v>
      </c>
      <c r="AF21" s="266">
        <f t="shared" si="12"/>
        <v>5.0943749999999994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/>
      <c r="K22" s="35">
        <f t="shared" si="7"/>
        <v>2</v>
      </c>
      <c r="L22" s="215" t="s">
        <v>143</v>
      </c>
      <c r="M22" s="36">
        <f t="shared" si="8"/>
        <v>3</v>
      </c>
      <c r="N22" s="130">
        <f t="shared" si="0"/>
        <v>0.60000000000000009</v>
      </c>
      <c r="O22" s="276">
        <v>10</v>
      </c>
      <c r="P22" s="272">
        <v>0</v>
      </c>
      <c r="Q22" s="272">
        <v>10</v>
      </c>
      <c r="R22" s="277">
        <v>10</v>
      </c>
      <c r="S22" s="35">
        <f t="shared" si="9"/>
        <v>3.75</v>
      </c>
      <c r="T22" s="218"/>
      <c r="U22" s="219"/>
      <c r="V22" s="27">
        <f t="shared" si="10"/>
        <v>0</v>
      </c>
      <c r="W22" s="102">
        <f t="shared" si="1"/>
        <v>4.3499999999999996</v>
      </c>
      <c r="X22" s="258">
        <f t="shared" si="2"/>
        <v>8.0875000000000004</v>
      </c>
      <c r="Y22" s="237"/>
      <c r="Z22" s="282">
        <f t="shared" si="3"/>
        <v>4.8525</v>
      </c>
      <c r="AA22" s="260"/>
      <c r="AB22" s="264">
        <f t="shared" si="4"/>
        <v>0</v>
      </c>
      <c r="AC22" s="286">
        <f t="shared" si="5"/>
        <v>4.8525</v>
      </c>
      <c r="AD22" s="287"/>
      <c r="AE22" s="270">
        <f t="shared" si="13"/>
        <v>0</v>
      </c>
      <c r="AF22" s="266">
        <f t="shared" si="12"/>
        <v>4.8525</v>
      </c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/>
      <c r="K23" s="35">
        <f t="shared" si="7"/>
        <v>1</v>
      </c>
      <c r="L23" s="215" t="s">
        <v>143</v>
      </c>
      <c r="M23" s="36">
        <f t="shared" si="8"/>
        <v>4</v>
      </c>
      <c r="N23" s="130">
        <f t="shared" si="0"/>
        <v>0.8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0">
        <v>0</v>
      </c>
      <c r="U23" s="219"/>
      <c r="V23" s="27">
        <f t="shared" si="10"/>
        <v>0</v>
      </c>
      <c r="W23" s="102">
        <f t="shared" si="1"/>
        <v>5.6375000000000002</v>
      </c>
      <c r="X23" s="258">
        <f t="shared" si="2"/>
        <v>8.6593750000000007</v>
      </c>
      <c r="Y23" s="237"/>
      <c r="Z23" s="282">
        <f t="shared" si="3"/>
        <v>5.1956250000000006</v>
      </c>
      <c r="AA23" s="260"/>
      <c r="AB23" s="264">
        <f t="shared" si="4"/>
        <v>0</v>
      </c>
      <c r="AC23" s="286">
        <f t="shared" si="5"/>
        <v>5.1956250000000006</v>
      </c>
      <c r="AD23" s="287"/>
      <c r="AE23" s="270">
        <f t="shared" si="13"/>
        <v>0</v>
      </c>
      <c r="AF23" s="266">
        <f t="shared" si="12"/>
        <v>5.1956250000000006</v>
      </c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/>
      <c r="K24" s="35">
        <f t="shared" si="7"/>
        <v>1</v>
      </c>
      <c r="L24" s="215" t="s">
        <v>143</v>
      </c>
      <c r="M24" s="36">
        <f t="shared" si="8"/>
        <v>4</v>
      </c>
      <c r="N24" s="130">
        <f t="shared" si="0"/>
        <v>0.8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/>
      <c r="V24" s="27">
        <f t="shared" si="10"/>
        <v>0</v>
      </c>
      <c r="W24" s="102">
        <f t="shared" si="1"/>
        <v>5.6749999999999998</v>
      </c>
      <c r="X24" s="282">
        <f t="shared" si="2"/>
        <v>7.5437500000000002</v>
      </c>
      <c r="Y24" s="284" t="s">
        <v>143</v>
      </c>
      <c r="Z24" s="282">
        <f t="shared" si="3"/>
        <v>4.5262500000000001</v>
      </c>
      <c r="AA24" s="260"/>
      <c r="AB24" s="264">
        <f t="shared" si="4"/>
        <v>0</v>
      </c>
      <c r="AC24" s="286">
        <f t="shared" si="5"/>
        <v>4.5262500000000001</v>
      </c>
      <c r="AD24" s="287"/>
      <c r="AE24" s="270">
        <f t="shared" si="13"/>
        <v>0</v>
      </c>
      <c r="AF24" s="266">
        <f t="shared" si="12"/>
        <v>4.5262500000000001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/>
      <c r="K25" s="35">
        <f t="shared" si="7"/>
        <v>3</v>
      </c>
      <c r="L25" s="215" t="s">
        <v>143</v>
      </c>
      <c r="M25" s="36">
        <f t="shared" si="8"/>
        <v>2</v>
      </c>
      <c r="N25" s="130">
        <f t="shared" si="0"/>
        <v>0.4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/>
      <c r="V25" s="27">
        <f t="shared" si="10"/>
        <v>1</v>
      </c>
      <c r="W25" s="102">
        <f t="shared" si="1"/>
        <v>5.75</v>
      </c>
      <c r="X25" s="258">
        <f t="shared" si="2"/>
        <v>8.2624999999999993</v>
      </c>
      <c r="Y25" s="237"/>
      <c r="Z25" s="282">
        <f t="shared" si="3"/>
        <v>4.9574999999999996</v>
      </c>
      <c r="AA25" s="260"/>
      <c r="AB25" s="264">
        <f t="shared" si="4"/>
        <v>0</v>
      </c>
      <c r="AC25" s="286">
        <f t="shared" si="5"/>
        <v>4.9574999999999996</v>
      </c>
      <c r="AD25" s="287"/>
      <c r="AE25" s="270">
        <f t="shared" si="13"/>
        <v>0</v>
      </c>
      <c r="AF25" s="266">
        <f t="shared" si="12"/>
        <v>4.9574999999999996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/>
      <c r="K26" s="35">
        <f t="shared" si="7"/>
        <v>2</v>
      </c>
      <c r="L26" s="215" t="s">
        <v>143</v>
      </c>
      <c r="M26" s="36">
        <f t="shared" si="8"/>
        <v>3</v>
      </c>
      <c r="N26" s="130">
        <f t="shared" si="0"/>
        <v>0.60000000000000009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310">
        <v>0</v>
      </c>
      <c r="U26" s="219"/>
      <c r="V26" s="27">
        <f t="shared" si="10"/>
        <v>0</v>
      </c>
      <c r="W26" s="102">
        <f t="shared" si="1"/>
        <v>5.5</v>
      </c>
      <c r="X26" s="258">
        <f t="shared" si="2"/>
        <v>8.25</v>
      </c>
      <c r="Y26" s="237"/>
      <c r="Z26" s="282">
        <f t="shared" si="3"/>
        <v>4.95</v>
      </c>
      <c r="AA26" s="260"/>
      <c r="AB26" s="264">
        <f t="shared" si="4"/>
        <v>0</v>
      </c>
      <c r="AC26" s="286">
        <f t="shared" si="5"/>
        <v>4.95</v>
      </c>
      <c r="AD26" s="287"/>
      <c r="AE26" s="270">
        <f t="shared" si="13"/>
        <v>0</v>
      </c>
      <c r="AF26" s="266">
        <f t="shared" si="12"/>
        <v>4.95</v>
      </c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/>
      <c r="K27" s="35">
        <f t="shared" si="7"/>
        <v>1</v>
      </c>
      <c r="L27" s="215" t="s">
        <v>143</v>
      </c>
      <c r="M27" s="36">
        <f t="shared" si="8"/>
        <v>4</v>
      </c>
      <c r="N27" s="130">
        <f t="shared" si="0"/>
        <v>0.8</v>
      </c>
      <c r="O27" s="276">
        <v>10</v>
      </c>
      <c r="P27" s="272">
        <v>10</v>
      </c>
      <c r="Q27" s="272">
        <v>9.8000000000000007</v>
      </c>
      <c r="R27" s="313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4.5250000000000004</v>
      </c>
      <c r="X27" s="258">
        <f t="shared" si="2"/>
        <v>8.15625</v>
      </c>
      <c r="Y27" s="237"/>
      <c r="Z27" s="282">
        <f t="shared" si="3"/>
        <v>4.8937499999999998</v>
      </c>
      <c r="AA27" s="260"/>
      <c r="AB27" s="264">
        <f t="shared" si="4"/>
        <v>0</v>
      </c>
      <c r="AC27" s="286">
        <f t="shared" si="5"/>
        <v>4.8937499999999998</v>
      </c>
      <c r="AD27" s="287"/>
      <c r="AE27" s="270">
        <f t="shared" si="13"/>
        <v>0</v>
      </c>
      <c r="AF27" s="266">
        <f t="shared" si="12"/>
        <v>4.8937499999999998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/>
      <c r="K28" s="35">
        <f t="shared" si="7"/>
        <v>1</v>
      </c>
      <c r="L28" s="240" t="s">
        <v>143</v>
      </c>
      <c r="M28" s="36">
        <f t="shared" si="8"/>
        <v>4</v>
      </c>
      <c r="N28" s="130">
        <f t="shared" ref="N28:N31" si="14">M28*0.2</f>
        <v>0.8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/>
      <c r="V28" s="27">
        <f t="shared" si="10"/>
        <v>1</v>
      </c>
      <c r="W28" s="102">
        <f t="shared" ref="W28:W31" si="15">SUM(N28,S28,V28)</f>
        <v>6.8</v>
      </c>
      <c r="X28" s="242">
        <f t="shared" si="2"/>
        <v>9.1999999999999993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/>
      <c r="K29" s="35">
        <f t="shared" si="7"/>
        <v>1</v>
      </c>
      <c r="L29" s="240" t="s">
        <v>143</v>
      </c>
      <c r="M29" s="36">
        <f t="shared" si="8"/>
        <v>4</v>
      </c>
      <c r="N29" s="130">
        <f t="shared" si="14"/>
        <v>0.8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/>
      <c r="U29" s="219"/>
      <c r="V29" s="27">
        <f t="shared" si="10"/>
        <v>0</v>
      </c>
      <c r="W29" s="102">
        <f t="shared" si="15"/>
        <v>5.7625000000000002</v>
      </c>
      <c r="X29" s="258">
        <f t="shared" si="2"/>
        <v>8.640625</v>
      </c>
      <c r="Y29" s="237"/>
      <c r="Z29" s="282">
        <f t="shared" ref="Z29" si="16">X29*0.6</f>
        <v>5.1843750000000002</v>
      </c>
      <c r="AA29" s="260"/>
      <c r="AB29" s="264">
        <f t="shared" ref="AB29" si="17">AA29*0.4</f>
        <v>0</v>
      </c>
      <c r="AC29" s="286">
        <f t="shared" ref="AC29" si="18">SUM(Z29,AB29)</f>
        <v>5.1843750000000002</v>
      </c>
      <c r="AD29" s="287"/>
      <c r="AE29" s="270">
        <f t="shared" si="13"/>
        <v>0</v>
      </c>
      <c r="AF29" s="266">
        <f t="shared" ref="AF29" si="19">(AD29*0.4)+Z29</f>
        <v>5.1843750000000002</v>
      </c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/>
      <c r="K30" s="35">
        <f t="shared" si="7"/>
        <v>1</v>
      </c>
      <c r="L30" s="215" t="s">
        <v>143</v>
      </c>
      <c r="M30" s="36">
        <f t="shared" si="8"/>
        <v>4</v>
      </c>
      <c r="N30" s="130">
        <f t="shared" si="14"/>
        <v>0.8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/>
      <c r="V30" s="27">
        <f t="shared" si="10"/>
        <v>1</v>
      </c>
      <c r="W30" s="102">
        <f t="shared" si="15"/>
        <v>6.8</v>
      </c>
      <c r="X30" s="242">
        <f t="shared" si="2"/>
        <v>9.1749999999999989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/>
      <c r="K31" s="35">
        <f t="shared" si="7"/>
        <v>2</v>
      </c>
      <c r="L31" s="215" t="s">
        <v>143</v>
      </c>
      <c r="M31" s="36">
        <f t="shared" si="8"/>
        <v>3</v>
      </c>
      <c r="N31" s="130">
        <f t="shared" si="14"/>
        <v>0.60000000000000009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/>
      <c r="V31" s="27">
        <f t="shared" si="10"/>
        <v>1</v>
      </c>
      <c r="W31" s="102">
        <f t="shared" si="15"/>
        <v>6.6</v>
      </c>
      <c r="X31" s="242">
        <f t="shared" si="2"/>
        <v>9.0250000000000004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1:B5"/>
    <mergeCell ref="C5:E5"/>
    <mergeCell ref="B6:B8"/>
    <mergeCell ref="A6:A8"/>
    <mergeCell ref="C6:C8"/>
    <mergeCell ref="D6:D8"/>
    <mergeCell ref="E6:E8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AC1:AC8"/>
    <mergeCell ref="AD1:AD8"/>
    <mergeCell ref="AE1:AE8"/>
    <mergeCell ref="AF1:AF8"/>
    <mergeCell ref="AA1:AA7"/>
    <mergeCell ref="AB1:AB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2020-05-07T17:32:20Z</dcterms:modified>
</cp:coreProperties>
</file>