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1E266C2-9FC8-4439-BF9A-6DF18A6231A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4" l="1"/>
  <c r="AE10" i="4" l="1"/>
  <c r="AE11" i="4"/>
  <c r="AE14" i="4"/>
  <c r="AE17" i="4"/>
  <c r="AE18" i="4"/>
  <c r="AE20" i="4"/>
  <c r="AE21" i="4"/>
  <c r="AE22" i="4"/>
  <c r="AE24" i="4"/>
  <c r="AE25" i="4"/>
  <c r="AE27" i="4"/>
  <c r="AE29" i="4"/>
  <c r="AE30" i="4"/>
  <c r="AE31" i="4"/>
  <c r="AE32" i="4"/>
  <c r="AE9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32" i="4"/>
  <c r="V9" i="4"/>
  <c r="W30" i="4" l="1"/>
  <c r="D32" i="3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2" i="4" l="1"/>
  <c r="AB31" i="4"/>
  <c r="AB30" i="4"/>
  <c r="AB29" i="4"/>
  <c r="AB27" i="4"/>
  <c r="AB25" i="4"/>
  <c r="W25" i="4"/>
  <c r="X25" i="4" s="1"/>
  <c r="Z25" i="4" s="1"/>
  <c r="AB24" i="4"/>
  <c r="AB22" i="4"/>
  <c r="AB21" i="4"/>
  <c r="AB20" i="4"/>
  <c r="AB18" i="4"/>
  <c r="AB17" i="4"/>
  <c r="W17" i="4"/>
  <c r="X17" i="4" s="1"/>
  <c r="Z17" i="4" s="1"/>
  <c r="AB14" i="4"/>
  <c r="W14" i="4"/>
  <c r="X14" i="4" s="1"/>
  <c r="Z14" i="4" s="1"/>
  <c r="AB11" i="4"/>
  <c r="AB10" i="4"/>
  <c r="AB9" i="4"/>
  <c r="W9" i="4"/>
  <c r="X9" i="4" s="1"/>
  <c r="Z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Z31" i="4" s="1"/>
  <c r="AF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Z32" i="4" s="1"/>
  <c r="AF32" i="4" s="1"/>
  <c r="W19" i="4"/>
  <c r="X19" i="4" s="1"/>
  <c r="W21" i="4"/>
  <c r="X21" i="4" s="1"/>
  <c r="Z21" i="4" s="1"/>
  <c r="AF21" i="4" s="1"/>
  <c r="W27" i="4"/>
  <c r="X27" i="4" s="1"/>
  <c r="Z27" i="4" s="1"/>
  <c r="AC27" i="4" s="1"/>
  <c r="W29" i="4"/>
  <c r="X29" i="4" s="1"/>
  <c r="Z29" i="4" s="1"/>
  <c r="AF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4" i="4"/>
  <c r="AC14" i="4"/>
  <c r="AF9" i="4"/>
  <c r="AC9" i="4"/>
  <c r="AF17" i="4"/>
  <c r="AC17" i="4"/>
  <c r="AC22" i="4" l="1"/>
  <c r="AC10" i="4"/>
  <c r="AC32" i="4"/>
  <c r="AC30" i="4"/>
  <c r="AC21" i="4"/>
  <c r="AC31" i="4"/>
  <c r="AF27" i="4"/>
  <c r="Z11" i="4"/>
  <c r="AF11" i="4" s="1"/>
  <c r="Z18" i="4"/>
  <c r="AF18" i="4" s="1"/>
  <c r="Z24" i="4"/>
  <c r="AC24" i="4" s="1"/>
  <c r="Z20" i="4"/>
  <c r="AC20" i="4" s="1"/>
  <c r="AC29" i="4"/>
  <c r="U32" i="2"/>
  <c r="T32" i="2"/>
  <c r="AC18" i="4" l="1"/>
  <c r="AC11" i="4"/>
  <c r="AF20" i="4"/>
  <c r="AF24" i="4"/>
</calcChain>
</file>

<file path=xl/sharedStrings.xml><?xml version="1.0" encoding="utf-8"?>
<sst xmlns="http://schemas.openxmlformats.org/spreadsheetml/2006/main" count="292" uniqueCount="163">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</sst>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54" xfId="0" applyFont="1" applyFill="1" applyBorder="1" applyAlignment="1">
      <alignment horizontal="center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40" xfId="0" applyFont="1" applyFill="1" applyBorder="1" applyAlignment="1"/>
    <xf numFmtId="0" fontId="4" fillId="78" borderId="141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8" xfId="0" applyFont="1" applyFill="1" applyBorder="1" applyAlignment="1">
      <alignment horizontal="center" wrapText="1"/>
    </xf>
    <xf numFmtId="0" fontId="4" fillId="72" borderId="149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50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51" xfId="0" applyFont="1" applyFill="1" applyBorder="1" applyAlignment="1">
      <alignment horizontal="center" vertical="center" wrapText="1"/>
    </xf>
    <xf numFmtId="0" fontId="53" fillId="7" borderId="142" xfId="0" applyFont="1" applyFill="1" applyBorder="1" applyAlignment="1">
      <alignment horizontal="center" vertical="center" wrapText="1"/>
    </xf>
    <xf numFmtId="0" fontId="53" fillId="7" borderId="152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5" fillId="0" borderId="35" xfId="0" applyFont="1" applyBorder="1"/>
    <xf numFmtId="0" fontId="13" fillId="4" borderId="44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42" xfId="0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9" fontId="17" fillId="6" borderId="147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6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4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45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49" fillId="69" borderId="155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6" xfId="0" applyFont="1" applyFill="1" applyBorder="1" applyAlignment="1">
      <alignment horizontal="center" vertical="center" wrapText="1"/>
    </xf>
    <xf numFmtId="0" fontId="50" fillId="59" borderId="142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50" fillId="59" borderId="145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4" xfId="0" applyFont="1" applyFill="1" applyBorder="1" applyAlignment="1">
      <alignment horizontal="center" vertical="center" wrapText="1"/>
    </xf>
    <xf numFmtId="0" fontId="49" fillId="69" borderId="143" xfId="0" applyFont="1" applyFill="1" applyBorder="1" applyAlignment="1">
      <alignment horizontal="center" vertical="center" wrapText="1"/>
    </xf>
    <xf numFmtId="0" fontId="49" fillId="69" borderId="157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7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3" xfId="0" applyNumberFormat="1" applyFont="1" applyFill="1" applyBorder="1" applyAlignment="1">
      <alignment horizontal="center" vertical="center" wrapText="1"/>
    </xf>
    <xf numFmtId="9" fontId="17" fillId="6" borderId="15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91"/>
      <c r="B1" s="292"/>
      <c r="C1" s="5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8"/>
      <c r="S1" s="297"/>
      <c r="T1" s="298"/>
      <c r="U1" s="298"/>
      <c r="V1" s="299"/>
    </row>
    <row r="2" spans="1:25" ht="15" customHeight="1" x14ac:dyDescent="0.25">
      <c r="A2" s="293"/>
      <c r="B2" s="294"/>
      <c r="C2" s="6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5"/>
      <c r="S2" s="300"/>
      <c r="T2" s="301"/>
      <c r="U2" s="301"/>
      <c r="V2" s="302"/>
    </row>
    <row r="3" spans="1:25" ht="18" customHeight="1" x14ac:dyDescent="0.25">
      <c r="A3" s="293"/>
      <c r="B3" s="294"/>
      <c r="C3" s="6"/>
      <c r="D3" s="273" t="s">
        <v>2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5"/>
      <c r="S3" s="300"/>
      <c r="T3" s="301"/>
      <c r="U3" s="301"/>
      <c r="V3" s="302"/>
    </row>
    <row r="4" spans="1:25" ht="15.75" customHeight="1" x14ac:dyDescent="0.25">
      <c r="A4" s="293"/>
      <c r="B4" s="294"/>
      <c r="C4" s="6"/>
      <c r="D4" s="280" t="s">
        <v>3</v>
      </c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2"/>
      <c r="S4" s="303"/>
      <c r="T4" s="304"/>
      <c r="U4" s="304"/>
      <c r="V4" s="305"/>
    </row>
    <row r="5" spans="1:25" ht="24" customHeight="1" x14ac:dyDescent="0.2">
      <c r="A5" s="295"/>
      <c r="B5" s="296"/>
      <c r="C5" s="8"/>
      <c r="D5" s="283" t="s">
        <v>6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4"/>
    </row>
    <row r="6" spans="1:25" ht="13.5" customHeight="1" x14ac:dyDescent="0.2">
      <c r="A6" s="307" t="s">
        <v>7</v>
      </c>
      <c r="B6" s="306" t="s">
        <v>9</v>
      </c>
      <c r="C6" s="11"/>
      <c r="D6" s="308" t="s">
        <v>11</v>
      </c>
      <c r="E6" s="281"/>
      <c r="F6" s="281"/>
      <c r="G6" s="281"/>
      <c r="H6" s="281"/>
      <c r="I6" s="281"/>
      <c r="J6" s="281"/>
      <c r="K6" s="281"/>
      <c r="L6" s="281"/>
      <c r="M6" s="282"/>
      <c r="N6" s="285"/>
      <c r="O6" s="286"/>
      <c r="P6" s="287"/>
      <c r="Q6" s="289" t="s">
        <v>14</v>
      </c>
      <c r="R6" s="286"/>
      <c r="S6" s="287"/>
      <c r="T6" s="288" t="s">
        <v>15</v>
      </c>
      <c r="U6" s="282"/>
      <c r="V6" s="290" t="s">
        <v>16</v>
      </c>
      <c r="W6" s="271" t="s">
        <v>17</v>
      </c>
      <c r="X6" s="271" t="s">
        <v>18</v>
      </c>
      <c r="Y6" s="271" t="s">
        <v>19</v>
      </c>
    </row>
    <row r="7" spans="1:25" ht="24.75" customHeight="1" x14ac:dyDescent="0.2">
      <c r="A7" s="293"/>
      <c r="B7" s="272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72"/>
      <c r="W7" s="272"/>
      <c r="X7" s="272"/>
      <c r="Y7" s="272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5"/>
      <c r="B1" s="314"/>
      <c r="C1" s="1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318"/>
      <c r="P1" s="2"/>
      <c r="Q1" s="312"/>
      <c r="R1" s="313"/>
      <c r="S1" s="313"/>
      <c r="T1" s="313"/>
      <c r="U1" s="314"/>
      <c r="V1" s="3"/>
      <c r="W1" s="3"/>
      <c r="X1" s="3"/>
      <c r="Y1" s="3"/>
    </row>
    <row r="2" spans="1:25" ht="15" customHeight="1" x14ac:dyDescent="0.25">
      <c r="A2" s="300"/>
      <c r="B2" s="294"/>
      <c r="C2" s="4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319"/>
      <c r="P2" s="2"/>
      <c r="Q2" s="300"/>
      <c r="R2" s="301"/>
      <c r="S2" s="301"/>
      <c r="T2" s="301"/>
      <c r="U2" s="294"/>
      <c r="V2" s="3"/>
      <c r="W2" s="3"/>
      <c r="X2" s="3"/>
      <c r="Y2" s="3"/>
    </row>
    <row r="3" spans="1:25" ht="18" customHeight="1" x14ac:dyDescent="0.25">
      <c r="A3" s="300"/>
      <c r="B3" s="294"/>
      <c r="C3" s="4"/>
      <c r="D3" s="273" t="s">
        <v>4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319"/>
      <c r="P3" s="7"/>
      <c r="Q3" s="300"/>
      <c r="R3" s="301"/>
      <c r="S3" s="301"/>
      <c r="T3" s="301"/>
      <c r="U3" s="294"/>
      <c r="V3" s="3"/>
      <c r="W3" s="3"/>
      <c r="X3" s="3"/>
      <c r="Y3" s="3"/>
    </row>
    <row r="4" spans="1:25" ht="15.75" customHeight="1" thickBot="1" x14ac:dyDescent="0.3">
      <c r="A4" s="300"/>
      <c r="B4" s="294"/>
      <c r="C4" s="4"/>
      <c r="D4" s="280" t="s">
        <v>5</v>
      </c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4"/>
      <c r="P4" s="9"/>
      <c r="Q4" s="303"/>
      <c r="R4" s="304"/>
      <c r="S4" s="304"/>
      <c r="T4" s="304"/>
      <c r="U4" s="296"/>
      <c r="V4" s="3"/>
      <c r="W4" s="3"/>
      <c r="X4" s="3"/>
      <c r="Y4" s="3"/>
    </row>
    <row r="5" spans="1:25" ht="38.25" customHeight="1" thickBot="1" x14ac:dyDescent="0.25">
      <c r="A5" s="303"/>
      <c r="B5" s="296"/>
      <c r="C5" s="10" t="s">
        <v>8</v>
      </c>
      <c r="D5" s="320" t="s">
        <v>10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2"/>
      <c r="U5" s="309" t="s">
        <v>12</v>
      </c>
      <c r="V5" s="3"/>
      <c r="W5" s="3"/>
      <c r="X5" s="3"/>
      <c r="Y5" s="3"/>
    </row>
    <row r="6" spans="1:25" ht="26.25" customHeight="1" thickBot="1" x14ac:dyDescent="0.25">
      <c r="A6" s="316" t="s">
        <v>7</v>
      </c>
      <c r="B6" s="306" t="s">
        <v>9</v>
      </c>
      <c r="C6" s="317" t="s">
        <v>13</v>
      </c>
      <c r="D6" s="308" t="s">
        <v>11</v>
      </c>
      <c r="E6" s="281"/>
      <c r="F6" s="281"/>
      <c r="G6" s="281"/>
      <c r="H6" s="281"/>
      <c r="I6" s="281"/>
      <c r="J6" s="281"/>
      <c r="K6" s="281"/>
      <c r="L6" s="282"/>
      <c r="M6" s="289" t="s">
        <v>82</v>
      </c>
      <c r="N6" s="287"/>
      <c r="O6" s="289" t="s">
        <v>80</v>
      </c>
      <c r="P6" s="286"/>
      <c r="Q6" s="287"/>
      <c r="R6" s="288" t="s">
        <v>15</v>
      </c>
      <c r="S6" s="282"/>
      <c r="T6" s="290" t="s">
        <v>16</v>
      </c>
      <c r="U6" s="310"/>
      <c r="V6" s="3"/>
      <c r="W6" s="3"/>
      <c r="X6" s="3"/>
      <c r="Y6" s="3"/>
    </row>
    <row r="7" spans="1:25" ht="24.75" customHeight="1" thickBot="1" x14ac:dyDescent="0.25">
      <c r="A7" s="275"/>
      <c r="B7" s="311"/>
      <c r="C7" s="311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311"/>
      <c r="U7" s="311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21" t="s">
        <v>107</v>
      </c>
      <c r="B32" s="322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15"/>
      <c r="B1" s="314"/>
      <c r="C1" s="312"/>
      <c r="D1" s="314"/>
      <c r="E1" s="276" t="s">
        <v>0</v>
      </c>
      <c r="F1" s="277"/>
      <c r="G1" s="277"/>
      <c r="H1" s="277"/>
      <c r="I1" s="277"/>
      <c r="J1" s="277"/>
      <c r="K1" s="277"/>
      <c r="L1" s="277"/>
      <c r="M1" s="277"/>
      <c r="N1" s="277"/>
      <c r="O1" s="298"/>
      <c r="P1" s="298"/>
      <c r="Q1" s="298"/>
      <c r="R1" s="298"/>
      <c r="S1" s="298"/>
      <c r="T1" s="298"/>
      <c r="U1" s="298"/>
      <c r="V1" s="318"/>
      <c r="W1" s="312"/>
      <c r="X1" s="327"/>
      <c r="Y1" s="313"/>
      <c r="Z1" s="275"/>
      <c r="AA1" s="313"/>
      <c r="AB1" s="313"/>
      <c r="AC1" s="275"/>
      <c r="AD1" s="314"/>
      <c r="AE1" s="3"/>
      <c r="AF1" s="3"/>
      <c r="AG1" s="3"/>
      <c r="AH1" s="3"/>
      <c r="AI1" s="3"/>
      <c r="AJ1" s="3"/>
    </row>
    <row r="2" spans="1:36" ht="15" customHeight="1" x14ac:dyDescent="0.25">
      <c r="A2" s="300"/>
      <c r="B2" s="294"/>
      <c r="C2" s="300"/>
      <c r="D2" s="294"/>
      <c r="E2" s="279" t="s">
        <v>1</v>
      </c>
      <c r="F2" s="274"/>
      <c r="G2" s="274"/>
      <c r="H2" s="274"/>
      <c r="I2" s="274"/>
      <c r="J2" s="274"/>
      <c r="K2" s="274"/>
      <c r="L2" s="274"/>
      <c r="M2" s="274"/>
      <c r="N2" s="274"/>
      <c r="O2" s="275"/>
      <c r="P2" s="275"/>
      <c r="Q2" s="275"/>
      <c r="R2" s="275"/>
      <c r="S2" s="275"/>
      <c r="T2" s="275"/>
      <c r="U2" s="275"/>
      <c r="V2" s="319"/>
      <c r="W2" s="300"/>
      <c r="X2" s="275"/>
      <c r="Y2" s="301"/>
      <c r="Z2" s="301"/>
      <c r="AA2" s="301"/>
      <c r="AB2" s="301"/>
      <c r="AC2" s="301"/>
      <c r="AD2" s="294"/>
      <c r="AE2" s="3"/>
      <c r="AF2" s="3"/>
      <c r="AG2" s="3"/>
      <c r="AH2" s="3"/>
      <c r="AI2" s="3"/>
      <c r="AJ2" s="3"/>
    </row>
    <row r="3" spans="1:36" ht="18" customHeight="1" x14ac:dyDescent="0.25">
      <c r="A3" s="300"/>
      <c r="B3" s="294"/>
      <c r="C3" s="300"/>
      <c r="D3" s="294"/>
      <c r="E3" s="273" t="s">
        <v>2</v>
      </c>
      <c r="F3" s="274"/>
      <c r="G3" s="274"/>
      <c r="H3" s="274"/>
      <c r="I3" s="274"/>
      <c r="J3" s="274"/>
      <c r="K3" s="274"/>
      <c r="L3" s="274"/>
      <c r="M3" s="274"/>
      <c r="N3" s="274"/>
      <c r="O3" s="275"/>
      <c r="P3" s="275"/>
      <c r="Q3" s="275"/>
      <c r="R3" s="275"/>
      <c r="S3" s="275"/>
      <c r="T3" s="275"/>
      <c r="U3" s="275"/>
      <c r="V3" s="319"/>
      <c r="W3" s="300"/>
      <c r="X3" s="275"/>
      <c r="Y3" s="301"/>
      <c r="Z3" s="301"/>
      <c r="AA3" s="301"/>
      <c r="AB3" s="301"/>
      <c r="AC3" s="301"/>
      <c r="AD3" s="294"/>
      <c r="AE3" s="3"/>
      <c r="AF3" s="3"/>
      <c r="AG3" s="3"/>
      <c r="AH3" s="3"/>
      <c r="AI3" s="3"/>
      <c r="AJ3" s="3"/>
    </row>
    <row r="4" spans="1:36" ht="15.75" customHeight="1" thickBot="1" x14ac:dyDescent="0.3">
      <c r="A4" s="300"/>
      <c r="B4" s="294"/>
      <c r="C4" s="303"/>
      <c r="D4" s="296"/>
      <c r="E4" s="280" t="s">
        <v>5</v>
      </c>
      <c r="F4" s="281"/>
      <c r="G4" s="281"/>
      <c r="H4" s="281"/>
      <c r="I4" s="281"/>
      <c r="J4" s="281"/>
      <c r="K4" s="281"/>
      <c r="L4" s="281"/>
      <c r="M4" s="281"/>
      <c r="N4" s="281"/>
      <c r="O4" s="328"/>
      <c r="P4" s="328"/>
      <c r="Q4" s="328"/>
      <c r="R4" s="328"/>
      <c r="S4" s="328"/>
      <c r="T4" s="328"/>
      <c r="U4" s="328"/>
      <c r="V4" s="284"/>
      <c r="W4" s="303"/>
      <c r="X4" s="328"/>
      <c r="Y4" s="304"/>
      <c r="Z4" s="328"/>
      <c r="AA4" s="304"/>
      <c r="AB4" s="304"/>
      <c r="AC4" s="328"/>
      <c r="AD4" s="296"/>
      <c r="AE4" s="3"/>
      <c r="AF4" s="3"/>
      <c r="AG4" s="3"/>
      <c r="AH4" s="3"/>
      <c r="AI4" s="3"/>
      <c r="AJ4" s="3"/>
    </row>
    <row r="5" spans="1:36" ht="39.75" customHeight="1" thickBot="1" x14ac:dyDescent="0.25">
      <c r="A5" s="303"/>
      <c r="B5" s="296"/>
      <c r="C5" s="342" t="s">
        <v>8</v>
      </c>
      <c r="D5" s="343"/>
      <c r="E5" s="334" t="s">
        <v>138</v>
      </c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6"/>
      <c r="AD5" s="323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6" t="s">
        <v>7</v>
      </c>
      <c r="B6" s="306" t="s">
        <v>9</v>
      </c>
      <c r="C6" s="339" t="s">
        <v>13</v>
      </c>
      <c r="D6" s="341" t="s">
        <v>38</v>
      </c>
      <c r="E6" s="308" t="s">
        <v>11</v>
      </c>
      <c r="F6" s="281"/>
      <c r="G6" s="281"/>
      <c r="H6" s="281"/>
      <c r="I6" s="281"/>
      <c r="J6" s="281"/>
      <c r="K6" s="281"/>
      <c r="L6" s="281"/>
      <c r="M6" s="281"/>
      <c r="N6" s="275"/>
      <c r="O6" s="331" t="s">
        <v>119</v>
      </c>
      <c r="P6" s="332"/>
      <c r="Q6" s="332"/>
      <c r="R6" s="332"/>
      <c r="S6" s="332"/>
      <c r="T6" s="333"/>
      <c r="U6" s="330" t="s">
        <v>118</v>
      </c>
      <c r="V6" s="330"/>
      <c r="W6" s="344"/>
      <c r="X6" s="289" t="s">
        <v>15</v>
      </c>
      <c r="Y6" s="329"/>
      <c r="Z6" s="330"/>
      <c r="AA6" s="330"/>
      <c r="AB6" s="325" t="s">
        <v>16</v>
      </c>
      <c r="AC6" s="337" t="s">
        <v>134</v>
      </c>
      <c r="AD6" s="324"/>
      <c r="AE6" s="3"/>
      <c r="AF6" s="3"/>
      <c r="AG6" s="3"/>
      <c r="AH6" s="3"/>
      <c r="AI6" s="3"/>
      <c r="AJ6" s="3"/>
    </row>
    <row r="7" spans="1:36" ht="24.75" customHeight="1" thickBot="1" x14ac:dyDescent="0.25">
      <c r="A7" s="304"/>
      <c r="B7" s="272"/>
      <c r="C7" s="340"/>
      <c r="D7" s="311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26"/>
      <c r="AC7" s="338"/>
      <c r="AD7" s="324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254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55">
        <v>0</v>
      </c>
      <c r="Y29" s="256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7" workbookViewId="0">
      <selection activeCell="U16" sqref="U16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15"/>
      <c r="B1" s="314"/>
      <c r="C1" s="312"/>
      <c r="D1" s="313"/>
      <c r="E1" s="314"/>
      <c r="F1" s="276" t="s">
        <v>0</v>
      </c>
      <c r="G1" s="277"/>
      <c r="H1" s="277"/>
      <c r="I1" s="277"/>
      <c r="J1" s="277"/>
      <c r="K1" s="277"/>
      <c r="L1" s="298"/>
      <c r="M1" s="277"/>
      <c r="N1" s="277"/>
      <c r="O1" s="298"/>
      <c r="P1" s="298"/>
      <c r="Q1" s="298"/>
      <c r="R1" s="318"/>
      <c r="S1" s="403"/>
      <c r="T1" s="404"/>
      <c r="U1" s="298"/>
      <c r="V1" s="298"/>
      <c r="W1" s="298"/>
      <c r="X1" s="299"/>
      <c r="Y1" s="362" t="s">
        <v>139</v>
      </c>
      <c r="Z1" s="345" t="s">
        <v>140</v>
      </c>
      <c r="AA1" s="347" t="s">
        <v>141</v>
      </c>
      <c r="AB1" s="350" t="s">
        <v>142</v>
      </c>
      <c r="AC1" s="381" t="s">
        <v>73</v>
      </c>
      <c r="AD1" s="384" t="s">
        <v>74</v>
      </c>
      <c r="AE1" s="387" t="s">
        <v>142</v>
      </c>
      <c r="AF1" s="390" t="s">
        <v>73</v>
      </c>
    </row>
    <row r="2" spans="1:32" ht="19.5" customHeight="1" x14ac:dyDescent="0.25">
      <c r="A2" s="300"/>
      <c r="B2" s="294"/>
      <c r="C2" s="300"/>
      <c r="D2" s="301"/>
      <c r="E2" s="294"/>
      <c r="F2" s="279" t="s">
        <v>1</v>
      </c>
      <c r="G2" s="274"/>
      <c r="H2" s="274"/>
      <c r="I2" s="274"/>
      <c r="J2" s="274"/>
      <c r="K2" s="274"/>
      <c r="L2" s="275"/>
      <c r="M2" s="274"/>
      <c r="N2" s="274"/>
      <c r="O2" s="275"/>
      <c r="P2" s="275"/>
      <c r="Q2" s="275"/>
      <c r="R2" s="319"/>
      <c r="S2" s="293"/>
      <c r="T2" s="275"/>
      <c r="U2" s="301"/>
      <c r="V2" s="301"/>
      <c r="W2" s="301"/>
      <c r="X2" s="302"/>
      <c r="Y2" s="363"/>
      <c r="Z2" s="345"/>
      <c r="AA2" s="348"/>
      <c r="AB2" s="350"/>
      <c r="AC2" s="382"/>
      <c r="AD2" s="385"/>
      <c r="AE2" s="388"/>
      <c r="AF2" s="391"/>
    </row>
    <row r="3" spans="1:32" ht="19.5" customHeight="1" x14ac:dyDescent="0.25">
      <c r="A3" s="300"/>
      <c r="B3" s="294"/>
      <c r="C3" s="300"/>
      <c r="D3" s="301"/>
      <c r="E3" s="294"/>
      <c r="F3" s="273" t="s">
        <v>75</v>
      </c>
      <c r="G3" s="274"/>
      <c r="H3" s="274"/>
      <c r="I3" s="274"/>
      <c r="J3" s="274"/>
      <c r="K3" s="274"/>
      <c r="L3" s="275"/>
      <c r="M3" s="274"/>
      <c r="N3" s="274"/>
      <c r="O3" s="275"/>
      <c r="P3" s="275"/>
      <c r="Q3" s="275"/>
      <c r="R3" s="319"/>
      <c r="S3" s="293"/>
      <c r="T3" s="275"/>
      <c r="U3" s="301"/>
      <c r="V3" s="301"/>
      <c r="W3" s="301"/>
      <c r="X3" s="302"/>
      <c r="Y3" s="363"/>
      <c r="Z3" s="345"/>
      <c r="AA3" s="348"/>
      <c r="AB3" s="350"/>
      <c r="AC3" s="382"/>
      <c r="AD3" s="385"/>
      <c r="AE3" s="388"/>
      <c r="AF3" s="391"/>
    </row>
    <row r="4" spans="1:32" ht="20.25" customHeight="1" thickBot="1" x14ac:dyDescent="0.3">
      <c r="A4" s="300"/>
      <c r="B4" s="294"/>
      <c r="C4" s="303"/>
      <c r="D4" s="304"/>
      <c r="E4" s="296"/>
      <c r="F4" s="280" t="s">
        <v>5</v>
      </c>
      <c r="G4" s="281"/>
      <c r="H4" s="281"/>
      <c r="I4" s="281"/>
      <c r="J4" s="281"/>
      <c r="K4" s="281"/>
      <c r="L4" s="328"/>
      <c r="M4" s="281"/>
      <c r="N4" s="281"/>
      <c r="O4" s="328"/>
      <c r="P4" s="328"/>
      <c r="Q4" s="328"/>
      <c r="R4" s="284"/>
      <c r="S4" s="295"/>
      <c r="T4" s="328"/>
      <c r="U4" s="304"/>
      <c r="V4" s="304"/>
      <c r="W4" s="304"/>
      <c r="X4" s="305"/>
      <c r="Y4" s="363"/>
      <c r="Z4" s="345"/>
      <c r="AA4" s="348"/>
      <c r="AB4" s="350"/>
      <c r="AC4" s="382"/>
      <c r="AD4" s="385"/>
      <c r="AE4" s="388"/>
      <c r="AF4" s="391"/>
    </row>
    <row r="5" spans="1:32" ht="33" customHeight="1" thickBot="1" x14ac:dyDescent="0.25">
      <c r="A5" s="303"/>
      <c r="B5" s="275"/>
      <c r="C5" s="369" t="s">
        <v>8</v>
      </c>
      <c r="D5" s="298"/>
      <c r="E5" s="287"/>
      <c r="F5" s="283" t="s">
        <v>76</v>
      </c>
      <c r="G5" s="281"/>
      <c r="H5" s="281"/>
      <c r="I5" s="281"/>
      <c r="J5" s="281"/>
      <c r="K5" s="281"/>
      <c r="L5" s="275"/>
      <c r="M5" s="281"/>
      <c r="N5" s="281"/>
      <c r="O5" s="328"/>
      <c r="P5" s="328"/>
      <c r="Q5" s="328"/>
      <c r="R5" s="281"/>
      <c r="S5" s="281"/>
      <c r="T5" s="328"/>
      <c r="U5" s="281"/>
      <c r="V5" s="281"/>
      <c r="W5" s="282"/>
      <c r="X5" s="359" t="s">
        <v>161</v>
      </c>
      <c r="Y5" s="363"/>
      <c r="Z5" s="345"/>
      <c r="AA5" s="348"/>
      <c r="AB5" s="350"/>
      <c r="AC5" s="382"/>
      <c r="AD5" s="385"/>
      <c r="AE5" s="388"/>
      <c r="AF5" s="391"/>
    </row>
    <row r="6" spans="1:32" ht="26.25" customHeight="1" thickBot="1" x14ac:dyDescent="0.25">
      <c r="A6" s="316" t="s">
        <v>7</v>
      </c>
      <c r="B6" s="370" t="s">
        <v>9</v>
      </c>
      <c r="C6" s="375" t="s">
        <v>13</v>
      </c>
      <c r="D6" s="378" t="s">
        <v>38</v>
      </c>
      <c r="E6" s="375" t="s">
        <v>77</v>
      </c>
      <c r="F6" s="308" t="s">
        <v>11</v>
      </c>
      <c r="G6" s="281"/>
      <c r="H6" s="281"/>
      <c r="I6" s="281"/>
      <c r="J6" s="281"/>
      <c r="K6" s="282"/>
      <c r="L6" s="225" t="s">
        <v>150</v>
      </c>
      <c r="M6" s="329" t="s">
        <v>151</v>
      </c>
      <c r="N6" s="287"/>
      <c r="O6" s="352" t="s">
        <v>154</v>
      </c>
      <c r="P6" s="330"/>
      <c r="Q6" s="330"/>
      <c r="R6" s="330"/>
      <c r="S6" s="353"/>
      <c r="T6" s="352" t="s">
        <v>15</v>
      </c>
      <c r="U6" s="330"/>
      <c r="V6" s="353"/>
      <c r="W6" s="356" t="s">
        <v>16</v>
      </c>
      <c r="X6" s="360"/>
      <c r="Y6" s="363"/>
      <c r="Z6" s="345"/>
      <c r="AA6" s="348"/>
      <c r="AB6" s="350"/>
      <c r="AC6" s="382"/>
      <c r="AD6" s="385"/>
      <c r="AE6" s="388"/>
      <c r="AF6" s="391"/>
    </row>
    <row r="7" spans="1:32" ht="39" customHeight="1" thickBot="1" x14ac:dyDescent="0.25">
      <c r="A7" s="373"/>
      <c r="B7" s="371"/>
      <c r="C7" s="376"/>
      <c r="D7" s="379"/>
      <c r="E7" s="376"/>
      <c r="F7" s="365" t="s">
        <v>144</v>
      </c>
      <c r="G7" s="367" t="s">
        <v>145</v>
      </c>
      <c r="H7" s="367" t="s">
        <v>146</v>
      </c>
      <c r="I7" s="367" t="s">
        <v>147</v>
      </c>
      <c r="J7" s="367" t="s">
        <v>148</v>
      </c>
      <c r="K7" s="393" t="s">
        <v>29</v>
      </c>
      <c r="L7" s="395" t="s">
        <v>149</v>
      </c>
      <c r="M7" s="397" t="s">
        <v>152</v>
      </c>
      <c r="N7" s="399">
        <v>0.1</v>
      </c>
      <c r="O7" s="260" t="s">
        <v>156</v>
      </c>
      <c r="P7" s="261" t="s">
        <v>157</v>
      </c>
      <c r="Q7" s="262" t="s">
        <v>158</v>
      </c>
      <c r="R7" s="261" t="s">
        <v>155</v>
      </c>
      <c r="S7" s="401">
        <v>0.5</v>
      </c>
      <c r="T7" s="227" t="s">
        <v>153</v>
      </c>
      <c r="U7" s="228" t="s">
        <v>79</v>
      </c>
      <c r="V7" s="354">
        <v>0.4</v>
      </c>
      <c r="W7" s="357"/>
      <c r="X7" s="360"/>
      <c r="Y7" s="363"/>
      <c r="Z7" s="345"/>
      <c r="AA7" s="348"/>
      <c r="AB7" s="350"/>
      <c r="AC7" s="382"/>
      <c r="AD7" s="385"/>
      <c r="AE7" s="388"/>
      <c r="AF7" s="391"/>
    </row>
    <row r="8" spans="1:32" s="253" customFormat="1" ht="39" customHeight="1" thickBot="1" x14ac:dyDescent="0.25">
      <c r="A8" s="374"/>
      <c r="B8" s="372"/>
      <c r="C8" s="377"/>
      <c r="D8" s="380"/>
      <c r="E8" s="377"/>
      <c r="F8" s="366"/>
      <c r="G8" s="368"/>
      <c r="H8" s="368"/>
      <c r="I8" s="368"/>
      <c r="J8" s="368"/>
      <c r="K8" s="394"/>
      <c r="L8" s="396"/>
      <c r="M8" s="398"/>
      <c r="N8" s="400"/>
      <c r="O8" s="263" t="s">
        <v>145</v>
      </c>
      <c r="P8" s="264" t="s">
        <v>146</v>
      </c>
      <c r="Q8" s="265" t="s">
        <v>159</v>
      </c>
      <c r="R8" s="264" t="s">
        <v>160</v>
      </c>
      <c r="S8" s="402"/>
      <c r="T8" s="266" t="s">
        <v>147</v>
      </c>
      <c r="U8" s="267" t="s">
        <v>148</v>
      </c>
      <c r="V8" s="355"/>
      <c r="W8" s="358"/>
      <c r="X8" s="361"/>
      <c r="Y8" s="364"/>
      <c r="Z8" s="346"/>
      <c r="AA8" s="349"/>
      <c r="AB8" s="351"/>
      <c r="AC8" s="383"/>
      <c r="AD8" s="386"/>
      <c r="AE8" s="389"/>
      <c r="AF8" s="392"/>
    </row>
    <row r="9" spans="1:32" ht="19.5" customHeight="1" thickBot="1" x14ac:dyDescent="0.3">
      <c r="A9" s="32">
        <v>1</v>
      </c>
      <c r="B9" s="83" t="s">
        <v>83</v>
      </c>
      <c r="C9" s="182">
        <v>9.6</v>
      </c>
      <c r="D9" s="218">
        <v>9.6999999999999993</v>
      </c>
      <c r="E9" s="219">
        <v>10</v>
      </c>
      <c r="F9" s="240"/>
      <c r="G9" s="241">
        <v>1</v>
      </c>
      <c r="H9" s="241">
        <v>1</v>
      </c>
      <c r="I9" s="241">
        <v>1</v>
      </c>
      <c r="J9" s="241">
        <v>1</v>
      </c>
      <c r="K9" s="36">
        <f>4-SUM(F9:J9)</f>
        <v>0</v>
      </c>
      <c r="L9" s="224" t="s">
        <v>143</v>
      </c>
      <c r="M9" s="34">
        <f>4-K9</f>
        <v>4</v>
      </c>
      <c r="N9" s="31">
        <f>M9*0.25</f>
        <v>1</v>
      </c>
      <c r="O9" s="257">
        <v>10</v>
      </c>
      <c r="P9" s="258">
        <v>9.5</v>
      </c>
      <c r="Q9" s="258">
        <v>10</v>
      </c>
      <c r="R9" s="259">
        <v>9.6</v>
      </c>
      <c r="S9" s="236">
        <f>(O9*0.1)+(P9*0.1)+(Q9*0.1)+(R9*0.2)</f>
        <v>4.87</v>
      </c>
      <c r="T9" s="229">
        <v>10</v>
      </c>
      <c r="U9" s="230"/>
      <c r="V9" s="35">
        <f>(U9*0.3)+(T9*0.1)</f>
        <v>1</v>
      </c>
      <c r="W9" s="79">
        <f t="shared" ref="W9:W32" si="0">SUM(N9,S9,V9)</f>
        <v>6.87</v>
      </c>
      <c r="X9" s="80">
        <f t="shared" ref="X9:X32" si="1">AVERAGE(C9,D9,E9,W9)</f>
        <v>9.0424999999999986</v>
      </c>
      <c r="Y9" s="80"/>
      <c r="Z9" s="80">
        <f t="shared" ref="Z9:Z32" si="2">X9*0.6</f>
        <v>5.4254999999999987</v>
      </c>
      <c r="AA9" s="245"/>
      <c r="AB9" s="246">
        <f t="shared" ref="AB9:AB32" si="3">AA9*0.4</f>
        <v>0</v>
      </c>
      <c r="AC9" s="81">
        <f t="shared" ref="AC9:AC32" si="4">SUM(Z9,AB9)</f>
        <v>5.4254999999999987</v>
      </c>
      <c r="AD9" s="249"/>
      <c r="AE9" s="252">
        <f>AD9*0.4</f>
        <v>0</v>
      </c>
      <c r="AF9" s="248">
        <f t="shared" ref="AF9:AF32" si="5">(AD9*0.4)+Z9</f>
        <v>5.4254999999999987</v>
      </c>
    </row>
    <row r="10" spans="1:32" ht="19.5" customHeight="1" thickBot="1" x14ac:dyDescent="0.3">
      <c r="A10" s="44">
        <v>2</v>
      </c>
      <c r="B10" s="87" t="s">
        <v>84</v>
      </c>
      <c r="C10" s="183">
        <v>9.5</v>
      </c>
      <c r="D10" s="217">
        <v>8</v>
      </c>
      <c r="E10" s="220">
        <v>8</v>
      </c>
      <c r="F10" s="242"/>
      <c r="G10" s="244"/>
      <c r="H10" s="243">
        <v>1</v>
      </c>
      <c r="I10" s="243">
        <v>1</v>
      </c>
      <c r="J10" s="243">
        <v>1</v>
      </c>
      <c r="K10" s="36">
        <f t="shared" ref="K10:K32" si="6">4-SUM(F10:J10)</f>
        <v>1</v>
      </c>
      <c r="L10" s="224" t="s">
        <v>143</v>
      </c>
      <c r="M10" s="58">
        <f t="shared" ref="M10:M32" si="7">4-K10</f>
        <v>3</v>
      </c>
      <c r="N10" s="31">
        <f t="shared" ref="N10:N32" si="8">M10*0.25</f>
        <v>0.75</v>
      </c>
      <c r="O10" s="231">
        <v>9</v>
      </c>
      <c r="P10" s="226">
        <v>9</v>
      </c>
      <c r="Q10" s="226">
        <v>9</v>
      </c>
      <c r="R10" s="237">
        <v>9</v>
      </c>
      <c r="S10" s="236">
        <f t="shared" ref="S10:S32" si="9">(O10*0.1)+(P10*0.1)+(Q10*0.1)+(R10*0.2)</f>
        <v>4.5</v>
      </c>
      <c r="T10" s="231">
        <v>10</v>
      </c>
      <c r="U10" s="232"/>
      <c r="V10" s="35">
        <f t="shared" ref="V10:V32" si="10">(U10*0.3)+(T10*0.1)</f>
        <v>1</v>
      </c>
      <c r="W10" s="79">
        <f t="shared" si="0"/>
        <v>6.25</v>
      </c>
      <c r="X10" s="223">
        <f t="shared" si="1"/>
        <v>7.9375</v>
      </c>
      <c r="Y10" s="223" t="s">
        <v>143</v>
      </c>
      <c r="Z10" s="223">
        <f t="shared" si="2"/>
        <v>4.7625000000000002</v>
      </c>
      <c r="AA10" s="247"/>
      <c r="AB10" s="246">
        <f t="shared" si="3"/>
        <v>0</v>
      </c>
      <c r="AC10" s="81">
        <f t="shared" si="4"/>
        <v>4.7625000000000002</v>
      </c>
      <c r="AD10" s="250"/>
      <c r="AE10" s="252">
        <f t="shared" ref="AE10:AE32" si="11">AD10*0.4</f>
        <v>0</v>
      </c>
      <c r="AF10" s="248">
        <f t="shared" si="5"/>
        <v>4.7625000000000002</v>
      </c>
    </row>
    <row r="11" spans="1:32" ht="19.5" customHeight="1" thickBot="1" x14ac:dyDescent="0.3">
      <c r="A11" s="44">
        <v>3</v>
      </c>
      <c r="B11" s="87" t="s">
        <v>85</v>
      </c>
      <c r="C11" s="181">
        <v>8</v>
      </c>
      <c r="D11" s="216">
        <v>7.5</v>
      </c>
      <c r="E11" s="221">
        <v>6</v>
      </c>
      <c r="F11" s="242"/>
      <c r="G11" s="244"/>
      <c r="H11" s="243">
        <v>1</v>
      </c>
      <c r="I11" s="243">
        <v>1</v>
      </c>
      <c r="J11" s="243">
        <v>1</v>
      </c>
      <c r="K11" s="36">
        <f t="shared" si="6"/>
        <v>1</v>
      </c>
      <c r="L11" s="224" t="s">
        <v>143</v>
      </c>
      <c r="M11" s="58">
        <f t="shared" si="7"/>
        <v>3</v>
      </c>
      <c r="N11" s="31">
        <f t="shared" si="8"/>
        <v>0.75</v>
      </c>
      <c r="O11" s="231">
        <v>9</v>
      </c>
      <c r="P11" s="226">
        <v>9.6999999999999993</v>
      </c>
      <c r="Q11" s="226">
        <v>9.5</v>
      </c>
      <c r="R11" s="237">
        <v>0</v>
      </c>
      <c r="S11" s="236">
        <f t="shared" si="9"/>
        <v>2.8200000000000003</v>
      </c>
      <c r="T11" s="231">
        <v>0</v>
      </c>
      <c r="U11" s="232"/>
      <c r="V11" s="35">
        <f t="shared" si="10"/>
        <v>0</v>
      </c>
      <c r="W11" s="79">
        <f t="shared" si="0"/>
        <v>3.5700000000000003</v>
      </c>
      <c r="X11" s="223">
        <f t="shared" si="1"/>
        <v>6.2675000000000001</v>
      </c>
      <c r="Y11" s="223" t="s">
        <v>143</v>
      </c>
      <c r="Z11" s="223">
        <f t="shared" si="2"/>
        <v>3.7605</v>
      </c>
      <c r="AA11" s="247"/>
      <c r="AB11" s="246">
        <f t="shared" si="3"/>
        <v>0</v>
      </c>
      <c r="AC11" s="81">
        <f t="shared" si="4"/>
        <v>3.7605</v>
      </c>
      <c r="AD11" s="250"/>
      <c r="AE11" s="252">
        <f t="shared" si="11"/>
        <v>0</v>
      </c>
      <c r="AF11" s="248">
        <f t="shared" si="5"/>
        <v>3.7605</v>
      </c>
    </row>
    <row r="12" spans="1:32" ht="19.5" customHeight="1" thickBot="1" x14ac:dyDescent="0.3">
      <c r="A12" s="44">
        <v>4</v>
      </c>
      <c r="B12" s="87" t="s">
        <v>86</v>
      </c>
      <c r="C12" s="183">
        <v>10</v>
      </c>
      <c r="D12" s="217">
        <v>10</v>
      </c>
      <c r="E12" s="220">
        <v>10</v>
      </c>
      <c r="F12" s="242"/>
      <c r="G12" s="243">
        <v>1</v>
      </c>
      <c r="H12" s="243">
        <v>1</v>
      </c>
      <c r="I12" s="243">
        <v>1</v>
      </c>
      <c r="J12" s="243">
        <v>1</v>
      </c>
      <c r="K12" s="36">
        <f t="shared" si="6"/>
        <v>0</v>
      </c>
      <c r="L12" s="224" t="s">
        <v>143</v>
      </c>
      <c r="M12" s="58">
        <f t="shared" si="7"/>
        <v>4</v>
      </c>
      <c r="N12" s="31">
        <f t="shared" si="8"/>
        <v>1</v>
      </c>
      <c r="O12" s="231">
        <v>9.5</v>
      </c>
      <c r="P12" s="226">
        <v>9</v>
      </c>
      <c r="Q12" s="226">
        <v>9.1999999999999993</v>
      </c>
      <c r="R12" s="237">
        <v>10</v>
      </c>
      <c r="S12" s="236">
        <f t="shared" si="9"/>
        <v>4.7699999999999996</v>
      </c>
      <c r="T12" s="231">
        <v>10</v>
      </c>
      <c r="U12" s="232"/>
      <c r="V12" s="35">
        <f t="shared" si="10"/>
        <v>1</v>
      </c>
      <c r="W12" s="79">
        <f t="shared" si="0"/>
        <v>6.77</v>
      </c>
      <c r="X12" s="269">
        <f t="shared" si="1"/>
        <v>9.192499999999999</v>
      </c>
      <c r="Y12" s="269" t="s">
        <v>162</v>
      </c>
      <c r="Z12" s="270"/>
      <c r="AA12" s="270"/>
      <c r="AB12" s="270"/>
      <c r="AC12" s="270"/>
      <c r="AD12" s="270"/>
      <c r="AE12" s="270"/>
      <c r="AF12" s="270"/>
    </row>
    <row r="13" spans="1:32" ht="19.5" customHeight="1" thickBot="1" x14ac:dyDescent="0.3">
      <c r="A13" s="44">
        <v>5</v>
      </c>
      <c r="B13" s="87" t="s">
        <v>87</v>
      </c>
      <c r="C13" s="181">
        <v>10</v>
      </c>
      <c r="D13" s="216">
        <v>10</v>
      </c>
      <c r="E13" s="221">
        <v>10</v>
      </c>
      <c r="F13" s="242"/>
      <c r="G13" s="243">
        <v>1</v>
      </c>
      <c r="H13" s="243">
        <v>1</v>
      </c>
      <c r="I13" s="243">
        <v>1</v>
      </c>
      <c r="J13" s="243">
        <v>1</v>
      </c>
      <c r="K13" s="36">
        <f t="shared" si="6"/>
        <v>0</v>
      </c>
      <c r="L13" s="224" t="s">
        <v>143</v>
      </c>
      <c r="M13" s="58">
        <f t="shared" si="7"/>
        <v>4</v>
      </c>
      <c r="N13" s="31">
        <f t="shared" si="8"/>
        <v>1</v>
      </c>
      <c r="O13" s="231">
        <v>10</v>
      </c>
      <c r="P13" s="226">
        <v>10</v>
      </c>
      <c r="Q13" s="226">
        <v>10</v>
      </c>
      <c r="R13" s="237">
        <v>10</v>
      </c>
      <c r="S13" s="236">
        <f t="shared" si="9"/>
        <v>5</v>
      </c>
      <c r="T13" s="231">
        <v>10</v>
      </c>
      <c r="U13" s="232">
        <v>4</v>
      </c>
      <c r="V13" s="35">
        <f t="shared" si="10"/>
        <v>2.2000000000000002</v>
      </c>
      <c r="W13" s="79">
        <f t="shared" si="0"/>
        <v>8.1999999999999993</v>
      </c>
      <c r="X13" s="269">
        <f t="shared" si="1"/>
        <v>9.5500000000000007</v>
      </c>
      <c r="Y13" s="269" t="s">
        <v>162</v>
      </c>
      <c r="Z13" s="270"/>
      <c r="AA13" s="270"/>
      <c r="AB13" s="270"/>
      <c r="AC13" s="270"/>
      <c r="AD13" s="270"/>
      <c r="AE13" s="270"/>
      <c r="AF13" s="270"/>
    </row>
    <row r="14" spans="1:32" ht="19.5" customHeight="1" thickBot="1" x14ac:dyDescent="0.3">
      <c r="A14" s="44">
        <v>6</v>
      </c>
      <c r="B14" s="87" t="s">
        <v>88</v>
      </c>
      <c r="C14" s="183">
        <v>9.8000000000000007</v>
      </c>
      <c r="D14" s="217">
        <v>10</v>
      </c>
      <c r="E14" s="220">
        <v>10</v>
      </c>
      <c r="F14" s="242"/>
      <c r="G14" s="243">
        <v>1</v>
      </c>
      <c r="H14" s="243">
        <v>1</v>
      </c>
      <c r="I14" s="243">
        <v>1</v>
      </c>
      <c r="J14" s="243">
        <v>1</v>
      </c>
      <c r="K14" s="36">
        <f t="shared" si="6"/>
        <v>0</v>
      </c>
      <c r="L14" s="224" t="s">
        <v>143</v>
      </c>
      <c r="M14" s="58">
        <f t="shared" si="7"/>
        <v>4</v>
      </c>
      <c r="N14" s="31">
        <f t="shared" si="8"/>
        <v>1</v>
      </c>
      <c r="O14" s="231">
        <v>10</v>
      </c>
      <c r="P14" s="226">
        <v>9</v>
      </c>
      <c r="Q14" s="226">
        <v>9.4</v>
      </c>
      <c r="R14" s="237">
        <v>10</v>
      </c>
      <c r="S14" s="236">
        <f t="shared" si="9"/>
        <v>4.84</v>
      </c>
      <c r="T14" s="231">
        <v>10</v>
      </c>
      <c r="U14" s="232"/>
      <c r="V14" s="35">
        <f t="shared" si="10"/>
        <v>1</v>
      </c>
      <c r="W14" s="79">
        <f t="shared" si="0"/>
        <v>6.84</v>
      </c>
      <c r="X14" s="269">
        <f t="shared" si="1"/>
        <v>9.16</v>
      </c>
      <c r="Y14" s="269" t="s">
        <v>162</v>
      </c>
      <c r="Z14" s="80">
        <f t="shared" si="2"/>
        <v>5.4959999999999996</v>
      </c>
      <c r="AA14" s="247"/>
      <c r="AB14" s="246">
        <f t="shared" si="3"/>
        <v>0</v>
      </c>
      <c r="AC14" s="81">
        <f t="shared" si="4"/>
        <v>5.4959999999999996</v>
      </c>
      <c r="AD14" s="250"/>
      <c r="AE14" s="252">
        <f t="shared" si="11"/>
        <v>0</v>
      </c>
      <c r="AF14" s="248">
        <f t="shared" si="5"/>
        <v>5.4959999999999996</v>
      </c>
    </row>
    <row r="15" spans="1:32" ht="19.5" customHeight="1" thickBot="1" x14ac:dyDescent="0.3">
      <c r="A15" s="44">
        <v>7</v>
      </c>
      <c r="B15" s="87" t="s">
        <v>89</v>
      </c>
      <c r="C15" s="181">
        <v>9.8000000000000007</v>
      </c>
      <c r="D15" s="216">
        <v>9.8000000000000007</v>
      </c>
      <c r="E15" s="221">
        <v>10</v>
      </c>
      <c r="F15" s="242"/>
      <c r="G15" s="243">
        <v>1</v>
      </c>
      <c r="H15" s="243">
        <v>1</v>
      </c>
      <c r="I15" s="243">
        <v>1</v>
      </c>
      <c r="J15" s="243">
        <v>1</v>
      </c>
      <c r="K15" s="36">
        <f t="shared" si="6"/>
        <v>0</v>
      </c>
      <c r="L15" s="268" t="s">
        <v>162</v>
      </c>
      <c r="M15" s="58">
        <f t="shared" si="7"/>
        <v>4</v>
      </c>
      <c r="N15" s="31">
        <f t="shared" si="8"/>
        <v>1</v>
      </c>
      <c r="O15" s="231">
        <v>10</v>
      </c>
      <c r="P15" s="226">
        <v>10</v>
      </c>
      <c r="Q15" s="226">
        <v>10</v>
      </c>
      <c r="R15" s="237">
        <v>10</v>
      </c>
      <c r="S15" s="236">
        <f t="shared" si="9"/>
        <v>5</v>
      </c>
      <c r="T15" s="231">
        <v>10</v>
      </c>
      <c r="U15" s="232">
        <v>9.5</v>
      </c>
      <c r="V15" s="35">
        <f t="shared" si="10"/>
        <v>3.85</v>
      </c>
      <c r="W15" s="79">
        <f t="shared" si="0"/>
        <v>9.85</v>
      </c>
      <c r="X15" s="269">
        <f t="shared" si="1"/>
        <v>9.8625000000000007</v>
      </c>
      <c r="Y15" s="269" t="s">
        <v>162</v>
      </c>
      <c r="Z15" s="270"/>
      <c r="AA15" s="270"/>
      <c r="AB15" s="270"/>
      <c r="AC15" s="270"/>
      <c r="AD15" s="270"/>
      <c r="AE15" s="270"/>
      <c r="AF15" s="270"/>
    </row>
    <row r="16" spans="1:32" ht="19.5" customHeight="1" thickBot="1" x14ac:dyDescent="0.3">
      <c r="A16" s="44">
        <v>8</v>
      </c>
      <c r="B16" s="87" t="s">
        <v>90</v>
      </c>
      <c r="C16" s="183">
        <v>10</v>
      </c>
      <c r="D16" s="217">
        <v>10</v>
      </c>
      <c r="E16" s="220">
        <v>10</v>
      </c>
      <c r="F16" s="242"/>
      <c r="G16" s="243">
        <v>1</v>
      </c>
      <c r="H16" s="243">
        <v>1</v>
      </c>
      <c r="I16" s="243">
        <v>1</v>
      </c>
      <c r="J16" s="243">
        <v>1</v>
      </c>
      <c r="K16" s="36">
        <f t="shared" si="6"/>
        <v>0</v>
      </c>
      <c r="L16" s="268" t="s">
        <v>162</v>
      </c>
      <c r="M16" s="58">
        <f t="shared" si="7"/>
        <v>4</v>
      </c>
      <c r="N16" s="31">
        <f t="shared" si="8"/>
        <v>1</v>
      </c>
      <c r="O16" s="231">
        <v>9</v>
      </c>
      <c r="P16" s="226">
        <v>10</v>
      </c>
      <c r="Q16" s="226">
        <v>10</v>
      </c>
      <c r="R16" s="237">
        <v>9.5</v>
      </c>
      <c r="S16" s="236">
        <f t="shared" si="9"/>
        <v>4.8</v>
      </c>
      <c r="T16" s="231">
        <v>10</v>
      </c>
      <c r="U16" s="232"/>
      <c r="V16" s="35">
        <f t="shared" si="10"/>
        <v>1</v>
      </c>
      <c r="W16" s="79">
        <f t="shared" si="0"/>
        <v>6.8</v>
      </c>
      <c r="X16" s="269">
        <f t="shared" si="1"/>
        <v>9.1999999999999993</v>
      </c>
      <c r="Y16" s="269" t="s">
        <v>162</v>
      </c>
      <c r="Z16" s="270"/>
      <c r="AA16" s="270"/>
      <c r="AB16" s="270"/>
      <c r="AC16" s="270"/>
      <c r="AD16" s="270"/>
      <c r="AE16" s="270"/>
      <c r="AF16" s="270"/>
    </row>
    <row r="17" spans="1:32" ht="19.5" customHeight="1" thickBot="1" x14ac:dyDescent="0.3">
      <c r="A17" s="44">
        <v>9</v>
      </c>
      <c r="B17" s="87" t="s">
        <v>91</v>
      </c>
      <c r="C17" s="181">
        <v>9.8000000000000007</v>
      </c>
      <c r="D17" s="216">
        <v>7.7</v>
      </c>
      <c r="E17" s="221">
        <v>9.1</v>
      </c>
      <c r="F17" s="242"/>
      <c r="G17" s="243">
        <v>1</v>
      </c>
      <c r="H17" s="243">
        <v>1</v>
      </c>
      <c r="I17" s="243">
        <v>1</v>
      </c>
      <c r="J17" s="243">
        <v>1</v>
      </c>
      <c r="K17" s="36">
        <f t="shared" si="6"/>
        <v>0</v>
      </c>
      <c r="L17" s="224" t="s">
        <v>143</v>
      </c>
      <c r="M17" s="58">
        <f t="shared" si="7"/>
        <v>4</v>
      </c>
      <c r="N17" s="31">
        <f t="shared" si="8"/>
        <v>1</v>
      </c>
      <c r="O17" s="231">
        <v>9</v>
      </c>
      <c r="P17" s="226">
        <v>9.5</v>
      </c>
      <c r="Q17" s="226">
        <v>10</v>
      </c>
      <c r="R17" s="237">
        <v>10</v>
      </c>
      <c r="S17" s="236">
        <f t="shared" si="9"/>
        <v>4.8499999999999996</v>
      </c>
      <c r="T17" s="231">
        <v>10</v>
      </c>
      <c r="U17" s="232">
        <v>4</v>
      </c>
      <c r="V17" s="35">
        <f t="shared" si="10"/>
        <v>2.2000000000000002</v>
      </c>
      <c r="W17" s="79">
        <f t="shared" si="0"/>
        <v>8.0500000000000007</v>
      </c>
      <c r="X17" s="80">
        <f t="shared" si="1"/>
        <v>8.6625000000000014</v>
      </c>
      <c r="Y17" s="80"/>
      <c r="Z17" s="80">
        <f t="shared" si="2"/>
        <v>5.1975000000000007</v>
      </c>
      <c r="AA17" s="247"/>
      <c r="AB17" s="246">
        <f t="shared" si="3"/>
        <v>0</v>
      </c>
      <c r="AC17" s="81">
        <f t="shared" si="4"/>
        <v>5.1975000000000007</v>
      </c>
      <c r="AD17" s="250"/>
      <c r="AE17" s="252">
        <f t="shared" si="11"/>
        <v>0</v>
      </c>
      <c r="AF17" s="248">
        <f t="shared" si="5"/>
        <v>5.1975000000000007</v>
      </c>
    </row>
    <row r="18" spans="1:32" ht="19.5" customHeight="1" thickBot="1" x14ac:dyDescent="0.3">
      <c r="A18" s="44">
        <v>10</v>
      </c>
      <c r="B18" s="87" t="s">
        <v>92</v>
      </c>
      <c r="C18" s="183">
        <v>9.6</v>
      </c>
      <c r="D18" s="217">
        <v>9.1999999999999993</v>
      </c>
      <c r="E18" s="220">
        <v>9.8000000000000007</v>
      </c>
      <c r="F18" s="242"/>
      <c r="G18" s="243">
        <v>1</v>
      </c>
      <c r="H18" s="243">
        <v>1</v>
      </c>
      <c r="I18" s="243">
        <v>1</v>
      </c>
      <c r="J18" s="243">
        <v>1</v>
      </c>
      <c r="K18" s="36">
        <f t="shared" si="6"/>
        <v>0</v>
      </c>
      <c r="L18" s="224" t="s">
        <v>143</v>
      </c>
      <c r="M18" s="58">
        <f t="shared" si="7"/>
        <v>4</v>
      </c>
      <c r="N18" s="31">
        <f t="shared" si="8"/>
        <v>1</v>
      </c>
      <c r="O18" s="231">
        <v>9</v>
      </c>
      <c r="P18" s="226">
        <v>10</v>
      </c>
      <c r="Q18" s="226">
        <v>10</v>
      </c>
      <c r="R18" s="237">
        <v>10</v>
      </c>
      <c r="S18" s="236">
        <f t="shared" si="9"/>
        <v>4.9000000000000004</v>
      </c>
      <c r="T18" s="231">
        <v>10</v>
      </c>
      <c r="U18" s="232"/>
      <c r="V18" s="35">
        <f t="shared" si="10"/>
        <v>1</v>
      </c>
      <c r="W18" s="79">
        <f t="shared" si="0"/>
        <v>6.9</v>
      </c>
      <c r="X18" s="80">
        <f t="shared" si="1"/>
        <v>8.875</v>
      </c>
      <c r="Y18" s="80"/>
      <c r="Z18" s="80">
        <f t="shared" si="2"/>
        <v>5.3250000000000002</v>
      </c>
      <c r="AA18" s="247"/>
      <c r="AB18" s="246">
        <f t="shared" si="3"/>
        <v>0</v>
      </c>
      <c r="AC18" s="81">
        <f t="shared" si="4"/>
        <v>5.3250000000000002</v>
      </c>
      <c r="AD18" s="250"/>
      <c r="AE18" s="252">
        <f t="shared" si="11"/>
        <v>0</v>
      </c>
      <c r="AF18" s="248">
        <f t="shared" si="5"/>
        <v>5.3250000000000002</v>
      </c>
    </row>
    <row r="19" spans="1:32" ht="19.5" customHeight="1" thickBot="1" x14ac:dyDescent="0.3">
      <c r="A19" s="60">
        <v>11</v>
      </c>
      <c r="B19" s="87" t="s">
        <v>93</v>
      </c>
      <c r="C19" s="181">
        <v>10</v>
      </c>
      <c r="D19" s="216">
        <v>9.5</v>
      </c>
      <c r="E19" s="221">
        <v>10</v>
      </c>
      <c r="F19" s="242"/>
      <c r="G19" s="243">
        <v>1</v>
      </c>
      <c r="H19" s="243">
        <v>1</v>
      </c>
      <c r="I19" s="243">
        <v>1</v>
      </c>
      <c r="J19" s="243">
        <v>1</v>
      </c>
      <c r="K19" s="36">
        <f t="shared" si="6"/>
        <v>0</v>
      </c>
      <c r="L19" s="224" t="s">
        <v>143</v>
      </c>
      <c r="M19" s="58">
        <f t="shared" si="7"/>
        <v>4</v>
      </c>
      <c r="N19" s="31">
        <f t="shared" si="8"/>
        <v>1</v>
      </c>
      <c r="O19" s="231">
        <v>10</v>
      </c>
      <c r="P19" s="226">
        <v>9.8000000000000007</v>
      </c>
      <c r="Q19" s="226">
        <v>9.9</v>
      </c>
      <c r="R19" s="237">
        <v>10</v>
      </c>
      <c r="S19" s="236">
        <f t="shared" si="9"/>
        <v>4.9700000000000006</v>
      </c>
      <c r="T19" s="231">
        <v>10</v>
      </c>
      <c r="U19" s="233"/>
      <c r="V19" s="35">
        <f t="shared" si="10"/>
        <v>1</v>
      </c>
      <c r="W19" s="79">
        <f t="shared" si="0"/>
        <v>6.9700000000000006</v>
      </c>
      <c r="X19" s="269">
        <f t="shared" si="1"/>
        <v>9.1174999999999997</v>
      </c>
      <c r="Y19" s="269" t="s">
        <v>162</v>
      </c>
      <c r="Z19" s="270"/>
      <c r="AA19" s="270"/>
      <c r="AB19" s="270"/>
      <c r="AC19" s="270"/>
      <c r="AD19" s="270"/>
      <c r="AE19" s="270"/>
      <c r="AF19" s="270"/>
    </row>
    <row r="20" spans="1:32" ht="19.5" customHeight="1" thickBot="1" x14ac:dyDescent="0.3">
      <c r="A20" s="44">
        <v>12</v>
      </c>
      <c r="B20" s="87" t="s">
        <v>94</v>
      </c>
      <c r="C20" s="183">
        <v>9.6</v>
      </c>
      <c r="D20" s="217">
        <v>9.1999999999999993</v>
      </c>
      <c r="E20" s="220">
        <v>10</v>
      </c>
      <c r="F20" s="242"/>
      <c r="G20" s="243">
        <v>1</v>
      </c>
      <c r="H20" s="243">
        <v>1</v>
      </c>
      <c r="I20" s="243">
        <v>1</v>
      </c>
      <c r="J20" s="243">
        <v>1</v>
      </c>
      <c r="K20" s="36">
        <f t="shared" si="6"/>
        <v>0</v>
      </c>
      <c r="L20" s="224" t="s">
        <v>143</v>
      </c>
      <c r="M20" s="58">
        <f t="shared" si="7"/>
        <v>4</v>
      </c>
      <c r="N20" s="31">
        <f t="shared" si="8"/>
        <v>1</v>
      </c>
      <c r="O20" s="231">
        <v>10</v>
      </c>
      <c r="P20" s="226">
        <v>10</v>
      </c>
      <c r="Q20" s="226">
        <v>9.9</v>
      </c>
      <c r="R20" s="237">
        <v>9.6</v>
      </c>
      <c r="S20" s="236">
        <f t="shared" si="9"/>
        <v>4.91</v>
      </c>
      <c r="T20" s="231">
        <v>10</v>
      </c>
      <c r="U20" s="232"/>
      <c r="V20" s="35">
        <f t="shared" si="10"/>
        <v>1</v>
      </c>
      <c r="W20" s="79">
        <f t="shared" si="0"/>
        <v>6.91</v>
      </c>
      <c r="X20" s="80">
        <f t="shared" si="1"/>
        <v>8.9274999999999984</v>
      </c>
      <c r="Y20" s="80"/>
      <c r="Z20" s="80">
        <f t="shared" si="2"/>
        <v>5.3564999999999987</v>
      </c>
      <c r="AA20" s="247"/>
      <c r="AB20" s="246">
        <f t="shared" si="3"/>
        <v>0</v>
      </c>
      <c r="AC20" s="81">
        <f t="shared" si="4"/>
        <v>5.3564999999999987</v>
      </c>
      <c r="AD20" s="250"/>
      <c r="AE20" s="252">
        <f t="shared" si="11"/>
        <v>0</v>
      </c>
      <c r="AF20" s="248">
        <f t="shared" si="5"/>
        <v>5.3564999999999987</v>
      </c>
    </row>
    <row r="21" spans="1:32" ht="19.5" customHeight="1" thickBot="1" x14ac:dyDescent="0.3">
      <c r="A21" s="44">
        <v>13</v>
      </c>
      <c r="B21" s="87" t="s">
        <v>95</v>
      </c>
      <c r="C21" s="181">
        <v>9.6999999999999993</v>
      </c>
      <c r="D21" s="216">
        <v>6.3</v>
      </c>
      <c r="E21" s="221">
        <v>9.3000000000000007</v>
      </c>
      <c r="F21" s="242"/>
      <c r="G21" s="243">
        <v>1</v>
      </c>
      <c r="H21" s="243">
        <v>1</v>
      </c>
      <c r="I21" s="243">
        <v>1</v>
      </c>
      <c r="J21" s="243">
        <v>1</v>
      </c>
      <c r="K21" s="36">
        <f t="shared" si="6"/>
        <v>0</v>
      </c>
      <c r="L21" s="224" t="s">
        <v>143</v>
      </c>
      <c r="M21" s="58">
        <f t="shared" si="7"/>
        <v>4</v>
      </c>
      <c r="N21" s="31">
        <f t="shared" si="8"/>
        <v>1</v>
      </c>
      <c r="O21" s="231">
        <v>10</v>
      </c>
      <c r="P21" s="226">
        <v>9.5</v>
      </c>
      <c r="Q21" s="226">
        <v>10</v>
      </c>
      <c r="R21" s="237">
        <v>9</v>
      </c>
      <c r="S21" s="236">
        <f t="shared" si="9"/>
        <v>4.75</v>
      </c>
      <c r="T21" s="231">
        <v>10</v>
      </c>
      <c r="U21" s="232"/>
      <c r="V21" s="35">
        <f t="shared" si="10"/>
        <v>1</v>
      </c>
      <c r="W21" s="79">
        <f t="shared" si="0"/>
        <v>6.75</v>
      </c>
      <c r="X21" s="223">
        <f t="shared" si="1"/>
        <v>8.0124999999999993</v>
      </c>
      <c r="Y21" s="223" t="s">
        <v>143</v>
      </c>
      <c r="Z21" s="223">
        <f t="shared" si="2"/>
        <v>4.8074999999999992</v>
      </c>
      <c r="AA21" s="247"/>
      <c r="AB21" s="246">
        <f t="shared" si="3"/>
        <v>0</v>
      </c>
      <c r="AC21" s="81">
        <f t="shared" si="4"/>
        <v>4.8074999999999992</v>
      </c>
      <c r="AD21" s="250"/>
      <c r="AE21" s="252">
        <f t="shared" si="11"/>
        <v>0</v>
      </c>
      <c r="AF21" s="248">
        <f t="shared" si="5"/>
        <v>4.8074999999999992</v>
      </c>
    </row>
    <row r="22" spans="1:32" ht="19.5" customHeight="1" thickBot="1" x14ac:dyDescent="0.3">
      <c r="A22" s="44">
        <v>14</v>
      </c>
      <c r="B22" s="87" t="s">
        <v>96</v>
      </c>
      <c r="C22" s="183">
        <v>9</v>
      </c>
      <c r="D22" s="217">
        <v>9.5</v>
      </c>
      <c r="E22" s="220">
        <v>9.5</v>
      </c>
      <c r="F22" s="242"/>
      <c r="G22" s="243">
        <v>1</v>
      </c>
      <c r="H22" s="244"/>
      <c r="I22" s="243">
        <v>1</v>
      </c>
      <c r="J22" s="243">
        <v>1</v>
      </c>
      <c r="K22" s="36">
        <f t="shared" si="6"/>
        <v>1</v>
      </c>
      <c r="L22" s="224" t="s">
        <v>143</v>
      </c>
      <c r="M22" s="58">
        <f t="shared" si="7"/>
        <v>3</v>
      </c>
      <c r="N22" s="31">
        <f t="shared" si="8"/>
        <v>0.75</v>
      </c>
      <c r="O22" s="231">
        <v>10</v>
      </c>
      <c r="P22" s="226">
        <v>9.5</v>
      </c>
      <c r="Q22" s="226">
        <v>0</v>
      </c>
      <c r="R22" s="237">
        <v>9.4</v>
      </c>
      <c r="S22" s="236">
        <f t="shared" si="9"/>
        <v>3.83</v>
      </c>
      <c r="T22" s="231">
        <v>0</v>
      </c>
      <c r="U22" s="232"/>
      <c r="V22" s="35">
        <f t="shared" si="10"/>
        <v>0</v>
      </c>
      <c r="W22" s="79">
        <f t="shared" si="0"/>
        <v>4.58</v>
      </c>
      <c r="X22" s="80">
        <f t="shared" si="1"/>
        <v>8.1449999999999996</v>
      </c>
      <c r="Y22" s="80"/>
      <c r="Z22" s="80">
        <f t="shared" si="2"/>
        <v>4.8869999999999996</v>
      </c>
      <c r="AA22" s="247"/>
      <c r="AB22" s="246">
        <f t="shared" si="3"/>
        <v>0</v>
      </c>
      <c r="AC22" s="81">
        <f t="shared" si="4"/>
        <v>4.8869999999999996</v>
      </c>
      <c r="AD22" s="250"/>
      <c r="AE22" s="252">
        <f t="shared" si="11"/>
        <v>0</v>
      </c>
      <c r="AF22" s="248">
        <f t="shared" si="5"/>
        <v>4.8869999999999996</v>
      </c>
    </row>
    <row r="23" spans="1:32" ht="19.5" customHeight="1" thickBot="1" x14ac:dyDescent="0.3">
      <c r="A23" s="44">
        <v>15</v>
      </c>
      <c r="B23" s="87" t="s">
        <v>97</v>
      </c>
      <c r="C23" s="181">
        <v>9.8000000000000007</v>
      </c>
      <c r="D23" s="216">
        <v>10</v>
      </c>
      <c r="E23" s="221">
        <v>10</v>
      </c>
      <c r="F23" s="242"/>
      <c r="G23" s="243">
        <v>1</v>
      </c>
      <c r="H23" s="243">
        <v>1</v>
      </c>
      <c r="I23" s="244"/>
      <c r="J23" s="243">
        <v>1</v>
      </c>
      <c r="K23" s="36">
        <f t="shared" si="6"/>
        <v>1</v>
      </c>
      <c r="L23" s="224" t="s">
        <v>143</v>
      </c>
      <c r="M23" s="58">
        <f t="shared" si="7"/>
        <v>3</v>
      </c>
      <c r="N23" s="31">
        <f t="shared" si="8"/>
        <v>0.75</v>
      </c>
      <c r="O23" s="231">
        <v>10</v>
      </c>
      <c r="P23" s="226">
        <v>8</v>
      </c>
      <c r="Q23" s="226">
        <v>9.9</v>
      </c>
      <c r="R23" s="237">
        <v>10</v>
      </c>
      <c r="S23" s="236">
        <f t="shared" si="9"/>
        <v>4.79</v>
      </c>
      <c r="T23" s="231">
        <v>10</v>
      </c>
      <c r="U23" s="232"/>
      <c r="V23" s="35">
        <f t="shared" si="10"/>
        <v>1</v>
      </c>
      <c r="W23" s="79">
        <f t="shared" si="0"/>
        <v>6.54</v>
      </c>
      <c r="X23" s="269">
        <f t="shared" si="1"/>
        <v>9.0850000000000009</v>
      </c>
      <c r="Y23" s="269" t="s">
        <v>162</v>
      </c>
      <c r="Z23" s="270"/>
      <c r="AA23" s="270"/>
      <c r="AB23" s="270"/>
      <c r="AC23" s="270"/>
      <c r="AD23" s="270"/>
      <c r="AE23" s="270"/>
      <c r="AF23" s="270"/>
    </row>
    <row r="24" spans="1:32" ht="19.5" customHeight="1" thickBot="1" x14ac:dyDescent="0.3">
      <c r="A24" s="44">
        <v>16</v>
      </c>
      <c r="B24" s="87" t="s">
        <v>98</v>
      </c>
      <c r="C24" s="183">
        <v>8</v>
      </c>
      <c r="D24" s="217">
        <v>7.5</v>
      </c>
      <c r="E24" s="220">
        <v>6</v>
      </c>
      <c r="F24" s="242"/>
      <c r="G24" s="243">
        <v>1</v>
      </c>
      <c r="H24" s="243">
        <v>1</v>
      </c>
      <c r="I24" s="243">
        <v>1</v>
      </c>
      <c r="J24" s="243">
        <v>1</v>
      </c>
      <c r="K24" s="36">
        <f t="shared" si="6"/>
        <v>0</v>
      </c>
      <c r="L24" s="224" t="s">
        <v>143</v>
      </c>
      <c r="M24" s="58">
        <f t="shared" si="7"/>
        <v>4</v>
      </c>
      <c r="N24" s="31">
        <f t="shared" si="8"/>
        <v>1</v>
      </c>
      <c r="O24" s="231">
        <v>9.5</v>
      </c>
      <c r="P24" s="226">
        <v>8.5</v>
      </c>
      <c r="Q24" s="226">
        <v>9</v>
      </c>
      <c r="R24" s="237">
        <v>10</v>
      </c>
      <c r="S24" s="236">
        <f t="shared" si="9"/>
        <v>4.7</v>
      </c>
      <c r="T24" s="231">
        <v>0</v>
      </c>
      <c r="U24" s="232"/>
      <c r="V24" s="35">
        <f t="shared" si="10"/>
        <v>0</v>
      </c>
      <c r="W24" s="79">
        <f t="shared" si="0"/>
        <v>5.7</v>
      </c>
      <c r="X24" s="223">
        <f t="shared" si="1"/>
        <v>6.8</v>
      </c>
      <c r="Y24" s="223" t="s">
        <v>143</v>
      </c>
      <c r="Z24" s="223">
        <f t="shared" si="2"/>
        <v>4.08</v>
      </c>
      <c r="AA24" s="247"/>
      <c r="AB24" s="246">
        <f t="shared" si="3"/>
        <v>0</v>
      </c>
      <c r="AC24" s="81">
        <f t="shared" si="4"/>
        <v>4.08</v>
      </c>
      <c r="AD24" s="250"/>
      <c r="AE24" s="252">
        <f t="shared" si="11"/>
        <v>0</v>
      </c>
      <c r="AF24" s="248">
        <f t="shared" si="5"/>
        <v>4.08</v>
      </c>
    </row>
    <row r="25" spans="1:32" ht="19.5" customHeight="1" thickBot="1" x14ac:dyDescent="0.3">
      <c r="A25" s="44">
        <v>17</v>
      </c>
      <c r="B25" s="87" t="s">
        <v>99</v>
      </c>
      <c r="C25" s="181">
        <v>9</v>
      </c>
      <c r="D25" s="216">
        <v>9.5</v>
      </c>
      <c r="E25" s="221">
        <v>10</v>
      </c>
      <c r="F25" s="242"/>
      <c r="G25" s="244"/>
      <c r="H25" s="243">
        <v>1</v>
      </c>
      <c r="I25" s="244"/>
      <c r="J25" s="243">
        <v>1</v>
      </c>
      <c r="K25" s="36">
        <f t="shared" si="6"/>
        <v>2</v>
      </c>
      <c r="L25" s="224" t="s">
        <v>143</v>
      </c>
      <c r="M25" s="58">
        <f t="shared" si="7"/>
        <v>2</v>
      </c>
      <c r="N25" s="31">
        <f t="shared" si="8"/>
        <v>0.5</v>
      </c>
      <c r="O25" s="231">
        <v>10</v>
      </c>
      <c r="P25" s="226">
        <v>0</v>
      </c>
      <c r="Q25" s="226">
        <v>0</v>
      </c>
      <c r="R25" s="237">
        <v>9.3000000000000007</v>
      </c>
      <c r="S25" s="236">
        <f t="shared" si="9"/>
        <v>2.8600000000000003</v>
      </c>
      <c r="T25" s="231"/>
      <c r="U25" s="232"/>
      <c r="V25" s="35">
        <f t="shared" si="10"/>
        <v>0</v>
      </c>
      <c r="W25" s="79">
        <f t="shared" si="0"/>
        <v>3.3600000000000003</v>
      </c>
      <c r="X25" s="80">
        <f t="shared" si="1"/>
        <v>7.9649999999999999</v>
      </c>
      <c r="Y25" s="80"/>
      <c r="Z25" s="80">
        <f t="shared" si="2"/>
        <v>4.7789999999999999</v>
      </c>
      <c r="AA25" s="247"/>
      <c r="AB25" s="246">
        <f t="shared" si="3"/>
        <v>0</v>
      </c>
      <c r="AC25" s="81">
        <f t="shared" si="4"/>
        <v>4.7789999999999999</v>
      </c>
      <c r="AD25" s="250"/>
      <c r="AE25" s="252">
        <f t="shared" si="11"/>
        <v>0</v>
      </c>
      <c r="AF25" s="248">
        <f t="shared" si="5"/>
        <v>4.7789999999999999</v>
      </c>
    </row>
    <row r="26" spans="1:32" ht="19.5" customHeight="1" thickBot="1" x14ac:dyDescent="0.3">
      <c r="A26" s="44">
        <v>18</v>
      </c>
      <c r="B26" s="87" t="s">
        <v>100</v>
      </c>
      <c r="C26" s="183">
        <v>10</v>
      </c>
      <c r="D26" s="217">
        <v>10</v>
      </c>
      <c r="E26" s="220">
        <v>10</v>
      </c>
      <c r="F26" s="242"/>
      <c r="G26" s="243">
        <v>1</v>
      </c>
      <c r="H26" s="243">
        <v>1</v>
      </c>
      <c r="I26" s="243">
        <v>1</v>
      </c>
      <c r="J26" s="243">
        <v>1</v>
      </c>
      <c r="K26" s="36">
        <f t="shared" si="6"/>
        <v>0</v>
      </c>
      <c r="L26" s="268" t="s">
        <v>162</v>
      </c>
      <c r="M26" s="58">
        <f t="shared" si="7"/>
        <v>4</v>
      </c>
      <c r="N26" s="31">
        <f t="shared" si="8"/>
        <v>1</v>
      </c>
      <c r="O26" s="231">
        <v>10</v>
      </c>
      <c r="P26" s="226">
        <v>10</v>
      </c>
      <c r="Q26" s="226">
        <v>9.5</v>
      </c>
      <c r="R26" s="237">
        <v>10</v>
      </c>
      <c r="S26" s="236">
        <f t="shared" si="9"/>
        <v>4.95</v>
      </c>
      <c r="T26" s="231">
        <v>10</v>
      </c>
      <c r="U26" s="232">
        <v>10</v>
      </c>
      <c r="V26" s="35">
        <f t="shared" si="10"/>
        <v>4</v>
      </c>
      <c r="W26" s="79">
        <f t="shared" si="0"/>
        <v>9.9499999999999993</v>
      </c>
      <c r="X26" s="269">
        <f t="shared" si="1"/>
        <v>9.9875000000000007</v>
      </c>
      <c r="Y26" s="269" t="s">
        <v>162</v>
      </c>
      <c r="Z26" s="270"/>
      <c r="AA26" s="270"/>
      <c r="AB26" s="270"/>
      <c r="AC26" s="270"/>
      <c r="AD26" s="270"/>
      <c r="AE26" s="270"/>
      <c r="AF26" s="270"/>
    </row>
    <row r="27" spans="1:32" ht="19.5" customHeight="1" thickBot="1" x14ac:dyDescent="0.3">
      <c r="A27" s="44">
        <v>19</v>
      </c>
      <c r="B27" s="87" t="s">
        <v>101</v>
      </c>
      <c r="C27" s="181">
        <v>8.5</v>
      </c>
      <c r="D27" s="216">
        <v>9</v>
      </c>
      <c r="E27" s="221">
        <v>9.6</v>
      </c>
      <c r="F27" s="242"/>
      <c r="G27" s="243">
        <v>1</v>
      </c>
      <c r="H27" s="243">
        <v>1</v>
      </c>
      <c r="I27" s="243">
        <v>1</v>
      </c>
      <c r="J27" s="243">
        <v>1</v>
      </c>
      <c r="K27" s="36">
        <f t="shared" si="6"/>
        <v>0</v>
      </c>
      <c r="L27" s="224" t="s">
        <v>143</v>
      </c>
      <c r="M27" s="58">
        <f t="shared" si="7"/>
        <v>4</v>
      </c>
      <c r="N27" s="31">
        <f t="shared" si="8"/>
        <v>1</v>
      </c>
      <c r="O27" s="231">
        <v>10</v>
      </c>
      <c r="P27" s="226">
        <v>9</v>
      </c>
      <c r="Q27" s="226">
        <v>8.5</v>
      </c>
      <c r="R27" s="237">
        <v>9</v>
      </c>
      <c r="S27" s="236">
        <f t="shared" si="9"/>
        <v>4.55</v>
      </c>
      <c r="T27" s="231">
        <v>10</v>
      </c>
      <c r="U27" s="232"/>
      <c r="V27" s="35">
        <f t="shared" si="10"/>
        <v>1</v>
      </c>
      <c r="W27" s="79">
        <f t="shared" si="0"/>
        <v>6.55</v>
      </c>
      <c r="X27" s="80">
        <f t="shared" si="1"/>
        <v>8.4124999999999996</v>
      </c>
      <c r="Y27" s="80"/>
      <c r="Z27" s="80">
        <f t="shared" si="2"/>
        <v>5.0474999999999994</v>
      </c>
      <c r="AA27" s="247"/>
      <c r="AB27" s="246">
        <f t="shared" si="3"/>
        <v>0</v>
      </c>
      <c r="AC27" s="81">
        <f t="shared" si="4"/>
        <v>5.0474999999999994</v>
      </c>
      <c r="AD27" s="250"/>
      <c r="AE27" s="252">
        <f t="shared" si="11"/>
        <v>0</v>
      </c>
      <c r="AF27" s="248">
        <f t="shared" si="5"/>
        <v>5.0474999999999994</v>
      </c>
    </row>
    <row r="28" spans="1:32" ht="19.5" customHeight="1" thickBot="1" x14ac:dyDescent="0.3">
      <c r="A28" s="44">
        <v>20</v>
      </c>
      <c r="B28" s="87" t="s">
        <v>102</v>
      </c>
      <c r="C28" s="183">
        <v>10</v>
      </c>
      <c r="D28" s="217">
        <v>10</v>
      </c>
      <c r="E28" s="220">
        <v>10</v>
      </c>
      <c r="F28" s="242"/>
      <c r="G28" s="243">
        <v>1</v>
      </c>
      <c r="H28" s="243">
        <v>1</v>
      </c>
      <c r="I28" s="243">
        <v>1</v>
      </c>
      <c r="J28" s="243">
        <v>1</v>
      </c>
      <c r="K28" s="36">
        <f t="shared" si="6"/>
        <v>0</v>
      </c>
      <c r="L28" s="268" t="s">
        <v>162</v>
      </c>
      <c r="M28" s="58">
        <f t="shared" si="7"/>
        <v>4</v>
      </c>
      <c r="N28" s="31">
        <f t="shared" si="8"/>
        <v>1</v>
      </c>
      <c r="O28" s="231">
        <v>10</v>
      </c>
      <c r="P28" s="226">
        <v>9</v>
      </c>
      <c r="Q28" s="226">
        <v>10</v>
      </c>
      <c r="R28" s="237">
        <v>10</v>
      </c>
      <c r="S28" s="236">
        <f t="shared" si="9"/>
        <v>4.9000000000000004</v>
      </c>
      <c r="T28" s="231">
        <v>10</v>
      </c>
      <c r="U28" s="232"/>
      <c r="V28" s="35">
        <f t="shared" si="10"/>
        <v>1</v>
      </c>
      <c r="W28" s="79">
        <f t="shared" si="0"/>
        <v>6.9</v>
      </c>
      <c r="X28" s="269">
        <f t="shared" si="1"/>
        <v>9.2249999999999996</v>
      </c>
      <c r="Y28" s="269" t="s">
        <v>162</v>
      </c>
      <c r="Z28" s="270"/>
      <c r="AA28" s="270"/>
      <c r="AB28" s="270"/>
      <c r="AC28" s="270"/>
      <c r="AD28" s="270"/>
      <c r="AE28" s="270"/>
      <c r="AF28" s="270"/>
    </row>
    <row r="29" spans="1:32" ht="19.5" customHeight="1" thickBot="1" x14ac:dyDescent="0.3">
      <c r="A29" s="44">
        <v>21</v>
      </c>
      <c r="B29" s="87" t="s">
        <v>103</v>
      </c>
      <c r="C29" s="181">
        <v>9.5</v>
      </c>
      <c r="D29" s="216">
        <v>8.5</v>
      </c>
      <c r="E29" s="221">
        <v>10</v>
      </c>
      <c r="F29" s="242"/>
      <c r="G29" s="243">
        <v>1</v>
      </c>
      <c r="H29" s="243">
        <v>1</v>
      </c>
      <c r="I29" s="243">
        <v>1</v>
      </c>
      <c r="J29" s="243">
        <v>1</v>
      </c>
      <c r="K29" s="36">
        <f t="shared" si="6"/>
        <v>0</v>
      </c>
      <c r="L29" s="224" t="s">
        <v>143</v>
      </c>
      <c r="M29" s="58">
        <f t="shared" si="7"/>
        <v>4</v>
      </c>
      <c r="N29" s="31">
        <f t="shared" si="8"/>
        <v>1</v>
      </c>
      <c r="O29" s="231">
        <v>7.5</v>
      </c>
      <c r="P29" s="226">
        <v>7</v>
      </c>
      <c r="Q29" s="226">
        <v>10</v>
      </c>
      <c r="R29" s="237">
        <v>10</v>
      </c>
      <c r="S29" s="236">
        <f t="shared" si="9"/>
        <v>4.45</v>
      </c>
      <c r="T29" s="231">
        <v>10</v>
      </c>
      <c r="U29" s="232"/>
      <c r="V29" s="35">
        <f t="shared" si="10"/>
        <v>1</v>
      </c>
      <c r="W29" s="79">
        <f t="shared" si="0"/>
        <v>6.45</v>
      </c>
      <c r="X29" s="80">
        <f t="shared" si="1"/>
        <v>8.6125000000000007</v>
      </c>
      <c r="Y29" s="80"/>
      <c r="Z29" s="80">
        <f t="shared" si="2"/>
        <v>5.1675000000000004</v>
      </c>
      <c r="AA29" s="247"/>
      <c r="AB29" s="246">
        <f t="shared" si="3"/>
        <v>0</v>
      </c>
      <c r="AC29" s="81">
        <f t="shared" si="4"/>
        <v>5.1675000000000004</v>
      </c>
      <c r="AD29" s="250"/>
      <c r="AE29" s="252">
        <f t="shared" si="11"/>
        <v>0</v>
      </c>
      <c r="AF29" s="248">
        <f t="shared" si="5"/>
        <v>5.1675000000000004</v>
      </c>
    </row>
    <row r="30" spans="1:32" ht="19.5" customHeight="1" thickBot="1" x14ac:dyDescent="0.3">
      <c r="A30" s="44">
        <v>22</v>
      </c>
      <c r="B30" s="87" t="s">
        <v>104</v>
      </c>
      <c r="C30" s="183">
        <v>9.5</v>
      </c>
      <c r="D30" s="217">
        <v>9.5</v>
      </c>
      <c r="E30" s="220">
        <v>6</v>
      </c>
      <c r="F30" s="242"/>
      <c r="G30" s="243">
        <v>1</v>
      </c>
      <c r="H30" s="243">
        <v>1</v>
      </c>
      <c r="I30" s="243">
        <v>1</v>
      </c>
      <c r="J30" s="243">
        <v>1</v>
      </c>
      <c r="K30" s="36">
        <f t="shared" si="6"/>
        <v>0</v>
      </c>
      <c r="L30" s="224" t="s">
        <v>143</v>
      </c>
      <c r="M30" s="58">
        <f t="shared" si="7"/>
        <v>4</v>
      </c>
      <c r="N30" s="31">
        <f t="shared" si="8"/>
        <v>1</v>
      </c>
      <c r="O30" s="231">
        <v>9</v>
      </c>
      <c r="P30" s="226">
        <v>10</v>
      </c>
      <c r="Q30" s="226">
        <v>9.6</v>
      </c>
      <c r="R30" s="237">
        <v>9</v>
      </c>
      <c r="S30" s="236">
        <f t="shared" si="9"/>
        <v>4.66</v>
      </c>
      <c r="T30" s="231">
        <v>0</v>
      </c>
      <c r="U30" s="232"/>
      <c r="V30" s="35">
        <f t="shared" si="10"/>
        <v>0</v>
      </c>
      <c r="W30" s="79">
        <f t="shared" si="0"/>
        <v>5.66</v>
      </c>
      <c r="X30" s="223">
        <f t="shared" si="1"/>
        <v>7.665</v>
      </c>
      <c r="Y30" s="223" t="s">
        <v>143</v>
      </c>
      <c r="Z30" s="223">
        <f t="shared" si="2"/>
        <v>4.5990000000000002</v>
      </c>
      <c r="AA30" s="247"/>
      <c r="AB30" s="246">
        <f t="shared" si="3"/>
        <v>0</v>
      </c>
      <c r="AC30" s="81">
        <f t="shared" si="4"/>
        <v>4.5990000000000002</v>
      </c>
      <c r="AD30" s="250"/>
      <c r="AE30" s="252">
        <f t="shared" si="11"/>
        <v>0</v>
      </c>
      <c r="AF30" s="248">
        <f t="shared" si="5"/>
        <v>4.5990000000000002</v>
      </c>
    </row>
    <row r="31" spans="1:32" ht="19.5" customHeight="1" thickBot="1" x14ac:dyDescent="0.3">
      <c r="A31" s="44">
        <v>23</v>
      </c>
      <c r="B31" s="87" t="s">
        <v>105</v>
      </c>
      <c r="C31" s="181">
        <v>9.6999999999999993</v>
      </c>
      <c r="D31" s="216">
        <v>9.5</v>
      </c>
      <c r="E31" s="221">
        <v>10</v>
      </c>
      <c r="F31" s="242"/>
      <c r="G31" s="243">
        <v>1</v>
      </c>
      <c r="H31" s="243">
        <v>1</v>
      </c>
      <c r="I31" s="243">
        <v>1</v>
      </c>
      <c r="J31" s="243">
        <v>1</v>
      </c>
      <c r="K31" s="36">
        <f t="shared" si="6"/>
        <v>0</v>
      </c>
      <c r="L31" s="224" t="s">
        <v>143</v>
      </c>
      <c r="M31" s="58">
        <f t="shared" si="7"/>
        <v>4</v>
      </c>
      <c r="N31" s="31">
        <f t="shared" si="8"/>
        <v>1</v>
      </c>
      <c r="O31" s="231">
        <v>10</v>
      </c>
      <c r="P31" s="226">
        <v>10</v>
      </c>
      <c r="Q31" s="226">
        <v>10</v>
      </c>
      <c r="R31" s="237">
        <v>10</v>
      </c>
      <c r="S31" s="236">
        <f t="shared" si="9"/>
        <v>5</v>
      </c>
      <c r="T31" s="231">
        <v>10</v>
      </c>
      <c r="U31" s="232"/>
      <c r="V31" s="35">
        <f t="shared" si="10"/>
        <v>1</v>
      </c>
      <c r="W31" s="79">
        <f t="shared" si="0"/>
        <v>7</v>
      </c>
      <c r="X31" s="80">
        <f t="shared" si="1"/>
        <v>9.0500000000000007</v>
      </c>
      <c r="Y31" s="80"/>
      <c r="Z31" s="80">
        <f t="shared" si="2"/>
        <v>5.4300000000000006</v>
      </c>
      <c r="AA31" s="247"/>
      <c r="AB31" s="246">
        <f t="shared" si="3"/>
        <v>0</v>
      </c>
      <c r="AC31" s="81">
        <f t="shared" si="4"/>
        <v>5.4300000000000006</v>
      </c>
      <c r="AD31" s="250"/>
      <c r="AE31" s="252">
        <f t="shared" si="11"/>
        <v>0</v>
      </c>
      <c r="AF31" s="248">
        <f t="shared" si="5"/>
        <v>5.4300000000000006</v>
      </c>
    </row>
    <row r="32" spans="1:32" ht="19.5" customHeight="1" thickBot="1" x14ac:dyDescent="0.3">
      <c r="A32" s="44">
        <v>24</v>
      </c>
      <c r="B32" s="98" t="s">
        <v>106</v>
      </c>
      <c r="C32" s="180">
        <v>9.5</v>
      </c>
      <c r="D32" s="215">
        <v>8.6999999999999993</v>
      </c>
      <c r="E32" s="222">
        <v>10</v>
      </c>
      <c r="F32" s="242"/>
      <c r="G32" s="243">
        <v>1</v>
      </c>
      <c r="H32" s="243">
        <v>1</v>
      </c>
      <c r="I32" s="243">
        <v>1</v>
      </c>
      <c r="J32" s="243">
        <v>1</v>
      </c>
      <c r="K32" s="36">
        <f t="shared" si="6"/>
        <v>0</v>
      </c>
      <c r="L32" s="224" t="s">
        <v>143</v>
      </c>
      <c r="M32" s="58">
        <f t="shared" si="7"/>
        <v>4</v>
      </c>
      <c r="N32" s="31">
        <f t="shared" si="8"/>
        <v>1</v>
      </c>
      <c r="O32" s="234">
        <v>10</v>
      </c>
      <c r="P32" s="238">
        <v>9.3000000000000007</v>
      </c>
      <c r="Q32" s="238">
        <v>9.3000000000000007</v>
      </c>
      <c r="R32" s="239">
        <v>9.3000000000000007</v>
      </c>
      <c r="S32" s="236">
        <f t="shared" si="9"/>
        <v>4.7200000000000006</v>
      </c>
      <c r="T32" s="234">
        <v>10</v>
      </c>
      <c r="U32" s="235"/>
      <c r="V32" s="35">
        <f t="shared" si="10"/>
        <v>1</v>
      </c>
      <c r="W32" s="79">
        <f t="shared" si="0"/>
        <v>6.7200000000000006</v>
      </c>
      <c r="X32" s="80">
        <f t="shared" si="1"/>
        <v>8.73</v>
      </c>
      <c r="Y32" s="80"/>
      <c r="Z32" s="80">
        <f t="shared" si="2"/>
        <v>5.2380000000000004</v>
      </c>
      <c r="AA32" s="247"/>
      <c r="AB32" s="246">
        <f t="shared" si="3"/>
        <v>0</v>
      </c>
      <c r="AC32" s="81">
        <f t="shared" si="4"/>
        <v>5.2380000000000004</v>
      </c>
      <c r="AD32" s="251"/>
      <c r="AE32" s="252">
        <f t="shared" si="11"/>
        <v>0</v>
      </c>
      <c r="AF32" s="248">
        <f t="shared" si="5"/>
        <v>5.2380000000000004</v>
      </c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  <mergeCell ref="C5:E5"/>
    <mergeCell ref="A1:B5"/>
    <mergeCell ref="C1:E4"/>
    <mergeCell ref="B6:B8"/>
    <mergeCell ref="A6:A8"/>
    <mergeCell ref="C6:C8"/>
    <mergeCell ref="D6:D8"/>
    <mergeCell ref="E6:E8"/>
    <mergeCell ref="F6:K6"/>
    <mergeCell ref="O6:S6"/>
    <mergeCell ref="F7:F8"/>
    <mergeCell ref="G7:G8"/>
    <mergeCell ref="H7:H8"/>
    <mergeCell ref="I7:I8"/>
    <mergeCell ref="J7:J8"/>
    <mergeCell ref="Z1:Z8"/>
    <mergeCell ref="AA1:AA8"/>
    <mergeCell ref="AB1:AB8"/>
    <mergeCell ref="T6:V6"/>
    <mergeCell ref="V7:V8"/>
    <mergeCell ref="W6:W8"/>
    <mergeCell ref="X5:X8"/>
    <mergeCell ref="Y1:Y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2020-05-10T02:53:51Z</dcterms:modified>
</cp:coreProperties>
</file>