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43F2A33E-217C-4111-8FBF-9198BB757D58}" xr6:coauthVersionLast="45" xr6:coauthVersionMax="45" xr10:uidLastSave="{00000000-0000-0000-0000-000000000000}"/>
  <bookViews>
    <workbookView minimized="1" xWindow="19440" yWindow="165" windowWidth="9255" windowHeight="1515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" i="4" l="1"/>
  <c r="AE18" i="4"/>
  <c r="AE19" i="4"/>
  <c r="AE20" i="4"/>
  <c r="AE21" i="4"/>
  <c r="AE22" i="4"/>
  <c r="AE23" i="4"/>
  <c r="AE24" i="4"/>
  <c r="AE25" i="4"/>
  <c r="AE26" i="4"/>
  <c r="AE27" i="4"/>
  <c r="AE29" i="4"/>
  <c r="AE30" i="4"/>
  <c r="AE31" i="4"/>
  <c r="AE16" i="4"/>
  <c r="AE10" i="4"/>
  <c r="AE11" i="4"/>
  <c r="AE12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M2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AB31" i="4"/>
  <c r="N31" i="4"/>
  <c r="AB30" i="4"/>
  <c r="N30" i="4"/>
  <c r="AB29" i="4"/>
  <c r="N29" i="4"/>
  <c r="N28" i="4"/>
  <c r="AB27" i="4"/>
  <c r="N27" i="4"/>
  <c r="AB26" i="4"/>
  <c r="N26" i="4"/>
  <c r="AB25" i="4"/>
  <c r="N25" i="4"/>
  <c r="AB24" i="4"/>
  <c r="N24" i="4"/>
  <c r="AB23" i="4"/>
  <c r="N23" i="4"/>
  <c r="AB22" i="4"/>
  <c r="N22" i="4"/>
  <c r="AB21" i="4"/>
  <c r="N21" i="4"/>
  <c r="AB20" i="4"/>
  <c r="N20" i="4"/>
  <c r="AB19" i="4"/>
  <c r="N19" i="4"/>
  <c r="AB18" i="4"/>
  <c r="N18" i="4"/>
  <c r="AB17" i="4"/>
  <c r="N17" i="4"/>
  <c r="AB16" i="4"/>
  <c r="N16" i="4"/>
  <c r="N15" i="4"/>
  <c r="AB14" i="4"/>
  <c r="N14" i="4"/>
  <c r="AB13" i="4"/>
  <c r="N13" i="4"/>
  <c r="AB12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W25" i="4"/>
  <c r="X25" i="4" s="1"/>
  <c r="Z25" i="4" s="1"/>
  <c r="W28" i="4"/>
  <c r="X28" i="4" s="1"/>
  <c r="W22" i="4"/>
  <c r="X22" i="4" s="1"/>
  <c r="Z22" i="4" s="1"/>
  <c r="AC22" i="4" s="1"/>
  <c r="W29" i="4"/>
  <c r="X29" i="4" s="1"/>
  <c r="Z29" i="4" s="1"/>
  <c r="AF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Z23" i="4" s="1"/>
  <c r="AC23" i="4" s="1"/>
  <c r="T11" i="1"/>
  <c r="T17" i="1"/>
  <c r="T21" i="1"/>
  <c r="T25" i="1"/>
  <c r="W13" i="4"/>
  <c r="X13" i="4" s="1"/>
  <c r="Z13" i="4" s="1"/>
  <c r="AF13" i="4" s="1"/>
  <c r="W20" i="4"/>
  <c r="X20" i="4" s="1"/>
  <c r="Z20" i="4" s="1"/>
  <c r="AF20" i="4" s="1"/>
  <c r="T23" i="1"/>
  <c r="T29" i="1"/>
  <c r="Y17" i="3"/>
  <c r="AA17" i="3" s="1"/>
  <c r="T8" i="1"/>
  <c r="T12" i="1"/>
  <c r="AA8" i="3"/>
  <c r="Y15" i="3"/>
  <c r="AA15" i="3" s="1"/>
  <c r="W12" i="4"/>
  <c r="X12" i="4" s="1"/>
  <c r="Z12" i="4" s="1"/>
  <c r="AC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Z17" i="4" s="1"/>
  <c r="AC17" i="4" s="1"/>
  <c r="W24" i="4"/>
  <c r="X24" i="4" s="1"/>
  <c r="Z24" i="4" s="1"/>
  <c r="AF24" i="4" s="1"/>
  <c r="W31" i="4"/>
  <c r="X31" i="4" s="1"/>
  <c r="Z31" i="4" s="1"/>
  <c r="AF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Z30" i="4" s="1"/>
  <c r="AC30" i="4" s="1"/>
  <c r="AA11" i="3"/>
  <c r="AA16" i="3"/>
  <c r="AA23" i="3"/>
  <c r="W11" i="4"/>
  <c r="X11" i="4" s="1"/>
  <c r="Z11" i="4" s="1"/>
  <c r="AF11" i="4" s="1"/>
  <c r="W18" i="4"/>
  <c r="X18" i="4" s="1"/>
  <c r="Z18" i="4" s="1"/>
  <c r="AF18" i="4" s="1"/>
  <c r="W26" i="4"/>
  <c r="X26" i="4" s="1"/>
  <c r="Z26" i="4" s="1"/>
  <c r="AC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F25" i="4"/>
  <c r="AC25" i="4"/>
  <c r="AF14" i="4" l="1"/>
  <c r="AC29" i="4"/>
  <c r="AF16" i="4"/>
  <c r="AF9" i="4"/>
  <c r="AC10" i="4"/>
  <c r="AF22" i="4"/>
  <c r="AC11" i="4"/>
  <c r="AF26" i="4"/>
  <c r="AC20" i="4"/>
  <c r="AF23" i="4"/>
  <c r="AC27" i="4"/>
  <c r="AC31" i="4"/>
  <c r="AF30" i="4"/>
  <c r="AC19" i="4"/>
  <c r="AC18" i="4"/>
  <c r="AA26" i="3"/>
  <c r="Y32" i="3"/>
  <c r="AF12" i="4"/>
  <c r="AC24" i="4"/>
  <c r="AF17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<sst xmlns="http://schemas.openxmlformats.org/spreadsheetml/2006/main" count="294" uniqueCount="152">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</sst>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55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6" borderId="137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6" borderId="47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84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4" fillId="0" borderId="39" xfId="0" applyFont="1" applyBorder="1"/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 wrapText="1"/>
    </xf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46" fillId="72" borderId="152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50" fillId="75" borderId="156" xfId="0" applyFont="1" applyFill="1" applyBorder="1" applyAlignment="1">
      <alignment horizontal="center" vertical="center" textRotation="90" wrapText="1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13" xfId="0" applyFont="1" applyFill="1" applyBorder="1" applyAlignment="1">
      <alignment horizontal="center" vertical="center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11" fillId="6" borderId="142" xfId="0" applyFont="1" applyFill="1" applyBorder="1" applyAlignment="1">
      <alignment horizontal="center" vertical="center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0" fontId="4" fillId="75" borderId="159" xfId="0" applyFont="1" applyFill="1" applyBorder="1" applyAlignment="1">
      <alignment horizontal="center"/>
    </xf>
    <xf numFmtId="0" fontId="50" fillId="75" borderId="159" xfId="0" applyFont="1" applyFill="1" applyBorder="1" applyAlignment="1">
      <alignment horizontal="center" vertical="center" textRotation="90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11" fillId="6" borderId="114" xfId="0" applyFont="1" applyFill="1" applyBorder="1" applyAlignment="1">
      <alignment horizontal="center" vertical="center"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47"/>
      <c r="B1" s="348"/>
      <c r="C1" s="336" t="s">
        <v>0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8"/>
      <c r="Q1" s="322"/>
      <c r="R1" s="323"/>
      <c r="S1" s="323"/>
      <c r="T1" s="324"/>
    </row>
    <row r="2" spans="1:23" ht="15" customHeight="1" x14ac:dyDescent="0.25">
      <c r="A2" s="342"/>
      <c r="B2" s="349"/>
      <c r="C2" s="339" t="s">
        <v>1</v>
      </c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3"/>
      <c r="Q2" s="325"/>
      <c r="R2" s="326"/>
      <c r="S2" s="326"/>
      <c r="T2" s="327"/>
    </row>
    <row r="3" spans="1:23" ht="18" customHeight="1" x14ac:dyDescent="0.25">
      <c r="A3" s="342"/>
      <c r="B3" s="349"/>
      <c r="C3" s="331" t="s">
        <v>2</v>
      </c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3"/>
      <c r="Q3" s="325"/>
      <c r="R3" s="326"/>
      <c r="S3" s="326"/>
      <c r="T3" s="327"/>
    </row>
    <row r="4" spans="1:23" ht="15.75" customHeight="1" x14ac:dyDescent="0.25">
      <c r="A4" s="342"/>
      <c r="B4" s="349"/>
      <c r="C4" s="318" t="s">
        <v>3</v>
      </c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  <c r="Q4" s="328"/>
      <c r="R4" s="329"/>
      <c r="S4" s="329"/>
      <c r="T4" s="330"/>
    </row>
    <row r="5" spans="1:23" ht="24" customHeight="1" x14ac:dyDescent="0.2">
      <c r="A5" s="317"/>
      <c r="B5" s="350"/>
      <c r="C5" s="321" t="s">
        <v>7</v>
      </c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20"/>
    </row>
    <row r="6" spans="1:23" ht="13.5" customHeight="1" x14ac:dyDescent="0.2">
      <c r="A6" s="341" t="s">
        <v>9</v>
      </c>
      <c r="B6" s="343" t="s">
        <v>11</v>
      </c>
      <c r="C6" s="340" t="s">
        <v>14</v>
      </c>
      <c r="D6" s="319"/>
      <c r="E6" s="319"/>
      <c r="F6" s="319"/>
      <c r="G6" s="319"/>
      <c r="H6" s="319"/>
      <c r="I6" s="319"/>
      <c r="J6" s="319"/>
      <c r="K6" s="319"/>
      <c r="L6" s="335"/>
      <c r="M6" s="344" t="s">
        <v>15</v>
      </c>
      <c r="N6" s="345"/>
      <c r="O6" s="346"/>
      <c r="P6" s="344" t="s">
        <v>17</v>
      </c>
      <c r="Q6" s="346"/>
      <c r="R6" s="334" t="s">
        <v>18</v>
      </c>
      <c r="S6" s="335"/>
      <c r="T6" s="316" t="s">
        <v>19</v>
      </c>
      <c r="U6" s="314" t="s">
        <v>20</v>
      </c>
      <c r="V6" s="310" t="s">
        <v>21</v>
      </c>
      <c r="W6" s="312" t="s">
        <v>22</v>
      </c>
    </row>
    <row r="7" spans="1:23" ht="24.75" customHeight="1" x14ac:dyDescent="0.2">
      <c r="A7" s="342"/>
      <c r="B7" s="311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17"/>
      <c r="U7" s="315"/>
      <c r="V7" s="311"/>
      <c r="W7" s="313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0"/>
      <c r="B1" s="358"/>
      <c r="C1" s="1"/>
      <c r="D1" s="336" t="s">
        <v>0</v>
      </c>
      <c r="E1" s="337"/>
      <c r="F1" s="337"/>
      <c r="G1" s="337"/>
      <c r="H1" s="337"/>
      <c r="I1" s="337"/>
      <c r="J1" s="337"/>
      <c r="K1" s="337"/>
      <c r="L1" s="337"/>
      <c r="M1" s="337"/>
      <c r="N1" s="323"/>
      <c r="O1" s="337"/>
      <c r="P1" s="2"/>
      <c r="Q1" s="356"/>
      <c r="R1" s="357"/>
      <c r="S1" s="357"/>
      <c r="T1" s="357"/>
      <c r="U1" s="358"/>
      <c r="V1" s="3"/>
      <c r="W1" s="3"/>
      <c r="X1" s="3"/>
      <c r="Y1" s="3"/>
    </row>
    <row r="2" spans="1:25" ht="15" customHeight="1" x14ac:dyDescent="0.25">
      <c r="A2" s="325"/>
      <c r="B2" s="349"/>
      <c r="C2" s="4"/>
      <c r="D2" s="339" t="s">
        <v>1</v>
      </c>
      <c r="E2" s="332"/>
      <c r="F2" s="332"/>
      <c r="G2" s="332"/>
      <c r="H2" s="332"/>
      <c r="I2" s="332"/>
      <c r="J2" s="332"/>
      <c r="K2" s="332"/>
      <c r="L2" s="332"/>
      <c r="M2" s="332"/>
      <c r="N2" s="325"/>
      <c r="O2" s="332"/>
      <c r="P2" s="2"/>
      <c r="Q2" s="325"/>
      <c r="R2" s="326"/>
      <c r="S2" s="326"/>
      <c r="T2" s="326"/>
      <c r="U2" s="349"/>
      <c r="V2" s="3"/>
      <c r="W2" s="3"/>
      <c r="X2" s="3"/>
      <c r="Y2" s="3"/>
    </row>
    <row r="3" spans="1:25" ht="18" customHeight="1" x14ac:dyDescent="0.25">
      <c r="A3" s="325"/>
      <c r="B3" s="349"/>
      <c r="C3" s="4"/>
      <c r="D3" s="331" t="s">
        <v>2</v>
      </c>
      <c r="E3" s="332"/>
      <c r="F3" s="332"/>
      <c r="G3" s="332"/>
      <c r="H3" s="332"/>
      <c r="I3" s="332"/>
      <c r="J3" s="332"/>
      <c r="K3" s="332"/>
      <c r="L3" s="332"/>
      <c r="M3" s="332"/>
      <c r="N3" s="325"/>
      <c r="O3" s="332"/>
      <c r="P3" s="5"/>
      <c r="Q3" s="325"/>
      <c r="R3" s="326"/>
      <c r="S3" s="326"/>
      <c r="T3" s="326"/>
      <c r="U3" s="349"/>
      <c r="V3" s="3"/>
      <c r="W3" s="3"/>
      <c r="X3" s="3"/>
      <c r="Y3" s="3"/>
    </row>
    <row r="4" spans="1:25" ht="15.75" customHeight="1" thickBot="1" x14ac:dyDescent="0.3">
      <c r="A4" s="325"/>
      <c r="B4" s="349"/>
      <c r="C4" s="4"/>
      <c r="D4" s="318" t="s">
        <v>4</v>
      </c>
      <c r="E4" s="319"/>
      <c r="F4" s="319"/>
      <c r="G4" s="319"/>
      <c r="H4" s="319"/>
      <c r="I4" s="319"/>
      <c r="J4" s="319"/>
      <c r="K4" s="319"/>
      <c r="L4" s="319"/>
      <c r="M4" s="319"/>
      <c r="N4" s="351"/>
      <c r="O4" s="319"/>
      <c r="P4" s="6"/>
      <c r="Q4" s="328"/>
      <c r="R4" s="329"/>
      <c r="S4" s="329"/>
      <c r="T4" s="329"/>
      <c r="U4" s="350"/>
      <c r="V4" s="3"/>
      <c r="W4" s="3"/>
      <c r="X4" s="3"/>
      <c r="Y4" s="3"/>
    </row>
    <row r="5" spans="1:25" ht="38.25" customHeight="1" thickBot="1" x14ac:dyDescent="0.25">
      <c r="A5" s="328"/>
      <c r="B5" s="350"/>
      <c r="C5" s="7" t="s">
        <v>5</v>
      </c>
      <c r="D5" s="363" t="s">
        <v>10</v>
      </c>
      <c r="E5" s="319"/>
      <c r="F5" s="319"/>
      <c r="G5" s="319"/>
      <c r="H5" s="319"/>
      <c r="I5" s="319"/>
      <c r="J5" s="319"/>
      <c r="K5" s="319"/>
      <c r="L5" s="319"/>
      <c r="M5" s="319"/>
      <c r="N5" s="351"/>
      <c r="O5" s="319"/>
      <c r="P5" s="319"/>
      <c r="Q5" s="319"/>
      <c r="R5" s="319"/>
      <c r="S5" s="319"/>
      <c r="T5" s="335"/>
      <c r="U5" s="353" t="s">
        <v>13</v>
      </c>
      <c r="V5" s="3"/>
      <c r="W5" s="3"/>
      <c r="X5" s="3"/>
      <c r="Y5" s="3"/>
    </row>
    <row r="6" spans="1:25" ht="26.25" customHeight="1" thickBot="1" x14ac:dyDescent="0.25">
      <c r="A6" s="361" t="s">
        <v>9</v>
      </c>
      <c r="B6" s="343" t="s">
        <v>11</v>
      </c>
      <c r="C6" s="362" t="s">
        <v>12</v>
      </c>
      <c r="D6" s="340" t="s">
        <v>14</v>
      </c>
      <c r="E6" s="319"/>
      <c r="F6" s="319"/>
      <c r="G6" s="319"/>
      <c r="H6" s="319"/>
      <c r="I6" s="319"/>
      <c r="J6" s="319"/>
      <c r="K6" s="319"/>
      <c r="L6" s="335"/>
      <c r="M6" s="344" t="s">
        <v>96</v>
      </c>
      <c r="N6" s="364"/>
      <c r="O6" s="346"/>
      <c r="P6" s="344" t="s">
        <v>95</v>
      </c>
      <c r="Q6" s="346"/>
      <c r="R6" s="334" t="s">
        <v>18</v>
      </c>
      <c r="S6" s="335"/>
      <c r="T6" s="359" t="s">
        <v>19</v>
      </c>
      <c r="U6" s="354"/>
      <c r="V6" s="3"/>
      <c r="W6" s="3"/>
      <c r="X6" s="3"/>
      <c r="Y6" s="3"/>
    </row>
    <row r="7" spans="1:25" ht="24.75" customHeight="1" thickBot="1" x14ac:dyDescent="0.25">
      <c r="A7" s="329"/>
      <c r="B7" s="311"/>
      <c r="C7" s="355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55"/>
      <c r="U7" s="355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52" t="s">
        <v>107</v>
      </c>
      <c r="B32" s="352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1:O1"/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0"/>
      <c r="B1" s="358"/>
      <c r="C1" s="356"/>
      <c r="D1" s="358"/>
      <c r="E1" s="373" t="s">
        <v>0</v>
      </c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25"/>
      <c r="B2" s="349"/>
      <c r="C2" s="325"/>
      <c r="D2" s="349"/>
      <c r="E2" s="339" t="s">
        <v>1</v>
      </c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25"/>
      <c r="B3" s="349"/>
      <c r="C3" s="325"/>
      <c r="D3" s="349"/>
      <c r="E3" s="331" t="s">
        <v>2</v>
      </c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25"/>
      <c r="B4" s="349"/>
      <c r="C4" s="328"/>
      <c r="D4" s="350"/>
      <c r="E4" s="368" t="s">
        <v>4</v>
      </c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28"/>
      <c r="B5" s="350"/>
      <c r="C5" s="375" t="s">
        <v>5</v>
      </c>
      <c r="D5" s="376"/>
      <c r="E5" s="379" t="s">
        <v>6</v>
      </c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  <c r="Z5" s="381"/>
      <c r="AA5" s="365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1" t="s">
        <v>9</v>
      </c>
      <c r="B6" s="343" t="s">
        <v>11</v>
      </c>
      <c r="C6" s="370" t="s">
        <v>12</v>
      </c>
      <c r="D6" s="377" t="s">
        <v>23</v>
      </c>
      <c r="E6" s="340" t="s">
        <v>14</v>
      </c>
      <c r="F6" s="319"/>
      <c r="G6" s="319"/>
      <c r="H6" s="319"/>
      <c r="I6" s="319"/>
      <c r="J6" s="319"/>
      <c r="K6" s="319"/>
      <c r="L6" s="319"/>
      <c r="M6" s="351"/>
      <c r="N6" s="319"/>
      <c r="O6" s="335"/>
      <c r="P6" s="344" t="s">
        <v>16</v>
      </c>
      <c r="Q6" s="364"/>
      <c r="R6" s="364"/>
      <c r="S6" s="364"/>
      <c r="T6" s="345"/>
      <c r="U6" s="385" t="s">
        <v>18</v>
      </c>
      <c r="V6" s="386"/>
      <c r="W6" s="386"/>
      <c r="X6" s="387"/>
      <c r="Y6" s="384" t="s">
        <v>19</v>
      </c>
      <c r="Z6" s="382" t="s">
        <v>122</v>
      </c>
      <c r="AA6" s="366"/>
      <c r="AB6" s="3"/>
      <c r="AC6" s="3"/>
      <c r="AD6" s="3"/>
      <c r="AE6" s="3"/>
      <c r="AF6" s="3"/>
      <c r="AG6" s="3"/>
    </row>
    <row r="7" spans="1:33" ht="42" customHeight="1" thickBot="1" x14ac:dyDescent="0.25">
      <c r="A7" s="329"/>
      <c r="B7" s="311"/>
      <c r="C7" s="371"/>
      <c r="D7" s="378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1"/>
      <c r="Z7" s="383"/>
      <c r="AA7" s="366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  <mergeCell ref="AA5:AA7"/>
    <mergeCell ref="E3:P3"/>
    <mergeCell ref="E4:P4"/>
    <mergeCell ref="P6:T6"/>
    <mergeCell ref="E6:O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workbookViewId="0">
      <selection activeCell="M19" sqref="M1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61" customWidth="1"/>
  </cols>
  <sheetData>
    <row r="1" spans="1:32" ht="19.5" customHeight="1" x14ac:dyDescent="0.25">
      <c r="A1" s="360"/>
      <c r="B1" s="358"/>
      <c r="C1" s="356"/>
      <c r="D1" s="357"/>
      <c r="E1" s="358"/>
      <c r="F1" s="336" t="s">
        <v>0</v>
      </c>
      <c r="G1" s="337"/>
      <c r="H1" s="337"/>
      <c r="I1" s="337"/>
      <c r="J1" s="337"/>
      <c r="K1" s="337"/>
      <c r="L1" s="323"/>
      <c r="M1" s="337"/>
      <c r="N1" s="337"/>
      <c r="O1" s="323"/>
      <c r="P1" s="323"/>
      <c r="Q1" s="323"/>
      <c r="R1" s="338"/>
      <c r="S1" s="428"/>
      <c r="T1" s="429"/>
      <c r="U1" s="323"/>
      <c r="V1" s="323"/>
      <c r="W1" s="323"/>
      <c r="X1" s="323"/>
      <c r="Y1" s="439" t="s">
        <v>127</v>
      </c>
      <c r="Z1" s="440" t="s">
        <v>141</v>
      </c>
      <c r="AA1" s="441" t="s">
        <v>144</v>
      </c>
      <c r="AB1" s="442" t="s">
        <v>142</v>
      </c>
      <c r="AC1" s="443" t="s">
        <v>90</v>
      </c>
      <c r="AD1" s="434" t="s">
        <v>91</v>
      </c>
      <c r="AE1" s="436" t="s">
        <v>142</v>
      </c>
      <c r="AF1" s="444" t="s">
        <v>90</v>
      </c>
    </row>
    <row r="2" spans="1:32" ht="19.5" customHeight="1" x14ac:dyDescent="0.25">
      <c r="A2" s="325"/>
      <c r="B2" s="349"/>
      <c r="C2" s="325"/>
      <c r="D2" s="326"/>
      <c r="E2" s="349"/>
      <c r="F2" s="339" t="s">
        <v>1</v>
      </c>
      <c r="G2" s="332"/>
      <c r="H2" s="332"/>
      <c r="I2" s="332"/>
      <c r="J2" s="332"/>
      <c r="K2" s="332"/>
      <c r="L2" s="325"/>
      <c r="M2" s="332"/>
      <c r="N2" s="332"/>
      <c r="O2" s="325"/>
      <c r="P2" s="325"/>
      <c r="Q2" s="325"/>
      <c r="R2" s="333"/>
      <c r="S2" s="342"/>
      <c r="T2" s="325"/>
      <c r="U2" s="326"/>
      <c r="V2" s="326"/>
      <c r="W2" s="326"/>
      <c r="X2" s="325"/>
      <c r="Y2" s="445"/>
      <c r="Z2" s="433"/>
      <c r="AA2" s="446"/>
      <c r="AB2" s="424"/>
      <c r="AC2" s="426"/>
      <c r="AD2" s="435"/>
      <c r="AE2" s="437"/>
      <c r="AF2" s="447"/>
    </row>
    <row r="3" spans="1:32" ht="19.5" customHeight="1" x14ac:dyDescent="0.25">
      <c r="A3" s="325"/>
      <c r="B3" s="349"/>
      <c r="C3" s="325"/>
      <c r="D3" s="326"/>
      <c r="E3" s="349"/>
      <c r="F3" s="331" t="s">
        <v>2</v>
      </c>
      <c r="G3" s="332"/>
      <c r="H3" s="332"/>
      <c r="I3" s="332"/>
      <c r="J3" s="332"/>
      <c r="K3" s="332"/>
      <c r="L3" s="325"/>
      <c r="M3" s="332"/>
      <c r="N3" s="332"/>
      <c r="O3" s="325"/>
      <c r="P3" s="325"/>
      <c r="Q3" s="325"/>
      <c r="R3" s="333"/>
      <c r="S3" s="342"/>
      <c r="T3" s="325"/>
      <c r="U3" s="326"/>
      <c r="V3" s="326"/>
      <c r="W3" s="326"/>
      <c r="X3" s="325"/>
      <c r="Y3" s="445"/>
      <c r="Z3" s="433"/>
      <c r="AA3" s="446"/>
      <c r="AB3" s="424"/>
      <c r="AC3" s="426"/>
      <c r="AD3" s="435"/>
      <c r="AE3" s="437"/>
      <c r="AF3" s="447"/>
    </row>
    <row r="4" spans="1:32" ht="20.25" customHeight="1" thickBot="1" x14ac:dyDescent="0.3">
      <c r="A4" s="325"/>
      <c r="B4" s="349"/>
      <c r="C4" s="328"/>
      <c r="D4" s="329"/>
      <c r="E4" s="350"/>
      <c r="F4" s="318" t="s">
        <v>4</v>
      </c>
      <c r="G4" s="319"/>
      <c r="H4" s="319"/>
      <c r="I4" s="319"/>
      <c r="J4" s="319"/>
      <c r="K4" s="319"/>
      <c r="L4" s="351"/>
      <c r="M4" s="319"/>
      <c r="N4" s="319"/>
      <c r="O4" s="351"/>
      <c r="P4" s="351"/>
      <c r="Q4" s="351"/>
      <c r="R4" s="320"/>
      <c r="S4" s="317"/>
      <c r="T4" s="351"/>
      <c r="U4" s="329"/>
      <c r="V4" s="329"/>
      <c r="W4" s="329"/>
      <c r="X4" s="351"/>
      <c r="Y4" s="445"/>
      <c r="Z4" s="433"/>
      <c r="AA4" s="446"/>
      <c r="AB4" s="424"/>
      <c r="AC4" s="426"/>
      <c r="AD4" s="435"/>
      <c r="AE4" s="437"/>
      <c r="AF4" s="447"/>
    </row>
    <row r="5" spans="1:32" ht="33" customHeight="1" thickBot="1" x14ac:dyDescent="0.25">
      <c r="A5" s="328"/>
      <c r="B5" s="350"/>
      <c r="C5" s="394" t="s">
        <v>145</v>
      </c>
      <c r="D5" s="395"/>
      <c r="E5" s="395"/>
      <c r="F5" s="321" t="s">
        <v>92</v>
      </c>
      <c r="G5" s="319"/>
      <c r="H5" s="319"/>
      <c r="I5" s="319"/>
      <c r="J5" s="319"/>
      <c r="K5" s="319"/>
      <c r="L5" s="325"/>
      <c r="M5" s="319"/>
      <c r="N5" s="319"/>
      <c r="O5" s="351"/>
      <c r="P5" s="351"/>
      <c r="Q5" s="351"/>
      <c r="R5" s="319"/>
      <c r="S5" s="319"/>
      <c r="T5" s="351"/>
      <c r="U5" s="319"/>
      <c r="V5" s="319"/>
      <c r="W5" s="335"/>
      <c r="X5" s="425" t="s">
        <v>151</v>
      </c>
      <c r="Y5" s="445"/>
      <c r="Z5" s="433"/>
      <c r="AA5" s="446"/>
      <c r="AB5" s="424"/>
      <c r="AC5" s="426"/>
      <c r="AD5" s="435"/>
      <c r="AE5" s="437"/>
      <c r="AF5" s="447"/>
    </row>
    <row r="6" spans="1:32" ht="26.25" customHeight="1" thickBot="1" x14ac:dyDescent="0.25">
      <c r="A6" s="399" t="s">
        <v>9</v>
      </c>
      <c r="B6" s="396" t="s">
        <v>11</v>
      </c>
      <c r="C6" s="402" t="s">
        <v>12</v>
      </c>
      <c r="D6" s="405" t="s">
        <v>23</v>
      </c>
      <c r="E6" s="408" t="s">
        <v>93</v>
      </c>
      <c r="F6" s="340" t="s">
        <v>14</v>
      </c>
      <c r="G6" s="325"/>
      <c r="H6" s="319"/>
      <c r="I6" s="325"/>
      <c r="J6" s="319"/>
      <c r="K6" s="325"/>
      <c r="L6" s="240" t="s">
        <v>128</v>
      </c>
      <c r="M6" s="364" t="s">
        <v>125</v>
      </c>
      <c r="N6" s="346"/>
      <c r="O6" s="411" t="s">
        <v>126</v>
      </c>
      <c r="P6" s="412"/>
      <c r="Q6" s="412"/>
      <c r="R6" s="412"/>
      <c r="S6" s="413"/>
      <c r="T6" s="411" t="s">
        <v>18</v>
      </c>
      <c r="U6" s="412"/>
      <c r="V6" s="413"/>
      <c r="W6" s="430" t="s">
        <v>150</v>
      </c>
      <c r="X6" s="426"/>
      <c r="Y6" s="445"/>
      <c r="Z6" s="433"/>
      <c r="AA6" s="446"/>
      <c r="AB6" s="424"/>
      <c r="AC6" s="426"/>
      <c r="AD6" s="435"/>
      <c r="AE6" s="437"/>
      <c r="AF6" s="447"/>
    </row>
    <row r="7" spans="1:32" ht="44.25" customHeight="1" x14ac:dyDescent="0.2">
      <c r="A7" s="400"/>
      <c r="B7" s="397"/>
      <c r="C7" s="403"/>
      <c r="D7" s="406"/>
      <c r="E7" s="409"/>
      <c r="F7" s="414" t="s">
        <v>136</v>
      </c>
      <c r="G7" s="416" t="s">
        <v>137</v>
      </c>
      <c r="H7" s="414" t="s">
        <v>138</v>
      </c>
      <c r="I7" s="416" t="s">
        <v>139</v>
      </c>
      <c r="J7" s="414" t="s">
        <v>140</v>
      </c>
      <c r="K7" s="418" t="s">
        <v>33</v>
      </c>
      <c r="L7" s="420" t="s">
        <v>129</v>
      </c>
      <c r="M7" s="422" t="s">
        <v>135</v>
      </c>
      <c r="N7" s="388">
        <v>0.1</v>
      </c>
      <c r="O7" s="299" t="s">
        <v>130</v>
      </c>
      <c r="P7" s="300" t="s">
        <v>131</v>
      </c>
      <c r="Q7" s="299" t="s">
        <v>132</v>
      </c>
      <c r="R7" s="301" t="s">
        <v>133</v>
      </c>
      <c r="S7" s="390">
        <v>0.5</v>
      </c>
      <c r="T7" s="303" t="s">
        <v>109</v>
      </c>
      <c r="U7" s="302" t="s">
        <v>94</v>
      </c>
      <c r="V7" s="392">
        <v>0.4</v>
      </c>
      <c r="W7" s="431"/>
      <c r="X7" s="426"/>
      <c r="Y7" s="445"/>
      <c r="Z7" s="433"/>
      <c r="AA7" s="446"/>
      <c r="AB7" s="424"/>
      <c r="AC7" s="426"/>
      <c r="AD7" s="435"/>
      <c r="AE7" s="437"/>
      <c r="AF7" s="447"/>
    </row>
    <row r="8" spans="1:32" s="296" customFormat="1" ht="44.25" customHeight="1" thickBot="1" x14ac:dyDescent="0.25">
      <c r="A8" s="401"/>
      <c r="B8" s="398"/>
      <c r="C8" s="404"/>
      <c r="D8" s="407"/>
      <c r="E8" s="410"/>
      <c r="F8" s="415"/>
      <c r="G8" s="417"/>
      <c r="H8" s="415"/>
      <c r="I8" s="417"/>
      <c r="J8" s="415"/>
      <c r="K8" s="419"/>
      <c r="L8" s="421"/>
      <c r="M8" s="423"/>
      <c r="N8" s="389"/>
      <c r="O8" s="307" t="s">
        <v>147</v>
      </c>
      <c r="P8" s="308" t="s">
        <v>148</v>
      </c>
      <c r="Q8" s="307" t="s">
        <v>149</v>
      </c>
      <c r="R8" s="309" t="s">
        <v>149</v>
      </c>
      <c r="S8" s="391"/>
      <c r="T8" s="305" t="s">
        <v>149</v>
      </c>
      <c r="U8" s="306" t="s">
        <v>146</v>
      </c>
      <c r="V8" s="393"/>
      <c r="W8" s="432"/>
      <c r="X8" s="427"/>
      <c r="Y8" s="448"/>
      <c r="Z8" s="449"/>
      <c r="AA8" s="450"/>
      <c r="AB8" s="451"/>
      <c r="AC8" s="452"/>
      <c r="AD8" s="453"/>
      <c r="AE8" s="438"/>
      <c r="AF8" s="454"/>
    </row>
    <row r="9" spans="1:32" ht="19.5" customHeight="1" thickBot="1" x14ac:dyDescent="0.3">
      <c r="A9" s="17">
        <v>1</v>
      </c>
      <c r="B9" s="137" t="s">
        <v>41</v>
      </c>
      <c r="C9" s="231">
        <v>7</v>
      </c>
      <c r="D9" s="227">
        <v>7</v>
      </c>
      <c r="E9" s="232">
        <v>6</v>
      </c>
      <c r="F9" s="249">
        <v>1</v>
      </c>
      <c r="G9" s="250">
        <v>1</v>
      </c>
      <c r="H9" s="250">
        <v>1</v>
      </c>
      <c r="I9" s="250">
        <v>1</v>
      </c>
      <c r="J9" s="251"/>
      <c r="K9" s="304">
        <f>5-SUM(F9:J9)</f>
        <v>1</v>
      </c>
      <c r="L9" s="215" t="s">
        <v>143</v>
      </c>
      <c r="M9" s="29">
        <f>5-K9</f>
        <v>4</v>
      </c>
      <c r="N9" s="130">
        <f t="shared" ref="N9:N27" si="0">M9*0.2</f>
        <v>0.8</v>
      </c>
      <c r="O9" s="276">
        <v>0</v>
      </c>
      <c r="P9" s="277">
        <v>9</v>
      </c>
      <c r="Q9" s="277">
        <v>10</v>
      </c>
      <c r="R9" s="278">
        <v>9</v>
      </c>
      <c r="S9" s="35">
        <f>(AVERAGE(O9:R9)*0.5)</f>
        <v>3.5</v>
      </c>
      <c r="T9" s="218"/>
      <c r="U9" s="226"/>
      <c r="V9" s="27">
        <f>(U9*0.3)+(T9*0.1)</f>
        <v>0</v>
      </c>
      <c r="W9" s="102">
        <f t="shared" ref="W9:W27" si="1">SUM(N9,S9,V9)</f>
        <v>4.3</v>
      </c>
      <c r="X9" s="285">
        <f t="shared" ref="X9:X31" si="2">AVERAGE(C9,D9,E9,W9)</f>
        <v>6.0750000000000002</v>
      </c>
      <c r="Y9" s="286" t="s">
        <v>143</v>
      </c>
      <c r="Z9" s="298">
        <f t="shared" ref="Z9:Z27" si="3">X9*0.6</f>
        <v>3.645</v>
      </c>
      <c r="AA9" s="264"/>
      <c r="AB9" s="265">
        <f t="shared" ref="AB9:AB27" si="4">AA9*0.4</f>
        <v>0</v>
      </c>
      <c r="AC9" s="293">
        <f t="shared" ref="AC9:AC27" si="5">SUM(Z9,AB9)</f>
        <v>3.645</v>
      </c>
      <c r="AD9" s="271"/>
      <c r="AE9" s="273">
        <f>AD9*0.4</f>
        <v>0</v>
      </c>
      <c r="AF9" s="270">
        <f t="shared" ref="AF9:AF14" si="6">(AD9*0.4)+Z9</f>
        <v>3.645</v>
      </c>
    </row>
    <row r="10" spans="1:32" ht="19.5" customHeight="1" thickBot="1" x14ac:dyDescent="0.3">
      <c r="A10" s="37">
        <v>2</v>
      </c>
      <c r="B10" s="138" t="s">
        <v>43</v>
      </c>
      <c r="C10" s="294">
        <v>2</v>
      </c>
      <c r="D10" s="228">
        <v>7</v>
      </c>
      <c r="E10" s="234">
        <v>7</v>
      </c>
      <c r="F10" s="252">
        <v>1</v>
      </c>
      <c r="G10" s="247">
        <v>1</v>
      </c>
      <c r="H10" s="247">
        <v>1</v>
      </c>
      <c r="I10" s="247">
        <v>1</v>
      </c>
      <c r="J10" s="253"/>
      <c r="K10" s="35">
        <f t="shared" ref="K10:K31" si="7">5-SUM(F10:J10)</f>
        <v>1</v>
      </c>
      <c r="L10" s="215" t="s">
        <v>143</v>
      </c>
      <c r="M10" s="36">
        <f t="shared" ref="M10:M31" si="8">5-K10</f>
        <v>4</v>
      </c>
      <c r="N10" s="130">
        <f t="shared" si="0"/>
        <v>0.8</v>
      </c>
      <c r="O10" s="279"/>
      <c r="P10" s="274"/>
      <c r="Q10" s="274"/>
      <c r="R10" s="280"/>
      <c r="S10" s="35" t="e">
        <f t="shared" ref="S10:S31" si="9">(AVERAGE(O10:R10)*0.5)</f>
        <v>#DIV/0!</v>
      </c>
      <c r="T10" s="218"/>
      <c r="U10" s="219"/>
      <c r="V10" s="27">
        <f t="shared" ref="V10:V31" si="10">(U10*0.3)+(T10*0.1)</f>
        <v>0</v>
      </c>
      <c r="W10" s="102" t="e">
        <f t="shared" si="1"/>
        <v>#DIV/0!</v>
      </c>
      <c r="X10" s="285" t="e">
        <f t="shared" si="2"/>
        <v>#DIV/0!</v>
      </c>
      <c r="Y10" s="287" t="s">
        <v>143</v>
      </c>
      <c r="Z10" s="285" t="e">
        <f t="shared" si="3"/>
        <v>#DIV/0!</v>
      </c>
      <c r="AA10" s="262"/>
      <c r="AB10" s="266">
        <f t="shared" si="4"/>
        <v>0</v>
      </c>
      <c r="AC10" s="289" t="e">
        <f t="shared" si="5"/>
        <v>#DIV/0!</v>
      </c>
      <c r="AD10" s="290"/>
      <c r="AE10" s="273">
        <f t="shared" ref="AE10:AE14" si="11">AD10*0.4</f>
        <v>0</v>
      </c>
      <c r="AF10" s="268" t="e">
        <f t="shared" si="6"/>
        <v>#DIV/0!</v>
      </c>
    </row>
    <row r="11" spans="1:32" ht="19.5" customHeight="1" thickBot="1" x14ac:dyDescent="0.3">
      <c r="A11" s="37">
        <v>3</v>
      </c>
      <c r="B11" s="139" t="s">
        <v>45</v>
      </c>
      <c r="C11" s="294">
        <v>2</v>
      </c>
      <c r="D11" s="229">
        <v>9</v>
      </c>
      <c r="E11" s="236">
        <v>10</v>
      </c>
      <c r="F11" s="252">
        <v>1</v>
      </c>
      <c r="G11" s="247">
        <v>1</v>
      </c>
      <c r="H11" s="247">
        <v>1</v>
      </c>
      <c r="I11" s="247">
        <v>1</v>
      </c>
      <c r="J11" s="253"/>
      <c r="K11" s="35">
        <f t="shared" si="7"/>
        <v>1</v>
      </c>
      <c r="L11" s="243" t="s">
        <v>134</v>
      </c>
      <c r="M11" s="36">
        <f t="shared" si="8"/>
        <v>4</v>
      </c>
      <c r="N11" s="130">
        <f t="shared" si="0"/>
        <v>0.8</v>
      </c>
      <c r="O11" s="279"/>
      <c r="P11" s="274"/>
      <c r="Q11" s="274"/>
      <c r="R11" s="280"/>
      <c r="S11" s="35" t="e">
        <f t="shared" si="9"/>
        <v>#DIV/0!</v>
      </c>
      <c r="T11" s="218"/>
      <c r="U11" s="219"/>
      <c r="V11" s="27">
        <f t="shared" si="10"/>
        <v>0</v>
      </c>
      <c r="W11" s="102" t="e">
        <f t="shared" si="1"/>
        <v>#DIV/0!</v>
      </c>
      <c r="X11" s="285" t="e">
        <f t="shared" si="2"/>
        <v>#DIV/0!</v>
      </c>
      <c r="Y11" s="287" t="s">
        <v>143</v>
      </c>
      <c r="Z11" s="285" t="e">
        <f t="shared" si="3"/>
        <v>#DIV/0!</v>
      </c>
      <c r="AA11" s="262"/>
      <c r="AB11" s="266">
        <f t="shared" si="4"/>
        <v>0</v>
      </c>
      <c r="AC11" s="289" t="e">
        <f t="shared" si="5"/>
        <v>#DIV/0!</v>
      </c>
      <c r="AD11" s="290"/>
      <c r="AE11" s="273">
        <f t="shared" si="11"/>
        <v>0</v>
      </c>
      <c r="AF11" s="268" t="e">
        <f t="shared" si="6"/>
        <v>#DIV/0!</v>
      </c>
    </row>
    <row r="12" spans="1:32" ht="19.5" customHeight="1" thickBot="1" x14ac:dyDescent="0.3">
      <c r="A12" s="37">
        <v>4</v>
      </c>
      <c r="B12" s="139" t="s">
        <v>46</v>
      </c>
      <c r="C12" s="233">
        <v>10</v>
      </c>
      <c r="D12" s="228">
        <v>10</v>
      </c>
      <c r="E12" s="234">
        <v>10</v>
      </c>
      <c r="F12" s="252">
        <v>1</v>
      </c>
      <c r="G12" s="247">
        <v>1</v>
      </c>
      <c r="H12" s="247">
        <v>1</v>
      </c>
      <c r="I12" s="247">
        <v>1</v>
      </c>
      <c r="J12" s="253"/>
      <c r="K12" s="35">
        <f t="shared" si="7"/>
        <v>1</v>
      </c>
      <c r="L12" s="215" t="s">
        <v>143</v>
      </c>
      <c r="M12" s="36">
        <f t="shared" si="8"/>
        <v>4</v>
      </c>
      <c r="N12" s="130">
        <f t="shared" si="0"/>
        <v>0.8</v>
      </c>
      <c r="O12" s="279"/>
      <c r="P12" s="274"/>
      <c r="Q12" s="274"/>
      <c r="R12" s="280"/>
      <c r="S12" s="35" t="e">
        <f t="shared" si="9"/>
        <v>#DIV/0!</v>
      </c>
      <c r="T12" s="218"/>
      <c r="U12" s="219"/>
      <c r="V12" s="27">
        <f t="shared" si="10"/>
        <v>0</v>
      </c>
      <c r="W12" s="102" t="e">
        <f t="shared" si="1"/>
        <v>#DIV/0!</v>
      </c>
      <c r="X12" s="260" t="e">
        <f t="shared" si="2"/>
        <v>#DIV/0!</v>
      </c>
      <c r="Y12" s="239"/>
      <c r="Z12" s="285" t="e">
        <f t="shared" si="3"/>
        <v>#DIV/0!</v>
      </c>
      <c r="AA12" s="262"/>
      <c r="AB12" s="266">
        <f t="shared" si="4"/>
        <v>0</v>
      </c>
      <c r="AC12" s="289" t="e">
        <f t="shared" si="5"/>
        <v>#DIV/0!</v>
      </c>
      <c r="AD12" s="290"/>
      <c r="AE12" s="273">
        <f t="shared" si="11"/>
        <v>0</v>
      </c>
      <c r="AF12" s="268" t="e">
        <f t="shared" si="6"/>
        <v>#DIV/0!</v>
      </c>
    </row>
    <row r="13" spans="1:32" ht="19.5" customHeight="1" thickBot="1" x14ac:dyDescent="0.3">
      <c r="A13" s="37">
        <v>5</v>
      </c>
      <c r="B13" s="138" t="s">
        <v>48</v>
      </c>
      <c r="C13" s="235">
        <v>7</v>
      </c>
      <c r="D13" s="229">
        <v>8</v>
      </c>
      <c r="E13" s="236">
        <v>7</v>
      </c>
      <c r="F13" s="254"/>
      <c r="G13" s="247">
        <v>1</v>
      </c>
      <c r="H13" s="247">
        <v>1</v>
      </c>
      <c r="I13" s="247">
        <v>1</v>
      </c>
      <c r="J13" s="253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9"/>
      <c r="P13" s="274"/>
      <c r="Q13" s="274"/>
      <c r="R13" s="280"/>
      <c r="S13" s="35" t="e">
        <f t="shared" si="9"/>
        <v>#DIV/0!</v>
      </c>
      <c r="T13" s="218"/>
      <c r="U13" s="219"/>
      <c r="V13" s="27">
        <f t="shared" si="10"/>
        <v>0</v>
      </c>
      <c r="W13" s="102" t="e">
        <f t="shared" si="1"/>
        <v>#DIV/0!</v>
      </c>
      <c r="X13" s="285" t="e">
        <f t="shared" si="2"/>
        <v>#DIV/0!</v>
      </c>
      <c r="Y13" s="287" t="s">
        <v>143</v>
      </c>
      <c r="Z13" s="285" t="e">
        <f t="shared" si="3"/>
        <v>#DIV/0!</v>
      </c>
      <c r="AA13" s="262"/>
      <c r="AB13" s="266">
        <f t="shared" si="4"/>
        <v>0</v>
      </c>
      <c r="AC13" s="289" t="e">
        <f t="shared" si="5"/>
        <v>#DIV/0!</v>
      </c>
      <c r="AD13" s="290"/>
      <c r="AE13" s="273">
        <f t="shared" si="11"/>
        <v>0</v>
      </c>
      <c r="AF13" s="268" t="e">
        <f t="shared" si="6"/>
        <v>#DIV/0!</v>
      </c>
    </row>
    <row r="14" spans="1:32" ht="19.5" customHeight="1" thickBot="1" x14ac:dyDescent="0.3">
      <c r="A14" s="37">
        <v>6</v>
      </c>
      <c r="B14" s="138" t="s">
        <v>50</v>
      </c>
      <c r="C14" s="233">
        <v>6.5</v>
      </c>
      <c r="D14" s="295">
        <v>2.5</v>
      </c>
      <c r="E14" s="234">
        <v>6</v>
      </c>
      <c r="F14" s="252">
        <v>1</v>
      </c>
      <c r="G14" s="247">
        <v>1</v>
      </c>
      <c r="H14" s="247">
        <v>1</v>
      </c>
      <c r="I14" s="247">
        <v>1</v>
      </c>
      <c r="J14" s="255"/>
      <c r="K14" s="35">
        <f t="shared" si="7"/>
        <v>1</v>
      </c>
      <c r="L14" s="215" t="s">
        <v>143</v>
      </c>
      <c r="M14" s="36">
        <f t="shared" si="8"/>
        <v>4</v>
      </c>
      <c r="N14" s="130">
        <f t="shared" si="0"/>
        <v>0.8</v>
      </c>
      <c r="O14" s="279"/>
      <c r="P14" s="274"/>
      <c r="Q14" s="274"/>
      <c r="R14" s="280"/>
      <c r="S14" s="35" t="e">
        <f t="shared" si="9"/>
        <v>#DIV/0!</v>
      </c>
      <c r="T14" s="216"/>
      <c r="U14" s="217"/>
      <c r="V14" s="27">
        <f t="shared" si="10"/>
        <v>0</v>
      </c>
      <c r="W14" s="102" t="e">
        <f t="shared" si="1"/>
        <v>#DIV/0!</v>
      </c>
      <c r="X14" s="285" t="e">
        <f t="shared" si="2"/>
        <v>#DIV/0!</v>
      </c>
      <c r="Y14" s="288" t="s">
        <v>143</v>
      </c>
      <c r="Z14" s="297" t="e">
        <f t="shared" si="3"/>
        <v>#DIV/0!</v>
      </c>
      <c r="AA14" s="263"/>
      <c r="AB14" s="267">
        <f t="shared" si="4"/>
        <v>0</v>
      </c>
      <c r="AC14" s="291" t="e">
        <f t="shared" si="5"/>
        <v>#DIV/0!</v>
      </c>
      <c r="AD14" s="292"/>
      <c r="AE14" s="273">
        <f t="shared" si="11"/>
        <v>0</v>
      </c>
      <c r="AF14" s="269" t="e">
        <f t="shared" si="6"/>
        <v>#DIV/0!</v>
      </c>
    </row>
    <row r="15" spans="1:32" ht="19.5" customHeight="1" thickBot="1" x14ac:dyDescent="0.3">
      <c r="A15" s="37">
        <v>7</v>
      </c>
      <c r="B15" s="138" t="s">
        <v>51</v>
      </c>
      <c r="C15" s="235">
        <v>9.8000000000000007</v>
      </c>
      <c r="D15" s="229">
        <v>10</v>
      </c>
      <c r="E15" s="236">
        <v>10</v>
      </c>
      <c r="F15" s="252">
        <v>1</v>
      </c>
      <c r="G15" s="247">
        <v>1</v>
      </c>
      <c r="H15" s="247">
        <v>1</v>
      </c>
      <c r="I15" s="247">
        <v>1</v>
      </c>
      <c r="J15" s="255"/>
      <c r="K15" s="35">
        <f t="shared" si="7"/>
        <v>1</v>
      </c>
      <c r="L15" s="243" t="s">
        <v>134</v>
      </c>
      <c r="M15" s="36">
        <f t="shared" si="8"/>
        <v>4</v>
      </c>
      <c r="N15" s="130">
        <f t="shared" si="0"/>
        <v>0.8</v>
      </c>
      <c r="O15" s="281">
        <v>10</v>
      </c>
      <c r="P15" s="274">
        <v>10</v>
      </c>
      <c r="Q15" s="275">
        <v>10</v>
      </c>
      <c r="R15" s="280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9.8000000000000007</v>
      </c>
      <c r="X15" s="244">
        <f t="shared" si="2"/>
        <v>9.9</v>
      </c>
      <c r="Y15" s="246" t="s">
        <v>134</v>
      </c>
      <c r="Z15" s="245"/>
      <c r="AA15" s="245"/>
      <c r="AB15" s="245"/>
      <c r="AC15" s="245"/>
      <c r="AD15" s="245"/>
      <c r="AE15" s="245"/>
      <c r="AF15" s="245"/>
    </row>
    <row r="16" spans="1:32" ht="19.5" customHeight="1" thickBot="1" x14ac:dyDescent="0.3">
      <c r="A16" s="37">
        <v>8</v>
      </c>
      <c r="B16" s="138" t="s">
        <v>53</v>
      </c>
      <c r="C16" s="233">
        <v>9.6</v>
      </c>
      <c r="D16" s="228">
        <v>6</v>
      </c>
      <c r="E16" s="234">
        <v>8.5</v>
      </c>
      <c r="F16" s="252">
        <v>1</v>
      </c>
      <c r="G16" s="248"/>
      <c r="H16" s="247">
        <v>1</v>
      </c>
      <c r="I16" s="247">
        <v>1</v>
      </c>
      <c r="J16" s="255"/>
      <c r="K16" s="35">
        <f t="shared" si="7"/>
        <v>2</v>
      </c>
      <c r="L16" s="215" t="s">
        <v>143</v>
      </c>
      <c r="M16" s="36">
        <f t="shared" si="8"/>
        <v>3</v>
      </c>
      <c r="N16" s="130">
        <f t="shared" si="0"/>
        <v>0.60000000000000009</v>
      </c>
      <c r="O16" s="279"/>
      <c r="P16" s="274"/>
      <c r="Q16" s="274"/>
      <c r="R16" s="280"/>
      <c r="S16" s="35" t="e">
        <f t="shared" si="9"/>
        <v>#DIV/0!</v>
      </c>
      <c r="T16" s="220"/>
      <c r="U16" s="221"/>
      <c r="V16" s="27">
        <f t="shared" si="10"/>
        <v>0</v>
      </c>
      <c r="W16" s="102" t="e">
        <f t="shared" si="1"/>
        <v>#DIV/0!</v>
      </c>
      <c r="X16" s="285" t="e">
        <f t="shared" si="2"/>
        <v>#DIV/0!</v>
      </c>
      <c r="Y16" s="286" t="s">
        <v>143</v>
      </c>
      <c r="Z16" s="298" t="e">
        <f t="shared" si="3"/>
        <v>#DIV/0!</v>
      </c>
      <c r="AA16" s="264"/>
      <c r="AB16" s="265">
        <f t="shared" si="4"/>
        <v>0</v>
      </c>
      <c r="AC16" s="293" t="e">
        <f t="shared" si="5"/>
        <v>#DIV/0!</v>
      </c>
      <c r="AD16" s="271"/>
      <c r="AE16" s="272">
        <f>AD16*0.4</f>
        <v>0</v>
      </c>
      <c r="AF16" s="270" t="e">
        <f t="shared" ref="AF16:AF27" si="12">(AD16*0.4)+Z16</f>
        <v>#DIV/0!</v>
      </c>
    </row>
    <row r="17" spans="1:32" ht="19.5" customHeight="1" thickBot="1" x14ac:dyDescent="0.3">
      <c r="A17" s="37">
        <v>9</v>
      </c>
      <c r="B17" s="139" t="s">
        <v>55</v>
      </c>
      <c r="C17" s="235">
        <v>9.5</v>
      </c>
      <c r="D17" s="229">
        <v>9.3000000000000007</v>
      </c>
      <c r="E17" s="236">
        <v>9.8000000000000007</v>
      </c>
      <c r="F17" s="252">
        <v>1</v>
      </c>
      <c r="G17" s="247">
        <v>1</v>
      </c>
      <c r="H17" s="247">
        <v>1</v>
      </c>
      <c r="I17" s="247">
        <v>1</v>
      </c>
      <c r="J17" s="255"/>
      <c r="K17" s="35">
        <f t="shared" si="7"/>
        <v>1</v>
      </c>
      <c r="L17" s="215" t="s">
        <v>143</v>
      </c>
      <c r="M17" s="36">
        <f t="shared" si="8"/>
        <v>4</v>
      </c>
      <c r="N17" s="130">
        <f t="shared" si="0"/>
        <v>0.8</v>
      </c>
      <c r="O17" s="279"/>
      <c r="P17" s="274"/>
      <c r="Q17" s="274"/>
      <c r="R17" s="280"/>
      <c r="S17" s="35" t="e">
        <f t="shared" si="9"/>
        <v>#DIV/0!</v>
      </c>
      <c r="T17" s="218"/>
      <c r="U17" s="219"/>
      <c r="V17" s="27">
        <f t="shared" si="10"/>
        <v>0</v>
      </c>
      <c r="W17" s="102" t="e">
        <f t="shared" si="1"/>
        <v>#DIV/0!</v>
      </c>
      <c r="X17" s="260" t="e">
        <f t="shared" si="2"/>
        <v>#DIV/0!</v>
      </c>
      <c r="Y17" s="239"/>
      <c r="Z17" s="285" t="e">
        <f t="shared" si="3"/>
        <v>#DIV/0!</v>
      </c>
      <c r="AA17" s="262"/>
      <c r="AB17" s="266">
        <f t="shared" si="4"/>
        <v>0</v>
      </c>
      <c r="AC17" s="289" t="e">
        <f t="shared" si="5"/>
        <v>#DIV/0!</v>
      </c>
      <c r="AD17" s="290"/>
      <c r="AE17" s="272">
        <f t="shared" ref="AE17:AE31" si="13">AD17*0.4</f>
        <v>0</v>
      </c>
      <c r="AF17" s="268" t="e">
        <f t="shared" si="12"/>
        <v>#DIV/0!</v>
      </c>
    </row>
    <row r="18" spans="1:32" ht="19.5" customHeight="1" thickBot="1" x14ac:dyDescent="0.3">
      <c r="A18" s="241">
        <v>11</v>
      </c>
      <c r="B18" s="138" t="s">
        <v>58</v>
      </c>
      <c r="C18" s="233">
        <v>9.6999999999999993</v>
      </c>
      <c r="D18" s="228">
        <v>10</v>
      </c>
      <c r="E18" s="234">
        <v>10</v>
      </c>
      <c r="F18" s="252">
        <v>1</v>
      </c>
      <c r="G18" s="247">
        <v>1</v>
      </c>
      <c r="H18" s="247">
        <v>1</v>
      </c>
      <c r="I18" s="247">
        <v>1</v>
      </c>
      <c r="J18" s="256"/>
      <c r="K18" s="35">
        <f t="shared" si="7"/>
        <v>1</v>
      </c>
      <c r="L18" s="243" t="s">
        <v>134</v>
      </c>
      <c r="M18" s="36">
        <f t="shared" si="8"/>
        <v>4</v>
      </c>
      <c r="N18" s="130">
        <f t="shared" si="0"/>
        <v>0.8</v>
      </c>
      <c r="O18" s="279"/>
      <c r="P18" s="274"/>
      <c r="Q18" s="274"/>
      <c r="R18" s="280"/>
      <c r="S18" s="35" t="e">
        <f t="shared" si="9"/>
        <v>#DIV/0!</v>
      </c>
      <c r="T18" s="222"/>
      <c r="U18" s="223"/>
      <c r="V18" s="27">
        <f t="shared" si="10"/>
        <v>0</v>
      </c>
      <c r="W18" s="102" t="e">
        <f t="shared" si="1"/>
        <v>#DIV/0!</v>
      </c>
      <c r="X18" s="260" t="e">
        <f t="shared" si="2"/>
        <v>#DIV/0!</v>
      </c>
      <c r="Y18" s="239"/>
      <c r="Z18" s="285" t="e">
        <f t="shared" si="3"/>
        <v>#DIV/0!</v>
      </c>
      <c r="AA18" s="262"/>
      <c r="AB18" s="266">
        <f t="shared" si="4"/>
        <v>0</v>
      </c>
      <c r="AC18" s="289" t="e">
        <f t="shared" si="5"/>
        <v>#DIV/0!</v>
      </c>
      <c r="AD18" s="290"/>
      <c r="AE18" s="272">
        <f t="shared" si="13"/>
        <v>0</v>
      </c>
      <c r="AF18" s="268" t="e">
        <f t="shared" si="12"/>
        <v>#DIV/0!</v>
      </c>
    </row>
    <row r="19" spans="1:32" ht="19.5" customHeight="1" thickBot="1" x14ac:dyDescent="0.3">
      <c r="A19" s="37">
        <v>12</v>
      </c>
      <c r="B19" s="138" t="s">
        <v>60</v>
      </c>
      <c r="C19" s="235">
        <v>7.7</v>
      </c>
      <c r="D19" s="229">
        <v>7</v>
      </c>
      <c r="E19" s="236">
        <v>8.8000000000000007</v>
      </c>
      <c r="F19" s="252">
        <v>1</v>
      </c>
      <c r="G19" s="247">
        <v>1</v>
      </c>
      <c r="H19" s="247">
        <v>1</v>
      </c>
      <c r="I19" s="247">
        <v>1</v>
      </c>
      <c r="J19" s="256"/>
      <c r="K19" s="35">
        <f t="shared" si="7"/>
        <v>1</v>
      </c>
      <c r="L19" s="215" t="s">
        <v>143</v>
      </c>
      <c r="M19" s="36">
        <f t="shared" si="8"/>
        <v>4</v>
      </c>
      <c r="N19" s="130">
        <f t="shared" si="0"/>
        <v>0.8</v>
      </c>
      <c r="O19" s="279"/>
      <c r="P19" s="274"/>
      <c r="Q19" s="274"/>
      <c r="R19" s="280"/>
      <c r="S19" s="35" t="e">
        <f t="shared" si="9"/>
        <v>#DIV/0!</v>
      </c>
      <c r="T19" s="224"/>
      <c r="U19" s="225"/>
      <c r="V19" s="27">
        <f t="shared" si="10"/>
        <v>0</v>
      </c>
      <c r="W19" s="102" t="e">
        <f t="shared" si="1"/>
        <v>#DIV/0!</v>
      </c>
      <c r="X19" s="285" t="e">
        <f t="shared" si="2"/>
        <v>#DIV/0!</v>
      </c>
      <c r="Y19" s="287" t="s">
        <v>143</v>
      </c>
      <c r="Z19" s="285" t="e">
        <f t="shared" si="3"/>
        <v>#DIV/0!</v>
      </c>
      <c r="AA19" s="262"/>
      <c r="AB19" s="266">
        <f t="shared" si="4"/>
        <v>0</v>
      </c>
      <c r="AC19" s="289" t="e">
        <f t="shared" si="5"/>
        <v>#DIV/0!</v>
      </c>
      <c r="AD19" s="290"/>
      <c r="AE19" s="272">
        <f t="shared" si="13"/>
        <v>0</v>
      </c>
      <c r="AF19" s="268" t="e">
        <f t="shared" si="12"/>
        <v>#DIV/0!</v>
      </c>
    </row>
    <row r="20" spans="1:32" ht="19.5" customHeight="1" thickBot="1" x14ac:dyDescent="0.3">
      <c r="A20" s="37">
        <v>13</v>
      </c>
      <c r="B20" s="138" t="s">
        <v>63</v>
      </c>
      <c r="C20" s="233">
        <v>10</v>
      </c>
      <c r="D20" s="228">
        <v>10</v>
      </c>
      <c r="E20" s="234">
        <v>10</v>
      </c>
      <c r="F20" s="252">
        <v>1</v>
      </c>
      <c r="G20" s="247">
        <v>1</v>
      </c>
      <c r="H20" s="247">
        <v>1</v>
      </c>
      <c r="I20" s="247">
        <v>1</v>
      </c>
      <c r="J20" s="256"/>
      <c r="K20" s="35">
        <f t="shared" si="7"/>
        <v>1</v>
      </c>
      <c r="L20" s="243" t="s">
        <v>134</v>
      </c>
      <c r="M20" s="36">
        <f t="shared" si="8"/>
        <v>4</v>
      </c>
      <c r="N20" s="130">
        <f t="shared" si="0"/>
        <v>0.8</v>
      </c>
      <c r="O20" s="279"/>
      <c r="P20" s="274"/>
      <c r="Q20" s="274"/>
      <c r="R20" s="280"/>
      <c r="S20" s="35" t="e">
        <f t="shared" si="9"/>
        <v>#DIV/0!</v>
      </c>
      <c r="T20" s="218"/>
      <c r="U20" s="226"/>
      <c r="V20" s="27">
        <f t="shared" si="10"/>
        <v>0</v>
      </c>
      <c r="W20" s="102" t="e">
        <f t="shared" si="1"/>
        <v>#DIV/0!</v>
      </c>
      <c r="X20" s="260" t="e">
        <f t="shared" si="2"/>
        <v>#DIV/0!</v>
      </c>
      <c r="Y20" s="239"/>
      <c r="Z20" s="285" t="e">
        <f t="shared" si="3"/>
        <v>#DIV/0!</v>
      </c>
      <c r="AA20" s="262"/>
      <c r="AB20" s="266">
        <f t="shared" si="4"/>
        <v>0</v>
      </c>
      <c r="AC20" s="289" t="e">
        <f t="shared" si="5"/>
        <v>#DIV/0!</v>
      </c>
      <c r="AD20" s="290"/>
      <c r="AE20" s="272">
        <f t="shared" si="13"/>
        <v>0</v>
      </c>
      <c r="AF20" s="268" t="e">
        <f t="shared" si="12"/>
        <v>#DIV/0!</v>
      </c>
    </row>
    <row r="21" spans="1:32" ht="19.5" customHeight="1" thickBot="1" x14ac:dyDescent="0.3">
      <c r="A21" s="37">
        <v>14</v>
      </c>
      <c r="B21" s="139" t="s">
        <v>64</v>
      </c>
      <c r="C21" s="235">
        <v>9.3000000000000007</v>
      </c>
      <c r="D21" s="229">
        <v>9</v>
      </c>
      <c r="E21" s="236">
        <v>9</v>
      </c>
      <c r="F21" s="252">
        <v>1</v>
      </c>
      <c r="G21" s="247">
        <v>1</v>
      </c>
      <c r="H21" s="247">
        <v>1</v>
      </c>
      <c r="I21" s="247">
        <v>1</v>
      </c>
      <c r="J21" s="256"/>
      <c r="K21" s="35">
        <f t="shared" si="7"/>
        <v>1</v>
      </c>
      <c r="L21" s="243" t="s">
        <v>134</v>
      </c>
      <c r="M21" s="36">
        <f t="shared" si="8"/>
        <v>4</v>
      </c>
      <c r="N21" s="130">
        <f t="shared" si="0"/>
        <v>0.8</v>
      </c>
      <c r="O21" s="279"/>
      <c r="P21" s="274"/>
      <c r="Q21" s="274"/>
      <c r="R21" s="280"/>
      <c r="S21" s="35" t="e">
        <f t="shared" si="9"/>
        <v>#DIV/0!</v>
      </c>
      <c r="T21" s="218"/>
      <c r="U21" s="219"/>
      <c r="V21" s="27">
        <f t="shared" si="10"/>
        <v>0</v>
      </c>
      <c r="W21" s="102" t="e">
        <f t="shared" si="1"/>
        <v>#DIV/0!</v>
      </c>
      <c r="X21" s="260" t="e">
        <f t="shared" si="2"/>
        <v>#DIV/0!</v>
      </c>
      <c r="Y21" s="239"/>
      <c r="Z21" s="285" t="e">
        <f t="shared" si="3"/>
        <v>#DIV/0!</v>
      </c>
      <c r="AA21" s="262"/>
      <c r="AB21" s="266">
        <f t="shared" si="4"/>
        <v>0</v>
      </c>
      <c r="AC21" s="289" t="e">
        <f t="shared" si="5"/>
        <v>#DIV/0!</v>
      </c>
      <c r="AD21" s="290"/>
      <c r="AE21" s="272">
        <f t="shared" si="13"/>
        <v>0</v>
      </c>
      <c r="AF21" s="268" t="e">
        <f t="shared" si="12"/>
        <v>#DIV/0!</v>
      </c>
    </row>
    <row r="22" spans="1:32" ht="19.5" customHeight="1" thickBot="1" x14ac:dyDescent="0.3">
      <c r="A22" s="37">
        <v>15</v>
      </c>
      <c r="B22" s="139" t="s">
        <v>66</v>
      </c>
      <c r="C22" s="233">
        <v>9.5</v>
      </c>
      <c r="D22" s="228">
        <v>9</v>
      </c>
      <c r="E22" s="234">
        <v>9.5</v>
      </c>
      <c r="F22" s="252">
        <v>1</v>
      </c>
      <c r="G22" s="248"/>
      <c r="H22" s="247">
        <v>1</v>
      </c>
      <c r="I22" s="247">
        <v>1</v>
      </c>
      <c r="J22" s="256"/>
      <c r="K22" s="35">
        <f t="shared" si="7"/>
        <v>2</v>
      </c>
      <c r="L22" s="215" t="s">
        <v>143</v>
      </c>
      <c r="M22" s="36">
        <f t="shared" si="8"/>
        <v>3</v>
      </c>
      <c r="N22" s="130">
        <f t="shared" si="0"/>
        <v>0.60000000000000009</v>
      </c>
      <c r="O22" s="279"/>
      <c r="P22" s="274"/>
      <c r="Q22" s="274"/>
      <c r="R22" s="280"/>
      <c r="S22" s="35" t="e">
        <f t="shared" si="9"/>
        <v>#DIV/0!</v>
      </c>
      <c r="T22" s="218"/>
      <c r="U22" s="219"/>
      <c r="V22" s="27">
        <f t="shared" si="10"/>
        <v>0</v>
      </c>
      <c r="W22" s="102" t="e">
        <f t="shared" si="1"/>
        <v>#DIV/0!</v>
      </c>
      <c r="X22" s="260" t="e">
        <f t="shared" si="2"/>
        <v>#DIV/0!</v>
      </c>
      <c r="Y22" s="239"/>
      <c r="Z22" s="285" t="e">
        <f t="shared" si="3"/>
        <v>#DIV/0!</v>
      </c>
      <c r="AA22" s="262"/>
      <c r="AB22" s="266">
        <f t="shared" si="4"/>
        <v>0</v>
      </c>
      <c r="AC22" s="289" t="e">
        <f t="shared" si="5"/>
        <v>#DIV/0!</v>
      </c>
      <c r="AD22" s="290"/>
      <c r="AE22" s="272">
        <f t="shared" si="13"/>
        <v>0</v>
      </c>
      <c r="AF22" s="268" t="e">
        <f t="shared" si="12"/>
        <v>#DIV/0!</v>
      </c>
    </row>
    <row r="23" spans="1:32" ht="19.5" customHeight="1" thickBot="1" x14ac:dyDescent="0.3">
      <c r="A23" s="37">
        <v>16</v>
      </c>
      <c r="B23" s="139" t="s">
        <v>67</v>
      </c>
      <c r="C23" s="235">
        <v>9.5</v>
      </c>
      <c r="D23" s="229">
        <v>9.5</v>
      </c>
      <c r="E23" s="236">
        <v>10</v>
      </c>
      <c r="F23" s="252">
        <v>1</v>
      </c>
      <c r="G23" s="247">
        <v>1</v>
      </c>
      <c r="H23" s="247">
        <v>1</v>
      </c>
      <c r="I23" s="247">
        <v>1</v>
      </c>
      <c r="J23" s="256"/>
      <c r="K23" s="35">
        <f t="shared" si="7"/>
        <v>1</v>
      </c>
      <c r="L23" s="215" t="s">
        <v>143</v>
      </c>
      <c r="M23" s="36">
        <f t="shared" si="8"/>
        <v>4</v>
      </c>
      <c r="N23" s="130">
        <f t="shared" si="0"/>
        <v>0.8</v>
      </c>
      <c r="O23" s="279"/>
      <c r="P23" s="274"/>
      <c r="Q23" s="274"/>
      <c r="R23" s="280"/>
      <c r="S23" s="35" t="e">
        <f t="shared" si="9"/>
        <v>#DIV/0!</v>
      </c>
      <c r="T23" s="218"/>
      <c r="U23" s="219"/>
      <c r="V23" s="27">
        <f t="shared" si="10"/>
        <v>0</v>
      </c>
      <c r="W23" s="102" t="e">
        <f t="shared" si="1"/>
        <v>#DIV/0!</v>
      </c>
      <c r="X23" s="260" t="e">
        <f t="shared" si="2"/>
        <v>#DIV/0!</v>
      </c>
      <c r="Y23" s="239"/>
      <c r="Z23" s="285" t="e">
        <f t="shared" si="3"/>
        <v>#DIV/0!</v>
      </c>
      <c r="AA23" s="262"/>
      <c r="AB23" s="266">
        <f t="shared" si="4"/>
        <v>0</v>
      </c>
      <c r="AC23" s="289" t="e">
        <f t="shared" si="5"/>
        <v>#DIV/0!</v>
      </c>
      <c r="AD23" s="290"/>
      <c r="AE23" s="272">
        <f t="shared" si="13"/>
        <v>0</v>
      </c>
      <c r="AF23" s="268" t="e">
        <f t="shared" si="12"/>
        <v>#DIV/0!</v>
      </c>
    </row>
    <row r="24" spans="1:32" ht="19.5" customHeight="1" thickBot="1" x14ac:dyDescent="0.3">
      <c r="A24" s="37">
        <v>17</v>
      </c>
      <c r="B24" s="139" t="s">
        <v>69</v>
      </c>
      <c r="C24" s="294">
        <v>5</v>
      </c>
      <c r="D24" s="228">
        <v>10</v>
      </c>
      <c r="E24" s="234">
        <v>9.5</v>
      </c>
      <c r="F24" s="252">
        <v>1</v>
      </c>
      <c r="G24" s="247">
        <v>1</v>
      </c>
      <c r="H24" s="247">
        <v>1</v>
      </c>
      <c r="I24" s="247">
        <v>1</v>
      </c>
      <c r="J24" s="256"/>
      <c r="K24" s="35">
        <f t="shared" si="7"/>
        <v>1</v>
      </c>
      <c r="L24" s="215" t="s">
        <v>143</v>
      </c>
      <c r="M24" s="36">
        <f t="shared" si="8"/>
        <v>4</v>
      </c>
      <c r="N24" s="130">
        <f t="shared" si="0"/>
        <v>0.8</v>
      </c>
      <c r="O24" s="279"/>
      <c r="P24" s="274"/>
      <c r="Q24" s="274"/>
      <c r="R24" s="280"/>
      <c r="S24" s="35" t="e">
        <f t="shared" si="9"/>
        <v>#DIV/0!</v>
      </c>
      <c r="T24" s="218"/>
      <c r="U24" s="219"/>
      <c r="V24" s="27">
        <f t="shared" si="10"/>
        <v>0</v>
      </c>
      <c r="W24" s="102" t="e">
        <f t="shared" si="1"/>
        <v>#DIV/0!</v>
      </c>
      <c r="X24" s="285" t="e">
        <f t="shared" si="2"/>
        <v>#DIV/0!</v>
      </c>
      <c r="Y24" s="287" t="s">
        <v>143</v>
      </c>
      <c r="Z24" s="285" t="e">
        <f t="shared" si="3"/>
        <v>#DIV/0!</v>
      </c>
      <c r="AA24" s="262"/>
      <c r="AB24" s="266">
        <f t="shared" si="4"/>
        <v>0</v>
      </c>
      <c r="AC24" s="289" t="e">
        <f t="shared" si="5"/>
        <v>#DIV/0!</v>
      </c>
      <c r="AD24" s="290"/>
      <c r="AE24" s="272">
        <f t="shared" si="13"/>
        <v>0</v>
      </c>
      <c r="AF24" s="268" t="e">
        <f t="shared" si="12"/>
        <v>#DIV/0!</v>
      </c>
    </row>
    <row r="25" spans="1:32" ht="19.5" customHeight="1" thickBot="1" x14ac:dyDescent="0.3">
      <c r="A25" s="37">
        <v>18</v>
      </c>
      <c r="B25" s="139" t="s">
        <v>71</v>
      </c>
      <c r="C25" s="235">
        <v>7.8</v>
      </c>
      <c r="D25" s="229">
        <v>9.5</v>
      </c>
      <c r="E25" s="236">
        <v>10</v>
      </c>
      <c r="F25" s="254"/>
      <c r="G25" s="247">
        <v>1</v>
      </c>
      <c r="H25" s="248"/>
      <c r="I25" s="247">
        <v>1</v>
      </c>
      <c r="J25" s="256"/>
      <c r="K25" s="35">
        <f t="shared" si="7"/>
        <v>3</v>
      </c>
      <c r="L25" s="215" t="s">
        <v>143</v>
      </c>
      <c r="M25" s="36">
        <f t="shared" si="8"/>
        <v>2</v>
      </c>
      <c r="N25" s="130">
        <f t="shared" si="0"/>
        <v>0.4</v>
      </c>
      <c r="O25" s="279"/>
      <c r="P25" s="274"/>
      <c r="Q25" s="274"/>
      <c r="R25" s="280"/>
      <c r="S25" s="35" t="e">
        <f t="shared" si="9"/>
        <v>#DIV/0!</v>
      </c>
      <c r="T25" s="218"/>
      <c r="U25" s="219"/>
      <c r="V25" s="27">
        <f t="shared" si="10"/>
        <v>0</v>
      </c>
      <c r="W25" s="102" t="e">
        <f t="shared" si="1"/>
        <v>#DIV/0!</v>
      </c>
      <c r="X25" s="260" t="e">
        <f t="shared" si="2"/>
        <v>#DIV/0!</v>
      </c>
      <c r="Y25" s="239"/>
      <c r="Z25" s="285" t="e">
        <f t="shared" si="3"/>
        <v>#DIV/0!</v>
      </c>
      <c r="AA25" s="262"/>
      <c r="AB25" s="266">
        <f t="shared" si="4"/>
        <v>0</v>
      </c>
      <c r="AC25" s="289" t="e">
        <f t="shared" si="5"/>
        <v>#DIV/0!</v>
      </c>
      <c r="AD25" s="290"/>
      <c r="AE25" s="272">
        <f t="shared" si="13"/>
        <v>0</v>
      </c>
      <c r="AF25" s="268" t="e">
        <f t="shared" si="12"/>
        <v>#DIV/0!</v>
      </c>
    </row>
    <row r="26" spans="1:32" ht="19.5" customHeight="1" thickBot="1" x14ac:dyDescent="0.3">
      <c r="A26" s="37">
        <v>19</v>
      </c>
      <c r="B26" s="139" t="s">
        <v>73</v>
      </c>
      <c r="C26" s="233">
        <v>9</v>
      </c>
      <c r="D26" s="228">
        <v>8.5</v>
      </c>
      <c r="E26" s="234">
        <v>10</v>
      </c>
      <c r="F26" s="254"/>
      <c r="G26" s="247">
        <v>1</v>
      </c>
      <c r="H26" s="247">
        <v>1</v>
      </c>
      <c r="I26" s="247">
        <v>1</v>
      </c>
      <c r="J26" s="256"/>
      <c r="K26" s="35">
        <f t="shared" si="7"/>
        <v>2</v>
      </c>
      <c r="L26" s="215" t="s">
        <v>143</v>
      </c>
      <c r="M26" s="36">
        <f t="shared" si="8"/>
        <v>3</v>
      </c>
      <c r="N26" s="130">
        <f t="shared" si="0"/>
        <v>0.60000000000000009</v>
      </c>
      <c r="O26" s="279"/>
      <c r="P26" s="274"/>
      <c r="Q26" s="274"/>
      <c r="R26" s="280"/>
      <c r="S26" s="35" t="e">
        <f t="shared" si="9"/>
        <v>#DIV/0!</v>
      </c>
      <c r="T26" s="218"/>
      <c r="U26" s="219"/>
      <c r="V26" s="27">
        <f t="shared" si="10"/>
        <v>0</v>
      </c>
      <c r="W26" s="102" t="e">
        <f t="shared" si="1"/>
        <v>#DIV/0!</v>
      </c>
      <c r="X26" s="260" t="e">
        <f t="shared" si="2"/>
        <v>#DIV/0!</v>
      </c>
      <c r="Y26" s="239"/>
      <c r="Z26" s="285" t="e">
        <f t="shared" si="3"/>
        <v>#DIV/0!</v>
      </c>
      <c r="AA26" s="262"/>
      <c r="AB26" s="266">
        <f t="shared" si="4"/>
        <v>0</v>
      </c>
      <c r="AC26" s="289" t="e">
        <f t="shared" si="5"/>
        <v>#DIV/0!</v>
      </c>
      <c r="AD26" s="290"/>
      <c r="AE26" s="272">
        <f t="shared" si="13"/>
        <v>0</v>
      </c>
      <c r="AF26" s="268" t="e">
        <f t="shared" si="12"/>
        <v>#DIV/0!</v>
      </c>
    </row>
    <row r="27" spans="1:32" ht="19.5" customHeight="1" thickBot="1" x14ac:dyDescent="0.3">
      <c r="A27" s="37">
        <v>20</v>
      </c>
      <c r="B27" s="138" t="s">
        <v>75</v>
      </c>
      <c r="C27" s="235">
        <v>8.3000000000000007</v>
      </c>
      <c r="D27" s="229">
        <v>10</v>
      </c>
      <c r="E27" s="236">
        <v>9.8000000000000007</v>
      </c>
      <c r="F27" s="252">
        <v>1</v>
      </c>
      <c r="G27" s="247">
        <v>1</v>
      </c>
      <c r="H27" s="247">
        <v>1</v>
      </c>
      <c r="I27" s="247">
        <v>1</v>
      </c>
      <c r="J27" s="256"/>
      <c r="K27" s="35">
        <f t="shared" si="7"/>
        <v>1</v>
      </c>
      <c r="L27" s="215" t="s">
        <v>143</v>
      </c>
      <c r="M27" s="36">
        <f t="shared" si="8"/>
        <v>4</v>
      </c>
      <c r="N27" s="130">
        <f t="shared" si="0"/>
        <v>0.8</v>
      </c>
      <c r="O27" s="279"/>
      <c r="P27" s="274"/>
      <c r="Q27" s="274"/>
      <c r="R27" s="280"/>
      <c r="S27" s="35" t="e">
        <f t="shared" si="9"/>
        <v>#DIV/0!</v>
      </c>
      <c r="T27" s="218"/>
      <c r="U27" s="219"/>
      <c r="V27" s="27">
        <f t="shared" si="10"/>
        <v>0</v>
      </c>
      <c r="W27" s="102" t="e">
        <f t="shared" si="1"/>
        <v>#DIV/0!</v>
      </c>
      <c r="X27" s="260" t="e">
        <f t="shared" si="2"/>
        <v>#DIV/0!</v>
      </c>
      <c r="Y27" s="239"/>
      <c r="Z27" s="285" t="e">
        <f t="shared" si="3"/>
        <v>#DIV/0!</v>
      </c>
      <c r="AA27" s="262"/>
      <c r="AB27" s="266">
        <f t="shared" si="4"/>
        <v>0</v>
      </c>
      <c r="AC27" s="289" t="e">
        <f t="shared" si="5"/>
        <v>#DIV/0!</v>
      </c>
      <c r="AD27" s="290"/>
      <c r="AE27" s="272">
        <f t="shared" si="13"/>
        <v>0</v>
      </c>
      <c r="AF27" s="268" t="e">
        <f t="shared" si="12"/>
        <v>#DIV/0!</v>
      </c>
    </row>
    <row r="28" spans="1:32" ht="19.5" customHeight="1" thickBot="1" x14ac:dyDescent="0.3">
      <c r="A28" s="37">
        <v>21</v>
      </c>
      <c r="B28" s="138" t="s">
        <v>76</v>
      </c>
      <c r="C28" s="233">
        <v>10</v>
      </c>
      <c r="D28" s="228">
        <v>10</v>
      </c>
      <c r="E28" s="234">
        <v>10</v>
      </c>
      <c r="F28" s="252">
        <v>1</v>
      </c>
      <c r="G28" s="247">
        <v>1</v>
      </c>
      <c r="H28" s="247">
        <v>1</v>
      </c>
      <c r="I28" s="247">
        <v>1</v>
      </c>
      <c r="J28" s="256"/>
      <c r="K28" s="35">
        <f t="shared" si="7"/>
        <v>1</v>
      </c>
      <c r="L28" s="242" t="s">
        <v>143</v>
      </c>
      <c r="M28" s="36">
        <f t="shared" si="8"/>
        <v>4</v>
      </c>
      <c r="N28" s="130">
        <f t="shared" ref="N28:N31" si="14">M28*0.2</f>
        <v>0.8</v>
      </c>
      <c r="O28" s="279">
        <v>10</v>
      </c>
      <c r="P28" s="274">
        <v>10</v>
      </c>
      <c r="Q28" s="274">
        <v>10</v>
      </c>
      <c r="R28" s="280">
        <v>10</v>
      </c>
      <c r="S28" s="35">
        <f t="shared" si="9"/>
        <v>5</v>
      </c>
      <c r="T28" s="218">
        <v>10</v>
      </c>
      <c r="U28" s="219"/>
      <c r="V28" s="27">
        <f t="shared" si="10"/>
        <v>1</v>
      </c>
      <c r="W28" s="102">
        <f t="shared" ref="W28:W31" si="15">SUM(N28,S28,V28)</f>
        <v>6.8</v>
      </c>
      <c r="X28" s="244">
        <f t="shared" si="2"/>
        <v>9.1999999999999993</v>
      </c>
      <c r="Y28" s="246" t="s">
        <v>134</v>
      </c>
      <c r="Z28" s="245"/>
      <c r="AA28" s="245"/>
      <c r="AB28" s="245"/>
      <c r="AC28" s="245"/>
      <c r="AD28" s="245"/>
      <c r="AE28" s="245"/>
      <c r="AF28" s="245"/>
    </row>
    <row r="29" spans="1:32" ht="19.5" customHeight="1" thickBot="1" x14ac:dyDescent="0.3">
      <c r="A29" s="37">
        <v>22</v>
      </c>
      <c r="B29" s="140" t="s">
        <v>79</v>
      </c>
      <c r="C29" s="235">
        <v>9.3000000000000007</v>
      </c>
      <c r="D29" s="229">
        <v>9.5</v>
      </c>
      <c r="E29" s="236">
        <v>10</v>
      </c>
      <c r="F29" s="252">
        <v>1</v>
      </c>
      <c r="G29" s="247">
        <v>1</v>
      </c>
      <c r="H29" s="247">
        <v>1</v>
      </c>
      <c r="I29" s="247">
        <v>1</v>
      </c>
      <c r="J29" s="256"/>
      <c r="K29" s="35">
        <f t="shared" si="7"/>
        <v>1</v>
      </c>
      <c r="L29" s="242" t="s">
        <v>143</v>
      </c>
      <c r="M29" s="36">
        <f t="shared" si="8"/>
        <v>4</v>
      </c>
      <c r="N29" s="130">
        <f t="shared" si="14"/>
        <v>0.8</v>
      </c>
      <c r="O29" s="279">
        <v>10</v>
      </c>
      <c r="P29" s="274">
        <v>10</v>
      </c>
      <c r="Q29" s="274"/>
      <c r="R29" s="280">
        <v>10</v>
      </c>
      <c r="S29" s="35">
        <f t="shared" si="9"/>
        <v>5</v>
      </c>
      <c r="T29" s="218"/>
      <c r="U29" s="219"/>
      <c r="V29" s="27">
        <f t="shared" si="10"/>
        <v>0</v>
      </c>
      <c r="W29" s="102">
        <f t="shared" si="15"/>
        <v>5.8</v>
      </c>
      <c r="X29" s="260">
        <f t="shared" si="2"/>
        <v>8.65</v>
      </c>
      <c r="Y29" s="239"/>
      <c r="Z29" s="285">
        <f t="shared" ref="Z29:Z31" si="16">X29*0.6</f>
        <v>5.19</v>
      </c>
      <c r="AA29" s="262"/>
      <c r="AB29" s="266">
        <f t="shared" ref="AB29:AB31" si="17">AA29*0.4</f>
        <v>0</v>
      </c>
      <c r="AC29" s="289">
        <f t="shared" ref="AC29:AC31" si="18">SUM(Z29,AB29)</f>
        <v>5.19</v>
      </c>
      <c r="AD29" s="290"/>
      <c r="AE29" s="272">
        <f t="shared" si="13"/>
        <v>0</v>
      </c>
      <c r="AF29" s="268">
        <f t="shared" ref="AF29:AF31" si="19">(AD29*0.4)+Z29</f>
        <v>5.19</v>
      </c>
    </row>
    <row r="30" spans="1:32" ht="19.5" customHeight="1" thickBot="1" x14ac:dyDescent="0.3">
      <c r="A30" s="37">
        <v>23</v>
      </c>
      <c r="B30" s="139" t="s">
        <v>81</v>
      </c>
      <c r="C30" s="233">
        <v>10</v>
      </c>
      <c r="D30" s="228">
        <v>10</v>
      </c>
      <c r="E30" s="234">
        <v>9.9</v>
      </c>
      <c r="F30" s="252">
        <v>1</v>
      </c>
      <c r="G30" s="247">
        <v>1</v>
      </c>
      <c r="H30" s="247">
        <v>1</v>
      </c>
      <c r="I30" s="247">
        <v>1</v>
      </c>
      <c r="J30" s="256"/>
      <c r="K30" s="35">
        <f t="shared" si="7"/>
        <v>1</v>
      </c>
      <c r="L30" s="215" t="s">
        <v>143</v>
      </c>
      <c r="M30" s="36">
        <f t="shared" si="8"/>
        <v>4</v>
      </c>
      <c r="N30" s="130">
        <f t="shared" si="14"/>
        <v>0.8</v>
      </c>
      <c r="O30" s="279"/>
      <c r="P30" s="274"/>
      <c r="Q30" s="274"/>
      <c r="R30" s="280"/>
      <c r="S30" s="35" t="e">
        <f t="shared" si="9"/>
        <v>#DIV/0!</v>
      </c>
      <c r="T30" s="218"/>
      <c r="U30" s="219"/>
      <c r="V30" s="27">
        <f t="shared" si="10"/>
        <v>0</v>
      </c>
      <c r="W30" s="102" t="e">
        <f t="shared" si="15"/>
        <v>#DIV/0!</v>
      </c>
      <c r="X30" s="260" t="e">
        <f t="shared" si="2"/>
        <v>#DIV/0!</v>
      </c>
      <c r="Y30" s="239"/>
      <c r="Z30" s="285" t="e">
        <f t="shared" si="16"/>
        <v>#DIV/0!</v>
      </c>
      <c r="AA30" s="262"/>
      <c r="AB30" s="266">
        <f t="shared" si="17"/>
        <v>0</v>
      </c>
      <c r="AC30" s="289" t="e">
        <f t="shared" si="18"/>
        <v>#DIV/0!</v>
      </c>
      <c r="AD30" s="290"/>
      <c r="AE30" s="272">
        <f t="shared" si="13"/>
        <v>0</v>
      </c>
      <c r="AF30" s="268" t="e">
        <f t="shared" si="19"/>
        <v>#DIV/0!</v>
      </c>
    </row>
    <row r="31" spans="1:32" ht="19.5" customHeight="1" thickBot="1" x14ac:dyDescent="0.3">
      <c r="A31" s="37">
        <v>24</v>
      </c>
      <c r="B31" s="141" t="s">
        <v>82</v>
      </c>
      <c r="C31" s="237">
        <v>9.6999999999999993</v>
      </c>
      <c r="D31" s="230">
        <v>10</v>
      </c>
      <c r="E31" s="238">
        <v>9.8000000000000007</v>
      </c>
      <c r="F31" s="257"/>
      <c r="G31" s="258">
        <v>1</v>
      </c>
      <c r="H31" s="258">
        <v>1</v>
      </c>
      <c r="I31" s="258">
        <v>1</v>
      </c>
      <c r="J31" s="259"/>
      <c r="K31" s="35">
        <f t="shared" si="7"/>
        <v>2</v>
      </c>
      <c r="L31" s="215" t="s">
        <v>143</v>
      </c>
      <c r="M31" s="36">
        <f t="shared" si="8"/>
        <v>3</v>
      </c>
      <c r="N31" s="130">
        <f t="shared" si="14"/>
        <v>0.60000000000000009</v>
      </c>
      <c r="O31" s="282"/>
      <c r="P31" s="283"/>
      <c r="Q31" s="283"/>
      <c r="R31" s="284"/>
      <c r="S31" s="35" t="e">
        <f t="shared" si="9"/>
        <v>#DIV/0!</v>
      </c>
      <c r="T31" s="218"/>
      <c r="U31" s="219"/>
      <c r="V31" s="27">
        <f t="shared" si="10"/>
        <v>0</v>
      </c>
      <c r="W31" s="102" t="e">
        <f t="shared" si="15"/>
        <v>#DIV/0!</v>
      </c>
      <c r="X31" s="260" t="e">
        <f t="shared" si="2"/>
        <v>#DIV/0!</v>
      </c>
      <c r="Y31" s="239"/>
      <c r="Z31" s="285" t="e">
        <f t="shared" si="16"/>
        <v>#DIV/0!</v>
      </c>
      <c r="AA31" s="262"/>
      <c r="AB31" s="266">
        <f t="shared" si="17"/>
        <v>0</v>
      </c>
      <c r="AC31" s="289" t="e">
        <f t="shared" si="18"/>
        <v>#DIV/0!</v>
      </c>
      <c r="AD31" s="290"/>
      <c r="AE31" s="272">
        <f t="shared" si="13"/>
        <v>0</v>
      </c>
      <c r="AF31" s="268" t="e">
        <f t="shared" si="19"/>
        <v>#DIV/0!</v>
      </c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C1:AC8"/>
    <mergeCell ref="AD1:AD8"/>
    <mergeCell ref="AE1:AE8"/>
    <mergeCell ref="AF1:AF8"/>
    <mergeCell ref="AA1:AA7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AB1:AB8"/>
    <mergeCell ref="N7:N8"/>
    <mergeCell ref="S7:S8"/>
    <mergeCell ref="V7:V8"/>
    <mergeCell ref="A1:B5"/>
    <mergeCell ref="C5:E5"/>
    <mergeCell ref="B6:B8"/>
    <mergeCell ref="A6:A8"/>
    <mergeCell ref="C6:C8"/>
    <mergeCell ref="D6:D8"/>
    <mergeCell ref="E6:E8"/>
    <mergeCell ref="F6:K6"/>
    <mergeCell ref="T6:V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2020-05-06T06:48:28Z</dcterms:modified>
</cp:coreProperties>
</file>