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ngenieria Multimedia\Simulacion\Ej_T1\Excel\"/>
    </mc:Choice>
  </mc:AlternateContent>
  <xr:revisionPtr revIDLastSave="0" documentId="13_ncr:1_{98E33662-C794-485B-A429-653616AE4BB1}" xr6:coauthVersionLast="47" xr6:coauthVersionMax="47" xr10:uidLastSave="{00000000-0000-0000-0000-000000000000}"/>
  <bookViews>
    <workbookView xWindow="-108" yWindow="-108" windowWidth="23256" windowHeight="12456" xr2:uid="{5A862AFE-BE68-46FC-8EF5-6A6F823309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14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5" i="1"/>
  <c r="D25" i="1"/>
  <c r="D26" i="1" l="1"/>
  <c r="G27" i="1" s="1"/>
  <c r="E4" i="1" s="1"/>
  <c r="F27" i="1"/>
  <c r="D27" i="1"/>
  <c r="H27" i="1" s="1"/>
  <c r="F4" i="1" s="1"/>
  <c r="F26" i="1"/>
  <c r="F28" i="1" l="1"/>
  <c r="D28" i="1"/>
  <c r="G29" i="1" l="1"/>
  <c r="E5" i="1" s="1"/>
  <c r="F29" i="1"/>
  <c r="D29" i="1"/>
  <c r="H29" i="1" s="1"/>
  <c r="F5" i="1" s="1"/>
  <c r="D30" i="1" l="1"/>
  <c r="F30" i="1"/>
  <c r="G31" i="1" l="1"/>
  <c r="E6" i="1" s="1"/>
  <c r="F31" i="1"/>
  <c r="D31" i="1"/>
  <c r="H31" i="1" s="1"/>
  <c r="F6" i="1" s="1"/>
  <c r="F32" i="1" l="1"/>
  <c r="D32" i="1"/>
  <c r="G33" i="1" s="1"/>
  <c r="E7" i="1" s="1"/>
  <c r="F33" i="1" l="1"/>
  <c r="D33" i="1"/>
  <c r="H33" i="1" s="1"/>
  <c r="F7" i="1" s="1"/>
  <c r="F34" i="1" l="1"/>
  <c r="D34" i="1"/>
  <c r="G35" i="1" s="1"/>
  <c r="E8" i="1" s="1"/>
  <c r="D35" i="1" l="1"/>
  <c r="H35" i="1" s="1"/>
  <c r="F8" i="1" s="1"/>
  <c r="F35" i="1"/>
  <c r="F36" i="1" l="1"/>
  <c r="D36" i="1"/>
  <c r="G37" i="1" s="1"/>
  <c r="E9" i="1" s="1"/>
  <c r="G3" i="1"/>
  <c r="A4" i="1"/>
  <c r="A5" i="1" s="1"/>
  <c r="G5" i="1" s="1"/>
  <c r="B3" i="1"/>
  <c r="C4" i="1" s="1"/>
  <c r="K5" i="1" l="1"/>
  <c r="L5" i="1"/>
  <c r="I3" i="1"/>
  <c r="L3" i="1"/>
  <c r="K3" i="1"/>
  <c r="J3" i="1"/>
  <c r="F37" i="1"/>
  <c r="D37" i="1"/>
  <c r="H37" i="1" s="1"/>
  <c r="F9" i="1" s="1"/>
  <c r="B4" i="1"/>
  <c r="C5" i="1" s="1"/>
  <c r="I5" i="1" s="1"/>
  <c r="G4" i="1"/>
  <c r="A6" i="1"/>
  <c r="G6" i="1" s="1"/>
  <c r="B5" i="1"/>
  <c r="I4" i="1" l="1"/>
  <c r="L4" i="1"/>
  <c r="K4" i="1"/>
  <c r="L6" i="1"/>
  <c r="K6" i="1"/>
  <c r="F38" i="1"/>
  <c r="D38" i="1"/>
  <c r="G39" i="1" s="1"/>
  <c r="E10" i="1" s="1"/>
  <c r="C6" i="1"/>
  <c r="D4" i="1"/>
  <c r="J4" i="1" s="1"/>
  <c r="I6" i="1"/>
  <c r="A7" i="1"/>
  <c r="G7" i="1" s="1"/>
  <c r="B6" i="1"/>
  <c r="C7" i="1" s="1"/>
  <c r="L7" i="1" l="1"/>
  <c r="K7" i="1"/>
  <c r="D5" i="1"/>
  <c r="J5" i="1" s="1"/>
  <c r="F39" i="1"/>
  <c r="D39" i="1"/>
  <c r="H39" i="1" s="1"/>
  <c r="F10" i="1" s="1"/>
  <c r="I7" i="1"/>
  <c r="D6" i="1"/>
  <c r="J6" i="1" s="1"/>
  <c r="A8" i="1"/>
  <c r="G8" i="1" s="1"/>
  <c r="B7" i="1"/>
  <c r="C8" i="1" s="1"/>
  <c r="L8" i="1" l="1"/>
  <c r="K8" i="1"/>
  <c r="F40" i="1"/>
  <c r="D40" i="1"/>
  <c r="G41" i="1" s="1"/>
  <c r="E11" i="1" s="1"/>
  <c r="I8" i="1"/>
  <c r="D7" i="1"/>
  <c r="J7" i="1" s="1"/>
  <c r="A9" i="1"/>
  <c r="G9" i="1" s="1"/>
  <c r="B8" i="1"/>
  <c r="C9" i="1" s="1"/>
  <c r="L9" i="1" l="1"/>
  <c r="K9" i="1"/>
  <c r="I9" i="1"/>
  <c r="F41" i="1"/>
  <c r="D41" i="1"/>
  <c r="H41" i="1" s="1"/>
  <c r="F11" i="1" s="1"/>
  <c r="D8" i="1"/>
  <c r="J8" i="1" s="1"/>
  <c r="A10" i="1"/>
  <c r="G10" i="1" s="1"/>
  <c r="B9" i="1"/>
  <c r="C10" i="1" s="1"/>
  <c r="L10" i="1" l="1"/>
  <c r="K10" i="1"/>
  <c r="I10" i="1"/>
  <c r="D9" i="1"/>
  <c r="J9" i="1" s="1"/>
  <c r="A11" i="1"/>
  <c r="B10" i="1"/>
  <c r="C11" i="1" s="1"/>
  <c r="B11" i="1" l="1"/>
  <c r="G11" i="1"/>
  <c r="D10" i="1"/>
  <c r="I11" i="1" l="1"/>
  <c r="L11" i="1"/>
  <c r="K11" i="1"/>
  <c r="D11" i="1"/>
  <c r="J11" i="1" s="1"/>
  <c r="J10" i="1"/>
</calcChain>
</file>

<file path=xl/sharedStrings.xml><?xml version="1.0" encoding="utf-8"?>
<sst xmlns="http://schemas.openxmlformats.org/spreadsheetml/2006/main" count="46" uniqueCount="25">
  <si>
    <t>Error Euler</t>
  </si>
  <si>
    <t>x</t>
  </si>
  <si>
    <t>dv/dx</t>
  </si>
  <si>
    <t>Yeuler</t>
  </si>
  <si>
    <t>Yheun</t>
  </si>
  <si>
    <t>Yreal</t>
  </si>
  <si>
    <t>Error Heun</t>
  </si>
  <si>
    <t>H=</t>
  </si>
  <si>
    <t>euler = Y (la primera nos la dan) + dv/dx*h</t>
  </si>
  <si>
    <t>Yeuler = aproximacion de la funcion</t>
  </si>
  <si>
    <t>dv/dx = -2x^3+12x^2-20x+8,5</t>
  </si>
  <si>
    <t>funcion analitica = -0,5x^4 +4x^3-10x^2+8,5x+1</t>
  </si>
  <si>
    <t>Solucion exacta= −0.5x^4+4x^3−10x^2+8.5x+1</t>
  </si>
  <si>
    <t>dy/dx</t>
  </si>
  <si>
    <t>y-real</t>
  </si>
  <si>
    <t>y_rk2</t>
  </si>
  <si>
    <t>y_rk4</t>
  </si>
  <si>
    <t>k1</t>
  </si>
  <si>
    <t>k2</t>
  </si>
  <si>
    <t>k4</t>
  </si>
  <si>
    <t>Proceso de cálculo para el método de RK2 y el método de RK4:</t>
  </si>
  <si>
    <t>Yrk2</t>
  </si>
  <si>
    <t>Yrk4</t>
  </si>
  <si>
    <t>Error Rk2</t>
  </si>
  <si>
    <t>Error 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</si>
</sst>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3" borderId="1" xfId="0" applyFill="1" applyBorder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Hoja1!$C$3:$C$11</c:f>
              <c:numCache>
                <c:formatCode>General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B-4CB7-B57B-C0D99CCA247F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Yheun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Hoja1!$D$3:$D$11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3.4375</c:v>
                </c:pt>
                <c:pt idx="2">
                  <c:v>3.375</c:v>
                </c:pt>
                <c:pt idx="3">
                  <c:v>2.6875</c:v>
                </c:pt>
                <c:pt idx="4">
                  <c:v>2.5</c:v>
                </c:pt>
                <c:pt idx="5">
                  <c:v>3.1875</c:v>
                </c:pt>
                <c:pt idx="6">
                  <c:v>4.375</c:v>
                </c:pt>
                <c:pt idx="7">
                  <c:v>4.9375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B-4CB7-B57B-C0D99CCA247F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Yreal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Hoja1!$G$3:$G$11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3.21875</c:v>
                </c:pt>
                <c:pt idx="2">
                  <c:v>3</c:v>
                </c:pt>
                <c:pt idx="3">
                  <c:v>2.21875</c:v>
                </c:pt>
                <c:pt idx="4">
                  <c:v>2</c:v>
                </c:pt>
                <c:pt idx="5">
                  <c:v>2.71875</c:v>
                </c:pt>
                <c:pt idx="6">
                  <c:v>4</c:v>
                </c:pt>
                <c:pt idx="7">
                  <c:v>4.71875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B-4CB7-B57B-C0D99CCA247F}"/>
            </c:ext>
          </c:extLst>
        </c:ser>
        <c:ser>
          <c:idx val="3"/>
          <c:order val="3"/>
          <c:tx>
            <c:v>Yrk2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Hoja1!$E$3:$E$11</c:f>
              <c:numCache>
                <c:formatCode>General</c:formatCode>
                <c:ptCount val="9"/>
                <c:pt idx="0">
                  <c:v>1</c:v>
                </c:pt>
                <c:pt idx="1">
                  <c:v>3.109375</c:v>
                </c:pt>
                <c:pt idx="2">
                  <c:v>2.8125</c:v>
                </c:pt>
                <c:pt idx="3">
                  <c:v>1.984375</c:v>
                </c:pt>
                <c:pt idx="4">
                  <c:v>1.75</c:v>
                </c:pt>
                <c:pt idx="5">
                  <c:v>2.484375</c:v>
                </c:pt>
                <c:pt idx="6">
                  <c:v>3.8125</c:v>
                </c:pt>
                <c:pt idx="7">
                  <c:v>4.609375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9-4217-A904-6E35D4172963}"/>
            </c:ext>
          </c:extLst>
        </c:ser>
        <c:ser>
          <c:idx val="4"/>
          <c:order val="4"/>
          <c:tx>
            <c:v>Yrk4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Hoja1!$F$3:$F$11</c:f>
              <c:numCache>
                <c:formatCode>General</c:formatCode>
                <c:ptCount val="9"/>
                <c:pt idx="0">
                  <c:v>1</c:v>
                </c:pt>
                <c:pt idx="1">
                  <c:v>3.21875</c:v>
                </c:pt>
                <c:pt idx="2">
                  <c:v>3</c:v>
                </c:pt>
                <c:pt idx="3">
                  <c:v>2.21875</c:v>
                </c:pt>
                <c:pt idx="4">
                  <c:v>2</c:v>
                </c:pt>
                <c:pt idx="5">
                  <c:v>2.71875</c:v>
                </c:pt>
                <c:pt idx="6">
                  <c:v>4</c:v>
                </c:pt>
                <c:pt idx="7">
                  <c:v>4.71875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9-4217-A904-6E35D41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228720"/>
        <c:axId val="1746438048"/>
      </c:lineChart>
      <c:catAx>
        <c:axId val="16262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6438048"/>
        <c:crosses val="autoZero"/>
        <c:auto val="1"/>
        <c:lblAlgn val="ctr"/>
        <c:lblOffset val="100"/>
        <c:noMultiLvlLbl val="0"/>
      </c:catAx>
      <c:valAx>
        <c:axId val="1746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2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12</xdr:row>
      <xdr:rowOff>102870</xdr:rowOff>
    </xdr:from>
    <xdr:to>
      <xdr:col>14</xdr:col>
      <xdr:colOff>480060</xdr:colOff>
      <xdr:row>27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490369-AE4F-7D63-F1C8-EC4CE181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4B95-08BA-4FE0-B7D2-582F39D9B265}">
  <dimension ref="A1:N41"/>
  <sheetViews>
    <sheetView tabSelected="1" workbookViewId="0">
      <selection activeCell="N7" sqref="N7"/>
    </sheetView>
  </sheetViews>
  <sheetFormatPr baseColWidth="10" defaultRowHeight="14.4" x14ac:dyDescent="0.3"/>
  <sheetData>
    <row r="1" spans="1:14" x14ac:dyDescent="0.3">
      <c r="A1" s="1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21</v>
      </c>
      <c r="F2" t="s">
        <v>22</v>
      </c>
      <c r="G2" t="s">
        <v>5</v>
      </c>
      <c r="I2" t="s">
        <v>0</v>
      </c>
      <c r="J2" t="s">
        <v>6</v>
      </c>
      <c r="K2" t="s">
        <v>23</v>
      </c>
      <c r="L2" t="s">
        <v>24</v>
      </c>
    </row>
    <row r="3" spans="1:14" x14ac:dyDescent="0.3">
      <c r="A3">
        <v>0</v>
      </c>
      <c r="B3">
        <f>-2*(A3)^3+12*(A3)^2-20*(A3)+8.5</f>
        <v>8.5</v>
      </c>
      <c r="C3">
        <v>1</v>
      </c>
      <c r="D3">
        <v>1</v>
      </c>
      <c r="E3">
        <f>G25</f>
        <v>1</v>
      </c>
      <c r="F3">
        <f>H25</f>
        <v>1</v>
      </c>
      <c r="G3">
        <f>-0.5*(A3)^4+4*(A3)^3-10*(A3)^2+8.5*(A3)+1</f>
        <v>1</v>
      </c>
      <c r="I3">
        <f>C3-G3</f>
        <v>0</v>
      </c>
      <c r="J3">
        <f>D3-G3</f>
        <v>0</v>
      </c>
      <c r="K3">
        <f>G3-E3</f>
        <v>0</v>
      </c>
      <c r="L3">
        <f>G3-F3</f>
        <v>0</v>
      </c>
    </row>
    <row r="4" spans="1:14" x14ac:dyDescent="0.3">
      <c r="A4">
        <f>A3+$C$14</f>
        <v>0.5</v>
      </c>
      <c r="B4">
        <f>-2*(A4)^3+12*(A4)^2-20*(A4)+8.5</f>
        <v>1.25</v>
      </c>
      <c r="C4">
        <f>C3+B3*$C$14</f>
        <v>5.25</v>
      </c>
      <c r="D4" s="2">
        <f>D3+((B3+B4)/2)*$C$14</f>
        <v>3.4375</v>
      </c>
      <c r="E4">
        <f>G27</f>
        <v>3.109375</v>
      </c>
      <c r="F4">
        <f>H27</f>
        <v>3.21875</v>
      </c>
      <c r="G4" s="2">
        <f>-0.5*(A4)^4+4*(A4)^3-10*(A4)^2+8.5*(A4)+1</f>
        <v>3.21875</v>
      </c>
      <c r="I4" s="2">
        <f>C4-G4</f>
        <v>2.03125</v>
      </c>
      <c r="J4" s="2">
        <f>D4-G4</f>
        <v>0.21875</v>
      </c>
      <c r="K4" s="2">
        <f>G4-E4</f>
        <v>0.109375</v>
      </c>
      <c r="L4" s="2">
        <f>G4-F4</f>
        <v>0</v>
      </c>
    </row>
    <row r="5" spans="1:14" x14ac:dyDescent="0.3">
      <c r="A5">
        <f t="shared" ref="A5:A11" si="0">A4+$C$14</f>
        <v>1</v>
      </c>
      <c r="B5">
        <f t="shared" ref="B5:B11" si="1">-2*(A5)^3+12*(A5)^2-20*(A5)+8.5</f>
        <v>-1.5</v>
      </c>
      <c r="C5">
        <f t="shared" ref="C5:C11" si="2">C4+B4*$C$14</f>
        <v>5.875</v>
      </c>
      <c r="D5" s="2">
        <f t="shared" ref="D5:D11" si="3">D4+((B4+B5)/2)*$C$14</f>
        <v>3.375</v>
      </c>
      <c r="E5">
        <f>G29</f>
        <v>2.8125</v>
      </c>
      <c r="F5">
        <f>H29</f>
        <v>3</v>
      </c>
      <c r="G5" s="2">
        <f>-0.5*(A5)^4+4*(A5)^3-10*(A5)^2+8.5*(A5)+1</f>
        <v>3</v>
      </c>
      <c r="I5" s="2">
        <f>C5-G5</f>
        <v>2.875</v>
      </c>
      <c r="J5" s="2">
        <f>D5-G5</f>
        <v>0.375</v>
      </c>
      <c r="K5" s="2">
        <f>G5-E5</f>
        <v>0.1875</v>
      </c>
      <c r="L5">
        <f t="shared" ref="L5:L11" si="4">G5-F5</f>
        <v>0</v>
      </c>
    </row>
    <row r="6" spans="1:14" x14ac:dyDescent="0.3">
      <c r="A6">
        <f t="shared" si="0"/>
        <v>1.5</v>
      </c>
      <c r="B6">
        <f t="shared" si="1"/>
        <v>-1.25</v>
      </c>
      <c r="C6">
        <f t="shared" si="2"/>
        <v>5.125</v>
      </c>
      <c r="D6" s="2">
        <f t="shared" si="3"/>
        <v>2.6875</v>
      </c>
      <c r="E6">
        <f>G31</f>
        <v>1.984375</v>
      </c>
      <c r="F6">
        <f>H31</f>
        <v>2.21875</v>
      </c>
      <c r="G6" s="2">
        <f>-0.5*(A6)^4+4*(A6)^3-10*(A6)^2+8.5*(A6)+1</f>
        <v>2.21875</v>
      </c>
      <c r="I6" s="2">
        <f>C6-G6</f>
        <v>2.90625</v>
      </c>
      <c r="J6" s="2">
        <f>D6-G6</f>
        <v>0.46875</v>
      </c>
      <c r="K6">
        <f t="shared" ref="K6:K11" si="5">G6-E6</f>
        <v>0.234375</v>
      </c>
      <c r="L6" s="2">
        <f t="shared" si="4"/>
        <v>0</v>
      </c>
    </row>
    <row r="7" spans="1:14" x14ac:dyDescent="0.3">
      <c r="A7">
        <f t="shared" si="0"/>
        <v>2</v>
      </c>
      <c r="B7">
        <f t="shared" si="1"/>
        <v>0.5</v>
      </c>
      <c r="C7">
        <f t="shared" si="2"/>
        <v>4.5</v>
      </c>
      <c r="D7" s="2">
        <f t="shared" si="3"/>
        <v>2.5</v>
      </c>
      <c r="E7">
        <f>G33</f>
        <v>1.75</v>
      </c>
      <c r="F7">
        <f>H33</f>
        <v>2</v>
      </c>
      <c r="G7" s="2">
        <f>-0.5*(A7)^4+4*(A7)^3-10*(A7)^2+8.5*(A7)+1</f>
        <v>2</v>
      </c>
      <c r="I7" s="2">
        <f>C7-G7</f>
        <v>2.5</v>
      </c>
      <c r="J7" s="2">
        <f>D7-G7</f>
        <v>0.5</v>
      </c>
      <c r="K7" s="2">
        <f t="shared" si="5"/>
        <v>0.25</v>
      </c>
      <c r="L7">
        <f t="shared" si="4"/>
        <v>0</v>
      </c>
      <c r="N7" s="6"/>
    </row>
    <row r="8" spans="1:14" x14ac:dyDescent="0.3">
      <c r="A8">
        <f t="shared" si="0"/>
        <v>2.5</v>
      </c>
      <c r="B8">
        <f t="shared" si="1"/>
        <v>2.25</v>
      </c>
      <c r="C8">
        <f t="shared" si="2"/>
        <v>4.75</v>
      </c>
      <c r="D8" s="2">
        <f t="shared" si="3"/>
        <v>3.1875</v>
      </c>
      <c r="E8">
        <f>G35</f>
        <v>2.484375</v>
      </c>
      <c r="F8">
        <f>H35</f>
        <v>2.71875</v>
      </c>
      <c r="G8" s="2">
        <f>-0.5*(A8)^4+4*(A8)^3-10*(A8)^2+8.5*(A8)+1</f>
        <v>2.71875</v>
      </c>
      <c r="I8" s="2">
        <f>C8-G8</f>
        <v>2.03125</v>
      </c>
      <c r="J8" s="2">
        <f>D8-G8</f>
        <v>0.46875</v>
      </c>
      <c r="K8" s="2">
        <f t="shared" si="5"/>
        <v>0.234375</v>
      </c>
      <c r="L8" s="2">
        <f t="shared" si="4"/>
        <v>0</v>
      </c>
    </row>
    <row r="9" spans="1:14" x14ac:dyDescent="0.3">
      <c r="A9">
        <f t="shared" si="0"/>
        <v>3</v>
      </c>
      <c r="B9">
        <f t="shared" si="1"/>
        <v>2.5</v>
      </c>
      <c r="C9">
        <f t="shared" si="2"/>
        <v>5.875</v>
      </c>
      <c r="D9" s="2">
        <f t="shared" si="3"/>
        <v>4.375</v>
      </c>
      <c r="E9">
        <f>G37</f>
        <v>3.8125</v>
      </c>
      <c r="F9">
        <f>H37</f>
        <v>4</v>
      </c>
      <c r="G9" s="2">
        <f>-0.5*(A9)^4+4*(A9)^3-10*(A9)^2+8.5*(A9)+1</f>
        <v>4</v>
      </c>
      <c r="I9" s="2">
        <f>C9-G9</f>
        <v>1.875</v>
      </c>
      <c r="J9" s="2">
        <f>D9-G9</f>
        <v>0.375</v>
      </c>
      <c r="K9">
        <f t="shared" si="5"/>
        <v>0.1875</v>
      </c>
      <c r="L9">
        <f t="shared" si="4"/>
        <v>0</v>
      </c>
    </row>
    <row r="10" spans="1:14" x14ac:dyDescent="0.3">
      <c r="A10">
        <f t="shared" si="0"/>
        <v>3.5</v>
      </c>
      <c r="B10">
        <f t="shared" si="1"/>
        <v>-0.25</v>
      </c>
      <c r="C10">
        <f t="shared" si="2"/>
        <v>7.125</v>
      </c>
      <c r="D10" s="2">
        <f t="shared" si="3"/>
        <v>4.9375</v>
      </c>
      <c r="E10">
        <f>G39</f>
        <v>4.609375</v>
      </c>
      <c r="F10">
        <f>H39</f>
        <v>4.71875</v>
      </c>
      <c r="G10" s="2">
        <f>-0.5*(A10)^4+4*(A10)^3-10*(A10)^2+8.5*(A10)+1</f>
        <v>4.71875</v>
      </c>
      <c r="I10" s="2">
        <f>C10-G10</f>
        <v>2.40625</v>
      </c>
      <c r="J10" s="2">
        <f>D10-G10</f>
        <v>0.21875</v>
      </c>
      <c r="K10" s="2">
        <f t="shared" si="5"/>
        <v>0.109375</v>
      </c>
      <c r="L10" s="2">
        <f t="shared" si="4"/>
        <v>0</v>
      </c>
    </row>
    <row r="11" spans="1:14" x14ac:dyDescent="0.3">
      <c r="A11">
        <f t="shared" si="0"/>
        <v>4</v>
      </c>
      <c r="B11">
        <f t="shared" si="1"/>
        <v>-7.5</v>
      </c>
      <c r="C11">
        <f t="shared" si="2"/>
        <v>7</v>
      </c>
      <c r="D11" s="2">
        <f t="shared" si="3"/>
        <v>3</v>
      </c>
      <c r="E11">
        <f>G41</f>
        <v>3</v>
      </c>
      <c r="F11">
        <f>H41</f>
        <v>3</v>
      </c>
      <c r="G11" s="2">
        <f>-0.5*(A11)^4+4*(A11)^3-10*(A11)^2+8.5*(A11)+1</f>
        <v>3</v>
      </c>
      <c r="I11" s="2">
        <f>C11-G11</f>
        <v>4</v>
      </c>
      <c r="J11" s="2">
        <f>D11-G11</f>
        <v>0</v>
      </c>
      <c r="K11" s="2">
        <f t="shared" si="5"/>
        <v>0</v>
      </c>
      <c r="L11">
        <f t="shared" si="4"/>
        <v>0</v>
      </c>
    </row>
    <row r="14" spans="1:14" x14ac:dyDescent="0.3">
      <c r="B14" t="s">
        <v>7</v>
      </c>
      <c r="C14">
        <v>0.5</v>
      </c>
      <c r="D14">
        <f>C14/2</f>
        <v>0.25</v>
      </c>
    </row>
    <row r="15" spans="1:14" x14ac:dyDescent="0.3">
      <c r="A15" t="s">
        <v>10</v>
      </c>
    </row>
    <row r="16" spans="1:14" x14ac:dyDescent="0.3">
      <c r="A16" t="s">
        <v>8</v>
      </c>
    </row>
    <row r="17" spans="1:8" x14ac:dyDescent="0.3">
      <c r="A17" t="s">
        <v>9</v>
      </c>
    </row>
    <row r="18" spans="1:8" x14ac:dyDescent="0.3">
      <c r="A18" t="s">
        <v>11</v>
      </c>
    </row>
    <row r="19" spans="1:8" x14ac:dyDescent="0.3">
      <c r="A19" t="s">
        <v>12</v>
      </c>
    </row>
    <row r="20" spans="1:8" x14ac:dyDescent="0.3">
      <c r="H20" s="1"/>
    </row>
    <row r="22" spans="1:8" ht="15.6" x14ac:dyDescent="0.3">
      <c r="A22" s="5" t="s">
        <v>20</v>
      </c>
      <c r="B22" s="5"/>
      <c r="C22" s="5"/>
      <c r="D22" s="5"/>
      <c r="E22" s="5"/>
      <c r="F22" s="5"/>
      <c r="G22" s="5"/>
      <c r="H22" s="5"/>
    </row>
    <row r="24" spans="1:8" x14ac:dyDescent="0.3">
      <c r="D24" s="4" t="s">
        <v>13</v>
      </c>
      <c r="E24" s="4" t="s">
        <v>1</v>
      </c>
      <c r="F24" s="4" t="s">
        <v>14</v>
      </c>
      <c r="G24" s="4" t="s">
        <v>15</v>
      </c>
      <c r="H24" s="4" t="s">
        <v>16</v>
      </c>
    </row>
    <row r="25" spans="1:8" x14ac:dyDescent="0.3">
      <c r="C25" t="s">
        <v>17</v>
      </c>
      <c r="D25" s="3">
        <f>-2*(E25^3) +12*(E25^2) -20*E25 +8.5</f>
        <v>8.5</v>
      </c>
      <c r="E25" s="3">
        <v>0</v>
      </c>
      <c r="F25" s="3">
        <f>-0.5*(E25^4) + 4*(E25^3) -10*(E25^2) + 8.5*(E25) +1</f>
        <v>1</v>
      </c>
      <c r="G25" s="3">
        <v>1</v>
      </c>
      <c r="H25" s="3">
        <v>1</v>
      </c>
    </row>
    <row r="26" spans="1:8" x14ac:dyDescent="0.3">
      <c r="C26" t="s">
        <v>18</v>
      </c>
      <c r="D26" s="3">
        <f>-2*(E26^3) +12*(E26^2) -20*E26 +8.5</f>
        <v>4.21875</v>
      </c>
      <c r="E26" s="3">
        <f>E25+D$14</f>
        <v>0.25</v>
      </c>
      <c r="F26" s="3">
        <f t="shared" ref="F26:F41" si="6">-0.5*(E26^4) + 4*(E26^3) -10*(E26^2) + 8.5*(E26) +1</f>
        <v>2.560546875</v>
      </c>
      <c r="G26" s="3"/>
      <c r="H26" s="3"/>
    </row>
    <row r="27" spans="1:8" x14ac:dyDescent="0.3">
      <c r="B27" t="s">
        <v>19</v>
      </c>
      <c r="C27" t="s">
        <v>17</v>
      </c>
      <c r="D27" s="3">
        <f t="shared" ref="D27:D41" si="7">-2*(E27^3) +12*(E27^2) -20*E27 +8.5</f>
        <v>1.25</v>
      </c>
      <c r="E27" s="3">
        <f>E26+D$14</f>
        <v>0.5</v>
      </c>
      <c r="F27" s="3">
        <f t="shared" si="6"/>
        <v>3.21875</v>
      </c>
      <c r="G27" s="3">
        <f>G25+(D26*C14)</f>
        <v>3.109375</v>
      </c>
      <c r="H27" s="3">
        <f>H25+(D25+4*D26+D27)/6*C$14</f>
        <v>3.21875</v>
      </c>
    </row>
    <row r="28" spans="1:8" x14ac:dyDescent="0.3">
      <c r="C28" t="s">
        <v>18</v>
      </c>
      <c r="D28" s="3">
        <f t="shared" si="7"/>
        <v>-0.59375</v>
      </c>
      <c r="E28" s="3">
        <f>E27+D$14</f>
        <v>0.75</v>
      </c>
      <c r="F28" s="3">
        <f t="shared" si="6"/>
        <v>3.279296875</v>
      </c>
      <c r="G28" s="3"/>
      <c r="H28" s="3"/>
    </row>
    <row r="29" spans="1:8" x14ac:dyDescent="0.3">
      <c r="B29" t="s">
        <v>19</v>
      </c>
      <c r="C29" t="s">
        <v>17</v>
      </c>
      <c r="D29" s="3">
        <f t="shared" si="7"/>
        <v>-1.5</v>
      </c>
      <c r="E29" s="3">
        <f>E28+D$14</f>
        <v>1</v>
      </c>
      <c r="F29" s="3">
        <f t="shared" si="6"/>
        <v>3</v>
      </c>
      <c r="G29" s="3">
        <f>G27+D28*C$14</f>
        <v>2.8125</v>
      </c>
      <c r="H29" s="3">
        <f>H27+(D27+4*D28+D29)/6*C$14</f>
        <v>3</v>
      </c>
    </row>
    <row r="30" spans="1:8" x14ac:dyDescent="0.3">
      <c r="C30" t="s">
        <v>18</v>
      </c>
      <c r="D30" s="3">
        <f t="shared" si="7"/>
        <v>-1.65625</v>
      </c>
      <c r="E30" s="3">
        <f>E29+D$14</f>
        <v>1.25</v>
      </c>
      <c r="F30" s="3">
        <f t="shared" si="6"/>
        <v>2.591796875</v>
      </c>
      <c r="G30" s="3"/>
      <c r="H30" s="3"/>
    </row>
    <row r="31" spans="1:8" x14ac:dyDescent="0.3">
      <c r="B31" t="s">
        <v>19</v>
      </c>
      <c r="C31" t="s">
        <v>17</v>
      </c>
      <c r="D31" s="3">
        <f t="shared" si="7"/>
        <v>-1.25</v>
      </c>
      <c r="E31" s="3">
        <f>E30+D$14</f>
        <v>1.5</v>
      </c>
      <c r="F31" s="3">
        <f t="shared" si="6"/>
        <v>2.21875</v>
      </c>
      <c r="G31" s="3">
        <f>G29+D30*C$14</f>
        <v>1.984375</v>
      </c>
      <c r="H31" s="3">
        <f>H29+(D29+4*D30+D31)/6*C$14</f>
        <v>2.21875</v>
      </c>
    </row>
    <row r="32" spans="1:8" x14ac:dyDescent="0.3">
      <c r="C32" t="s">
        <v>18</v>
      </c>
      <c r="D32" s="3">
        <f t="shared" si="7"/>
        <v>-0.46875</v>
      </c>
      <c r="E32" s="3">
        <f>E31+D$14</f>
        <v>1.75</v>
      </c>
      <c r="F32" s="3">
        <f t="shared" si="6"/>
        <v>1.998046875</v>
      </c>
      <c r="G32" s="3"/>
      <c r="H32" s="3"/>
    </row>
    <row r="33" spans="2:8" x14ac:dyDescent="0.3">
      <c r="B33" t="s">
        <v>19</v>
      </c>
      <c r="C33" t="s">
        <v>17</v>
      </c>
      <c r="D33" s="3">
        <f t="shared" si="7"/>
        <v>0.5</v>
      </c>
      <c r="E33" s="3">
        <f>E32+D$14</f>
        <v>2</v>
      </c>
      <c r="F33" s="3">
        <f t="shared" si="6"/>
        <v>2</v>
      </c>
      <c r="G33" s="3">
        <f>G31+D32*C$14</f>
        <v>1.75</v>
      </c>
      <c r="H33" s="3">
        <f>H31+(D31+4*D32+D33)/6*C$14</f>
        <v>2</v>
      </c>
    </row>
    <row r="34" spans="2:8" x14ac:dyDescent="0.3">
      <c r="C34" t="s">
        <v>18</v>
      </c>
      <c r="D34" s="3">
        <f t="shared" si="7"/>
        <v>1.46875</v>
      </c>
      <c r="E34" s="3">
        <f>E33+D$14</f>
        <v>2.25</v>
      </c>
      <c r="F34" s="3">
        <f t="shared" si="6"/>
        <v>2.248046875</v>
      </c>
      <c r="G34" s="3"/>
      <c r="H34" s="3"/>
    </row>
    <row r="35" spans="2:8" x14ac:dyDescent="0.3">
      <c r="B35" t="s">
        <v>19</v>
      </c>
      <c r="C35" t="s">
        <v>17</v>
      </c>
      <c r="D35" s="3">
        <f t="shared" si="7"/>
        <v>2.25</v>
      </c>
      <c r="E35" s="3">
        <f>E34+D$14</f>
        <v>2.5</v>
      </c>
      <c r="F35" s="3">
        <f t="shared" si="6"/>
        <v>2.71875</v>
      </c>
      <c r="G35" s="3">
        <f>G33+D34*C$14</f>
        <v>2.484375</v>
      </c>
      <c r="H35" s="3">
        <f>H33+(D33+4*D34+D35)/6*C$14</f>
        <v>2.71875</v>
      </c>
    </row>
    <row r="36" spans="2:8" x14ac:dyDescent="0.3">
      <c r="C36" t="s">
        <v>18</v>
      </c>
      <c r="D36" s="3">
        <f t="shared" si="7"/>
        <v>2.65625</v>
      </c>
      <c r="E36" s="3">
        <f>E35+D$14</f>
        <v>2.75</v>
      </c>
      <c r="F36" s="3">
        <f t="shared" si="6"/>
        <v>3.341796875</v>
      </c>
      <c r="G36" s="3"/>
      <c r="H36" s="3"/>
    </row>
    <row r="37" spans="2:8" x14ac:dyDescent="0.3">
      <c r="B37" t="s">
        <v>19</v>
      </c>
      <c r="C37" t="s">
        <v>17</v>
      </c>
      <c r="D37" s="3">
        <f t="shared" si="7"/>
        <v>2.5</v>
      </c>
      <c r="E37" s="3">
        <f>E36+D$14</f>
        <v>3</v>
      </c>
      <c r="F37" s="3">
        <f t="shared" si="6"/>
        <v>4</v>
      </c>
      <c r="G37" s="3">
        <f>G35+D36*C$14</f>
        <v>3.8125</v>
      </c>
      <c r="H37" s="3">
        <f>H35+(D35+4*D36+D37)/6*C$14</f>
        <v>4</v>
      </c>
    </row>
    <row r="38" spans="2:8" x14ac:dyDescent="0.3">
      <c r="C38" t="s">
        <v>18</v>
      </c>
      <c r="D38" s="3">
        <f t="shared" si="7"/>
        <v>1.59375</v>
      </c>
      <c r="E38" s="3">
        <f>E37+D$14</f>
        <v>3.25</v>
      </c>
      <c r="F38" s="3">
        <f t="shared" si="6"/>
        <v>4.529296875</v>
      </c>
      <c r="G38" s="3"/>
      <c r="H38" s="3"/>
    </row>
    <row r="39" spans="2:8" x14ac:dyDescent="0.3">
      <c r="B39" t="s">
        <v>19</v>
      </c>
      <c r="C39" t="s">
        <v>17</v>
      </c>
      <c r="D39" s="3">
        <f t="shared" si="7"/>
        <v>-0.25</v>
      </c>
      <c r="E39" s="3">
        <f>E38+D$14</f>
        <v>3.5</v>
      </c>
      <c r="F39" s="3">
        <f t="shared" si="6"/>
        <v>4.71875</v>
      </c>
      <c r="G39" s="3">
        <f>G37+D38*C$14</f>
        <v>4.609375</v>
      </c>
      <c r="H39" s="3">
        <f>H37+(D37+4*D38+D39)/6*C$14</f>
        <v>4.71875</v>
      </c>
    </row>
    <row r="40" spans="2:8" x14ac:dyDescent="0.3">
      <c r="C40" t="s">
        <v>18</v>
      </c>
      <c r="D40" s="3">
        <f t="shared" si="7"/>
        <v>-3.21875</v>
      </c>
      <c r="E40" s="3">
        <f>E39+D$14</f>
        <v>3.75</v>
      </c>
      <c r="F40" s="3">
        <f t="shared" si="6"/>
        <v>4.310546875</v>
      </c>
      <c r="G40" s="3"/>
      <c r="H40" s="3"/>
    </row>
    <row r="41" spans="2:8" x14ac:dyDescent="0.3">
      <c r="D41" s="3">
        <f t="shared" si="7"/>
        <v>-7.5</v>
      </c>
      <c r="E41" s="3">
        <f>E40+D$14</f>
        <v>4</v>
      </c>
      <c r="F41" s="3">
        <f t="shared" si="6"/>
        <v>3</v>
      </c>
      <c r="G41" s="3">
        <f>G39+D40*C$14</f>
        <v>3</v>
      </c>
      <c r="H41" s="3">
        <f>H39+(D39+4*D40+D41)/6*C$14</f>
        <v>3</v>
      </c>
    </row>
  </sheetData>
  <mergeCells count="1">
    <mergeCell ref="A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Patiño</dc:creator>
  <cp:lastModifiedBy>Adrian Patiño</cp:lastModifiedBy>
  <dcterms:created xsi:type="dcterms:W3CDTF">2024-02-09T11:27:47Z</dcterms:created>
  <dcterms:modified xsi:type="dcterms:W3CDTF">2024-05-05T19:02:09Z</dcterms:modified>
</cp:coreProperties>
</file>