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D19FCFFA-BBEB-4556-820C-F4CBC4C162F3}" xr6:coauthVersionLast="47" xr6:coauthVersionMax="47" xr10:uidLastSave="{00000000-0000-0000-0000-000000000000}"/>
  <bookViews>
    <workbookView xWindow="-110" yWindow="-110" windowWidth="22780" windowHeight="15260" activeTab="4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K2" i="2" l="1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M34" i="2"/>
  <c r="K34" i="2"/>
  <c r="B34" i="1" s="1"/>
  <c r="P34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L34" i="2"/>
  <c r="K9" i="5" l="1"/>
  <c r="O9" i="5"/>
  <c r="S9" i="5"/>
  <c r="W9" i="5"/>
  <c r="AA9" i="5"/>
  <c r="H9" i="5"/>
  <c r="L9" i="5"/>
  <c r="P9" i="5"/>
  <c r="T9" i="5"/>
  <c r="X9" i="5"/>
  <c r="AB9" i="5"/>
  <c r="I9" i="5"/>
  <c r="M9" i="5"/>
  <c r="Q9" i="5"/>
  <c r="U9" i="5"/>
  <c r="Y9" i="5"/>
  <c r="J9" i="5"/>
  <c r="N9" i="5"/>
  <c r="R9" i="5"/>
  <c r="V9" i="5"/>
  <c r="Z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P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P32" i="2"/>
  <c r="P4" i="2"/>
  <c r="P12" i="2"/>
  <c r="P16" i="2"/>
  <c r="P20" i="2"/>
  <c r="P24" i="2"/>
  <c r="P33" i="2"/>
  <c r="P5" i="2"/>
  <c r="P9" i="2"/>
  <c r="P13" i="2"/>
  <c r="P17" i="2"/>
  <c r="P21" i="2"/>
  <c r="P25" i="2"/>
  <c r="P30" i="2"/>
  <c r="P2" i="2"/>
  <c r="P6" i="2"/>
  <c r="P10" i="2"/>
  <c r="P14" i="2"/>
  <c r="P18" i="2"/>
  <c r="P22" i="2"/>
  <c r="P26" i="2"/>
  <c r="P31" i="2"/>
  <c r="P27" i="2"/>
  <c r="P8" i="2"/>
  <c r="P3" i="2"/>
  <c r="P7" i="2"/>
  <c r="P11" i="2"/>
  <c r="P15" i="2"/>
  <c r="P19" i="2"/>
  <c r="P23" i="2"/>
  <c r="P28" i="2"/>
  <c r="D9" i="1"/>
  <c r="D32" i="1"/>
  <c r="F2" i="1" a="1"/>
  <c r="F2" i="1" s="1"/>
  <c r="B14" i="1"/>
  <c r="B30" i="1"/>
  <c r="D17" i="1"/>
  <c r="D25" i="1"/>
  <c r="D29" i="1"/>
  <c r="D33" i="1"/>
  <c r="B10" i="1"/>
  <c r="B26" i="1"/>
  <c r="D13" i="1"/>
  <c r="D21" i="1"/>
  <c r="B3" i="1"/>
  <c r="B7" i="1"/>
  <c r="B11" i="1"/>
  <c r="B15" i="1"/>
  <c r="B19" i="1"/>
  <c r="B23" i="1"/>
  <c r="B27" i="1"/>
  <c r="B31" i="1"/>
  <c r="D2" i="1"/>
  <c r="D6" i="1"/>
  <c r="D10" i="1"/>
  <c r="D14" i="1"/>
  <c r="D18" i="1"/>
  <c r="D22" i="1"/>
  <c r="D26" i="1"/>
  <c r="D30" i="1"/>
  <c r="B18" i="1"/>
  <c r="D5" i="1"/>
  <c r="B4" i="1"/>
  <c r="B8" i="1"/>
  <c r="B12" i="1"/>
  <c r="B16" i="1"/>
  <c r="B20" i="1"/>
  <c r="B24" i="1"/>
  <c r="B28" i="1"/>
  <c r="B32" i="1"/>
  <c r="D3" i="1"/>
  <c r="D7" i="1"/>
  <c r="D11" i="1"/>
  <c r="D15" i="1"/>
  <c r="D19" i="1"/>
  <c r="D23" i="1"/>
  <c r="D27" i="1"/>
  <c r="D31" i="1"/>
  <c r="B6" i="1"/>
  <c r="B22" i="1"/>
  <c r="B5" i="1"/>
  <c r="B9" i="1"/>
  <c r="B13" i="1"/>
  <c r="B17" i="1"/>
  <c r="B21" i="1"/>
  <c r="B25" i="1"/>
  <c r="B29" i="1"/>
  <c r="B33" i="1"/>
  <c r="D4" i="1"/>
  <c r="D8" i="1"/>
  <c r="D12" i="1"/>
  <c r="D16" i="1"/>
  <c r="D20" i="1"/>
  <c r="D24" i="1"/>
  <c r="D28" i="1"/>
  <c r="C18" i="1"/>
  <c r="C21" i="1"/>
  <c r="C4" i="1"/>
  <c r="C15" i="1"/>
  <c r="C25" i="1"/>
  <c r="C8" i="1"/>
  <c r="C10" i="1"/>
  <c r="C13" i="1"/>
  <c r="C16" i="1"/>
  <c r="C23" i="1"/>
  <c r="C28" i="1"/>
  <c r="C2" i="1"/>
  <c r="C7" i="1"/>
  <c r="C27" i="1"/>
  <c r="C30" i="1"/>
  <c r="C33" i="1"/>
  <c r="C3" i="1"/>
  <c r="C6" i="1"/>
  <c r="C9" i="1"/>
  <c r="C12" i="1"/>
  <c r="C14" i="1"/>
  <c r="C17" i="1"/>
  <c r="C20" i="1"/>
  <c r="C22" i="1"/>
  <c r="C32" i="1"/>
  <c r="C5" i="1"/>
  <c r="C11" i="1"/>
  <c r="C19" i="1"/>
  <c r="C24" i="1"/>
  <c r="C26" i="1"/>
  <c r="C29" i="1"/>
  <c r="C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<sst xmlns="http://schemas.openxmlformats.org/spreadsheetml/2006/main" count="2173" uniqueCount="128">
  <si>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</si>
  <si>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</si>
  <si>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</si>
  <si>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</si>
  <si>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</si>
  <si>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</si>
  <si>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</si>
  <si>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</si>
  <si>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</si>
  <si>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</si>
  <si>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</si>
  <si>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</si>
  <si>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</si>
  <si>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</si>
  <si>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</si>
  <si>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</si>
  <si>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</si>
  <si>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</si>
  <si>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</si>
  <si>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</si>
  <si>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</si>
  <si>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</si>
  <si>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</si>
  <si>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</si>
  <si>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</si>
  <si>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</si>
  <si>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</si>
  <si>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</si>
  <si>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</si>
  <si>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</si>
  <si>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</si>
  <si>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</si>
  <si>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</si>
  <si>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</si>
  <si>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</si>
  <si>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</si>
  <si>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</si>
  <si>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</si>
  <si>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</si>
  <si>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</si>
  <si>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</si>
  <si>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</si>
  <si>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</si>
  <si>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</si>
  <si>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</si>
  <si>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</si>
  <si>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</si>
  <si>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</si>
  <si>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</si>
  <si>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</si>
  <si>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</si>
  <si>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</si>
  <si>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</si>
  <si>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</si>
  <si>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</si>
  <si>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</si>
  <si>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</si>
  <si>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</si>
  <si>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</si>
  <si>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</si>
  <si>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</si>
  <si>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</si>
  <si>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</si>
  <si>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</si>
  <si>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</si>
  <si>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</si>
  <si>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</si>
  <si>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</si>
  <si>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</si>
  <si>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</si>
  <si>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</si>
  <si>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</si>
  <si>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</si>
  <si>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</si>
  <si>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</si>
  <si>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</si>
  <si>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</si>
  <si>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</si>
  <si>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</si>
  <si>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</si>
  <si>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</si>
  <si>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</si>
  <si>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</si>
  <si>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</si>
  <si>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</si>
  <si>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</si>
  <si>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</si>
  <si>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</si>
  <si>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</si>
  <si>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</si>
  <si>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</si>
  <si>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</si>
  <si>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</si>
  <si>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</si>
  <si>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</si>
  <si>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</si>
  <si>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RESULTS_AUS_TOP_25.csv</t>
  </si>
  <si>
    <t>RESULTS_AUT_TOP_25.csv</t>
  </si>
  <si>
    <t>RESULTS_BEL_TOP_25.csv</t>
  </si>
  <si>
    <t>RESULTS_CHE_TOP_25.csv</t>
  </si>
  <si>
    <t>RESULTS_CHN_TOP_25.csv</t>
  </si>
  <si>
    <t>RESULTS_DEU_TOP_25.csv</t>
  </si>
  <si>
    <t>RESULTS_DNK_TOP_25.csv</t>
  </si>
  <si>
    <t>RESULTS_EGY_TOP_25.csv</t>
  </si>
  <si>
    <t>RESULTS_ESP_TOP_25.csv</t>
  </si>
  <si>
    <t>RESULTS_FIN_TOP_25.csv</t>
  </si>
  <si>
    <t>RESULTS_FRA_TOP_25.csv</t>
  </si>
  <si>
    <t>RESULTS_GBR_TOP_25.csv</t>
  </si>
  <si>
    <t>RESULTS_GRC_TOP_25.csv</t>
  </si>
  <si>
    <t>RESULTS_HKG_TOP_25.csv</t>
  </si>
  <si>
    <t>RESULTS_HUN_TOP_25.csv</t>
  </si>
  <si>
    <t>RESULTS_IDN_TOP_25.csv</t>
  </si>
  <si>
    <t>RESULTS_IND_TOP_25.csv</t>
  </si>
  <si>
    <t>RESULTS_IRL_TOP_25.csv</t>
  </si>
  <si>
    <t>RESULTS_ITA_TOP_25.csv</t>
  </si>
  <si>
    <t>RESULTS_JPN_TOP_25.csv</t>
  </si>
  <si>
    <t>RESULTS_MEX_TOP_25.csv</t>
  </si>
  <si>
    <t>RESULTS_MYS_TOP_25.csv</t>
  </si>
  <si>
    <t>RESULTS_NLD_TOP_25.csv</t>
  </si>
  <si>
    <t>RESULTS_NOR_TOP_25.csv</t>
  </si>
  <si>
    <t>RESULTS_NZL_TOP_25.csv</t>
  </si>
  <si>
    <t>RESULTS_PHL_TOP_25.csv</t>
  </si>
  <si>
    <t>RESULTS_POL_TOP_25.csv</t>
  </si>
  <si>
    <t>RESULTS_SGP_TOP_25.csv</t>
  </si>
  <si>
    <t>RESULTS_SWE_TOP_25.csv</t>
  </si>
  <si>
    <t>RESULTS_THA_TOP_25.csv</t>
  </si>
  <si>
    <t>RESULTS_TWN_TOP_25.csv</t>
  </si>
  <si>
    <t>RESULTS_ZAF_TOP_25.csv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</si>
</sst>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01780555559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0" maxValue="22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25.csv"/>
    <n v="9"/>
    <n v="14"/>
    <d v="2001-12-31T00:00:00"/>
    <x v="0"/>
  </r>
  <r>
    <s v="RESULTS_AUS_TOP_25.csv"/>
    <n v="10"/>
    <n v="15"/>
    <d v="2002-12-31T00:00:00"/>
    <x v="0"/>
  </r>
  <r>
    <s v="RESULTS_AUS_TOP_25.csv"/>
    <n v="10"/>
    <n v="18"/>
    <d v="2003-12-31T00:00:00"/>
    <x v="0"/>
  </r>
  <r>
    <s v="RESULTS_AUS_TOP_25.csv"/>
    <n v="9"/>
    <n v="17"/>
    <d v="2004-12-31T00:00:00"/>
    <x v="0"/>
  </r>
  <r>
    <s v="RESULTS_AUS_TOP_25.csv"/>
    <n v="2"/>
    <n v="18"/>
    <d v="2005-12-31T00:00:00"/>
    <x v="0"/>
  </r>
  <r>
    <s v="RESULTS_AUS_TOP_25.csv"/>
    <n v="8"/>
    <n v="15"/>
    <d v="2006-12-31T00:00:00"/>
    <x v="0"/>
  </r>
  <r>
    <s v="RESULTS_AUS_TOP_25.csv"/>
    <n v="9"/>
    <n v="10"/>
    <d v="2007-12-31T00:00:00"/>
    <x v="0"/>
  </r>
  <r>
    <s v="RESULTS_AUS_TOP_25.csv"/>
    <n v="8"/>
    <n v="13"/>
    <d v="2008-12-31T00:00:00"/>
    <x v="0"/>
  </r>
  <r>
    <s v="RESULTS_AUS_TOP_25.csv"/>
    <n v="7"/>
    <n v="13"/>
    <d v="2009-12-31T00:00:00"/>
    <x v="0"/>
  </r>
  <r>
    <s v="RESULTS_AUS_TOP_25.csv"/>
    <n v="7"/>
    <n v="14"/>
    <d v="2010-12-31T00:00:00"/>
    <x v="0"/>
  </r>
  <r>
    <s v="RESULTS_AUS_TOP_25.csv"/>
    <n v="5"/>
    <n v="7"/>
    <d v="2011-12-31T00:00:00"/>
    <x v="0"/>
  </r>
  <r>
    <s v="RESULTS_AUS_TOP_25.csv"/>
    <n v="8"/>
    <n v="14"/>
    <d v="2012-12-31T00:00:00"/>
    <x v="0"/>
  </r>
  <r>
    <s v="RESULTS_AUS_TOP_25.csv"/>
    <n v="7"/>
    <n v="15"/>
    <d v="2013-12-31T00:00:00"/>
    <x v="0"/>
  </r>
  <r>
    <s v="RESULTS_AUS_TOP_25.csv"/>
    <n v="3"/>
    <n v="8"/>
    <d v="2014-12-31T00:00:00"/>
    <x v="0"/>
  </r>
  <r>
    <s v="RESULTS_AUS_TOP_25.csv"/>
    <n v="4"/>
    <n v="9"/>
    <d v="2015-12-31T00:00:00"/>
    <x v="0"/>
  </r>
  <r>
    <s v="RESULTS_AUS_TOP_25.csv"/>
    <n v="10"/>
    <n v="16"/>
    <d v="2016-12-31T00:00:00"/>
    <x v="0"/>
  </r>
  <r>
    <s v="RESULTS_AUS_TOP_25.csv"/>
    <n v="9"/>
    <n v="17"/>
    <d v="2017-12-31T00:00:00"/>
    <x v="0"/>
  </r>
  <r>
    <s v="RESULTS_AUS_TOP_25.csv"/>
    <n v="4"/>
    <n v="8"/>
    <d v="2018-12-31T00:00:00"/>
    <x v="0"/>
  </r>
  <r>
    <s v="RESULTS_AUS_TOP_25.csv"/>
    <n v="3"/>
    <n v="9"/>
    <d v="2019-12-31T00:00:00"/>
    <x v="0"/>
  </r>
  <r>
    <s v="RESULTS_AUS_TOP_25.csv"/>
    <n v="2"/>
    <n v="8"/>
    <d v="2020-12-31T00:00:00"/>
    <x v="0"/>
  </r>
  <r>
    <s v="RESULTS_AUS_TOP_25.csv"/>
    <n v="5"/>
    <n v="12"/>
    <d v="2021-12-31T00:00:00"/>
    <x v="0"/>
  </r>
  <r>
    <s v="RESULTS_AUT_TOP_25.csv"/>
    <n v="7"/>
    <n v="10"/>
    <d v="2001-12-31T00:00:00"/>
    <x v="1"/>
  </r>
  <r>
    <s v="RESULTS_AUT_TOP_25.csv"/>
    <n v="7"/>
    <n v="11"/>
    <d v="2002-12-31T00:00:00"/>
    <x v="1"/>
  </r>
  <r>
    <s v="RESULTS_AUT_TOP_25.csv"/>
    <n v="8"/>
    <n v="17"/>
    <d v="2003-12-31T00:00:00"/>
    <x v="1"/>
  </r>
  <r>
    <s v="RESULTS_AUT_TOP_25.csv"/>
    <n v="8"/>
    <n v="16"/>
    <d v="2004-12-31T00:00:00"/>
    <x v="1"/>
  </r>
  <r>
    <s v="RESULTS_AUT_TOP_25.csv"/>
    <n v="7"/>
    <n v="15"/>
    <d v="2005-12-31T00:00:00"/>
    <x v="1"/>
  </r>
  <r>
    <s v="RESULTS_AUT_TOP_25.csv"/>
    <n v="6"/>
    <n v="7"/>
    <d v="2006-12-31T00:00:00"/>
    <x v="1"/>
  </r>
  <r>
    <s v="RESULTS_AUT_TOP_25.csv"/>
    <n v="6"/>
    <n v="12"/>
    <d v="2007-12-31T00:00:00"/>
    <x v="1"/>
  </r>
  <r>
    <s v="RESULTS_AUT_TOP_25.csv"/>
    <n v="8"/>
    <n v="7"/>
    <d v="2008-12-31T00:00:00"/>
    <x v="1"/>
  </r>
  <r>
    <s v="RESULTS_AUT_TOP_25.csv"/>
    <n v="4"/>
    <n v="11"/>
    <d v="2009-12-31T00:00:00"/>
    <x v="1"/>
  </r>
  <r>
    <s v="RESULTS_AUT_TOP_25.csv"/>
    <n v="8"/>
    <n v="12"/>
    <d v="2010-12-31T00:00:00"/>
    <x v="1"/>
  </r>
  <r>
    <s v="RESULTS_AUT_TOP_25.csv"/>
    <n v="7"/>
    <n v="9"/>
    <d v="2011-12-31T00:00:00"/>
    <x v="1"/>
  </r>
  <r>
    <s v="RESULTS_AUT_TOP_25.csv"/>
    <n v="6"/>
    <n v="5"/>
    <d v="2012-12-31T00:00:00"/>
    <x v="1"/>
  </r>
  <r>
    <s v="RESULTS_AUT_TOP_25.csv"/>
    <n v="8"/>
    <n v="12"/>
    <d v="2013-12-31T00:00:00"/>
    <x v="1"/>
  </r>
  <r>
    <s v="RESULTS_AUT_TOP_25.csv"/>
    <n v="8"/>
    <n v="8"/>
    <d v="2014-12-31T00:00:00"/>
    <x v="1"/>
  </r>
  <r>
    <s v="RESULTS_AUT_TOP_25.csv"/>
    <n v="7"/>
    <n v="4"/>
    <d v="2015-12-31T00:00:00"/>
    <x v="1"/>
  </r>
  <r>
    <s v="RESULTS_AUT_TOP_25.csv"/>
    <n v="6"/>
    <n v="9"/>
    <d v="2016-12-31T00:00:00"/>
    <x v="1"/>
  </r>
  <r>
    <s v="RESULTS_AUT_TOP_25.csv"/>
    <n v="5"/>
    <n v="10"/>
    <d v="2017-12-31T00:00:00"/>
    <x v="1"/>
  </r>
  <r>
    <s v="RESULTS_AUT_TOP_25.csv"/>
    <n v="6"/>
    <n v="5"/>
    <d v="2018-12-31T00:00:00"/>
    <x v="1"/>
  </r>
  <r>
    <s v="RESULTS_AUT_TOP_25.csv"/>
    <n v="7"/>
    <n v="12"/>
    <d v="2019-12-31T00:00:00"/>
    <x v="1"/>
  </r>
  <r>
    <s v="RESULTS_AUT_TOP_25.csv"/>
    <n v="4"/>
    <n v="4"/>
    <d v="2020-12-31T00:00:00"/>
    <x v="1"/>
  </r>
  <r>
    <s v="RESULTS_AUT_TOP_25.csv"/>
    <n v="7"/>
    <n v="5"/>
    <d v="2021-12-31T00:00:00"/>
    <x v="1"/>
  </r>
  <r>
    <s v="RESULTS_BEL_TOP_25.csv"/>
    <n v="10"/>
    <n v="13"/>
    <d v="2001-12-31T00:00:00"/>
    <x v="2"/>
  </r>
  <r>
    <s v="RESULTS_BEL_TOP_25.csv"/>
    <n v="6"/>
    <n v="8"/>
    <d v="2002-12-31T00:00:00"/>
    <x v="2"/>
  </r>
  <r>
    <s v="RESULTS_BEL_TOP_25.csv"/>
    <n v="9"/>
    <n v="11"/>
    <d v="2003-12-31T00:00:00"/>
    <x v="2"/>
  </r>
  <r>
    <s v="RESULTS_BEL_TOP_25.csv"/>
    <n v="6"/>
    <n v="15"/>
    <d v="2004-12-31T00:00:00"/>
    <x v="2"/>
  </r>
  <r>
    <s v="RESULTS_BEL_TOP_25.csv"/>
    <n v="7"/>
    <n v="15"/>
    <d v="2005-12-31T00:00:00"/>
    <x v="2"/>
  </r>
  <r>
    <s v="RESULTS_BEL_TOP_25.csv"/>
    <n v="5"/>
    <n v="12"/>
    <d v="2006-12-31T00:00:00"/>
    <x v="2"/>
  </r>
  <r>
    <s v="RESULTS_BEL_TOP_25.csv"/>
    <n v="4"/>
    <n v="8"/>
    <d v="2007-12-31T00:00:00"/>
    <x v="2"/>
  </r>
  <r>
    <s v="RESULTS_BEL_TOP_25.csv"/>
    <n v="5"/>
    <n v="10"/>
    <d v="2008-12-31T00:00:00"/>
    <x v="2"/>
  </r>
  <r>
    <s v="RESULTS_BEL_TOP_25.csv"/>
    <n v="5"/>
    <n v="10"/>
    <d v="2009-12-31T00:00:00"/>
    <x v="2"/>
  </r>
  <r>
    <s v="RESULTS_BEL_TOP_25.csv"/>
    <n v="4"/>
    <n v="6"/>
    <d v="2010-12-31T00:00:00"/>
    <x v="2"/>
  </r>
  <r>
    <s v="RESULTS_BEL_TOP_25.csv"/>
    <n v="4"/>
    <n v="6"/>
    <d v="2011-12-31T00:00:00"/>
    <x v="2"/>
  </r>
  <r>
    <s v="RESULTS_BEL_TOP_25.csv"/>
    <n v="6"/>
    <n v="10"/>
    <d v="2012-12-31T00:00:00"/>
    <x v="2"/>
  </r>
  <r>
    <s v="RESULTS_BEL_TOP_25.csv"/>
    <n v="5"/>
    <n v="7"/>
    <d v="2013-12-31T00:00:00"/>
    <x v="2"/>
  </r>
  <r>
    <s v="RESULTS_BEL_TOP_25.csv"/>
    <n v="4"/>
    <n v="7"/>
    <d v="2014-12-31T00:00:00"/>
    <x v="2"/>
  </r>
  <r>
    <s v="RESULTS_BEL_TOP_25.csv"/>
    <n v="6"/>
    <n v="8"/>
    <d v="2015-12-31T00:00:00"/>
    <x v="2"/>
  </r>
  <r>
    <s v="RESULTS_BEL_TOP_25.csv"/>
    <n v="6"/>
    <n v="9"/>
    <d v="2016-12-31T00:00:00"/>
    <x v="2"/>
  </r>
  <r>
    <s v="RESULTS_BEL_TOP_25.csv"/>
    <n v="6"/>
    <n v="14"/>
    <d v="2017-12-31T00:00:00"/>
    <x v="2"/>
  </r>
  <r>
    <s v="RESULTS_BEL_TOP_25.csv"/>
    <n v="6"/>
    <n v="9"/>
    <d v="2018-12-31T00:00:00"/>
    <x v="2"/>
  </r>
  <r>
    <s v="RESULTS_BEL_TOP_25.csv"/>
    <n v="7"/>
    <n v="13"/>
    <d v="2019-12-31T00:00:00"/>
    <x v="2"/>
  </r>
  <r>
    <s v="RESULTS_BEL_TOP_25.csv"/>
    <n v="6"/>
    <n v="10"/>
    <d v="2020-12-31T00:00:00"/>
    <x v="2"/>
  </r>
  <r>
    <s v="RESULTS_BEL_TOP_25.csv"/>
    <n v="8"/>
    <n v="14"/>
    <d v="2021-12-31T00:00:00"/>
    <x v="2"/>
  </r>
  <r>
    <s v="RESULTS_CHE_TOP_25.csv"/>
    <n v="3"/>
    <n v="2"/>
    <d v="2001-12-31T00:00:00"/>
    <x v="3"/>
  </r>
  <r>
    <s v="RESULTS_CHE_TOP_25.csv"/>
    <n v="1"/>
    <n v="3"/>
    <d v="2002-12-31T00:00:00"/>
    <x v="3"/>
  </r>
  <r>
    <s v="RESULTS_CHE_TOP_25.csv"/>
    <n v="2"/>
    <n v="3"/>
    <d v="2003-12-31T00:00:00"/>
    <x v="3"/>
  </r>
  <r>
    <s v="RESULTS_CHE_TOP_25.csv"/>
    <n v="3"/>
    <n v="3"/>
    <d v="2004-12-31T00:00:00"/>
    <x v="3"/>
  </r>
  <r>
    <s v="RESULTS_CHE_TOP_25.csv"/>
    <n v="3"/>
    <n v="4"/>
    <d v="2005-12-31T00:00:00"/>
    <x v="3"/>
  </r>
  <r>
    <s v="RESULTS_CHE_TOP_25.csv"/>
    <n v="2"/>
    <n v="3"/>
    <d v="2006-12-31T00:00:00"/>
    <x v="3"/>
  </r>
  <r>
    <s v="RESULTS_CHE_TOP_25.csv"/>
    <n v="2"/>
    <n v="4"/>
    <d v="2007-12-31T00:00:00"/>
    <x v="3"/>
  </r>
  <r>
    <s v="RESULTS_CHE_TOP_25.csv"/>
    <n v="3"/>
    <n v="6"/>
    <d v="2008-12-31T00:00:00"/>
    <x v="3"/>
  </r>
  <r>
    <s v="RESULTS_CHE_TOP_25.csv"/>
    <n v="5"/>
    <n v="10"/>
    <d v="2009-12-31T00:00:00"/>
    <x v="3"/>
  </r>
  <r>
    <s v="RESULTS_CHE_TOP_25.csv"/>
    <n v="4"/>
    <n v="10"/>
    <d v="2010-12-31T00:00:00"/>
    <x v="3"/>
  </r>
  <r>
    <s v="RESULTS_CHE_TOP_25.csv"/>
    <n v="4"/>
    <n v="8"/>
    <d v="2011-12-31T00:00:00"/>
    <x v="3"/>
  </r>
  <r>
    <s v="RESULTS_CHE_TOP_25.csv"/>
    <n v="4"/>
    <n v="8"/>
    <d v="2012-12-31T00:00:00"/>
    <x v="3"/>
  </r>
  <r>
    <s v="RESULTS_CHE_TOP_25.csv"/>
    <n v="5"/>
    <n v="8"/>
    <d v="2013-12-31T00:00:00"/>
    <x v="3"/>
  </r>
  <r>
    <s v="RESULTS_CHE_TOP_25.csv"/>
    <n v="4"/>
    <n v="7"/>
    <d v="2014-12-31T00:00:00"/>
    <x v="3"/>
  </r>
  <r>
    <s v="RESULTS_CHE_TOP_25.csv"/>
    <n v="4"/>
    <n v="7"/>
    <d v="2015-12-31T00:00:00"/>
    <x v="3"/>
  </r>
  <r>
    <s v="RESULTS_CHE_TOP_25.csv"/>
    <n v="5"/>
    <n v="8"/>
    <d v="2016-12-31T00:00:00"/>
    <x v="3"/>
  </r>
  <r>
    <s v="RESULTS_CHE_TOP_25.csv"/>
    <n v="5"/>
    <n v="7"/>
    <d v="2017-12-31T00:00:00"/>
    <x v="3"/>
  </r>
  <r>
    <s v="RESULTS_CHE_TOP_25.csv"/>
    <n v="4"/>
    <n v="7"/>
    <d v="2018-12-31T00:00:00"/>
    <x v="3"/>
  </r>
  <r>
    <s v="RESULTS_CHE_TOP_25.csv"/>
    <n v="5"/>
    <n v="7"/>
    <d v="2019-12-31T00:00:00"/>
    <x v="3"/>
  </r>
  <r>
    <s v="RESULTS_CHE_TOP_25.csv"/>
    <n v="3"/>
    <n v="2"/>
    <d v="2020-12-31T00:00:00"/>
    <x v="3"/>
  </r>
  <r>
    <s v="RESULTS_CHE_TOP_25.csv"/>
    <n v="3"/>
    <n v="2"/>
    <d v="2021-12-31T00:00:00"/>
    <x v="3"/>
  </r>
  <r>
    <s v="RESULTS_CHN_TOP_25.csv"/>
    <n v="0"/>
    <n v="8"/>
    <d v="2001-12-31T00:00:00"/>
    <x v="4"/>
  </r>
  <r>
    <s v="RESULTS_CHN_TOP_25.csv"/>
    <n v="0"/>
    <n v="1"/>
    <d v="2002-12-31T00:00:00"/>
    <x v="4"/>
  </r>
  <r>
    <s v="RESULTS_CHN_TOP_25.csv"/>
    <n v="1"/>
    <n v="4"/>
    <d v="2003-12-31T00:00:00"/>
    <x v="4"/>
  </r>
  <r>
    <s v="RESULTS_CHN_TOP_25.csv"/>
    <n v="0"/>
    <n v="10"/>
    <d v="2004-12-31T00:00:00"/>
    <x v="4"/>
  </r>
  <r>
    <s v="RESULTS_CHN_TOP_25.csv"/>
    <n v="0"/>
    <n v="7"/>
    <d v="2005-12-31T00:00:00"/>
    <x v="4"/>
  </r>
  <r>
    <s v="RESULTS_CHN_TOP_25.csv"/>
    <n v="0"/>
    <n v="13"/>
    <d v="2006-12-31T00:00:00"/>
    <x v="4"/>
  </r>
  <r>
    <s v="RESULTS_CHN_TOP_25.csv"/>
    <n v="0"/>
    <n v="11"/>
    <d v="2007-12-31T00:00:00"/>
    <x v="4"/>
  </r>
  <r>
    <s v="RESULTS_CHN_TOP_25.csv"/>
    <n v="1"/>
    <n v="2"/>
    <d v="2008-12-31T00:00:00"/>
    <x v="4"/>
  </r>
  <r>
    <s v="RESULTS_CHN_TOP_25.csv"/>
    <n v="0"/>
    <n v="7"/>
    <d v="2009-12-31T00:00:00"/>
    <x v="4"/>
  </r>
  <r>
    <s v="RESULTS_CHN_TOP_25.csv"/>
    <n v="2"/>
    <n v="6"/>
    <d v="2010-12-31T00:00:00"/>
    <x v="4"/>
  </r>
  <r>
    <s v="RESULTS_CHN_TOP_25.csv"/>
    <n v="0"/>
    <n v="6"/>
    <d v="2011-12-31T00:00:00"/>
    <x v="4"/>
  </r>
  <r>
    <s v="RESULTS_CHN_TOP_25.csv"/>
    <n v="1"/>
    <n v="5"/>
    <d v="2012-12-31T00:00:00"/>
    <x v="4"/>
  </r>
  <r>
    <s v="RESULTS_CHN_TOP_25.csv"/>
    <n v="1"/>
    <n v="6"/>
    <d v="2013-12-31T00:00:00"/>
    <x v="4"/>
  </r>
  <r>
    <s v="RESULTS_CHN_TOP_25.csv"/>
    <n v="1"/>
    <n v="6"/>
    <d v="2014-12-31T00:00:00"/>
    <x v="4"/>
  </r>
  <r>
    <s v="RESULTS_CHN_TOP_25.csv"/>
    <n v="0"/>
    <n v="5"/>
    <d v="2015-12-31T00:00:00"/>
    <x v="4"/>
  </r>
  <r>
    <s v="RESULTS_CHN_TOP_25.csv"/>
    <n v="0"/>
    <n v="5"/>
    <d v="2016-12-31T00:00:00"/>
    <x v="4"/>
  </r>
  <r>
    <s v="RESULTS_CHN_TOP_25.csv"/>
    <n v="3"/>
    <n v="10"/>
    <d v="2017-12-31T00:00:00"/>
    <x v="4"/>
  </r>
  <r>
    <s v="RESULTS_CHN_TOP_25.csv"/>
    <n v="0"/>
    <n v="4"/>
    <d v="2018-12-31T00:00:00"/>
    <x v="4"/>
  </r>
  <r>
    <s v="RESULTS_CHN_TOP_25.csv"/>
    <n v="0"/>
    <n v="5"/>
    <d v="2019-12-31T00:00:00"/>
    <x v="4"/>
  </r>
  <r>
    <s v="RESULTS_CHN_TOP_25.csv"/>
    <n v="1"/>
    <n v="5"/>
    <d v="2020-12-31T00:00:00"/>
    <x v="4"/>
  </r>
  <r>
    <s v="RESULTS_CHN_TOP_25.csv"/>
    <n v="2"/>
    <n v="6"/>
    <d v="2021-12-31T00:00:00"/>
    <x v="4"/>
  </r>
  <r>
    <s v="RESULTS_DEU_TOP_25.csv"/>
    <n v="5"/>
    <n v="8"/>
    <d v="2001-12-31T00:00:00"/>
    <x v="5"/>
  </r>
  <r>
    <s v="RESULTS_DEU_TOP_25.csv"/>
    <n v="8"/>
    <n v="8"/>
    <d v="2002-12-31T00:00:00"/>
    <x v="5"/>
  </r>
  <r>
    <s v="RESULTS_DEU_TOP_25.csv"/>
    <n v="5"/>
    <n v="8"/>
    <d v="2003-12-31T00:00:00"/>
    <x v="5"/>
  </r>
  <r>
    <s v="RESULTS_DEU_TOP_25.csv"/>
    <n v="7"/>
    <n v="11"/>
    <d v="2004-12-31T00:00:00"/>
    <x v="5"/>
  </r>
  <r>
    <s v="RESULTS_DEU_TOP_25.csv"/>
    <n v="8"/>
    <n v="13"/>
    <d v="2005-12-31T00:00:00"/>
    <x v="5"/>
  </r>
  <r>
    <s v="RESULTS_DEU_TOP_25.csv"/>
    <n v="8"/>
    <n v="11"/>
    <d v="2006-12-31T00:00:00"/>
    <x v="5"/>
  </r>
  <r>
    <s v="RESULTS_DEU_TOP_25.csv"/>
    <n v="9"/>
    <n v="9"/>
    <d v="2007-12-31T00:00:00"/>
    <x v="5"/>
  </r>
  <r>
    <s v="RESULTS_DEU_TOP_25.csv"/>
    <n v="3"/>
    <n v="2"/>
    <d v="2008-12-31T00:00:00"/>
    <x v="5"/>
  </r>
  <r>
    <s v="RESULTS_DEU_TOP_25.csv"/>
    <n v="7"/>
    <n v="9"/>
    <d v="2009-12-31T00:00:00"/>
    <x v="5"/>
  </r>
  <r>
    <s v="RESULTS_DEU_TOP_25.csv"/>
    <n v="7"/>
    <n v="9"/>
    <d v="2010-12-31T00:00:00"/>
    <x v="5"/>
  </r>
  <r>
    <s v="RESULTS_DEU_TOP_25.csv"/>
    <n v="5"/>
    <n v="5"/>
    <d v="2011-12-31T00:00:00"/>
    <x v="5"/>
  </r>
  <r>
    <s v="RESULTS_DEU_TOP_25.csv"/>
    <n v="9"/>
    <n v="9"/>
    <d v="2012-12-31T00:00:00"/>
    <x v="5"/>
  </r>
  <r>
    <s v="RESULTS_DEU_TOP_25.csv"/>
    <n v="5"/>
    <n v="10"/>
    <d v="2013-12-31T00:00:00"/>
    <x v="5"/>
  </r>
  <r>
    <s v="RESULTS_DEU_TOP_25.csv"/>
    <n v="5"/>
    <n v="8"/>
    <d v="2014-12-31T00:00:00"/>
    <x v="5"/>
  </r>
  <r>
    <s v="RESULTS_DEU_TOP_25.csv"/>
    <n v="7"/>
    <n v="5"/>
    <d v="2015-12-31T00:00:00"/>
    <x v="5"/>
  </r>
  <r>
    <s v="RESULTS_DEU_TOP_25.csv"/>
    <n v="0"/>
    <n v="0"/>
    <d v="2016-12-31T00:00:00"/>
    <x v="5"/>
  </r>
  <r>
    <s v="RESULTS_DEU_TOP_25.csv"/>
    <n v="9"/>
    <n v="14"/>
    <d v="2017-12-31T00:00:00"/>
    <x v="5"/>
  </r>
  <r>
    <s v="RESULTS_DEU_TOP_25.csv"/>
    <n v="8"/>
    <n v="10"/>
    <d v="2018-12-31T00:00:00"/>
    <x v="5"/>
  </r>
  <r>
    <s v="RESULTS_DEU_TOP_25.csv"/>
    <n v="2"/>
    <n v="1"/>
    <d v="2019-12-31T00:00:00"/>
    <x v="5"/>
  </r>
  <r>
    <s v="RESULTS_DEU_TOP_25.csv"/>
    <n v="8"/>
    <n v="7"/>
    <d v="2020-12-31T00:00:00"/>
    <x v="5"/>
  </r>
  <r>
    <s v="RESULTS_DEU_TOP_25.csv"/>
    <n v="4"/>
    <n v="8"/>
    <d v="2021-12-31T00:00:00"/>
    <x v="5"/>
  </r>
  <r>
    <s v="RESULTS_DNK_TOP_25.csv"/>
    <n v="6"/>
    <n v="7"/>
    <d v="2001-12-31T00:00:00"/>
    <x v="6"/>
  </r>
  <r>
    <s v="RESULTS_DNK_TOP_25.csv"/>
    <n v="7"/>
    <n v="13"/>
    <d v="2002-12-31T00:00:00"/>
    <x v="6"/>
  </r>
  <r>
    <s v="RESULTS_DNK_TOP_25.csv"/>
    <n v="4"/>
    <n v="13"/>
    <d v="2003-12-31T00:00:00"/>
    <x v="6"/>
  </r>
  <r>
    <s v="RESULTS_DNK_TOP_25.csv"/>
    <n v="8"/>
    <n v="13"/>
    <d v="2004-12-31T00:00:00"/>
    <x v="6"/>
  </r>
  <r>
    <s v="RESULTS_DNK_TOP_25.csv"/>
    <n v="5"/>
    <n v="15"/>
    <d v="2005-12-31T00:00:00"/>
    <x v="6"/>
  </r>
  <r>
    <s v="RESULTS_DNK_TOP_25.csv"/>
    <n v="4"/>
    <n v="12"/>
    <d v="2006-12-31T00:00:00"/>
    <x v="6"/>
  </r>
  <r>
    <s v="RESULTS_DNK_TOP_25.csv"/>
    <n v="6"/>
    <n v="12"/>
    <d v="2007-12-31T00:00:00"/>
    <x v="6"/>
  </r>
  <r>
    <s v="RESULTS_DNK_TOP_25.csv"/>
    <n v="4"/>
    <n v="7"/>
    <d v="2008-12-31T00:00:00"/>
    <x v="6"/>
  </r>
  <r>
    <s v="RESULTS_DNK_TOP_25.csv"/>
    <n v="5"/>
    <n v="11"/>
    <d v="2009-12-31T00:00:00"/>
    <x v="6"/>
  </r>
  <r>
    <s v="RESULTS_DNK_TOP_25.csv"/>
    <n v="5"/>
    <n v="8"/>
    <d v="2010-12-31T00:00:00"/>
    <x v="6"/>
  </r>
  <r>
    <s v="RESULTS_DNK_TOP_25.csv"/>
    <n v="6"/>
    <n v="8"/>
    <d v="2011-12-31T00:00:00"/>
    <x v="6"/>
  </r>
  <r>
    <s v="RESULTS_DNK_TOP_25.csv"/>
    <n v="5"/>
    <n v="10"/>
    <d v="2012-12-31T00:00:00"/>
    <x v="6"/>
  </r>
  <r>
    <s v="RESULTS_DNK_TOP_25.csv"/>
    <n v="8"/>
    <n v="13"/>
    <d v="2013-12-31T00:00:00"/>
    <x v="6"/>
  </r>
  <r>
    <s v="RESULTS_DNK_TOP_25.csv"/>
    <n v="5"/>
    <n v="9"/>
    <d v="2014-12-31T00:00:00"/>
    <x v="6"/>
  </r>
  <r>
    <s v="RESULTS_DNK_TOP_25.csv"/>
    <n v="6"/>
    <n v="9"/>
    <d v="2015-12-31T00:00:00"/>
    <x v="6"/>
  </r>
  <r>
    <s v="RESULTS_DNK_TOP_25.csv"/>
    <n v="8"/>
    <n v="14"/>
    <d v="2016-12-31T00:00:00"/>
    <x v="6"/>
  </r>
  <r>
    <s v="RESULTS_DNK_TOP_25.csv"/>
    <n v="8"/>
    <n v="16"/>
    <d v="2017-12-31T00:00:00"/>
    <x v="6"/>
  </r>
  <r>
    <s v="RESULTS_DNK_TOP_25.csv"/>
    <n v="0"/>
    <n v="1"/>
    <d v="2018-12-31T00:00:00"/>
    <x v="6"/>
  </r>
  <r>
    <s v="RESULTS_DNK_TOP_25.csv"/>
    <n v="6"/>
    <n v="12"/>
    <d v="2019-12-31T00:00:00"/>
    <x v="6"/>
  </r>
  <r>
    <s v="RESULTS_DNK_TOP_25.csv"/>
    <n v="7"/>
    <n v="13"/>
    <d v="2020-12-31T00:00:00"/>
    <x v="6"/>
  </r>
  <r>
    <s v="RESULTS_DNK_TOP_25.csv"/>
    <n v="7"/>
    <n v="13"/>
    <d v="2021-12-31T00:00:00"/>
    <x v="6"/>
  </r>
  <r>
    <s v="RESULTS_EGY_TOP_25.csv"/>
    <n v="0"/>
    <n v="15"/>
    <d v="2001-12-31T00:00:00"/>
    <x v="7"/>
  </r>
  <r>
    <s v="RESULTS_EGY_TOP_25.csv"/>
    <n v="1"/>
    <n v="17"/>
    <d v="2002-12-31T00:00:00"/>
    <x v="7"/>
  </r>
  <r>
    <s v="RESULTS_EGY_TOP_25.csv"/>
    <n v="0"/>
    <n v="19"/>
    <d v="2003-12-31T00:00:00"/>
    <x v="7"/>
  </r>
  <r>
    <s v="RESULTS_EGY_TOP_25.csv"/>
    <n v="0"/>
    <n v="5"/>
    <d v="2004-12-31T00:00:00"/>
    <x v="7"/>
  </r>
  <r>
    <s v="RESULTS_EGY_TOP_25.csv"/>
    <n v="0"/>
    <n v="1"/>
    <d v="2005-12-31T00:00:00"/>
    <x v="7"/>
  </r>
  <r>
    <s v="RESULTS_EGY_TOP_25.csv"/>
    <n v="3"/>
    <n v="1"/>
    <d v="2006-12-31T00:00:00"/>
    <x v="7"/>
  </r>
  <r>
    <s v="RESULTS_EGY_TOP_25.csv"/>
    <n v="3"/>
    <n v="2"/>
    <d v="2007-12-31T00:00:00"/>
    <x v="7"/>
  </r>
  <r>
    <s v="RESULTS_EGY_TOP_25.csv"/>
    <n v="3"/>
    <n v="1"/>
    <d v="2008-12-31T00:00:00"/>
    <x v="7"/>
  </r>
  <r>
    <s v="RESULTS_EGY_TOP_25.csv"/>
    <n v="3"/>
    <n v="2"/>
    <d v="2009-12-31T00:00:00"/>
    <x v="7"/>
  </r>
  <r>
    <s v="RESULTS_EGY_TOP_25.csv"/>
    <n v="0"/>
    <n v="10"/>
    <d v="2010-12-31T00:00:00"/>
    <x v="7"/>
  </r>
  <r>
    <s v="RESULTS_EGY_TOP_25.csv"/>
    <n v="2"/>
    <n v="8"/>
    <d v="2011-12-31T00:00:00"/>
    <x v="7"/>
  </r>
  <r>
    <s v="RESULTS_EGY_TOP_25.csv"/>
    <n v="3"/>
    <n v="2"/>
    <d v="2012-12-31T00:00:00"/>
    <x v="7"/>
  </r>
  <r>
    <s v="RESULTS_EGY_TOP_25.csv"/>
    <n v="3"/>
    <n v="2"/>
    <d v="2013-12-31T00:00:00"/>
    <x v="7"/>
  </r>
  <r>
    <s v="RESULTS_EGY_TOP_25.csv"/>
    <n v="3"/>
    <n v="1"/>
    <d v="2014-12-31T00:00:00"/>
    <x v="7"/>
  </r>
  <r>
    <s v="RESULTS_EGY_TOP_25.csv"/>
    <n v="3"/>
    <n v="1"/>
    <d v="2015-12-31T00:00:00"/>
    <x v="7"/>
  </r>
  <r>
    <s v="RESULTS_EGY_TOP_25.csv"/>
    <n v="3"/>
    <n v="12"/>
    <d v="2016-12-31T00:00:00"/>
    <x v="7"/>
  </r>
  <r>
    <s v="RESULTS_EGY_TOP_25.csv"/>
    <n v="1"/>
    <n v="15"/>
    <d v="2017-12-31T00:00:00"/>
    <x v="7"/>
  </r>
  <r>
    <s v="RESULTS_EGY_TOP_25.csv"/>
    <n v="6"/>
    <n v="14"/>
    <d v="2018-12-31T00:00:00"/>
    <x v="7"/>
  </r>
  <r>
    <s v="RESULTS_EGY_TOP_25.csv"/>
    <n v="5"/>
    <n v="11"/>
    <d v="2019-12-31T00:00:00"/>
    <x v="7"/>
  </r>
  <r>
    <s v="RESULTS_EGY_TOP_25.csv"/>
    <n v="2"/>
    <n v="8"/>
    <d v="2020-12-31T00:00:00"/>
    <x v="7"/>
  </r>
  <r>
    <s v="RESULTS_EGY_TOP_25.csv"/>
    <n v="4"/>
    <n v="13"/>
    <d v="2021-12-31T00:00:00"/>
    <x v="7"/>
  </r>
  <r>
    <s v="RESULTS_ESP_TOP_25.csv"/>
    <n v="5"/>
    <n v="10"/>
    <d v="2001-12-31T00:00:00"/>
    <x v="8"/>
  </r>
  <r>
    <s v="RESULTS_ESP_TOP_25.csv"/>
    <n v="8"/>
    <n v="10"/>
    <d v="2002-12-31T00:00:00"/>
    <x v="8"/>
  </r>
  <r>
    <s v="RESULTS_ESP_TOP_25.csv"/>
    <n v="6"/>
    <n v="9"/>
    <d v="2003-12-31T00:00:00"/>
    <x v="8"/>
  </r>
  <r>
    <s v="RESULTS_ESP_TOP_25.csv"/>
    <n v="5"/>
    <n v="11"/>
    <d v="2004-12-31T00:00:00"/>
    <x v="8"/>
  </r>
  <r>
    <s v="RESULTS_ESP_TOP_25.csv"/>
    <n v="4"/>
    <n v="10"/>
    <d v="2005-12-31T00:00:00"/>
    <x v="8"/>
  </r>
  <r>
    <s v="RESULTS_ESP_TOP_25.csv"/>
    <n v="5"/>
    <n v="8"/>
    <d v="2006-12-31T00:00:00"/>
    <x v="8"/>
  </r>
  <r>
    <s v="RESULTS_ESP_TOP_25.csv"/>
    <n v="7"/>
    <n v="12"/>
    <d v="2007-12-31T00:00:00"/>
    <x v="8"/>
  </r>
  <r>
    <s v="RESULTS_ESP_TOP_25.csv"/>
    <n v="4"/>
    <n v="2"/>
    <d v="2008-12-31T00:00:00"/>
    <x v="8"/>
  </r>
  <r>
    <s v="RESULTS_ESP_TOP_25.csv"/>
    <n v="6"/>
    <n v="11"/>
    <d v="2009-12-31T00:00:00"/>
    <x v="8"/>
  </r>
  <r>
    <s v="RESULTS_ESP_TOP_25.csv"/>
    <n v="5"/>
    <n v="6"/>
    <d v="2010-12-31T00:00:00"/>
    <x v="8"/>
  </r>
  <r>
    <s v="RESULTS_ESP_TOP_25.csv"/>
    <n v="6"/>
    <n v="7"/>
    <d v="2011-12-31T00:00:00"/>
    <x v="8"/>
  </r>
  <r>
    <s v="RESULTS_ESP_TOP_25.csv"/>
    <n v="6"/>
    <n v="10"/>
    <d v="2012-12-31T00:00:00"/>
    <x v="8"/>
  </r>
  <r>
    <s v="RESULTS_ESP_TOP_25.csv"/>
    <n v="7"/>
    <n v="10"/>
    <d v="2013-12-31T00:00:00"/>
    <x v="8"/>
  </r>
  <r>
    <s v="RESULTS_ESP_TOP_25.csv"/>
    <n v="8"/>
    <n v="3"/>
    <d v="2014-12-31T00:00:00"/>
    <x v="8"/>
  </r>
  <r>
    <s v="RESULTS_ESP_TOP_25.csv"/>
    <n v="0"/>
    <n v="1"/>
    <d v="2015-12-31T00:00:00"/>
    <x v="8"/>
  </r>
  <r>
    <s v="RESULTS_ESP_TOP_25.csv"/>
    <n v="3"/>
    <n v="3"/>
    <d v="2016-12-31T00:00:00"/>
    <x v="8"/>
  </r>
  <r>
    <s v="RESULTS_ESP_TOP_25.csv"/>
    <n v="5"/>
    <n v="7"/>
    <d v="2017-12-31T00:00:00"/>
    <x v="8"/>
  </r>
  <r>
    <s v="RESULTS_ESP_TOP_25.csv"/>
    <n v="6"/>
    <n v="6"/>
    <d v="2018-12-31T00:00:00"/>
    <x v="8"/>
  </r>
  <r>
    <s v="RESULTS_ESP_TOP_25.csv"/>
    <n v="4"/>
    <n v="14"/>
    <d v="2019-12-31T00:00:00"/>
    <x v="8"/>
  </r>
  <r>
    <s v="RESULTS_ESP_TOP_25.csv"/>
    <n v="2"/>
    <n v="9"/>
    <d v="2020-12-31T00:00:00"/>
    <x v="8"/>
  </r>
  <r>
    <s v="RESULTS_ESP_TOP_25.csv"/>
    <n v="5"/>
    <n v="10"/>
    <d v="2021-12-31T00:00:00"/>
    <x v="8"/>
  </r>
  <r>
    <s v="RESULTS_FIN_TOP_25.csv"/>
    <n v="3"/>
    <n v="12"/>
    <d v="2001-12-31T00:00:00"/>
    <x v="9"/>
  </r>
  <r>
    <s v="RESULTS_FIN_TOP_25.csv"/>
    <n v="4"/>
    <n v="12"/>
    <d v="2002-12-31T00:00:00"/>
    <x v="9"/>
  </r>
  <r>
    <s v="RESULTS_FIN_TOP_25.csv"/>
    <n v="4"/>
    <n v="11"/>
    <d v="2003-12-31T00:00:00"/>
    <x v="9"/>
  </r>
  <r>
    <s v="RESULTS_FIN_TOP_25.csv"/>
    <n v="3"/>
    <n v="17"/>
    <d v="2004-12-31T00:00:00"/>
    <x v="9"/>
  </r>
  <r>
    <s v="RESULTS_FIN_TOP_25.csv"/>
    <n v="4"/>
    <n v="16"/>
    <d v="2005-12-31T00:00:00"/>
    <x v="9"/>
  </r>
  <r>
    <s v="RESULTS_FIN_TOP_25.csv"/>
    <n v="6"/>
    <n v="8"/>
    <d v="2006-12-31T00:00:00"/>
    <x v="9"/>
  </r>
  <r>
    <s v="RESULTS_FIN_TOP_25.csv"/>
    <n v="3"/>
    <n v="9"/>
    <d v="2007-12-31T00:00:00"/>
    <x v="9"/>
  </r>
  <r>
    <s v="RESULTS_FIN_TOP_25.csv"/>
    <n v="2"/>
    <n v="6"/>
    <d v="2008-12-31T00:00:00"/>
    <x v="9"/>
  </r>
  <r>
    <s v="RESULTS_FIN_TOP_25.csv"/>
    <n v="2"/>
    <n v="5"/>
    <d v="2009-12-31T00:00:00"/>
    <x v="9"/>
  </r>
  <r>
    <s v="RESULTS_FIN_TOP_25.csv"/>
    <n v="2"/>
    <n v="6"/>
    <d v="2010-12-31T00:00:00"/>
    <x v="9"/>
  </r>
  <r>
    <s v="RESULTS_FIN_TOP_25.csv"/>
    <n v="2"/>
    <n v="2"/>
    <d v="2011-12-31T00:00:00"/>
    <x v="9"/>
  </r>
  <r>
    <s v="RESULTS_FIN_TOP_25.csv"/>
    <n v="3"/>
    <n v="9"/>
    <d v="2012-12-31T00:00:00"/>
    <x v="9"/>
  </r>
  <r>
    <s v="RESULTS_FIN_TOP_25.csv"/>
    <n v="4"/>
    <n v="11"/>
    <d v="2013-12-31T00:00:00"/>
    <x v="9"/>
  </r>
  <r>
    <s v="RESULTS_FIN_TOP_25.csv"/>
    <n v="4"/>
    <n v="10"/>
    <d v="2014-12-31T00:00:00"/>
    <x v="9"/>
  </r>
  <r>
    <s v="RESULTS_FIN_TOP_25.csv"/>
    <n v="3"/>
    <n v="6"/>
    <d v="2015-12-31T00:00:00"/>
    <x v="9"/>
  </r>
  <r>
    <s v="RESULTS_FIN_TOP_25.csv"/>
    <n v="4"/>
    <n v="9"/>
    <d v="2016-12-31T00:00:00"/>
    <x v="9"/>
  </r>
  <r>
    <s v="RESULTS_FIN_TOP_25.csv"/>
    <n v="5"/>
    <n v="11"/>
    <d v="2017-12-31T00:00:00"/>
    <x v="9"/>
  </r>
  <r>
    <s v="RESULTS_FIN_TOP_25.csv"/>
    <n v="4"/>
    <n v="9"/>
    <d v="2018-12-31T00:00:00"/>
    <x v="9"/>
  </r>
  <r>
    <s v="RESULTS_FIN_TOP_25.csv"/>
    <n v="5"/>
    <n v="10"/>
    <d v="2019-12-31T00:00:00"/>
    <x v="9"/>
  </r>
  <r>
    <s v="RESULTS_FIN_TOP_25.csv"/>
    <n v="6"/>
    <n v="5"/>
    <d v="2020-12-31T00:00:00"/>
    <x v="9"/>
  </r>
  <r>
    <s v="RESULTS_FIN_TOP_25.csv"/>
    <n v="7"/>
    <n v="9"/>
    <d v="2021-12-31T00:00:00"/>
    <x v="9"/>
  </r>
  <r>
    <s v="RESULTS_FRA_TOP_25.csv"/>
    <n v="4"/>
    <n v="6"/>
    <d v="2001-12-31T00:00:00"/>
    <x v="10"/>
  </r>
  <r>
    <s v="RESULTS_FRA_TOP_25.csv"/>
    <n v="5"/>
    <n v="5"/>
    <d v="2002-12-31T00:00:00"/>
    <x v="10"/>
  </r>
  <r>
    <s v="RESULTS_FRA_TOP_25.csv"/>
    <n v="7"/>
    <n v="5"/>
    <d v="2003-12-31T00:00:00"/>
    <x v="10"/>
  </r>
  <r>
    <s v="RESULTS_FRA_TOP_25.csv"/>
    <n v="8"/>
    <n v="6"/>
    <d v="2004-12-31T00:00:00"/>
    <x v="10"/>
  </r>
  <r>
    <s v="RESULTS_FRA_TOP_25.csv"/>
    <n v="8"/>
    <n v="11"/>
    <d v="2005-12-31T00:00:00"/>
    <x v="10"/>
  </r>
  <r>
    <s v="RESULTS_FRA_TOP_25.csv"/>
    <n v="8"/>
    <n v="9"/>
    <d v="2006-12-31T00:00:00"/>
    <x v="10"/>
  </r>
  <r>
    <s v="RESULTS_FRA_TOP_25.csv"/>
    <n v="7"/>
    <n v="9"/>
    <d v="2007-12-31T00:00:00"/>
    <x v="10"/>
  </r>
  <r>
    <s v="RESULTS_FRA_TOP_25.csv"/>
    <n v="4"/>
    <n v="4"/>
    <d v="2008-12-31T00:00:00"/>
    <x v="10"/>
  </r>
  <r>
    <s v="RESULTS_FRA_TOP_25.csv"/>
    <n v="7"/>
    <n v="10"/>
    <d v="2009-12-31T00:00:00"/>
    <x v="10"/>
  </r>
  <r>
    <s v="RESULTS_FRA_TOP_25.csv"/>
    <n v="9"/>
    <n v="8"/>
    <d v="2010-12-31T00:00:00"/>
    <x v="10"/>
  </r>
  <r>
    <s v="RESULTS_FRA_TOP_25.csv"/>
    <n v="4"/>
    <n v="4"/>
    <d v="2011-12-31T00:00:00"/>
    <x v="10"/>
  </r>
  <r>
    <s v="RESULTS_FRA_TOP_25.csv"/>
    <n v="8"/>
    <n v="10"/>
    <d v="2012-12-31T00:00:00"/>
    <x v="10"/>
  </r>
  <r>
    <s v="RESULTS_FRA_TOP_25.csv"/>
    <n v="7"/>
    <n v="9"/>
    <d v="2013-12-31T00:00:00"/>
    <x v="10"/>
  </r>
  <r>
    <s v="RESULTS_FRA_TOP_25.csv"/>
    <n v="6"/>
    <n v="7"/>
    <d v="2014-12-31T00:00:00"/>
    <x v="10"/>
  </r>
  <r>
    <s v="RESULTS_FRA_TOP_25.csv"/>
    <n v="6"/>
    <n v="8"/>
    <d v="2015-12-31T00:00:00"/>
    <x v="10"/>
  </r>
  <r>
    <s v="RESULTS_FRA_TOP_25.csv"/>
    <n v="8"/>
    <n v="12"/>
    <d v="2016-12-31T00:00:00"/>
    <x v="10"/>
  </r>
  <r>
    <s v="RESULTS_FRA_TOP_25.csv"/>
    <n v="6"/>
    <n v="8"/>
    <d v="2017-12-31T00:00:00"/>
    <x v="10"/>
  </r>
  <r>
    <s v="RESULTS_FRA_TOP_25.csv"/>
    <n v="6"/>
    <n v="7"/>
    <d v="2018-12-31T00:00:00"/>
    <x v="10"/>
  </r>
  <r>
    <s v="RESULTS_FRA_TOP_25.csv"/>
    <n v="5"/>
    <n v="9"/>
    <d v="2019-12-31T00:00:00"/>
    <x v="10"/>
  </r>
  <r>
    <s v="RESULTS_FRA_TOP_25.csv"/>
    <n v="6"/>
    <n v="7"/>
    <d v="2020-12-31T00:00:00"/>
    <x v="10"/>
  </r>
  <r>
    <s v="RESULTS_FRA_TOP_25.csv"/>
    <n v="5"/>
    <n v="9"/>
    <d v="2021-12-31T00:00:00"/>
    <x v="10"/>
  </r>
  <r>
    <s v="RESULTS_GBR_TOP_25.csv"/>
    <n v="9"/>
    <n v="13"/>
    <d v="2001-12-31T00:00:00"/>
    <x v="11"/>
  </r>
  <r>
    <s v="RESULTS_GBR_TOP_25.csv"/>
    <n v="8"/>
    <n v="10"/>
    <d v="2002-12-31T00:00:00"/>
    <x v="11"/>
  </r>
  <r>
    <s v="RESULTS_GBR_TOP_25.csv"/>
    <n v="9"/>
    <n v="18"/>
    <d v="2003-12-31T00:00:00"/>
    <x v="11"/>
  </r>
  <r>
    <s v="RESULTS_GBR_TOP_25.csv"/>
    <n v="8"/>
    <n v="17"/>
    <d v="2004-12-31T00:00:00"/>
    <x v="11"/>
  </r>
  <r>
    <s v="RESULTS_GBR_TOP_25.csv"/>
    <n v="5"/>
    <n v="17"/>
    <d v="2005-12-31T00:00:00"/>
    <x v="11"/>
  </r>
  <r>
    <s v="RESULTS_GBR_TOP_25.csv"/>
    <n v="3"/>
    <n v="15"/>
    <d v="2006-12-31T00:00:00"/>
    <x v="11"/>
  </r>
  <r>
    <s v="RESULTS_GBR_TOP_25.csv"/>
    <n v="6"/>
    <n v="9"/>
    <d v="2007-12-31T00:00:00"/>
    <x v="11"/>
  </r>
  <r>
    <s v="RESULTS_GBR_TOP_25.csv"/>
    <n v="6"/>
    <n v="11"/>
    <d v="2008-12-31T00:00:00"/>
    <x v="11"/>
  </r>
  <r>
    <s v="RESULTS_GBR_TOP_25.csv"/>
    <n v="6"/>
    <n v="12"/>
    <d v="2009-12-31T00:00:00"/>
    <x v="11"/>
  </r>
  <r>
    <s v="RESULTS_GBR_TOP_25.csv"/>
    <n v="8"/>
    <n v="12"/>
    <d v="2010-12-31T00:00:00"/>
    <x v="11"/>
  </r>
  <r>
    <s v="RESULTS_GBR_TOP_25.csv"/>
    <n v="6"/>
    <n v="9"/>
    <d v="2011-12-31T00:00:00"/>
    <x v="11"/>
  </r>
  <r>
    <s v="RESULTS_GBR_TOP_25.csv"/>
    <n v="6"/>
    <n v="10"/>
    <d v="2012-12-31T00:00:00"/>
    <x v="11"/>
  </r>
  <r>
    <s v="RESULTS_GBR_TOP_25.csv"/>
    <n v="5"/>
    <n v="13"/>
    <d v="2013-12-31T00:00:00"/>
    <x v="11"/>
  </r>
  <r>
    <s v="RESULTS_GBR_TOP_25.csv"/>
    <n v="7"/>
    <n v="11"/>
    <d v="2014-12-31T00:00:00"/>
    <x v="11"/>
  </r>
  <r>
    <s v="RESULTS_GBR_TOP_25.csv"/>
    <n v="6"/>
    <n v="8"/>
    <d v="2015-12-31T00:00:00"/>
    <x v="11"/>
  </r>
  <r>
    <s v="RESULTS_GBR_TOP_25.csv"/>
    <n v="4"/>
    <n v="2"/>
    <d v="2016-12-31T00:00:00"/>
    <x v="11"/>
  </r>
  <r>
    <s v="RESULTS_GBR_TOP_25.csv"/>
    <n v="5"/>
    <n v="15"/>
    <d v="2017-12-31T00:00:00"/>
    <x v="11"/>
  </r>
  <r>
    <s v="RESULTS_GBR_TOP_25.csv"/>
    <n v="5"/>
    <n v="10"/>
    <d v="2018-12-31T00:00:00"/>
    <x v="11"/>
  </r>
  <r>
    <s v="RESULTS_GBR_TOP_25.csv"/>
    <n v="3"/>
    <n v="10"/>
    <d v="2019-12-31T00:00:00"/>
    <x v="11"/>
  </r>
  <r>
    <s v="RESULTS_GBR_TOP_25.csv"/>
    <n v="5"/>
    <n v="10"/>
    <d v="2020-12-31T00:00:00"/>
    <x v="11"/>
  </r>
  <r>
    <s v="RESULTS_GBR_TOP_25.csv"/>
    <n v="6"/>
    <n v="10"/>
    <d v="2021-12-31T00:00:00"/>
    <x v="11"/>
  </r>
  <r>
    <s v="RESULTS_GRC_TOP_25.csv"/>
    <n v="0"/>
    <n v="6"/>
    <d v="2001-12-31T00:00:00"/>
    <x v="12"/>
  </r>
  <r>
    <s v="RESULTS_GRC_TOP_25.csv"/>
    <n v="4"/>
    <n v="8"/>
    <d v="2002-12-31T00:00:00"/>
    <x v="12"/>
  </r>
  <r>
    <s v="RESULTS_GRC_TOP_25.csv"/>
    <n v="3"/>
    <n v="9"/>
    <d v="2003-12-31T00:00:00"/>
    <x v="12"/>
  </r>
  <r>
    <s v="RESULTS_GRC_TOP_25.csv"/>
    <n v="5"/>
    <n v="13"/>
    <d v="2004-12-31T00:00:00"/>
    <x v="12"/>
  </r>
  <r>
    <s v="RESULTS_GRC_TOP_25.csv"/>
    <n v="4"/>
    <n v="12"/>
    <d v="2005-12-31T00:00:00"/>
    <x v="12"/>
  </r>
  <r>
    <s v="RESULTS_GRC_TOP_25.csv"/>
    <n v="7"/>
    <n v="8"/>
    <d v="2006-12-31T00:00:00"/>
    <x v="12"/>
  </r>
  <r>
    <s v="RESULTS_GRC_TOP_25.csv"/>
    <n v="0"/>
    <n v="1"/>
    <d v="2007-12-31T00:00:00"/>
    <x v="12"/>
  </r>
  <r>
    <s v="RESULTS_GRC_TOP_25.csv"/>
    <n v="1"/>
    <n v="1"/>
    <d v="2008-12-31T00:00:00"/>
    <x v="12"/>
  </r>
  <r>
    <s v="RESULTS_GRC_TOP_25.csv"/>
    <n v="2"/>
    <n v="8"/>
    <d v="2009-12-31T00:00:00"/>
    <x v="12"/>
  </r>
  <r>
    <s v="RESULTS_GRC_TOP_25.csv"/>
    <n v="3"/>
    <n v="13"/>
    <d v="2010-12-31T00:00:00"/>
    <x v="12"/>
  </r>
  <r>
    <s v="RESULTS_GRC_TOP_25.csv"/>
    <n v="3"/>
    <n v="1"/>
    <d v="2011-12-31T00:00:00"/>
    <x v="12"/>
  </r>
  <r>
    <s v="RESULTS_GRC_TOP_25.csv"/>
    <n v="5"/>
    <n v="13"/>
    <d v="2012-12-31T00:00:00"/>
    <x v="12"/>
  </r>
  <r>
    <s v="RESULTS_GRC_TOP_25.csv"/>
    <n v="7"/>
    <n v="8"/>
    <d v="2013-12-31T00:00:00"/>
    <x v="12"/>
  </r>
  <r>
    <s v="RESULTS_GRC_TOP_25.csv"/>
    <n v="4"/>
    <n v="6"/>
    <d v="2014-12-31T00:00:00"/>
    <x v="12"/>
  </r>
  <r>
    <s v="RESULTS_GRC_TOP_25.csv"/>
    <n v="8"/>
    <n v="8"/>
    <d v="2015-12-31T00:00:00"/>
    <x v="12"/>
  </r>
  <r>
    <s v="RESULTS_GRC_TOP_25.csv"/>
    <n v="6"/>
    <n v="11"/>
    <d v="2016-12-31T00:00:00"/>
    <x v="12"/>
  </r>
  <r>
    <s v="RESULTS_GRC_TOP_25.csv"/>
    <n v="5"/>
    <n v="5"/>
    <d v="2017-12-31T00:00:00"/>
    <x v="12"/>
  </r>
  <r>
    <s v="RESULTS_GRC_TOP_25.csv"/>
    <n v="4"/>
    <n v="7"/>
    <d v="2018-12-31T00:00:00"/>
    <x v="12"/>
  </r>
  <r>
    <s v="RESULTS_GRC_TOP_25.csv"/>
    <n v="3"/>
    <n v="1"/>
    <d v="2019-12-31T00:00:00"/>
    <x v="12"/>
  </r>
  <r>
    <s v="RESULTS_GRC_TOP_25.csv"/>
    <n v="5"/>
    <n v="7"/>
    <d v="2020-12-31T00:00:00"/>
    <x v="12"/>
  </r>
  <r>
    <s v="RESULTS_GRC_TOP_25.csv"/>
    <n v="7"/>
    <n v="13"/>
    <d v="2021-12-31T00:00:00"/>
    <x v="12"/>
  </r>
  <r>
    <s v="RESULTS_HKG_TOP_25.csv"/>
    <n v="3"/>
    <n v="12"/>
    <d v="2001-12-31T00:00:00"/>
    <x v="13"/>
  </r>
  <r>
    <s v="RESULTS_HKG_TOP_25.csv"/>
    <n v="0"/>
    <n v="6"/>
    <d v="2002-12-31T00:00:00"/>
    <x v="13"/>
  </r>
  <r>
    <s v="RESULTS_HKG_TOP_25.csv"/>
    <n v="0"/>
    <n v="6"/>
    <d v="2003-12-31T00:00:00"/>
    <x v="13"/>
  </r>
  <r>
    <s v="RESULTS_HKG_TOP_25.csv"/>
    <n v="0"/>
    <n v="3"/>
    <d v="2004-12-31T00:00:00"/>
    <x v="13"/>
  </r>
  <r>
    <s v="RESULTS_HKG_TOP_25.csv"/>
    <n v="1"/>
    <n v="4"/>
    <d v="2005-12-31T00:00:00"/>
    <x v="13"/>
  </r>
  <r>
    <s v="RESULTS_HKG_TOP_25.csv"/>
    <n v="0"/>
    <n v="6"/>
    <d v="2006-12-31T00:00:00"/>
    <x v="13"/>
  </r>
  <r>
    <s v="RESULTS_HKG_TOP_25.csv"/>
    <n v="2"/>
    <n v="7"/>
    <d v="2007-12-31T00:00:00"/>
    <x v="13"/>
  </r>
  <r>
    <s v="RESULTS_HKG_TOP_25.csv"/>
    <n v="1"/>
    <n v="8"/>
    <d v="2008-12-31T00:00:00"/>
    <x v="13"/>
  </r>
  <r>
    <s v="RESULTS_HKG_TOP_25.csv"/>
    <n v="1"/>
    <n v="3"/>
    <d v="2009-12-31T00:00:00"/>
    <x v="13"/>
  </r>
  <r>
    <s v="RESULTS_HKG_TOP_25.csv"/>
    <n v="2"/>
    <n v="8"/>
    <d v="2010-12-31T00:00:00"/>
    <x v="13"/>
  </r>
  <r>
    <s v="RESULTS_HKG_TOP_25.csv"/>
    <n v="1"/>
    <n v="6"/>
    <d v="2011-12-31T00:00:00"/>
    <x v="13"/>
  </r>
  <r>
    <s v="RESULTS_HKG_TOP_25.csv"/>
    <n v="1"/>
    <n v="6"/>
    <d v="2012-12-31T00:00:00"/>
    <x v="13"/>
  </r>
  <r>
    <s v="RESULTS_HKG_TOP_25.csv"/>
    <n v="2"/>
    <n v="7"/>
    <d v="2013-12-31T00:00:00"/>
    <x v="13"/>
  </r>
  <r>
    <s v="RESULTS_HKG_TOP_25.csv"/>
    <n v="2"/>
    <n v="7"/>
    <d v="2014-12-31T00:00:00"/>
    <x v="13"/>
  </r>
  <r>
    <s v="RESULTS_HKG_TOP_25.csv"/>
    <n v="2"/>
    <n v="4"/>
    <d v="2015-12-31T00:00:00"/>
    <x v="13"/>
  </r>
  <r>
    <s v="RESULTS_HKG_TOP_25.csv"/>
    <n v="1"/>
    <n v="7"/>
    <d v="2016-12-31T00:00:00"/>
    <x v="13"/>
  </r>
  <r>
    <s v="RESULTS_HKG_TOP_25.csv"/>
    <n v="3"/>
    <n v="14"/>
    <d v="2017-12-31T00:00:00"/>
    <x v="13"/>
  </r>
  <r>
    <s v="RESULTS_HKG_TOP_25.csv"/>
    <n v="2"/>
    <n v="9"/>
    <d v="2018-12-31T00:00:00"/>
    <x v="13"/>
  </r>
  <r>
    <s v="RESULTS_HKG_TOP_25.csv"/>
    <n v="4"/>
    <n v="5"/>
    <d v="2019-12-31T00:00:00"/>
    <x v="13"/>
  </r>
  <r>
    <s v="RESULTS_HKG_TOP_25.csv"/>
    <n v="3"/>
    <n v="6"/>
    <d v="2020-12-31T00:00:00"/>
    <x v="13"/>
  </r>
  <r>
    <s v="RESULTS_HKG_TOP_25.csv"/>
    <n v="4"/>
    <n v="11"/>
    <d v="2021-12-31T00:00:00"/>
    <x v="13"/>
  </r>
  <r>
    <s v="RESULTS_HUN_TOP_25.csv"/>
    <n v="3"/>
    <n v="16"/>
    <d v="2001-12-31T00:00:00"/>
    <x v="14"/>
  </r>
  <r>
    <s v="RESULTS_HUN_TOP_25.csv"/>
    <n v="3"/>
    <n v="18"/>
    <d v="2002-12-31T00:00:00"/>
    <x v="14"/>
  </r>
  <r>
    <s v="RESULTS_HUN_TOP_25.csv"/>
    <n v="2"/>
    <n v="15"/>
    <d v="2003-12-31T00:00:00"/>
    <x v="14"/>
  </r>
  <r>
    <s v="RESULTS_HUN_TOP_25.csv"/>
    <n v="3"/>
    <n v="22"/>
    <d v="2004-12-31T00:00:00"/>
    <x v="14"/>
  </r>
  <r>
    <s v="RESULTS_HUN_TOP_25.csv"/>
    <n v="4"/>
    <n v="16"/>
    <d v="2005-12-31T00:00:00"/>
    <x v="14"/>
  </r>
  <r>
    <s v="RESULTS_HUN_TOP_25.csv"/>
    <n v="6"/>
    <n v="15"/>
    <d v="2006-12-31T00:00:00"/>
    <x v="14"/>
  </r>
  <r>
    <s v="RESULTS_HUN_TOP_25.csv"/>
    <n v="6"/>
    <n v="10"/>
    <d v="2007-12-31T00:00:00"/>
    <x v="14"/>
  </r>
  <r>
    <s v="RESULTS_HUN_TOP_25.csv"/>
    <n v="4"/>
    <n v="11"/>
    <d v="2008-12-31T00:00:00"/>
    <x v="14"/>
  </r>
  <r>
    <s v="RESULTS_HUN_TOP_25.csv"/>
    <n v="0"/>
    <n v="2"/>
    <d v="2009-12-31T00:00:00"/>
    <x v="14"/>
  </r>
  <r>
    <s v="RESULTS_HUN_TOP_25.csv"/>
    <n v="3"/>
    <n v="1"/>
    <d v="2010-12-31T00:00:00"/>
    <x v="14"/>
  </r>
  <r>
    <s v="RESULTS_HUN_TOP_25.csv"/>
    <n v="5"/>
    <n v="16"/>
    <d v="2011-12-31T00:00:00"/>
    <x v="14"/>
  </r>
  <r>
    <s v="RESULTS_HUN_TOP_25.csv"/>
    <n v="4"/>
    <n v="15"/>
    <d v="2012-12-31T00:00:00"/>
    <x v="14"/>
  </r>
  <r>
    <s v="RESULTS_HUN_TOP_25.csv"/>
    <n v="3"/>
    <n v="21"/>
    <d v="2013-12-31T00:00:00"/>
    <x v="14"/>
  </r>
  <r>
    <s v="RESULTS_HUN_TOP_25.csv"/>
    <n v="3"/>
    <n v="1"/>
    <d v="2014-12-31T00:00:00"/>
    <x v="14"/>
  </r>
  <r>
    <s v="RESULTS_HUN_TOP_25.csv"/>
    <n v="5"/>
    <n v="17"/>
    <d v="2015-12-31T00:00:00"/>
    <x v="14"/>
  </r>
  <r>
    <s v="RESULTS_HUN_TOP_25.csv"/>
    <n v="3"/>
    <n v="2"/>
    <d v="2016-12-31T00:00:00"/>
    <x v="14"/>
  </r>
  <r>
    <s v="RESULTS_HUN_TOP_25.csv"/>
    <n v="7"/>
    <n v="19"/>
    <d v="2017-12-31T00:00:00"/>
    <x v="14"/>
  </r>
  <r>
    <s v="RESULTS_HUN_TOP_25.csv"/>
    <n v="7"/>
    <n v="18"/>
    <d v="2018-12-31T00:00:00"/>
    <x v="14"/>
  </r>
  <r>
    <s v="RESULTS_HUN_TOP_25.csv"/>
    <n v="7"/>
    <n v="19"/>
    <d v="2019-12-31T00:00:00"/>
    <x v="14"/>
  </r>
  <r>
    <s v="RESULTS_HUN_TOP_25.csv"/>
    <n v="7"/>
    <n v="9"/>
    <d v="2020-12-31T00:00:00"/>
    <x v="14"/>
  </r>
  <r>
    <s v="RESULTS_HUN_TOP_25.csv"/>
    <n v="5"/>
    <n v="17"/>
    <d v="2021-12-31T00:00:00"/>
    <x v="14"/>
  </r>
  <r>
    <s v="RESULTS_IDN_TOP_25.csv"/>
    <n v="0"/>
    <n v="15"/>
    <d v="2001-12-31T00:00:00"/>
    <x v="15"/>
  </r>
  <r>
    <s v="RESULTS_IDN_TOP_25.csv"/>
    <n v="0"/>
    <n v="13"/>
    <d v="2002-12-31T00:00:00"/>
    <x v="15"/>
  </r>
  <r>
    <s v="RESULTS_IDN_TOP_25.csv"/>
    <n v="8"/>
    <n v="15"/>
    <d v="2003-12-31T00:00:00"/>
    <x v="15"/>
  </r>
  <r>
    <s v="RESULTS_IDN_TOP_25.csv"/>
    <n v="0"/>
    <n v="12"/>
    <d v="2004-12-31T00:00:00"/>
    <x v="15"/>
  </r>
  <r>
    <s v="RESULTS_IDN_TOP_25.csv"/>
    <n v="0"/>
    <n v="11"/>
    <d v="2005-12-31T00:00:00"/>
    <x v="15"/>
  </r>
  <r>
    <s v="RESULTS_IDN_TOP_25.csv"/>
    <n v="0"/>
    <n v="16"/>
    <d v="2006-12-31T00:00:00"/>
    <x v="15"/>
  </r>
  <r>
    <s v="RESULTS_IDN_TOP_25.csv"/>
    <n v="0"/>
    <n v="13"/>
    <d v="2007-12-31T00:00:00"/>
    <x v="15"/>
  </r>
  <r>
    <s v="RESULTS_IDN_TOP_25.csv"/>
    <n v="3"/>
    <n v="9"/>
    <d v="2008-12-31T00:00:00"/>
    <x v="15"/>
  </r>
  <r>
    <s v="RESULTS_IDN_TOP_25.csv"/>
    <n v="0"/>
    <n v="6"/>
    <d v="2009-12-31T00:00:00"/>
    <x v="15"/>
  </r>
  <r>
    <s v="RESULTS_IDN_TOP_25.csv"/>
    <n v="0"/>
    <n v="4"/>
    <d v="2010-12-31T00:00:00"/>
    <x v="15"/>
  </r>
  <r>
    <s v="RESULTS_IDN_TOP_25.csv"/>
    <n v="3"/>
    <n v="1"/>
    <d v="2011-12-31T00:00:00"/>
    <x v="15"/>
  </r>
  <r>
    <s v="RESULTS_IDN_TOP_25.csv"/>
    <n v="1"/>
    <n v="13"/>
    <d v="2012-12-31T00:00:00"/>
    <x v="15"/>
  </r>
  <r>
    <s v="RESULTS_IDN_TOP_25.csv"/>
    <n v="3"/>
    <n v="1"/>
    <d v="2013-12-31T00:00:00"/>
    <x v="15"/>
  </r>
  <r>
    <s v="RESULTS_IDN_TOP_25.csv"/>
    <n v="3"/>
    <n v="1"/>
    <d v="2014-12-31T00:00:00"/>
    <x v="15"/>
  </r>
  <r>
    <s v="RESULTS_IDN_TOP_25.csv"/>
    <n v="3"/>
    <n v="1"/>
    <d v="2015-12-31T00:00:00"/>
    <x v="15"/>
  </r>
  <r>
    <s v="RESULTS_IDN_TOP_25.csv"/>
    <n v="3"/>
    <n v="1"/>
    <d v="2016-12-31T00:00:00"/>
    <x v="15"/>
  </r>
  <r>
    <s v="RESULTS_IDN_TOP_25.csv"/>
    <n v="0"/>
    <n v="19"/>
    <d v="2017-12-31T00:00:00"/>
    <x v="15"/>
  </r>
  <r>
    <s v="RESULTS_IDN_TOP_25.csv"/>
    <n v="1"/>
    <n v="11"/>
    <d v="2018-12-31T00:00:00"/>
    <x v="15"/>
  </r>
  <r>
    <s v="RESULTS_IDN_TOP_25.csv"/>
    <n v="0"/>
    <n v="13"/>
    <d v="2019-12-31T00:00:00"/>
    <x v="15"/>
  </r>
  <r>
    <s v="RESULTS_IDN_TOP_25.csv"/>
    <n v="0"/>
    <n v="9"/>
    <d v="2020-12-31T00:00:00"/>
    <x v="15"/>
  </r>
  <r>
    <s v="RESULTS_IDN_TOP_25.csv"/>
    <n v="0"/>
    <n v="14"/>
    <d v="2021-12-31T00:00:00"/>
    <x v="15"/>
  </r>
  <r>
    <s v="RESULTS_IND_TOP_25.csv"/>
    <n v="0"/>
    <n v="8"/>
    <d v="2001-12-31T00:00:00"/>
    <x v="16"/>
  </r>
  <r>
    <s v="RESULTS_IND_TOP_25.csv"/>
    <n v="1"/>
    <n v="9"/>
    <d v="2002-12-31T00:00:00"/>
    <x v="16"/>
  </r>
  <r>
    <s v="RESULTS_IND_TOP_25.csv"/>
    <n v="1"/>
    <n v="13"/>
    <d v="2003-12-31T00:00:00"/>
    <x v="16"/>
  </r>
  <r>
    <s v="RESULTS_IND_TOP_25.csv"/>
    <n v="1"/>
    <n v="9"/>
    <d v="2004-12-31T00:00:00"/>
    <x v="16"/>
  </r>
  <r>
    <s v="RESULTS_IND_TOP_25.csv"/>
    <n v="2"/>
    <n v="12"/>
    <d v="2005-12-31T00:00:00"/>
    <x v="16"/>
  </r>
  <r>
    <s v="RESULTS_IND_TOP_25.csv"/>
    <n v="0"/>
    <n v="9"/>
    <d v="2006-12-31T00:00:00"/>
    <x v="16"/>
  </r>
  <r>
    <s v="RESULTS_IND_TOP_25.csv"/>
    <n v="6"/>
    <n v="10"/>
    <d v="2007-12-31T00:00:00"/>
    <x v="16"/>
  </r>
  <r>
    <s v="RESULTS_IND_TOP_25.csv"/>
    <n v="0"/>
    <n v="6"/>
    <d v="2008-12-31T00:00:00"/>
    <x v="16"/>
  </r>
  <r>
    <s v="RESULTS_IND_TOP_25.csv"/>
    <n v="1"/>
    <n v="8"/>
    <d v="2009-12-31T00:00:00"/>
    <x v="16"/>
  </r>
  <r>
    <s v="RESULTS_IND_TOP_25.csv"/>
    <n v="3"/>
    <n v="12"/>
    <d v="2010-12-31T00:00:00"/>
    <x v="16"/>
  </r>
  <r>
    <s v="RESULTS_IND_TOP_25.csv"/>
    <n v="9"/>
    <n v="11"/>
    <d v="2011-12-31T00:00:00"/>
    <x v="16"/>
  </r>
  <r>
    <s v="RESULTS_IND_TOP_25.csv"/>
    <n v="8"/>
    <n v="14"/>
    <d v="2012-12-31T00:00:00"/>
    <x v="16"/>
  </r>
  <r>
    <s v="RESULTS_IND_TOP_25.csv"/>
    <n v="6"/>
    <n v="14"/>
    <d v="2013-12-31T00:00:00"/>
    <x v="16"/>
  </r>
  <r>
    <s v="RESULTS_IND_TOP_25.csv"/>
    <n v="9"/>
    <n v="16"/>
    <d v="2014-12-31T00:00:00"/>
    <x v="16"/>
  </r>
  <r>
    <s v="RESULTS_IND_TOP_25.csv"/>
    <n v="9"/>
    <n v="11"/>
    <d v="2015-12-31T00:00:00"/>
    <x v="16"/>
  </r>
  <r>
    <s v="RESULTS_IND_TOP_25.csv"/>
    <n v="1"/>
    <n v="12"/>
    <d v="2016-12-31T00:00:00"/>
    <x v="16"/>
  </r>
  <r>
    <s v="RESULTS_IND_TOP_25.csv"/>
    <n v="7"/>
    <n v="18"/>
    <d v="2017-12-31T00:00:00"/>
    <x v="16"/>
  </r>
  <r>
    <s v="RESULTS_IND_TOP_25.csv"/>
    <n v="3"/>
    <n v="13"/>
    <d v="2018-12-31T00:00:00"/>
    <x v="16"/>
  </r>
  <r>
    <s v="RESULTS_IND_TOP_25.csv"/>
    <n v="5"/>
    <n v="11"/>
    <d v="2019-12-31T00:00:00"/>
    <x v="16"/>
  </r>
  <r>
    <s v="RESULTS_IND_TOP_25.csv"/>
    <n v="4"/>
    <n v="10"/>
    <d v="2020-12-31T00:00:00"/>
    <x v="16"/>
  </r>
  <r>
    <s v="RESULTS_IND_TOP_25.csv"/>
    <n v="4"/>
    <n v="13"/>
    <d v="2021-12-31T00:00:00"/>
    <x v="16"/>
  </r>
  <r>
    <s v="RESULTS_IRL_TOP_25.csv"/>
    <n v="8"/>
    <n v="17"/>
    <d v="2001-12-31T00:00:00"/>
    <x v="17"/>
  </r>
  <r>
    <s v="RESULTS_IRL_TOP_25.csv"/>
    <n v="2"/>
    <n v="13"/>
    <d v="2002-12-31T00:00:00"/>
    <x v="17"/>
  </r>
  <r>
    <s v="RESULTS_IRL_TOP_25.csv"/>
    <n v="7"/>
    <n v="19"/>
    <d v="2003-12-31T00:00:00"/>
    <x v="17"/>
  </r>
  <r>
    <s v="RESULTS_IRL_TOP_25.csv"/>
    <n v="6"/>
    <n v="7"/>
    <d v="2004-12-31T00:00:00"/>
    <x v="17"/>
  </r>
  <r>
    <s v="RESULTS_IRL_TOP_25.csv"/>
    <n v="6"/>
    <n v="19"/>
    <d v="2005-12-31T00:00:00"/>
    <x v="17"/>
  </r>
  <r>
    <s v="RESULTS_IRL_TOP_25.csv"/>
    <n v="0"/>
    <n v="1"/>
    <d v="2006-12-31T00:00:00"/>
    <x v="17"/>
  </r>
  <r>
    <s v="RESULTS_IRL_TOP_25.csv"/>
    <n v="2"/>
    <n v="14"/>
    <d v="2007-12-31T00:00:00"/>
    <x v="17"/>
  </r>
  <r>
    <s v="RESULTS_IRL_TOP_25.csv"/>
    <n v="3"/>
    <n v="14"/>
    <d v="2008-12-31T00:00:00"/>
    <x v="17"/>
  </r>
  <r>
    <s v="RESULTS_IRL_TOP_25.csv"/>
    <n v="3"/>
    <n v="14"/>
    <d v="2009-12-31T00:00:00"/>
    <x v="17"/>
  </r>
  <r>
    <s v="RESULTS_IRL_TOP_25.csv"/>
    <n v="2"/>
    <n v="11"/>
    <d v="2010-12-31T00:00:00"/>
    <x v="17"/>
  </r>
  <r>
    <s v="RESULTS_IRL_TOP_25.csv"/>
    <n v="3"/>
    <n v="13"/>
    <d v="2011-12-31T00:00:00"/>
    <x v="17"/>
  </r>
  <r>
    <s v="RESULTS_IRL_TOP_25.csv"/>
    <n v="4"/>
    <n v="17"/>
    <d v="2012-12-31T00:00:00"/>
    <x v="17"/>
  </r>
  <r>
    <s v="RESULTS_IRL_TOP_25.csv"/>
    <n v="3"/>
    <n v="16"/>
    <d v="2013-12-31T00:00:00"/>
    <x v="17"/>
  </r>
  <r>
    <s v="RESULTS_IRL_TOP_25.csv"/>
    <n v="4"/>
    <n v="15"/>
    <d v="2014-12-31T00:00:00"/>
    <x v="17"/>
  </r>
  <r>
    <s v="RESULTS_IRL_TOP_25.csv"/>
    <n v="2"/>
    <n v="13"/>
    <d v="2015-12-31T00:00:00"/>
    <x v="17"/>
  </r>
  <r>
    <s v="RESULTS_IRL_TOP_25.csv"/>
    <n v="4"/>
    <n v="13"/>
    <d v="2016-12-31T00:00:00"/>
    <x v="17"/>
  </r>
  <r>
    <s v="RESULTS_IRL_TOP_25.csv"/>
    <n v="6"/>
    <n v="11"/>
    <d v="2017-12-31T00:00:00"/>
    <x v="17"/>
  </r>
  <r>
    <s v="RESULTS_IRL_TOP_25.csv"/>
    <n v="3"/>
    <n v="14"/>
    <d v="2018-12-31T00:00:00"/>
    <x v="17"/>
  </r>
  <r>
    <s v="RESULTS_IRL_TOP_25.csv"/>
    <n v="5"/>
    <n v="13"/>
    <d v="2019-12-31T00:00:00"/>
    <x v="17"/>
  </r>
  <r>
    <s v="RESULTS_IRL_TOP_25.csv"/>
    <n v="4"/>
    <n v="13"/>
    <d v="2020-12-31T00:00:00"/>
    <x v="17"/>
  </r>
  <r>
    <s v="RESULTS_IRL_TOP_25.csv"/>
    <n v="7"/>
    <n v="14"/>
    <d v="2021-12-31T00:00:00"/>
    <x v="17"/>
  </r>
  <r>
    <s v="RESULTS_ITA_TOP_25.csv"/>
    <n v="7"/>
    <n v="6"/>
    <d v="2001-12-31T00:00:00"/>
    <x v="18"/>
  </r>
  <r>
    <s v="RESULTS_ITA_TOP_25.csv"/>
    <n v="8"/>
    <n v="4"/>
    <d v="2002-12-31T00:00:00"/>
    <x v="18"/>
  </r>
  <r>
    <s v="RESULTS_ITA_TOP_25.csv"/>
    <n v="8"/>
    <n v="9"/>
    <d v="2003-12-31T00:00:00"/>
    <x v="18"/>
  </r>
  <r>
    <s v="RESULTS_ITA_TOP_25.csv"/>
    <n v="8"/>
    <n v="9"/>
    <d v="2004-12-31T00:00:00"/>
    <x v="18"/>
  </r>
  <r>
    <s v="RESULTS_ITA_TOP_25.csv"/>
    <n v="8"/>
    <n v="11"/>
    <d v="2005-12-31T00:00:00"/>
    <x v="18"/>
  </r>
  <r>
    <s v="RESULTS_ITA_TOP_25.csv"/>
    <n v="8"/>
    <n v="11"/>
    <d v="2006-12-31T00:00:00"/>
    <x v="18"/>
  </r>
  <r>
    <s v="RESULTS_ITA_TOP_25.csv"/>
    <n v="3"/>
    <n v="7"/>
    <d v="2007-12-31T00:00:00"/>
    <x v="18"/>
  </r>
  <r>
    <s v="RESULTS_ITA_TOP_25.csv"/>
    <n v="5"/>
    <n v="9"/>
    <d v="2008-12-31T00:00:00"/>
    <x v="18"/>
  </r>
  <r>
    <s v="RESULTS_ITA_TOP_25.csv"/>
    <n v="8"/>
    <n v="10"/>
    <d v="2009-12-31T00:00:00"/>
    <x v="18"/>
  </r>
  <r>
    <s v="RESULTS_ITA_TOP_25.csv"/>
    <n v="4"/>
    <n v="7"/>
    <d v="2010-12-31T00:00:00"/>
    <x v="18"/>
  </r>
  <r>
    <s v="RESULTS_ITA_TOP_25.csv"/>
    <n v="0"/>
    <n v="4"/>
    <d v="2011-12-31T00:00:00"/>
    <x v="18"/>
  </r>
  <r>
    <s v="RESULTS_ITA_TOP_25.csv"/>
    <n v="2"/>
    <n v="8"/>
    <d v="2012-12-31T00:00:00"/>
    <x v="18"/>
  </r>
  <r>
    <s v="RESULTS_ITA_TOP_25.csv"/>
    <n v="4"/>
    <n v="8"/>
    <d v="2013-12-31T00:00:00"/>
    <x v="18"/>
  </r>
  <r>
    <s v="RESULTS_ITA_TOP_25.csv"/>
    <n v="0"/>
    <n v="2"/>
    <d v="2014-12-31T00:00:00"/>
    <x v="18"/>
  </r>
  <r>
    <s v="RESULTS_ITA_TOP_25.csv"/>
    <n v="3"/>
    <n v="5"/>
    <d v="2015-12-31T00:00:00"/>
    <x v="18"/>
  </r>
  <r>
    <s v="RESULTS_ITA_TOP_25.csv"/>
    <n v="7"/>
    <n v="5"/>
    <d v="2016-12-31T00:00:00"/>
    <x v="18"/>
  </r>
  <r>
    <s v="RESULTS_ITA_TOP_25.csv"/>
    <n v="4"/>
    <n v="11"/>
    <d v="2017-12-31T00:00:00"/>
    <x v="18"/>
  </r>
  <r>
    <s v="RESULTS_ITA_TOP_25.csv"/>
    <n v="2"/>
    <n v="6"/>
    <d v="2018-12-31T00:00:00"/>
    <x v="18"/>
  </r>
  <r>
    <s v="RESULTS_ITA_TOP_25.csv"/>
    <n v="2"/>
    <n v="3"/>
    <d v="2019-12-31T00:00:00"/>
    <x v="18"/>
  </r>
  <r>
    <s v="RESULTS_ITA_TOP_25.csv"/>
    <n v="3"/>
    <n v="6"/>
    <d v="2020-12-31T00:00:00"/>
    <x v="18"/>
  </r>
  <r>
    <s v="RESULTS_ITA_TOP_25.csv"/>
    <n v="5"/>
    <n v="8"/>
    <d v="2021-12-31T00:00:00"/>
    <x v="18"/>
  </r>
  <r>
    <s v="RESULTS_JPN_TOP_25.csv"/>
    <n v="4"/>
    <n v="12"/>
    <d v="2001-12-31T00:00:00"/>
    <x v="19"/>
  </r>
  <r>
    <s v="RESULTS_JPN_TOP_25.csv"/>
    <n v="6"/>
    <n v="9"/>
    <d v="2002-12-31T00:00:00"/>
    <x v="19"/>
  </r>
  <r>
    <s v="RESULTS_JPN_TOP_25.csv"/>
    <n v="8"/>
    <n v="13"/>
    <d v="2003-12-31T00:00:00"/>
    <x v="19"/>
  </r>
  <r>
    <s v="RESULTS_JPN_TOP_25.csv"/>
    <n v="8"/>
    <n v="12"/>
    <d v="2004-12-31T00:00:00"/>
    <x v="19"/>
  </r>
  <r>
    <s v="RESULTS_JPN_TOP_25.csv"/>
    <n v="8"/>
    <n v="11"/>
    <d v="2005-12-31T00:00:00"/>
    <x v="19"/>
  </r>
  <r>
    <s v="RESULTS_JPN_TOP_25.csv"/>
    <n v="8"/>
    <n v="13"/>
    <d v="2006-12-31T00:00:00"/>
    <x v="19"/>
  </r>
  <r>
    <s v="RESULTS_JPN_TOP_25.csv"/>
    <n v="1"/>
    <n v="5"/>
    <d v="2007-12-31T00:00:00"/>
    <x v="19"/>
  </r>
  <r>
    <s v="RESULTS_JPN_TOP_25.csv"/>
    <n v="7"/>
    <n v="7"/>
    <d v="2008-12-31T00:00:00"/>
    <x v="19"/>
  </r>
  <r>
    <s v="RESULTS_JPN_TOP_25.csv"/>
    <n v="8"/>
    <n v="7"/>
    <d v="2009-12-31T00:00:00"/>
    <x v="19"/>
  </r>
  <r>
    <s v="RESULTS_JPN_TOP_25.csv"/>
    <n v="2"/>
    <n v="7"/>
    <d v="2010-12-31T00:00:00"/>
    <x v="19"/>
  </r>
  <r>
    <s v="RESULTS_JPN_TOP_25.csv"/>
    <n v="2"/>
    <n v="7"/>
    <d v="2011-12-31T00:00:00"/>
    <x v="19"/>
  </r>
  <r>
    <s v="RESULTS_JPN_TOP_25.csv"/>
    <n v="4"/>
    <n v="8"/>
    <d v="2012-12-31T00:00:00"/>
    <x v="19"/>
  </r>
  <r>
    <s v="RESULTS_JPN_TOP_25.csv"/>
    <n v="1"/>
    <n v="5"/>
    <d v="2013-12-31T00:00:00"/>
    <x v="19"/>
  </r>
  <r>
    <s v="RESULTS_JPN_TOP_25.csv"/>
    <n v="3"/>
    <n v="7"/>
    <d v="2014-12-31T00:00:00"/>
    <x v="19"/>
  </r>
  <r>
    <s v="RESULTS_JPN_TOP_25.csv"/>
    <n v="2"/>
    <n v="5"/>
    <d v="2015-12-31T00:00:00"/>
    <x v="19"/>
  </r>
  <r>
    <s v="RESULTS_JPN_TOP_25.csv"/>
    <n v="3"/>
    <n v="7"/>
    <d v="2016-12-31T00:00:00"/>
    <x v="19"/>
  </r>
  <r>
    <s v="RESULTS_JPN_TOP_25.csv"/>
    <n v="3"/>
    <n v="8"/>
    <d v="2017-12-31T00:00:00"/>
    <x v="19"/>
  </r>
  <r>
    <s v="RESULTS_JPN_TOP_25.csv"/>
    <n v="3"/>
    <n v="6"/>
    <d v="2018-12-31T00:00:00"/>
    <x v="19"/>
  </r>
  <r>
    <s v="RESULTS_JPN_TOP_25.csv"/>
    <n v="4"/>
    <n v="9"/>
    <d v="2019-12-31T00:00:00"/>
    <x v="19"/>
  </r>
  <r>
    <s v="RESULTS_JPN_TOP_25.csv"/>
    <n v="8"/>
    <n v="12"/>
    <d v="2020-12-31T00:00:00"/>
    <x v="19"/>
  </r>
  <r>
    <s v="RESULTS_JPN_TOP_25.csv"/>
    <n v="6"/>
    <n v="8"/>
    <d v="2021-12-31T00:00:00"/>
    <x v="19"/>
  </r>
  <r>
    <s v="RESULTS_MEX_TOP_25.csv"/>
    <n v="0"/>
    <n v="11"/>
    <d v="2001-12-31T00:00:00"/>
    <x v="20"/>
  </r>
  <r>
    <s v="RESULTS_MEX_TOP_25.csv"/>
    <n v="0"/>
    <n v="11"/>
    <d v="2002-12-31T00:00:00"/>
    <x v="20"/>
  </r>
  <r>
    <s v="RESULTS_MEX_TOP_25.csv"/>
    <n v="1"/>
    <n v="7"/>
    <d v="2003-12-31T00:00:00"/>
    <x v="20"/>
  </r>
  <r>
    <s v="RESULTS_MEX_TOP_25.csv"/>
    <n v="3"/>
    <n v="5"/>
    <d v="2004-12-31T00:00:00"/>
    <x v="20"/>
  </r>
  <r>
    <s v="RESULTS_MEX_TOP_25.csv"/>
    <n v="2"/>
    <n v="3"/>
    <d v="2005-12-31T00:00:00"/>
    <x v="20"/>
  </r>
  <r>
    <s v="RESULTS_MEX_TOP_25.csv"/>
    <n v="0"/>
    <n v="1"/>
    <d v="2006-12-31T00:00:00"/>
    <x v="20"/>
  </r>
  <r>
    <s v="RESULTS_MEX_TOP_25.csv"/>
    <n v="2"/>
    <n v="5"/>
    <d v="2007-12-31T00:00:00"/>
    <x v="20"/>
  </r>
  <r>
    <s v="RESULTS_MEX_TOP_25.csv"/>
    <n v="0"/>
    <n v="2"/>
    <d v="2008-12-31T00:00:00"/>
    <x v="20"/>
  </r>
  <r>
    <s v="RESULTS_MEX_TOP_25.csv"/>
    <n v="4"/>
    <n v="3"/>
    <d v="2009-12-31T00:00:00"/>
    <x v="20"/>
  </r>
  <r>
    <s v="RESULTS_MEX_TOP_25.csv"/>
    <n v="4"/>
    <n v="8"/>
    <d v="2010-12-31T00:00:00"/>
    <x v="20"/>
  </r>
  <r>
    <s v="RESULTS_MEX_TOP_25.csv"/>
    <n v="3"/>
    <n v="1"/>
    <d v="2011-12-31T00:00:00"/>
    <x v="20"/>
  </r>
  <r>
    <s v="RESULTS_MEX_TOP_25.csv"/>
    <n v="3"/>
    <n v="6"/>
    <d v="2012-12-31T00:00:00"/>
    <x v="20"/>
  </r>
  <r>
    <s v="RESULTS_MEX_TOP_25.csv"/>
    <n v="3"/>
    <n v="15"/>
    <d v="2013-12-31T00:00:00"/>
    <x v="20"/>
  </r>
  <r>
    <s v="RESULTS_MEX_TOP_25.csv"/>
    <n v="3"/>
    <n v="5"/>
    <d v="2014-12-31T00:00:00"/>
    <x v="20"/>
  </r>
  <r>
    <s v="RESULTS_MEX_TOP_25.csv"/>
    <n v="1"/>
    <n v="13"/>
    <d v="2015-12-31T00:00:00"/>
    <x v="20"/>
  </r>
  <r>
    <s v="RESULTS_MEX_TOP_25.csv"/>
    <n v="1"/>
    <n v="10"/>
    <d v="2016-12-31T00:00:00"/>
    <x v="20"/>
  </r>
  <r>
    <s v="RESULTS_MEX_TOP_25.csv"/>
    <n v="1"/>
    <n v="17"/>
    <d v="2017-12-31T00:00:00"/>
    <x v="20"/>
  </r>
  <r>
    <s v="RESULTS_MEX_TOP_25.csv"/>
    <n v="3"/>
    <n v="12"/>
    <d v="2018-12-31T00:00:00"/>
    <x v="20"/>
  </r>
  <r>
    <s v="RESULTS_MEX_TOP_25.csv"/>
    <n v="3"/>
    <n v="15"/>
    <d v="2019-12-31T00:00:00"/>
    <x v="20"/>
  </r>
  <r>
    <s v="RESULTS_MEX_TOP_25.csv"/>
    <n v="2"/>
    <n v="8"/>
    <d v="2020-12-31T00:00:00"/>
    <x v="20"/>
  </r>
  <r>
    <s v="RESULTS_MEX_TOP_25.csv"/>
    <n v="4"/>
    <n v="17"/>
    <d v="2021-12-31T00:00:00"/>
    <x v="20"/>
  </r>
  <r>
    <s v="RESULTS_MYS_TOP_25.csv"/>
    <n v="1"/>
    <n v="11"/>
    <d v="2001-12-31T00:00:00"/>
    <x v="21"/>
  </r>
  <r>
    <s v="RESULTS_MYS_TOP_25.csv"/>
    <n v="1"/>
    <n v="13"/>
    <d v="2002-12-31T00:00:00"/>
    <x v="21"/>
  </r>
  <r>
    <s v="RESULTS_MYS_TOP_25.csv"/>
    <n v="3"/>
    <n v="12"/>
    <d v="2003-12-31T00:00:00"/>
    <x v="21"/>
  </r>
  <r>
    <s v="RESULTS_MYS_TOP_25.csv"/>
    <n v="1"/>
    <n v="16"/>
    <d v="2004-12-31T00:00:00"/>
    <x v="21"/>
  </r>
  <r>
    <s v="RESULTS_MYS_TOP_25.csv"/>
    <n v="2"/>
    <n v="19"/>
    <d v="2005-12-31T00:00:00"/>
    <x v="21"/>
  </r>
  <r>
    <s v="RESULTS_MYS_TOP_25.csv"/>
    <n v="0"/>
    <n v="15"/>
    <d v="2006-12-31T00:00:00"/>
    <x v="21"/>
  </r>
  <r>
    <s v="RESULTS_MYS_TOP_25.csv"/>
    <n v="0"/>
    <n v="12"/>
    <d v="2007-12-31T00:00:00"/>
    <x v="21"/>
  </r>
  <r>
    <s v="RESULTS_MYS_TOP_25.csv"/>
    <n v="1"/>
    <n v="9"/>
    <d v="2008-12-31T00:00:00"/>
    <x v="21"/>
  </r>
  <r>
    <s v="RESULTS_MYS_TOP_25.csv"/>
    <n v="1"/>
    <n v="13"/>
    <d v="2009-12-31T00:00:00"/>
    <x v="21"/>
  </r>
  <r>
    <s v="RESULTS_MYS_TOP_25.csv"/>
    <n v="1"/>
    <n v="11"/>
    <d v="2010-12-31T00:00:00"/>
    <x v="21"/>
  </r>
  <r>
    <s v="RESULTS_MYS_TOP_25.csv"/>
    <n v="2"/>
    <n v="6"/>
    <d v="2011-12-31T00:00:00"/>
    <x v="21"/>
  </r>
  <r>
    <s v="RESULTS_MYS_TOP_25.csv"/>
    <n v="1"/>
    <n v="12"/>
    <d v="2012-12-31T00:00:00"/>
    <x v="21"/>
  </r>
  <r>
    <s v="RESULTS_MYS_TOP_25.csv"/>
    <n v="2"/>
    <n v="10"/>
    <d v="2013-12-31T00:00:00"/>
    <x v="21"/>
  </r>
  <r>
    <s v="RESULTS_MYS_TOP_25.csv"/>
    <n v="1"/>
    <n v="13"/>
    <d v="2014-12-31T00:00:00"/>
    <x v="21"/>
  </r>
  <r>
    <s v="RESULTS_MYS_TOP_25.csv"/>
    <n v="2"/>
    <n v="11"/>
    <d v="2015-12-31T00:00:00"/>
    <x v="21"/>
  </r>
  <r>
    <s v="RESULTS_MYS_TOP_25.csv"/>
    <n v="3"/>
    <n v="13"/>
    <d v="2016-12-31T00:00:00"/>
    <x v="21"/>
  </r>
  <r>
    <s v="RESULTS_MYS_TOP_25.csv"/>
    <n v="3"/>
    <n v="13"/>
    <d v="2017-12-31T00:00:00"/>
    <x v="21"/>
  </r>
  <r>
    <s v="RESULTS_MYS_TOP_25.csv"/>
    <n v="4"/>
    <n v="10"/>
    <d v="2018-12-31T00:00:00"/>
    <x v="21"/>
  </r>
  <r>
    <s v="RESULTS_MYS_TOP_25.csv"/>
    <n v="2"/>
    <n v="12"/>
    <d v="2019-12-31T00:00:00"/>
    <x v="21"/>
  </r>
  <r>
    <s v="RESULTS_MYS_TOP_25.csv"/>
    <n v="3"/>
    <n v="11"/>
    <d v="2020-12-31T00:00:00"/>
    <x v="21"/>
  </r>
  <r>
    <s v="RESULTS_MYS_TOP_25.csv"/>
    <n v="4"/>
    <n v="9"/>
    <d v="2021-12-31T00:00:00"/>
    <x v="21"/>
  </r>
  <r>
    <s v="RESULTS_NLD_TOP_25.csv"/>
    <n v="6"/>
    <n v="10"/>
    <d v="2001-12-31T00:00:00"/>
    <x v="22"/>
  </r>
  <r>
    <s v="RESULTS_NLD_TOP_25.csv"/>
    <n v="4"/>
    <n v="7"/>
    <d v="2002-12-31T00:00:00"/>
    <x v="22"/>
  </r>
  <r>
    <s v="RESULTS_NLD_TOP_25.csv"/>
    <n v="5"/>
    <n v="7"/>
    <d v="2003-12-31T00:00:00"/>
    <x v="22"/>
  </r>
  <r>
    <s v="RESULTS_NLD_TOP_25.csv"/>
    <n v="6"/>
    <n v="13"/>
    <d v="2004-12-31T00:00:00"/>
    <x v="22"/>
  </r>
  <r>
    <s v="RESULTS_NLD_TOP_25.csv"/>
    <n v="6"/>
    <n v="15"/>
    <d v="2005-12-31T00:00:00"/>
    <x v="22"/>
  </r>
  <r>
    <s v="RESULTS_NLD_TOP_25.csv"/>
    <n v="5"/>
    <n v="10"/>
    <d v="2006-12-31T00:00:00"/>
    <x v="22"/>
  </r>
  <r>
    <s v="RESULTS_NLD_TOP_25.csv"/>
    <n v="7"/>
    <n v="13"/>
    <d v="2007-12-31T00:00:00"/>
    <x v="22"/>
  </r>
  <r>
    <s v="RESULTS_NLD_TOP_25.csv"/>
    <n v="6"/>
    <n v="5"/>
    <d v="2008-12-31T00:00:00"/>
    <x v="22"/>
  </r>
  <r>
    <s v="RESULTS_NLD_TOP_25.csv"/>
    <n v="5"/>
    <n v="8"/>
    <d v="2009-12-31T00:00:00"/>
    <x v="22"/>
  </r>
  <r>
    <s v="RESULTS_NLD_TOP_25.csv"/>
    <n v="6"/>
    <n v="7"/>
    <d v="2010-12-31T00:00:00"/>
    <x v="22"/>
  </r>
  <r>
    <s v="RESULTS_NLD_TOP_25.csv"/>
    <n v="4"/>
    <n v="7"/>
    <d v="2011-12-31T00:00:00"/>
    <x v="22"/>
  </r>
  <r>
    <s v="RESULTS_NLD_TOP_25.csv"/>
    <n v="4"/>
    <n v="7"/>
    <d v="2012-12-31T00:00:00"/>
    <x v="22"/>
  </r>
  <r>
    <s v="RESULTS_NLD_TOP_25.csv"/>
    <n v="5"/>
    <n v="9"/>
    <d v="2013-12-31T00:00:00"/>
    <x v="22"/>
  </r>
  <r>
    <s v="RESULTS_NLD_TOP_25.csv"/>
    <n v="5"/>
    <n v="9"/>
    <d v="2014-12-31T00:00:00"/>
    <x v="22"/>
  </r>
  <r>
    <s v="RESULTS_NLD_TOP_25.csv"/>
    <n v="5"/>
    <n v="5"/>
    <d v="2015-12-31T00:00:00"/>
    <x v="22"/>
  </r>
  <r>
    <s v="RESULTS_NLD_TOP_25.csv"/>
    <n v="4"/>
    <n v="9"/>
    <d v="2016-12-31T00:00:00"/>
    <x v="22"/>
  </r>
  <r>
    <s v="RESULTS_NLD_TOP_25.csv"/>
    <n v="5"/>
    <n v="12"/>
    <d v="2017-12-31T00:00:00"/>
    <x v="22"/>
  </r>
  <r>
    <s v="RESULTS_NLD_TOP_25.csv"/>
    <n v="5"/>
    <n v="7"/>
    <d v="2018-12-31T00:00:00"/>
    <x v="22"/>
  </r>
  <r>
    <s v="RESULTS_NLD_TOP_25.csv"/>
    <n v="7"/>
    <n v="4"/>
    <d v="2019-12-31T00:00:00"/>
    <x v="22"/>
  </r>
  <r>
    <s v="RESULTS_NLD_TOP_25.csv"/>
    <n v="6"/>
    <n v="9"/>
    <d v="2020-12-31T00:00:00"/>
    <x v="22"/>
  </r>
  <r>
    <s v="RESULTS_NLD_TOP_25.csv"/>
    <n v="7"/>
    <n v="14"/>
    <d v="2021-12-31T00:00:00"/>
    <x v="22"/>
  </r>
  <r>
    <s v="RESULTS_NOR_TOP_25.csv"/>
    <n v="0"/>
    <n v="1"/>
    <d v="2001-12-31T00:00:00"/>
    <x v="23"/>
  </r>
  <r>
    <s v="RESULTS_NOR_TOP_25.csv"/>
    <n v="4"/>
    <n v="12"/>
    <d v="2002-12-31T00:00:00"/>
    <x v="23"/>
  </r>
  <r>
    <s v="RESULTS_NOR_TOP_25.csv"/>
    <n v="8"/>
    <n v="13"/>
    <d v="2003-12-31T00:00:00"/>
    <x v="23"/>
  </r>
  <r>
    <s v="RESULTS_NOR_TOP_25.csv"/>
    <n v="6"/>
    <n v="18"/>
    <d v="2004-12-31T00:00:00"/>
    <x v="23"/>
  </r>
  <r>
    <s v="RESULTS_NOR_TOP_25.csv"/>
    <n v="7"/>
    <n v="10"/>
    <d v="2005-12-31T00:00:00"/>
    <x v="23"/>
  </r>
  <r>
    <s v="RESULTS_NOR_TOP_25.csv"/>
    <n v="8"/>
    <n v="13"/>
    <d v="2006-12-31T00:00:00"/>
    <x v="23"/>
  </r>
  <r>
    <s v="RESULTS_NOR_TOP_25.csv"/>
    <n v="6"/>
    <n v="9"/>
    <d v="2007-12-31T00:00:00"/>
    <x v="23"/>
  </r>
  <r>
    <s v="RESULTS_NOR_TOP_25.csv"/>
    <n v="4"/>
    <n v="11"/>
    <d v="2008-12-31T00:00:00"/>
    <x v="23"/>
  </r>
  <r>
    <s v="RESULTS_NOR_TOP_25.csv"/>
    <n v="4"/>
    <n v="9"/>
    <d v="2009-12-31T00:00:00"/>
    <x v="23"/>
  </r>
  <r>
    <s v="RESULTS_NOR_TOP_25.csv"/>
    <n v="8"/>
    <n v="4"/>
    <d v="2010-12-31T00:00:00"/>
    <x v="23"/>
  </r>
  <r>
    <s v="RESULTS_NOR_TOP_25.csv"/>
    <n v="6"/>
    <n v="7"/>
    <d v="2011-12-31T00:00:00"/>
    <x v="23"/>
  </r>
  <r>
    <s v="RESULTS_NOR_TOP_25.csv"/>
    <n v="6"/>
    <n v="11"/>
    <d v="2012-12-31T00:00:00"/>
    <x v="23"/>
  </r>
  <r>
    <s v="RESULTS_NOR_TOP_25.csv"/>
    <n v="7"/>
    <n v="16"/>
    <d v="2013-12-31T00:00:00"/>
    <x v="23"/>
  </r>
  <r>
    <s v="RESULTS_NOR_TOP_25.csv"/>
    <n v="4"/>
    <n v="8"/>
    <d v="2014-12-31T00:00:00"/>
    <x v="23"/>
  </r>
  <r>
    <s v="RESULTS_NOR_TOP_25.csv"/>
    <n v="7"/>
    <n v="13"/>
    <d v="2015-12-31T00:00:00"/>
    <x v="23"/>
  </r>
  <r>
    <s v="RESULTS_NOR_TOP_25.csv"/>
    <n v="4"/>
    <n v="14"/>
    <d v="2016-12-31T00:00:00"/>
    <x v="23"/>
  </r>
  <r>
    <s v="RESULTS_NOR_TOP_25.csv"/>
    <n v="7"/>
    <n v="15"/>
    <d v="2017-12-31T00:00:00"/>
    <x v="23"/>
  </r>
  <r>
    <s v="RESULTS_NOR_TOP_25.csv"/>
    <n v="5"/>
    <n v="10"/>
    <d v="2018-12-31T00:00:00"/>
    <x v="23"/>
  </r>
  <r>
    <s v="RESULTS_NOR_TOP_25.csv"/>
    <n v="4"/>
    <n v="15"/>
    <d v="2019-12-31T00:00:00"/>
    <x v="23"/>
  </r>
  <r>
    <s v="RESULTS_NOR_TOP_25.csv"/>
    <n v="4"/>
    <n v="11"/>
    <d v="2020-12-31T00:00:00"/>
    <x v="23"/>
  </r>
  <r>
    <s v="RESULTS_NOR_TOP_25.csv"/>
    <n v="4"/>
    <n v="11"/>
    <d v="2021-12-31T00:00:00"/>
    <x v="23"/>
  </r>
  <r>
    <s v="RESULTS_NZL_TOP_25.csv"/>
    <n v="0"/>
    <n v="7"/>
    <d v="2001-12-31T00:00:00"/>
    <x v="24"/>
  </r>
  <r>
    <s v="RESULTS_NZL_TOP_25.csv"/>
    <n v="1"/>
    <n v="10"/>
    <d v="2002-12-31T00:00:00"/>
    <x v="24"/>
  </r>
  <r>
    <s v="RESULTS_NZL_TOP_25.csv"/>
    <n v="1"/>
    <n v="9"/>
    <d v="2003-12-31T00:00:00"/>
    <x v="24"/>
  </r>
  <r>
    <s v="RESULTS_NZL_TOP_25.csv"/>
    <n v="1"/>
    <n v="13"/>
    <d v="2004-12-31T00:00:00"/>
    <x v="24"/>
  </r>
  <r>
    <s v="RESULTS_NZL_TOP_25.csv"/>
    <n v="1"/>
    <n v="12"/>
    <d v="2005-12-31T00:00:00"/>
    <x v="24"/>
  </r>
  <r>
    <s v="RESULTS_NZL_TOP_25.csv"/>
    <n v="0"/>
    <n v="9"/>
    <d v="2006-12-31T00:00:00"/>
    <x v="24"/>
  </r>
  <r>
    <s v="RESULTS_NZL_TOP_25.csv"/>
    <n v="0"/>
    <n v="11"/>
    <d v="2007-12-31T00:00:00"/>
    <x v="24"/>
  </r>
  <r>
    <s v="RESULTS_NZL_TOP_25.csv"/>
    <n v="0"/>
    <n v="12"/>
    <d v="2008-12-31T00:00:00"/>
    <x v="24"/>
  </r>
  <r>
    <s v="RESULTS_NZL_TOP_25.csv"/>
    <n v="0"/>
    <n v="12"/>
    <d v="2009-12-31T00:00:00"/>
    <x v="24"/>
  </r>
  <r>
    <s v="RESULTS_NZL_TOP_25.csv"/>
    <n v="1"/>
    <n v="15"/>
    <d v="2010-12-31T00:00:00"/>
    <x v="24"/>
  </r>
  <r>
    <s v="RESULTS_NZL_TOP_25.csv"/>
    <n v="2"/>
    <n v="15"/>
    <d v="2011-12-31T00:00:00"/>
    <x v="24"/>
  </r>
  <r>
    <s v="RESULTS_NZL_TOP_25.csv"/>
    <n v="3"/>
    <n v="18"/>
    <d v="2012-12-31T00:00:00"/>
    <x v="24"/>
  </r>
  <r>
    <s v="RESULTS_NZL_TOP_25.csv"/>
    <n v="2"/>
    <n v="18"/>
    <d v="2013-12-31T00:00:00"/>
    <x v="24"/>
  </r>
  <r>
    <s v="RESULTS_NZL_TOP_25.csv"/>
    <n v="3"/>
    <n v="17"/>
    <d v="2014-12-31T00:00:00"/>
    <x v="24"/>
  </r>
  <r>
    <s v="RESULTS_NZL_TOP_25.csv"/>
    <n v="3"/>
    <n v="22"/>
    <d v="2015-12-31T00:00:00"/>
    <x v="24"/>
  </r>
  <r>
    <s v="RESULTS_NZL_TOP_25.csv"/>
    <n v="2"/>
    <n v="11"/>
    <d v="2016-12-31T00:00:00"/>
    <x v="24"/>
  </r>
  <r>
    <s v="RESULTS_NZL_TOP_25.csv"/>
    <n v="3"/>
    <n v="19"/>
    <d v="2017-12-31T00:00:00"/>
    <x v="24"/>
  </r>
  <r>
    <s v="RESULTS_NZL_TOP_25.csv"/>
    <n v="4"/>
    <n v="13"/>
    <d v="2018-12-31T00:00:00"/>
    <x v="24"/>
  </r>
  <r>
    <s v="RESULTS_NZL_TOP_25.csv"/>
    <n v="3"/>
    <n v="20"/>
    <d v="2019-12-31T00:00:00"/>
    <x v="24"/>
  </r>
  <r>
    <s v="RESULTS_NZL_TOP_25.csv"/>
    <n v="4"/>
    <n v="12"/>
    <d v="2020-12-31T00:00:00"/>
    <x v="24"/>
  </r>
  <r>
    <s v="RESULTS_NZL_TOP_25.csv"/>
    <n v="5"/>
    <n v="17"/>
    <d v="2021-12-31T00:00:00"/>
    <x v="24"/>
  </r>
  <r>
    <s v="RESULTS_PHL_TOP_25.csv"/>
    <n v="1"/>
    <n v="10"/>
    <d v="2001-12-31T00:00:00"/>
    <x v="25"/>
  </r>
  <r>
    <s v="RESULTS_PHL_TOP_25.csv"/>
    <n v="0"/>
    <n v="18"/>
    <d v="2002-12-31T00:00:00"/>
    <x v="25"/>
  </r>
  <r>
    <s v="RESULTS_PHL_TOP_25.csv"/>
    <n v="0"/>
    <n v="9"/>
    <d v="2003-12-31T00:00:00"/>
    <x v="25"/>
  </r>
  <r>
    <s v="RESULTS_PHL_TOP_25.csv"/>
    <n v="0"/>
    <n v="2"/>
    <d v="2004-12-31T00:00:00"/>
    <x v="25"/>
  </r>
  <r>
    <s v="RESULTS_PHL_TOP_25.csv"/>
    <n v="2"/>
    <n v="11"/>
    <d v="2005-12-31T00:00:00"/>
    <x v="25"/>
  </r>
  <r>
    <s v="RESULTS_PHL_TOP_25.csv"/>
    <n v="0"/>
    <n v="15"/>
    <d v="2006-12-31T00:00:00"/>
    <x v="25"/>
  </r>
  <r>
    <s v="RESULTS_PHL_TOP_25.csv"/>
    <n v="2"/>
    <n v="11"/>
    <d v="2007-12-31T00:00:00"/>
    <x v="25"/>
  </r>
  <r>
    <s v="RESULTS_PHL_TOP_25.csv"/>
    <n v="0"/>
    <n v="7"/>
    <d v="2008-12-31T00:00:00"/>
    <x v="25"/>
  </r>
  <r>
    <s v="RESULTS_PHL_TOP_25.csv"/>
    <n v="3"/>
    <n v="1"/>
    <d v="2009-12-31T00:00:00"/>
    <x v="25"/>
  </r>
  <r>
    <s v="RESULTS_PHL_TOP_25.csv"/>
    <n v="2"/>
    <n v="16"/>
    <d v="2010-12-31T00:00:00"/>
    <x v="25"/>
  </r>
  <r>
    <s v="RESULTS_PHL_TOP_25.csv"/>
    <n v="2"/>
    <n v="17"/>
    <d v="2011-12-31T00:00:00"/>
    <x v="25"/>
  </r>
  <r>
    <s v="RESULTS_PHL_TOP_25.csv"/>
    <n v="3"/>
    <n v="14"/>
    <d v="2012-12-31T00:00:00"/>
    <x v="25"/>
  </r>
  <r>
    <s v="RESULTS_PHL_TOP_25.csv"/>
    <n v="3"/>
    <n v="10"/>
    <d v="2013-12-31T00:00:00"/>
    <x v="25"/>
  </r>
  <r>
    <s v="RESULTS_PHL_TOP_25.csv"/>
    <n v="0"/>
    <n v="12"/>
    <d v="2014-12-31T00:00:00"/>
    <x v="25"/>
  </r>
  <r>
    <s v="RESULTS_PHL_TOP_25.csv"/>
    <n v="1"/>
    <n v="9"/>
    <d v="2015-12-31T00:00:00"/>
    <x v="25"/>
  </r>
  <r>
    <s v="RESULTS_PHL_TOP_25.csv"/>
    <n v="1"/>
    <n v="10"/>
    <d v="2016-12-31T00:00:00"/>
    <x v="25"/>
  </r>
  <r>
    <s v="RESULTS_PHL_TOP_25.csv"/>
    <n v="4"/>
    <n v="16"/>
    <d v="2017-12-31T00:00:00"/>
    <x v="25"/>
  </r>
  <r>
    <s v="RESULTS_PHL_TOP_25.csv"/>
    <n v="2"/>
    <n v="11"/>
    <d v="2018-12-31T00:00:00"/>
    <x v="25"/>
  </r>
  <r>
    <s v="RESULTS_PHL_TOP_25.csv"/>
    <n v="4"/>
    <n v="15"/>
    <d v="2019-12-31T00:00:00"/>
    <x v="25"/>
  </r>
  <r>
    <s v="RESULTS_PHL_TOP_25.csv"/>
    <n v="0"/>
    <n v="1"/>
    <d v="2020-12-31T00:00:00"/>
    <x v="25"/>
  </r>
  <r>
    <s v="RESULTS_PHL_TOP_25.csv"/>
    <n v="5"/>
    <n v="8"/>
    <d v="2021-12-31T00:00:00"/>
    <x v="25"/>
  </r>
  <r>
    <s v="RESULTS_POL_TOP_25.csv"/>
    <n v="3"/>
    <n v="10"/>
    <d v="2001-12-31T00:00:00"/>
    <x v="26"/>
  </r>
  <r>
    <s v="RESULTS_POL_TOP_25.csv"/>
    <n v="4"/>
    <n v="13"/>
    <d v="2002-12-31T00:00:00"/>
    <x v="26"/>
  </r>
  <r>
    <s v="RESULTS_POL_TOP_25.csv"/>
    <n v="3"/>
    <n v="10"/>
    <d v="2003-12-31T00:00:00"/>
    <x v="26"/>
  </r>
  <r>
    <s v="RESULTS_POL_TOP_25.csv"/>
    <n v="4"/>
    <n v="12"/>
    <d v="2004-12-31T00:00:00"/>
    <x v="26"/>
  </r>
  <r>
    <s v="RESULTS_POL_TOP_25.csv"/>
    <n v="6"/>
    <n v="6"/>
    <d v="2005-12-31T00:00:00"/>
    <x v="26"/>
  </r>
  <r>
    <s v="RESULTS_POL_TOP_25.csv"/>
    <n v="4"/>
    <n v="11"/>
    <d v="2006-12-31T00:00:00"/>
    <x v="26"/>
  </r>
  <r>
    <s v="RESULTS_POL_TOP_25.csv"/>
    <n v="4"/>
    <n v="11"/>
    <d v="2007-12-31T00:00:00"/>
    <x v="26"/>
  </r>
  <r>
    <s v="RESULTS_POL_TOP_25.csv"/>
    <n v="3"/>
    <n v="8"/>
    <d v="2008-12-31T00:00:00"/>
    <x v="26"/>
  </r>
  <r>
    <s v="RESULTS_POL_TOP_25.csv"/>
    <n v="3"/>
    <n v="6"/>
    <d v="2009-12-31T00:00:00"/>
    <x v="26"/>
  </r>
  <r>
    <s v="RESULTS_POL_TOP_25.csv"/>
    <n v="6"/>
    <n v="14"/>
    <d v="2010-12-31T00:00:00"/>
    <x v="26"/>
  </r>
  <r>
    <s v="RESULTS_POL_TOP_25.csv"/>
    <n v="5"/>
    <n v="7"/>
    <d v="2011-12-31T00:00:00"/>
    <x v="26"/>
  </r>
  <r>
    <s v="RESULTS_POL_TOP_25.csv"/>
    <n v="5"/>
    <n v="9"/>
    <d v="2012-12-31T00:00:00"/>
    <x v="26"/>
  </r>
  <r>
    <s v="RESULTS_POL_TOP_25.csv"/>
    <n v="3"/>
    <n v="1"/>
    <d v="2013-12-31T00:00:00"/>
    <x v="26"/>
  </r>
  <r>
    <s v="RESULTS_POL_TOP_25.csv"/>
    <n v="3"/>
    <n v="1"/>
    <d v="2014-12-31T00:00:00"/>
    <x v="26"/>
  </r>
  <r>
    <s v="RESULTS_POL_TOP_25.csv"/>
    <n v="3"/>
    <n v="1"/>
    <d v="2015-12-31T00:00:00"/>
    <x v="26"/>
  </r>
  <r>
    <s v="RESULTS_POL_TOP_25.csv"/>
    <n v="3"/>
    <n v="1"/>
    <d v="2016-12-31T00:00:00"/>
    <x v="26"/>
  </r>
  <r>
    <s v="RESULTS_POL_TOP_25.csv"/>
    <n v="3"/>
    <n v="1"/>
    <d v="2017-12-31T00:00:00"/>
    <x v="26"/>
  </r>
  <r>
    <s v="RESULTS_POL_TOP_25.csv"/>
    <n v="0"/>
    <n v="1"/>
    <d v="2018-12-31T00:00:00"/>
    <x v="26"/>
  </r>
  <r>
    <s v="RESULTS_POL_TOP_25.csv"/>
    <n v="3"/>
    <n v="1"/>
    <d v="2019-12-31T00:00:00"/>
    <x v="26"/>
  </r>
  <r>
    <s v="RESULTS_POL_TOP_25.csv"/>
    <n v="6"/>
    <n v="9"/>
    <d v="2020-12-31T00:00:00"/>
    <x v="26"/>
  </r>
  <r>
    <s v="RESULTS_POL_TOP_25.csv"/>
    <n v="4"/>
    <n v="11"/>
    <d v="2021-12-31T00:00:00"/>
    <x v="26"/>
  </r>
  <r>
    <s v="RESULTS_SGP_TOP_25.csv"/>
    <n v="3"/>
    <n v="5"/>
    <d v="2001-12-31T00:00:00"/>
    <x v="27"/>
  </r>
  <r>
    <s v="RESULTS_SGP_TOP_25.csv"/>
    <n v="2"/>
    <n v="12"/>
    <d v="2002-12-31T00:00:00"/>
    <x v="27"/>
  </r>
  <r>
    <s v="RESULTS_SGP_TOP_25.csv"/>
    <n v="1"/>
    <n v="9"/>
    <d v="2003-12-31T00:00:00"/>
    <x v="27"/>
  </r>
  <r>
    <s v="RESULTS_SGP_TOP_25.csv"/>
    <n v="3"/>
    <n v="13"/>
    <d v="2004-12-31T00:00:00"/>
    <x v="27"/>
  </r>
  <r>
    <s v="RESULTS_SGP_TOP_25.csv"/>
    <n v="2"/>
    <n v="9"/>
    <d v="2005-12-31T00:00:00"/>
    <x v="27"/>
  </r>
  <r>
    <s v="RESULTS_SGP_TOP_25.csv"/>
    <n v="0"/>
    <n v="14"/>
    <d v="2006-12-31T00:00:00"/>
    <x v="27"/>
  </r>
  <r>
    <s v="RESULTS_SGP_TOP_25.csv"/>
    <n v="0"/>
    <n v="11"/>
    <d v="2007-12-31T00:00:00"/>
    <x v="27"/>
  </r>
  <r>
    <s v="RESULTS_SGP_TOP_25.csv"/>
    <n v="1"/>
    <n v="11"/>
    <d v="2008-12-31T00:00:00"/>
    <x v="27"/>
  </r>
  <r>
    <s v="RESULTS_SGP_TOP_25.csv"/>
    <n v="2"/>
    <n v="8"/>
    <d v="2009-12-31T00:00:00"/>
    <x v="27"/>
  </r>
  <r>
    <s v="RESULTS_SGP_TOP_25.csv"/>
    <n v="3"/>
    <n v="1"/>
    <d v="2010-12-31T00:00:00"/>
    <x v="27"/>
  </r>
  <r>
    <s v="RESULTS_SGP_TOP_25.csv"/>
    <n v="3"/>
    <n v="11"/>
    <d v="2011-12-31T00:00:00"/>
    <x v="27"/>
  </r>
  <r>
    <s v="RESULTS_SGP_TOP_25.csv"/>
    <n v="4"/>
    <n v="11"/>
    <d v="2012-12-31T00:00:00"/>
    <x v="27"/>
  </r>
  <r>
    <s v="RESULTS_SGP_TOP_25.csv"/>
    <n v="6"/>
    <n v="11"/>
    <d v="2013-12-31T00:00:00"/>
    <x v="27"/>
  </r>
  <r>
    <s v="RESULTS_SGP_TOP_25.csv"/>
    <n v="2"/>
    <n v="9"/>
    <d v="2014-12-31T00:00:00"/>
    <x v="27"/>
  </r>
  <r>
    <s v="RESULTS_SGP_TOP_25.csv"/>
    <n v="2"/>
    <n v="11"/>
    <d v="2015-12-31T00:00:00"/>
    <x v="27"/>
  </r>
  <r>
    <s v="RESULTS_SGP_TOP_25.csv"/>
    <n v="2"/>
    <n v="11"/>
    <d v="2016-12-31T00:00:00"/>
    <x v="27"/>
  </r>
  <r>
    <s v="RESULTS_SGP_TOP_25.csv"/>
    <n v="4"/>
    <n v="16"/>
    <d v="2017-12-31T00:00:00"/>
    <x v="27"/>
  </r>
  <r>
    <s v="RESULTS_SGP_TOP_25.csv"/>
    <n v="0"/>
    <n v="1"/>
    <d v="2018-12-31T00:00:00"/>
    <x v="27"/>
  </r>
  <r>
    <s v="RESULTS_SGP_TOP_25.csv"/>
    <n v="3"/>
    <n v="13"/>
    <d v="2019-12-31T00:00:00"/>
    <x v="27"/>
  </r>
  <r>
    <s v="RESULTS_SGP_TOP_25.csv"/>
    <n v="1"/>
    <n v="8"/>
    <d v="2020-12-31T00:00:00"/>
    <x v="27"/>
  </r>
  <r>
    <s v="RESULTS_SGP_TOP_25.csv"/>
    <n v="3"/>
    <n v="9"/>
    <d v="2021-12-31T00:00:00"/>
    <x v="27"/>
  </r>
  <r>
    <s v="RESULTS_SWE_TOP_25.csv"/>
    <n v="5"/>
    <n v="5"/>
    <d v="2001-12-31T00:00:00"/>
    <x v="28"/>
  </r>
  <r>
    <s v="RESULTS_SWE_TOP_25.csv"/>
    <n v="8"/>
    <n v="10"/>
    <d v="2002-12-31T00:00:00"/>
    <x v="28"/>
  </r>
  <r>
    <s v="RESULTS_SWE_TOP_25.csv"/>
    <n v="6"/>
    <n v="9"/>
    <d v="2003-12-31T00:00:00"/>
    <x v="28"/>
  </r>
  <r>
    <s v="RESULTS_SWE_TOP_25.csv"/>
    <n v="9"/>
    <n v="13"/>
    <d v="2004-12-31T00:00:00"/>
    <x v="28"/>
  </r>
  <r>
    <s v="RESULTS_SWE_TOP_25.csv"/>
    <n v="9"/>
    <n v="15"/>
    <d v="2005-12-31T00:00:00"/>
    <x v="28"/>
  </r>
  <r>
    <s v="RESULTS_SWE_TOP_25.csv"/>
    <n v="10"/>
    <n v="13"/>
    <d v="2006-12-31T00:00:00"/>
    <x v="28"/>
  </r>
  <r>
    <s v="RESULTS_SWE_TOP_25.csv"/>
    <n v="8"/>
    <n v="12"/>
    <d v="2007-12-31T00:00:00"/>
    <x v="28"/>
  </r>
  <r>
    <s v="RESULTS_SWE_TOP_25.csv"/>
    <n v="2"/>
    <n v="7"/>
    <d v="2008-12-31T00:00:00"/>
    <x v="28"/>
  </r>
  <r>
    <s v="RESULTS_SWE_TOP_25.csv"/>
    <n v="9"/>
    <n v="11"/>
    <d v="2009-12-31T00:00:00"/>
    <x v="28"/>
  </r>
  <r>
    <s v="RESULTS_SWE_TOP_25.csv"/>
    <n v="8"/>
    <n v="7"/>
    <d v="2010-12-31T00:00:00"/>
    <x v="28"/>
  </r>
  <r>
    <s v="RESULTS_SWE_TOP_25.csv"/>
    <n v="7"/>
    <n v="8"/>
    <d v="2011-12-31T00:00:00"/>
    <x v="28"/>
  </r>
  <r>
    <s v="RESULTS_SWE_TOP_25.csv"/>
    <n v="5"/>
    <n v="11"/>
    <d v="2012-12-31T00:00:00"/>
    <x v="28"/>
  </r>
  <r>
    <s v="RESULTS_SWE_TOP_25.csv"/>
    <n v="7"/>
    <n v="13"/>
    <d v="2013-12-31T00:00:00"/>
    <x v="28"/>
  </r>
  <r>
    <s v="RESULTS_SWE_TOP_25.csv"/>
    <n v="3"/>
    <n v="8"/>
    <d v="2014-12-31T00:00:00"/>
    <x v="28"/>
  </r>
  <r>
    <s v="RESULTS_SWE_TOP_25.csv"/>
    <n v="3"/>
    <n v="12"/>
    <d v="2015-12-31T00:00:00"/>
    <x v="28"/>
  </r>
  <r>
    <s v="RESULTS_SWE_TOP_25.csv"/>
    <n v="4"/>
    <n v="11"/>
    <d v="2016-12-31T00:00:00"/>
    <x v="28"/>
  </r>
  <r>
    <s v="RESULTS_SWE_TOP_25.csv"/>
    <n v="4"/>
    <n v="10"/>
    <d v="2017-12-31T00:00:00"/>
    <x v="28"/>
  </r>
  <r>
    <s v="RESULTS_SWE_TOP_25.csv"/>
    <n v="2"/>
    <n v="7"/>
    <d v="2018-12-31T00:00:00"/>
    <x v="28"/>
  </r>
  <r>
    <s v="RESULTS_SWE_TOP_25.csv"/>
    <n v="3"/>
    <n v="12"/>
    <d v="2019-12-31T00:00:00"/>
    <x v="28"/>
  </r>
  <r>
    <s v="RESULTS_SWE_TOP_25.csv"/>
    <n v="3"/>
    <n v="9"/>
    <d v="2020-12-31T00:00:00"/>
    <x v="28"/>
  </r>
  <r>
    <s v="RESULTS_SWE_TOP_25.csv"/>
    <n v="5"/>
    <n v="8"/>
    <d v="2021-12-31T00:00:00"/>
    <x v="28"/>
  </r>
  <r>
    <s v="RESULTS_THA_TOP_25.csv"/>
    <n v="3"/>
    <n v="5"/>
    <d v="2001-12-31T00:00:00"/>
    <x v="29"/>
  </r>
  <r>
    <s v="RESULTS_THA_TOP_25.csv"/>
    <n v="1"/>
    <n v="12"/>
    <d v="2002-12-31T00:00:00"/>
    <x v="29"/>
  </r>
  <r>
    <s v="RESULTS_THA_TOP_25.csv"/>
    <n v="1"/>
    <n v="10"/>
    <d v="2003-12-31T00:00:00"/>
    <x v="29"/>
  </r>
  <r>
    <s v="RESULTS_THA_TOP_25.csv"/>
    <n v="0"/>
    <n v="12"/>
    <d v="2004-12-31T00:00:00"/>
    <x v="29"/>
  </r>
  <r>
    <s v="RESULTS_THA_TOP_25.csv"/>
    <n v="0"/>
    <n v="7"/>
    <d v="2005-12-31T00:00:00"/>
    <x v="29"/>
  </r>
  <r>
    <s v="RESULTS_THA_TOP_25.csv"/>
    <n v="0"/>
    <n v="6"/>
    <d v="2006-12-31T00:00:00"/>
    <x v="29"/>
  </r>
  <r>
    <s v="RESULTS_THA_TOP_25.csv"/>
    <n v="0"/>
    <n v="17"/>
    <d v="2007-12-31T00:00:00"/>
    <x v="29"/>
  </r>
  <r>
    <s v="RESULTS_THA_TOP_25.csv"/>
    <n v="0"/>
    <n v="5"/>
    <d v="2008-12-31T00:00:00"/>
    <x v="29"/>
  </r>
  <r>
    <s v="RESULTS_THA_TOP_25.csv"/>
    <n v="0"/>
    <n v="11"/>
    <d v="2009-12-31T00:00:00"/>
    <x v="29"/>
  </r>
  <r>
    <s v="RESULTS_THA_TOP_25.csv"/>
    <n v="1"/>
    <n v="12"/>
    <d v="2010-12-31T00:00:00"/>
    <x v="29"/>
  </r>
  <r>
    <s v="RESULTS_THA_TOP_25.csv"/>
    <n v="0"/>
    <n v="6"/>
    <d v="2011-12-31T00:00:00"/>
    <x v="29"/>
  </r>
  <r>
    <s v="RESULTS_THA_TOP_25.csv"/>
    <n v="2"/>
    <n v="12"/>
    <d v="2012-12-31T00:00:00"/>
    <x v="29"/>
  </r>
  <r>
    <s v="RESULTS_THA_TOP_25.csv"/>
    <n v="0"/>
    <n v="6"/>
    <d v="2013-12-31T00:00:00"/>
    <x v="29"/>
  </r>
  <r>
    <s v="RESULTS_THA_TOP_25.csv"/>
    <n v="2"/>
    <n v="16"/>
    <d v="2014-12-31T00:00:00"/>
    <x v="29"/>
  </r>
  <r>
    <s v="RESULTS_THA_TOP_25.csv"/>
    <n v="1"/>
    <n v="11"/>
    <d v="2015-12-31T00:00:00"/>
    <x v="29"/>
  </r>
  <r>
    <s v="RESULTS_THA_TOP_25.csv"/>
    <n v="0"/>
    <n v="9"/>
    <d v="2016-12-31T00:00:00"/>
    <x v="29"/>
  </r>
  <r>
    <s v="RESULTS_THA_TOP_25.csv"/>
    <n v="2"/>
    <n v="16"/>
    <d v="2017-12-31T00:00:00"/>
    <x v="29"/>
  </r>
  <r>
    <s v="RESULTS_THA_TOP_25.csv"/>
    <n v="1"/>
    <n v="14"/>
    <d v="2018-12-31T00:00:00"/>
    <x v="29"/>
  </r>
  <r>
    <s v="RESULTS_THA_TOP_25.csv"/>
    <n v="1"/>
    <n v="11"/>
    <d v="2019-12-31T00:00:00"/>
    <x v="29"/>
  </r>
  <r>
    <s v="RESULTS_THA_TOP_25.csv"/>
    <n v="1"/>
    <n v="8"/>
    <d v="2020-12-31T00:00:00"/>
    <x v="29"/>
  </r>
  <r>
    <s v="RESULTS_THA_TOP_25.csv"/>
    <n v="1"/>
    <n v="9"/>
    <d v="2021-12-31T00:00:00"/>
    <x v="29"/>
  </r>
  <r>
    <s v="RESULTS_TWN_TOP_25.csv"/>
    <n v="0"/>
    <n v="9"/>
    <d v="2001-12-31T00:00:00"/>
    <x v="30"/>
  </r>
  <r>
    <s v="RESULTS_TWN_TOP_25.csv"/>
    <n v="2"/>
    <n v="7"/>
    <d v="2002-12-31T00:00:00"/>
    <x v="30"/>
  </r>
  <r>
    <s v="RESULTS_TWN_TOP_25.csv"/>
    <n v="2"/>
    <n v="13"/>
    <d v="2003-12-31T00:00:00"/>
    <x v="30"/>
  </r>
  <r>
    <s v="RESULTS_TWN_TOP_25.csv"/>
    <n v="3"/>
    <n v="11"/>
    <d v="2004-12-31T00:00:00"/>
    <x v="30"/>
  </r>
  <r>
    <s v="RESULTS_TWN_TOP_25.csv"/>
    <n v="3"/>
    <n v="16"/>
    <d v="2005-12-31T00:00:00"/>
    <x v="30"/>
  </r>
  <r>
    <s v="RESULTS_TWN_TOP_25.csv"/>
    <n v="1"/>
    <n v="11"/>
    <d v="2006-12-31T00:00:00"/>
    <x v="30"/>
  </r>
  <r>
    <s v="RESULTS_TWN_TOP_25.csv"/>
    <n v="1"/>
    <n v="7"/>
    <d v="2007-12-31T00:00:00"/>
    <x v="30"/>
  </r>
  <r>
    <s v="RESULTS_TWN_TOP_25.csv"/>
    <n v="0"/>
    <n v="7"/>
    <d v="2008-12-31T00:00:00"/>
    <x v="30"/>
  </r>
  <r>
    <s v="RESULTS_TWN_TOP_25.csv"/>
    <n v="0"/>
    <n v="9"/>
    <d v="2009-12-31T00:00:00"/>
    <x v="30"/>
  </r>
  <r>
    <s v="RESULTS_TWN_TOP_25.csv"/>
    <n v="1"/>
    <n v="8"/>
    <d v="2010-12-31T00:00:00"/>
    <x v="30"/>
  </r>
  <r>
    <s v="RESULTS_TWN_TOP_25.csv"/>
    <n v="0"/>
    <n v="4"/>
    <d v="2011-12-31T00:00:00"/>
    <x v="30"/>
  </r>
  <r>
    <s v="RESULTS_TWN_TOP_25.csv"/>
    <n v="0"/>
    <n v="3"/>
    <d v="2012-12-31T00:00:00"/>
    <x v="30"/>
  </r>
  <r>
    <s v="RESULTS_TWN_TOP_25.csv"/>
    <n v="6"/>
    <n v="8"/>
    <d v="2013-12-31T00:00:00"/>
    <x v="30"/>
  </r>
  <r>
    <s v="RESULTS_TWN_TOP_25.csv"/>
    <n v="2"/>
    <n v="4"/>
    <d v="2014-12-31T00:00:00"/>
    <x v="30"/>
  </r>
  <r>
    <s v="RESULTS_TWN_TOP_25.csv"/>
    <n v="0"/>
    <n v="5"/>
    <d v="2015-12-31T00:00:00"/>
    <x v="30"/>
  </r>
  <r>
    <s v="RESULTS_TWN_TOP_25.csv"/>
    <n v="6"/>
    <n v="6"/>
    <d v="2016-12-31T00:00:00"/>
    <x v="30"/>
  </r>
  <r>
    <s v="RESULTS_TWN_TOP_25.csv"/>
    <n v="2"/>
    <n v="8"/>
    <d v="2017-12-31T00:00:00"/>
    <x v="30"/>
  </r>
  <r>
    <s v="RESULTS_TWN_TOP_25.csv"/>
    <n v="1"/>
    <n v="4"/>
    <d v="2018-12-31T00:00:00"/>
    <x v="30"/>
  </r>
  <r>
    <s v="RESULTS_TWN_TOP_25.csv"/>
    <n v="1"/>
    <n v="7"/>
    <d v="2019-12-31T00:00:00"/>
    <x v="30"/>
  </r>
  <r>
    <s v="RESULTS_TWN_TOP_25.csv"/>
    <n v="0"/>
    <n v="4"/>
    <d v="2020-12-31T00:00:00"/>
    <x v="30"/>
  </r>
  <r>
    <s v="RESULTS_TWN_TOP_25.csv"/>
    <n v="3"/>
    <n v="7"/>
    <d v="2021-12-31T00:00:00"/>
    <x v="30"/>
  </r>
  <r>
    <s v="RESULTS_ZAF_TOP_25.csv"/>
    <n v="4"/>
    <n v="17"/>
    <d v="2001-12-31T00:00:00"/>
    <x v="31"/>
  </r>
  <r>
    <s v="RESULTS_ZAF_TOP_25.csv"/>
    <n v="3"/>
    <n v="15"/>
    <d v="2002-12-31T00:00:00"/>
    <x v="31"/>
  </r>
  <r>
    <s v="RESULTS_ZAF_TOP_25.csv"/>
    <n v="4"/>
    <n v="16"/>
    <d v="2003-12-31T00:00:00"/>
    <x v="31"/>
  </r>
  <r>
    <s v="RESULTS_ZAF_TOP_25.csv"/>
    <n v="6"/>
    <n v="17"/>
    <d v="2004-12-31T00:00:00"/>
    <x v="31"/>
  </r>
  <r>
    <s v="RESULTS_ZAF_TOP_25.csv"/>
    <n v="4"/>
    <n v="14"/>
    <d v="2005-12-31T00:00:00"/>
    <x v="31"/>
  </r>
  <r>
    <s v="RESULTS_ZAF_TOP_25.csv"/>
    <n v="1"/>
    <n v="11"/>
    <d v="2006-12-31T00:00:00"/>
    <x v="31"/>
  </r>
  <r>
    <s v="RESULTS_ZAF_TOP_25.csv"/>
    <n v="3"/>
    <n v="8"/>
    <d v="2007-12-31T00:00:00"/>
    <x v="31"/>
  </r>
  <r>
    <s v="RESULTS_ZAF_TOP_25.csv"/>
    <n v="3"/>
    <n v="8"/>
    <d v="2008-12-31T00:00:00"/>
    <x v="31"/>
  </r>
  <r>
    <s v="RESULTS_ZAF_TOP_25.csv"/>
    <n v="3"/>
    <n v="12"/>
    <d v="2009-12-31T00:00:00"/>
    <x v="31"/>
  </r>
  <r>
    <s v="RESULTS_ZAF_TOP_25.csv"/>
    <n v="6"/>
    <n v="11"/>
    <d v="2010-12-31T00:00:00"/>
    <x v="31"/>
  </r>
  <r>
    <s v="RESULTS_ZAF_TOP_25.csv"/>
    <n v="6"/>
    <n v="9"/>
    <d v="2011-12-31T00:00:00"/>
    <x v="31"/>
  </r>
  <r>
    <s v="RESULTS_ZAF_TOP_25.csv"/>
    <n v="4"/>
    <n v="13"/>
    <d v="2012-12-31T00:00:00"/>
    <x v="31"/>
  </r>
  <r>
    <s v="RESULTS_ZAF_TOP_25.csv"/>
    <n v="5"/>
    <n v="12"/>
    <d v="2013-12-31T00:00:00"/>
    <x v="31"/>
  </r>
  <r>
    <s v="RESULTS_ZAF_TOP_25.csv"/>
    <n v="5"/>
    <n v="9"/>
    <d v="2014-12-31T00:00:00"/>
    <x v="31"/>
  </r>
  <r>
    <s v="RESULTS_ZAF_TOP_25.csv"/>
    <n v="4"/>
    <n v="6"/>
    <d v="2015-12-31T00:00:00"/>
    <x v="31"/>
  </r>
  <r>
    <s v="RESULTS_ZAF_TOP_25.csv"/>
    <n v="7"/>
    <n v="5"/>
    <d v="2016-12-31T00:00:00"/>
    <x v="31"/>
  </r>
  <r>
    <s v="RESULTS_ZAF_TOP_25.csv"/>
    <n v="4"/>
    <n v="13"/>
    <d v="2017-12-31T00:00:00"/>
    <x v="31"/>
  </r>
  <r>
    <s v="RESULTS_ZAF_TOP_25.csv"/>
    <n v="4"/>
    <n v="10"/>
    <d v="2018-12-31T00:00:00"/>
    <x v="31"/>
  </r>
  <r>
    <s v="RESULTS_ZAF_TOP_25.csv"/>
    <n v="5"/>
    <n v="14"/>
    <d v="2019-12-31T00:00:00"/>
    <x v="31"/>
  </r>
  <r>
    <s v="RESULTS_ZAF_TOP_25.csv"/>
    <n v="5"/>
    <n v="10"/>
    <d v="2020-12-31T00:00:00"/>
    <x v="31"/>
  </r>
  <r>
    <s v="RESULTS_ZAF_TOP_25.csv"/>
    <n v="8"/>
    <n v="11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:J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5"/>
    <tableColumn id="2" xr3:uid="{32373363-DDB1-4B66-A143-836C242DAC3F}" uniqueName="2" name="YEAR" queryTableFieldId="2" dataDxfId="4"/>
    <tableColumn id="3" xr3:uid="{AAD6A874-C6A9-47F1-A5A0-FE121B0108C1}" uniqueName="3" name="AVG" queryTableFieldId="3"/>
    <tableColumn id="4" xr3:uid="{C2166487-D073-4916-A6F3-F3BCAD64606E}" uniqueName="4" name="COUNTRYCD" queryTableFieldId="4" dataDxfId="11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3"/>
    <tableColumn id="4" xr3:uid="{81AC15E7-7977-4AEE-8591-6B8CC608313F}" uniqueName="4" name="YEAR" queryTableFieldId="4" dataDxfId="2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1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0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8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8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8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8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8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8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8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8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8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8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8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8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8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8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8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8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8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8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8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8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8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8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8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8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8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8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8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8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8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8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8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8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8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8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8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8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8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8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8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8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8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8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8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8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8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8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8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8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8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8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8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8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8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8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8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8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8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8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8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8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8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8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8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8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8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8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8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8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8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8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8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8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8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8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8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8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8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8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8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8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8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8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8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8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8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8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8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8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8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8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8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8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8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8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8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8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8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8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8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8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8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8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8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8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8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8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8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8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8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8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8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8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8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8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8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8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8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8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8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8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8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8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8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8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8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8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8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8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8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8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8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8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8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8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8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8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8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8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8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8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8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8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8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8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8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8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8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8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8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8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8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8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8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8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8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8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8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8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8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8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8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8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8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8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8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8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8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8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8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8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8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8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8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8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8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8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8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8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8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8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8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8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8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8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8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8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8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8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8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8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8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8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8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8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8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8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8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8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8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8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8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8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8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8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8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8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8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8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8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8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8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8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8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8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8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8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8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8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8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8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8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8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8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8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8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8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8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8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8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8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8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8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8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8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8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8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8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8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8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8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8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8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8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8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8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8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8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8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8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8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8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8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8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8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8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8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8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8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8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8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8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8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8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8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8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8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8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8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8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8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8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8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8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8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8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8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8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8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8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8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8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8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8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8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8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8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8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8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8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8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8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8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8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8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8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8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8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8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8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8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8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8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8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8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8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8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8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8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8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8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8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8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8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8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8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8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8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8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8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8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8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8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8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8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8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8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8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8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8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8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8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8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8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8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8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8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8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8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8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8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8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8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8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8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8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8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8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8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8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8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8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8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8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8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8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8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8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8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8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8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8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8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8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8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8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8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8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8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8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8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8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8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8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8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8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8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8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8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8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8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8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8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8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8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8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8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8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8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8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8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8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8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8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8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8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8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8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8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8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8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8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8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8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8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8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8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8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8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8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8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8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8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8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8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8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8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8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8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8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8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8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8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8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8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8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8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8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8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8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8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8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8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8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8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8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8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8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8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8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8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8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8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8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8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8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8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8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8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8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8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8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8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8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8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8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8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8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8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8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8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8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8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8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8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8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8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8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8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8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8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8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8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8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8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8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8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8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8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8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8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8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8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8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8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8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8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8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8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8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8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8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8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8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8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8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8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8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8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8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8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8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8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8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8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8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8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8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8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8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8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8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8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8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8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8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8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8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8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8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8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8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8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8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8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8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8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8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8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8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8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8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8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8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8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8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8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8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8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8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8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8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8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8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8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8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8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8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8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8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8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8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8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8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8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8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8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8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8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8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8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8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8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8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8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8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8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8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8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8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8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8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8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8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8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8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8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8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8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8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8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8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8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8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8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8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8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8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8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8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8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8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8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8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8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8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8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8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8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8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8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8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8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8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8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8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8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8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8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8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8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8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8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8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8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8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8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8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8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8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8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8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8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8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8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8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8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8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8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8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8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8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8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8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8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8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8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8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8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8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8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8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8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8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8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8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8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8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8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8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8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8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8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8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8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8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8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8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8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8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8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8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8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8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8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8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8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8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8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8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8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8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8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8">
        <v>37256</v>
      </c>
      <c r="C2">
        <v>9</v>
      </c>
      <c r="D2">
        <v>14</v>
      </c>
    </row>
    <row r="3" spans="1:28" x14ac:dyDescent="0.35">
      <c r="A3" s="1" t="s">
        <v>96</v>
      </c>
      <c r="B3" s="8">
        <v>37621</v>
      </c>
      <c r="C3">
        <v>10</v>
      </c>
      <c r="D3">
        <v>15</v>
      </c>
      <c r="H3" s="16">
        <v>37256</v>
      </c>
      <c r="I3" s="17">
        <v>37621</v>
      </c>
      <c r="J3" s="16">
        <v>37986</v>
      </c>
      <c r="K3" s="17">
        <v>38352</v>
      </c>
      <c r="L3" s="16">
        <v>38717</v>
      </c>
      <c r="M3" s="17">
        <v>39082</v>
      </c>
      <c r="N3" s="16">
        <v>39447</v>
      </c>
      <c r="O3" s="17">
        <v>39813</v>
      </c>
      <c r="P3" s="16">
        <v>40178</v>
      </c>
      <c r="Q3" s="17">
        <v>40543</v>
      </c>
      <c r="R3" s="16">
        <v>40908</v>
      </c>
      <c r="S3" s="17">
        <v>41274</v>
      </c>
      <c r="T3" s="16">
        <v>41639</v>
      </c>
      <c r="U3" s="17">
        <v>42004</v>
      </c>
      <c r="V3" s="16">
        <v>42369</v>
      </c>
      <c r="W3" s="17">
        <v>42735</v>
      </c>
      <c r="X3" s="16">
        <v>43100</v>
      </c>
      <c r="Y3" s="17">
        <v>43465</v>
      </c>
      <c r="Z3" s="16">
        <v>43830</v>
      </c>
      <c r="AA3" s="17">
        <v>44196</v>
      </c>
      <c r="AB3" s="16">
        <v>44561</v>
      </c>
    </row>
    <row r="4" spans="1:28" x14ac:dyDescent="0.35">
      <c r="A4" s="1" t="s">
        <v>96</v>
      </c>
      <c r="B4" s="8">
        <v>37986</v>
      </c>
      <c r="C4">
        <v>10</v>
      </c>
      <c r="D4">
        <v>18</v>
      </c>
    </row>
    <row r="5" spans="1:28" x14ac:dyDescent="0.35">
      <c r="A5" s="1" t="s">
        <v>96</v>
      </c>
      <c r="B5" s="8">
        <v>38352</v>
      </c>
      <c r="C5">
        <v>9</v>
      </c>
      <c r="D5">
        <v>17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4</v>
      </c>
      <c r="J5" cm="1">
        <f t="array" ref="J5">ROUND(MEDIAN(IF(Table__2[YEAR]=J$3,Table__2[MRB])),0)</f>
        <v>4</v>
      </c>
      <c r="K5" cm="1">
        <f t="array" ref="K5">ROUND(MEDIAN(IF(Table__2[YEAR]=K$3,Table__2[MRB])),0)</f>
        <v>5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3</v>
      </c>
      <c r="O5" cm="1">
        <f t="array" ref="O5">ROUND(MEDIAN(IF(Table__2[YEAR]=O$3,Table__2[MRB])),0)</f>
        <v>3</v>
      </c>
      <c r="P5" cm="1">
        <f t="array" ref="P5">ROUND(MEDIAN(IF(Table__2[YEAR]=P$3,Table__2[MRB])),0)</f>
        <v>3</v>
      </c>
      <c r="Q5" cm="1">
        <f t="array" ref="Q5">ROUND(MEDIAN(IF(Table__2[YEAR]=Q$3,Table__2[MRB])),0)</f>
        <v>4</v>
      </c>
      <c r="R5" cm="1">
        <f t="array" ref="R5">ROUND(MEDIAN(IF(Table__2[YEAR]=R$3,Table__2[MRB])),0)</f>
        <v>4</v>
      </c>
      <c r="S5" cm="1">
        <f t="array" ref="S5">ROUND(MEDIAN(IF(Table__2[YEAR]=S$3,Table__2[MRB])),0)</f>
        <v>4</v>
      </c>
      <c r="T5" cm="1">
        <f t="array" ref="T5">ROUND(MEDIAN(IF(Table__2[YEAR]=T$3,Table__2[MRB])),0)</f>
        <v>5</v>
      </c>
      <c r="U5" cm="1">
        <f t="array" ref="U5">ROUND(MEDIAN(IF(Table__2[YEAR]=U$3,Table__2[MRB])),0)</f>
        <v>3</v>
      </c>
      <c r="V5" cm="1">
        <f t="array" ref="V5">ROUND(MEDIAN(IF(Table__2[YEAR]=V$3,Table__2[MRB])),0)</f>
        <v>3</v>
      </c>
      <c r="W5" cm="1">
        <f t="array" ref="W5">ROUND(MEDIAN(IF(Table__2[YEAR]=W$3,Table__2[MRB])),0)</f>
        <v>4</v>
      </c>
      <c r="X5" cm="1">
        <f t="array" ref="X5">ROUND(MEDIAN(IF(Table__2[YEAR]=X$3,Table__2[MRB])),0)</f>
        <v>5</v>
      </c>
      <c r="Y5" cm="1">
        <f t="array" ref="Y5">ROUND(MEDIAN(IF(Table__2[YEAR]=Y$3,Table__2[MRB])),0)</f>
        <v>4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4</v>
      </c>
      <c r="AB5" cm="1">
        <f t="array" ref="AB5">ROUND(MEDIAN(IF(Table__2[YEAR]=AB$3,Table__2[MRB])),0)</f>
        <v>5</v>
      </c>
    </row>
    <row r="6" spans="1:28" x14ac:dyDescent="0.35">
      <c r="A6" s="1" t="s">
        <v>96</v>
      </c>
      <c r="B6" s="8">
        <v>38717</v>
      </c>
      <c r="C6">
        <v>2</v>
      </c>
      <c r="D6">
        <v>18</v>
      </c>
      <c r="G6" t="s">
        <v>2</v>
      </c>
      <c r="H6" cm="1">
        <f t="array" ref="H6">MEDIAN(IF(Table__2[YEAR]=H$3,Table__2[MRA]))</f>
        <v>10</v>
      </c>
      <c r="I6" cm="1">
        <f t="array" ref="I6">MEDIAN(IF(Table__2[YEAR]=I$3,Table__2[MRA]))</f>
        <v>10.5</v>
      </c>
      <c r="J6" cm="1">
        <f t="array" ref="J6">MEDIAN(IF(Table__2[YEAR]=J$3,Table__2[MRA]))</f>
        <v>10.5</v>
      </c>
      <c r="K6" cm="1">
        <f t="array" ref="K6">MEDIAN(IF(Table__2[YEAR]=K$3,Table__2[MRA]))</f>
        <v>12</v>
      </c>
      <c r="L6" cm="1">
        <f t="array" ref="L6">MEDIAN(IF(Table__2[YEAR]=L$3,Table__2[MRA]))</f>
        <v>12</v>
      </c>
      <c r="M6" cm="1">
        <f t="array" ref="M6">MEDIAN(IF(Table__2[YEAR]=M$3,Table__2[MRA]))</f>
        <v>11</v>
      </c>
      <c r="N6" cm="1">
        <f t="array" ref="N6">MEDIAN(IF(Table__2[YEAR]=N$3,Table__2[MRA]))</f>
        <v>10</v>
      </c>
      <c r="O6" cm="1">
        <f t="array" ref="O6">MEDIAN(IF(Table__2[YEAR]=O$3,Table__2[MRA]))</f>
        <v>7</v>
      </c>
      <c r="P6" cm="1">
        <f t="array" ref="P6">MEDIAN(IF(Table__2[YEAR]=P$3,Table__2[MRA]))</f>
        <v>9</v>
      </c>
      <c r="Q6" cm="1">
        <f t="array" ref="Q6">MEDIAN(IF(Table__2[YEAR]=Q$3,Table__2[MRA]))</f>
        <v>8</v>
      </c>
      <c r="R6" cm="1">
        <f t="array" ref="R6">MEDIAN(IF(Table__2[YEAR]=R$3,Table__2[MRA]))</f>
        <v>7</v>
      </c>
      <c r="S6" cm="1">
        <f t="array" ref="S6">MEDIAN(IF(Table__2[YEAR]=S$3,Table__2[MRA]))</f>
        <v>10</v>
      </c>
      <c r="T6" cm="1">
        <f t="array" ref="T6">MEDIAN(IF(Table__2[YEAR]=T$3,Table__2[MRA]))</f>
        <v>10</v>
      </c>
      <c r="U6" cm="1">
        <f t="array" ref="U6">MEDIAN(IF(Table__2[YEAR]=U$3,Table__2[MRA]))</f>
        <v>8</v>
      </c>
      <c r="V6" cm="1">
        <f t="array" ref="V6">MEDIAN(IF(Table__2[YEAR]=V$3,Table__2[MRA]))</f>
        <v>8</v>
      </c>
      <c r="W6" cm="1">
        <f t="array" ref="W6">MEDIAN(IF(Table__2[YEAR]=W$3,Table__2[MRA]))</f>
        <v>9</v>
      </c>
      <c r="X6" cm="1">
        <f t="array" ref="X6">MEDIAN(IF(Table__2[YEAR]=X$3,Table__2[MRA]))</f>
        <v>13.5</v>
      </c>
      <c r="Y6" cm="1">
        <f t="array" ref="Y6">MEDIAN(IF(Table__2[YEAR]=Y$3,Table__2[MRA]))</f>
        <v>9</v>
      </c>
      <c r="Z6" cm="1">
        <f t="array" ref="Z6">MEDIAN(IF(Table__2[YEAR]=Z$3,Table__2[MRA]))</f>
        <v>11</v>
      </c>
      <c r="AA6" cm="1">
        <f t="array" ref="AA6">MEDIAN(IF(Table__2[YEAR]=AA$3,Table__2[MRA]))</f>
        <v>8.5</v>
      </c>
      <c r="AB6" cm="1">
        <f t="array" ref="AB6">MEDIAN(IF(Table__2[YEAR]=AB$3,Table__2[MRA]))</f>
        <v>10.5</v>
      </c>
    </row>
    <row r="7" spans="1:28" x14ac:dyDescent="0.35">
      <c r="A7" s="1" t="s">
        <v>96</v>
      </c>
      <c r="B7" s="8">
        <v>39082</v>
      </c>
      <c r="C7">
        <v>8</v>
      </c>
      <c r="D7">
        <v>15</v>
      </c>
    </row>
    <row r="8" spans="1:28" x14ac:dyDescent="0.35">
      <c r="A8" s="1" t="s">
        <v>96</v>
      </c>
      <c r="B8" s="8">
        <v>39447</v>
      </c>
      <c r="C8">
        <v>9</v>
      </c>
      <c r="D8">
        <v>10</v>
      </c>
    </row>
    <row r="9" spans="1:28" x14ac:dyDescent="0.35">
      <c r="A9" s="1" t="s">
        <v>96</v>
      </c>
      <c r="B9" s="8">
        <v>39813</v>
      </c>
      <c r="C9">
        <v>8</v>
      </c>
      <c r="D9">
        <v>13</v>
      </c>
      <c r="G9" t="s">
        <v>1</v>
      </c>
      <c r="H9" t="str">
        <f>INDEX(Table!$R$1:$T$14,MATCH('By year'!H5,Table!$R$1:$R$14,0),2)</f>
        <v>1k</v>
      </c>
      <c r="I9" t="str">
        <f>INDEX(Table!$R$1:$T$14,MATCH('By year'!I5,Table!$R$1:$R$14,0),2)</f>
        <v>2k</v>
      </c>
      <c r="J9" t="str">
        <f>INDEX(Table!$R$1:$T$14,MATCH('By year'!J5,Table!$R$1:$R$14,0),2)</f>
        <v>2k</v>
      </c>
      <c r="K9" t="str">
        <f>INDEX(Table!$R$1:$T$14,MATCH('By year'!K5,Table!$R$1:$R$14,0),2)</f>
        <v>3k</v>
      </c>
      <c r="L9" t="str">
        <f>INDEX(Table!$R$1:$T$14,MATCH('By year'!L5,Table!$R$1:$R$14,0),2)</f>
        <v>2k</v>
      </c>
      <c r="M9" t="str">
        <f>INDEX(Table!$R$1:$T$14,MATCH('By year'!M5,Table!$R$1:$R$14,0),2)</f>
        <v>2k</v>
      </c>
      <c r="N9" t="str">
        <f>INDEX(Table!$R$1:$T$14,MATCH('By year'!N5,Table!$R$1:$R$14,0),2)</f>
        <v>1k</v>
      </c>
      <c r="O9" t="str">
        <f>INDEX(Table!$R$1:$T$14,MATCH('By year'!O5,Table!$R$1:$R$14,0),2)</f>
        <v>1k</v>
      </c>
      <c r="P9" t="str">
        <f>INDEX(Table!$R$1:$T$14,MATCH('By year'!P5,Table!$R$1:$R$14,0),2)</f>
        <v>1k</v>
      </c>
      <c r="Q9" t="str">
        <f>INDEX(Table!$R$1:$T$14,MATCH('By year'!Q5,Table!$R$1:$R$14,0),2)</f>
        <v>2k</v>
      </c>
      <c r="R9" t="str">
        <f>INDEX(Table!$R$1:$T$14,MATCH('By year'!R5,Table!$R$1:$R$14,0),2)</f>
        <v>2k</v>
      </c>
      <c r="S9" t="str">
        <f>INDEX(Table!$R$1:$T$14,MATCH('By year'!S5,Table!$R$1:$R$14,0),2)</f>
        <v>2k</v>
      </c>
      <c r="T9" t="str">
        <f>INDEX(Table!$R$1:$T$14,MATCH('By year'!T5,Table!$R$1:$R$14,0),2)</f>
        <v>3k</v>
      </c>
      <c r="U9" t="str">
        <f>INDEX(Table!$R$1:$T$14,MATCH('By year'!U5,Table!$R$1:$R$14,0),2)</f>
        <v>1k</v>
      </c>
      <c r="V9" t="str">
        <f>INDEX(Table!$R$1:$T$14,MATCH('By year'!V5,Table!$R$1:$R$14,0),2)</f>
        <v>1k</v>
      </c>
      <c r="W9" t="str">
        <f>INDEX(Table!$R$1:$T$14,MATCH('By year'!W5,Table!$R$1:$R$14,0),2)</f>
        <v>2k</v>
      </c>
      <c r="X9" t="str">
        <f>INDEX(Table!$R$1:$T$14,MATCH('By year'!X5,Table!$R$1:$R$14,0),2)</f>
        <v>3k</v>
      </c>
      <c r="Y9" t="str">
        <f>INDEX(Table!$R$1:$T$14,MATCH('By year'!Y5,Table!$R$1:$R$14,0),2)</f>
        <v>2k</v>
      </c>
      <c r="Z9" t="str">
        <f>INDEX(Table!$R$1:$T$14,MATCH('By year'!Z5,Table!$R$1:$R$14,0),2)</f>
        <v>2k</v>
      </c>
      <c r="AA9" t="str">
        <f>INDEX(Table!$R$1:$T$14,MATCH('By year'!AA5,Table!$R$1:$R$14,0),2)</f>
        <v>2k</v>
      </c>
      <c r="AB9" t="str">
        <f>INDEX(Table!$R$1:$T$14,MATCH('By year'!AB5,Table!$R$1:$R$14,0),2)</f>
        <v>3k</v>
      </c>
    </row>
    <row r="10" spans="1:28" x14ac:dyDescent="0.35">
      <c r="A10" s="1" t="s">
        <v>96</v>
      </c>
      <c r="B10" s="8">
        <v>40178</v>
      </c>
      <c r="C10">
        <v>7</v>
      </c>
      <c r="D10">
        <v>13</v>
      </c>
      <c r="G10" t="s">
        <v>2</v>
      </c>
      <c r="H10" cm="1">
        <f t="array" ref="H10">MEDIAN(IF(Table__2[YEAR]='By year'!H$3,Table__2[MRA]))</f>
        <v>10</v>
      </c>
      <c r="I10" cm="1">
        <f t="array" ref="I10">MEDIAN(IF(Table__2[YEAR]='By year'!I$3,Table__2[MRA]))</f>
        <v>10.5</v>
      </c>
      <c r="J10" cm="1">
        <f t="array" ref="J10">MEDIAN(IF(Table__2[YEAR]='By year'!J$3,Table__2[MRA]))</f>
        <v>10.5</v>
      </c>
      <c r="K10" cm="1">
        <f t="array" ref="K10">MEDIAN(IF(Table__2[YEAR]='By year'!K$3,Table__2[MRA]))</f>
        <v>12</v>
      </c>
      <c r="L10" cm="1">
        <f t="array" ref="L10">MEDIAN(IF(Table__2[YEAR]='By year'!L$3,Table__2[MRA]))</f>
        <v>12</v>
      </c>
      <c r="M10" cm="1">
        <f t="array" ref="M10">MEDIAN(IF(Table__2[YEAR]='By year'!M$3,Table__2[MRA]))</f>
        <v>11</v>
      </c>
      <c r="N10" cm="1">
        <f t="array" ref="N10">MEDIAN(IF(Table__2[YEAR]='By year'!N$3,Table__2[MRA]))</f>
        <v>10</v>
      </c>
      <c r="O10" cm="1">
        <f t="array" ref="O10">MEDIAN(IF(Table__2[YEAR]='By year'!O$3,Table__2[MRA]))</f>
        <v>7</v>
      </c>
      <c r="P10" cm="1">
        <f t="array" ref="P10">MEDIAN(IF(Table__2[YEAR]='By year'!P$3,Table__2[MRA]))</f>
        <v>9</v>
      </c>
      <c r="Q10" cm="1">
        <f t="array" ref="Q10">MEDIAN(IF(Table__2[YEAR]='By year'!Q$3,Table__2[MRA]))</f>
        <v>8</v>
      </c>
      <c r="R10" cm="1">
        <f t="array" ref="R10">MEDIAN(IF(Table__2[YEAR]='By year'!R$3,Table__2[MRA]))</f>
        <v>7</v>
      </c>
      <c r="S10" cm="1">
        <f t="array" ref="S10">MEDIAN(IF(Table__2[YEAR]='By year'!S$3,Table__2[MRA]))</f>
        <v>10</v>
      </c>
      <c r="T10" cm="1">
        <f t="array" ref="T10">MEDIAN(IF(Table__2[YEAR]='By year'!T$3,Table__2[MRA]))</f>
        <v>10</v>
      </c>
      <c r="U10" cm="1">
        <f t="array" ref="U10">MEDIAN(IF(Table__2[YEAR]='By year'!U$3,Table__2[MRA]))</f>
        <v>8</v>
      </c>
      <c r="V10" cm="1">
        <f t="array" ref="V10">MEDIAN(IF(Table__2[YEAR]='By year'!V$3,Table__2[MRA]))</f>
        <v>8</v>
      </c>
      <c r="W10" cm="1">
        <f t="array" ref="W10">MEDIAN(IF(Table__2[YEAR]='By year'!W$3,Table__2[MRA]))</f>
        <v>9</v>
      </c>
      <c r="X10" cm="1">
        <f t="array" ref="X10">MEDIAN(IF(Table__2[YEAR]='By year'!X$3,Table__2[MRA]))</f>
        <v>13.5</v>
      </c>
      <c r="Y10" cm="1">
        <f t="array" ref="Y10">MEDIAN(IF(Table__2[YEAR]='By year'!Y$3,Table__2[MRA]))</f>
        <v>9</v>
      </c>
      <c r="Z10" cm="1">
        <f t="array" ref="Z10">MEDIAN(IF(Table__2[YEAR]='By year'!Z$3,Table__2[MRA]))</f>
        <v>11</v>
      </c>
      <c r="AA10" cm="1">
        <f t="array" ref="AA10">MEDIAN(IF(Table__2[YEAR]='By year'!AA$3,Table__2[MRA]))</f>
        <v>8.5</v>
      </c>
      <c r="AB10" cm="1">
        <f t="array" ref="AB10">MEDIAN(IF(Table__2[YEAR]='By year'!AB$3,Table__2[MRA]))</f>
        <v>10.5</v>
      </c>
    </row>
    <row r="11" spans="1:28" x14ac:dyDescent="0.35">
      <c r="A11" s="1" t="s">
        <v>96</v>
      </c>
      <c r="B11" s="8">
        <v>40543</v>
      </c>
      <c r="C11">
        <v>7</v>
      </c>
      <c r="D11">
        <v>14</v>
      </c>
    </row>
    <row r="12" spans="1:28" x14ac:dyDescent="0.35">
      <c r="A12" s="1" t="s">
        <v>96</v>
      </c>
      <c r="B12" s="8">
        <v>40908</v>
      </c>
      <c r="C12">
        <v>5</v>
      </c>
      <c r="D12">
        <v>7</v>
      </c>
    </row>
    <row r="13" spans="1:28" x14ac:dyDescent="0.35">
      <c r="A13" s="1" t="s">
        <v>96</v>
      </c>
      <c r="B13" s="8">
        <v>41274</v>
      </c>
      <c r="C13">
        <v>8</v>
      </c>
      <c r="D13">
        <v>14</v>
      </c>
    </row>
    <row r="14" spans="1:28" x14ac:dyDescent="0.35">
      <c r="A14" s="1" t="s">
        <v>96</v>
      </c>
      <c r="B14" s="8">
        <v>41639</v>
      </c>
      <c r="C14">
        <v>7</v>
      </c>
      <c r="D14">
        <v>15</v>
      </c>
    </row>
    <row r="15" spans="1:28" x14ac:dyDescent="0.35">
      <c r="A15" s="1" t="s">
        <v>96</v>
      </c>
      <c r="B15" s="8">
        <v>42004</v>
      </c>
      <c r="C15">
        <v>3</v>
      </c>
      <c r="D15">
        <v>8</v>
      </c>
    </row>
    <row r="16" spans="1:28" x14ac:dyDescent="0.35">
      <c r="A16" s="1" t="s">
        <v>96</v>
      </c>
      <c r="B16" s="8">
        <v>42369</v>
      </c>
      <c r="C16">
        <v>4</v>
      </c>
      <c r="D16">
        <v>9</v>
      </c>
    </row>
    <row r="17" spans="1:4" x14ac:dyDescent="0.35">
      <c r="A17" s="1" t="s">
        <v>96</v>
      </c>
      <c r="B17" s="8">
        <v>42735</v>
      </c>
      <c r="C17">
        <v>10</v>
      </c>
      <c r="D17">
        <v>16</v>
      </c>
    </row>
    <row r="18" spans="1:4" x14ac:dyDescent="0.35">
      <c r="A18" s="1" t="s">
        <v>96</v>
      </c>
      <c r="B18" s="8">
        <v>43100</v>
      </c>
      <c r="C18">
        <v>9</v>
      </c>
      <c r="D18">
        <v>17</v>
      </c>
    </row>
    <row r="19" spans="1:4" x14ac:dyDescent="0.35">
      <c r="A19" s="1" t="s">
        <v>96</v>
      </c>
      <c r="B19" s="8">
        <v>43465</v>
      </c>
      <c r="C19">
        <v>4</v>
      </c>
      <c r="D19">
        <v>8</v>
      </c>
    </row>
    <row r="20" spans="1:4" x14ac:dyDescent="0.35">
      <c r="A20" s="1" t="s">
        <v>96</v>
      </c>
      <c r="B20" s="8">
        <v>43830</v>
      </c>
      <c r="C20">
        <v>3</v>
      </c>
      <c r="D20">
        <v>9</v>
      </c>
    </row>
    <row r="21" spans="1:4" x14ac:dyDescent="0.35">
      <c r="A21" s="1" t="s">
        <v>96</v>
      </c>
      <c r="B21" s="8">
        <v>44196</v>
      </c>
      <c r="C21">
        <v>2</v>
      </c>
      <c r="D21">
        <v>8</v>
      </c>
    </row>
    <row r="22" spans="1:4" x14ac:dyDescent="0.35">
      <c r="A22" s="1" t="s">
        <v>96</v>
      </c>
      <c r="B22" s="8">
        <v>44561</v>
      </c>
      <c r="C22">
        <v>5</v>
      </c>
      <c r="D22">
        <v>12</v>
      </c>
    </row>
    <row r="23" spans="1:4" x14ac:dyDescent="0.35">
      <c r="A23" s="1" t="s">
        <v>97</v>
      </c>
      <c r="B23" s="8">
        <v>37256</v>
      </c>
      <c r="C23">
        <v>7</v>
      </c>
      <c r="D23">
        <v>10</v>
      </c>
    </row>
    <row r="24" spans="1:4" x14ac:dyDescent="0.35">
      <c r="A24" s="1" t="s">
        <v>97</v>
      </c>
      <c r="B24" s="8">
        <v>37621</v>
      </c>
      <c r="C24">
        <v>7</v>
      </c>
      <c r="D24">
        <v>11</v>
      </c>
    </row>
    <row r="25" spans="1:4" x14ac:dyDescent="0.35">
      <c r="A25" s="1" t="s">
        <v>97</v>
      </c>
      <c r="B25" s="8">
        <v>37986</v>
      </c>
      <c r="C25">
        <v>8</v>
      </c>
      <c r="D25">
        <v>17</v>
      </c>
    </row>
    <row r="26" spans="1:4" x14ac:dyDescent="0.35">
      <c r="A26" s="1" t="s">
        <v>97</v>
      </c>
      <c r="B26" s="8">
        <v>38352</v>
      </c>
      <c r="C26">
        <v>8</v>
      </c>
      <c r="D26">
        <v>16</v>
      </c>
    </row>
    <row r="27" spans="1:4" x14ac:dyDescent="0.35">
      <c r="A27" s="1" t="s">
        <v>97</v>
      </c>
      <c r="B27" s="8">
        <v>38717</v>
      </c>
      <c r="C27">
        <v>7</v>
      </c>
      <c r="D27">
        <v>15</v>
      </c>
    </row>
    <row r="28" spans="1:4" x14ac:dyDescent="0.35">
      <c r="A28" s="1" t="s">
        <v>97</v>
      </c>
      <c r="B28" s="8">
        <v>39082</v>
      </c>
      <c r="C28">
        <v>6</v>
      </c>
      <c r="D28">
        <v>7</v>
      </c>
    </row>
    <row r="29" spans="1:4" x14ac:dyDescent="0.35">
      <c r="A29" s="1" t="s">
        <v>97</v>
      </c>
      <c r="B29" s="8">
        <v>39447</v>
      </c>
      <c r="C29">
        <v>6</v>
      </c>
      <c r="D29">
        <v>12</v>
      </c>
    </row>
    <row r="30" spans="1:4" x14ac:dyDescent="0.35">
      <c r="A30" s="1" t="s">
        <v>97</v>
      </c>
      <c r="B30" s="8">
        <v>39813</v>
      </c>
      <c r="C30">
        <v>8</v>
      </c>
      <c r="D30">
        <v>7</v>
      </c>
    </row>
    <row r="31" spans="1:4" x14ac:dyDescent="0.35">
      <c r="A31" s="1" t="s">
        <v>97</v>
      </c>
      <c r="B31" s="8">
        <v>40178</v>
      </c>
      <c r="C31">
        <v>4</v>
      </c>
      <c r="D31">
        <v>11</v>
      </c>
    </row>
    <row r="32" spans="1:4" x14ac:dyDescent="0.35">
      <c r="A32" s="1" t="s">
        <v>97</v>
      </c>
      <c r="B32" s="8">
        <v>40543</v>
      </c>
      <c r="C32">
        <v>8</v>
      </c>
      <c r="D32">
        <v>12</v>
      </c>
    </row>
    <row r="33" spans="1:4" x14ac:dyDescent="0.35">
      <c r="A33" s="1" t="s">
        <v>97</v>
      </c>
      <c r="B33" s="8">
        <v>40908</v>
      </c>
      <c r="C33">
        <v>7</v>
      </c>
      <c r="D33">
        <v>9</v>
      </c>
    </row>
    <row r="34" spans="1:4" x14ac:dyDescent="0.35">
      <c r="A34" s="1" t="s">
        <v>97</v>
      </c>
      <c r="B34" s="8">
        <v>41274</v>
      </c>
      <c r="C34">
        <v>6</v>
      </c>
      <c r="D34">
        <v>5</v>
      </c>
    </row>
    <row r="35" spans="1:4" x14ac:dyDescent="0.35">
      <c r="A35" s="1" t="s">
        <v>97</v>
      </c>
      <c r="B35" s="8">
        <v>41639</v>
      </c>
      <c r="C35">
        <v>8</v>
      </c>
      <c r="D35">
        <v>12</v>
      </c>
    </row>
    <row r="36" spans="1:4" x14ac:dyDescent="0.35">
      <c r="A36" s="1" t="s">
        <v>97</v>
      </c>
      <c r="B36" s="8">
        <v>42004</v>
      </c>
      <c r="C36">
        <v>8</v>
      </c>
      <c r="D36">
        <v>8</v>
      </c>
    </row>
    <row r="37" spans="1:4" x14ac:dyDescent="0.35">
      <c r="A37" s="1" t="s">
        <v>97</v>
      </c>
      <c r="B37" s="8">
        <v>42369</v>
      </c>
      <c r="C37">
        <v>7</v>
      </c>
      <c r="D37">
        <v>4</v>
      </c>
    </row>
    <row r="38" spans="1:4" x14ac:dyDescent="0.35">
      <c r="A38" s="1" t="s">
        <v>97</v>
      </c>
      <c r="B38" s="8">
        <v>42735</v>
      </c>
      <c r="C38">
        <v>6</v>
      </c>
      <c r="D38">
        <v>9</v>
      </c>
    </row>
    <row r="39" spans="1:4" x14ac:dyDescent="0.35">
      <c r="A39" s="1" t="s">
        <v>97</v>
      </c>
      <c r="B39" s="8">
        <v>43100</v>
      </c>
      <c r="C39">
        <v>5</v>
      </c>
      <c r="D39">
        <v>10</v>
      </c>
    </row>
    <row r="40" spans="1:4" x14ac:dyDescent="0.35">
      <c r="A40" s="1" t="s">
        <v>97</v>
      </c>
      <c r="B40" s="8">
        <v>43465</v>
      </c>
      <c r="C40">
        <v>6</v>
      </c>
      <c r="D40">
        <v>5</v>
      </c>
    </row>
    <row r="41" spans="1:4" x14ac:dyDescent="0.35">
      <c r="A41" s="1" t="s">
        <v>97</v>
      </c>
      <c r="B41" s="8">
        <v>43830</v>
      </c>
      <c r="C41">
        <v>7</v>
      </c>
      <c r="D41">
        <v>12</v>
      </c>
    </row>
    <row r="42" spans="1:4" x14ac:dyDescent="0.35">
      <c r="A42" s="1" t="s">
        <v>97</v>
      </c>
      <c r="B42" s="8">
        <v>44196</v>
      </c>
      <c r="C42">
        <v>4</v>
      </c>
      <c r="D42">
        <v>4</v>
      </c>
    </row>
    <row r="43" spans="1:4" x14ac:dyDescent="0.35">
      <c r="A43" s="1" t="s">
        <v>97</v>
      </c>
      <c r="B43" s="8">
        <v>44561</v>
      </c>
      <c r="C43">
        <v>7</v>
      </c>
      <c r="D43">
        <v>5</v>
      </c>
    </row>
    <row r="44" spans="1:4" x14ac:dyDescent="0.35">
      <c r="A44" s="1" t="s">
        <v>98</v>
      </c>
      <c r="B44" s="8">
        <v>37256</v>
      </c>
      <c r="C44">
        <v>10</v>
      </c>
      <c r="D44">
        <v>13</v>
      </c>
    </row>
    <row r="45" spans="1:4" x14ac:dyDescent="0.35">
      <c r="A45" s="1" t="s">
        <v>98</v>
      </c>
      <c r="B45" s="8">
        <v>37621</v>
      </c>
      <c r="C45">
        <v>6</v>
      </c>
      <c r="D45">
        <v>8</v>
      </c>
    </row>
    <row r="46" spans="1:4" x14ac:dyDescent="0.35">
      <c r="A46" s="1" t="s">
        <v>98</v>
      </c>
      <c r="B46" s="8">
        <v>37986</v>
      </c>
      <c r="C46">
        <v>9</v>
      </c>
      <c r="D46">
        <v>11</v>
      </c>
    </row>
    <row r="47" spans="1:4" x14ac:dyDescent="0.35">
      <c r="A47" s="1" t="s">
        <v>98</v>
      </c>
      <c r="B47" s="8">
        <v>38352</v>
      </c>
      <c r="C47">
        <v>6</v>
      </c>
      <c r="D47">
        <v>15</v>
      </c>
    </row>
    <row r="48" spans="1:4" x14ac:dyDescent="0.35">
      <c r="A48" s="1" t="s">
        <v>98</v>
      </c>
      <c r="B48" s="8">
        <v>38717</v>
      </c>
      <c r="C48">
        <v>7</v>
      </c>
      <c r="D48">
        <v>15</v>
      </c>
    </row>
    <row r="49" spans="1:4" x14ac:dyDescent="0.35">
      <c r="A49" s="1" t="s">
        <v>98</v>
      </c>
      <c r="B49" s="8">
        <v>39082</v>
      </c>
      <c r="C49">
        <v>5</v>
      </c>
      <c r="D49">
        <v>12</v>
      </c>
    </row>
    <row r="50" spans="1:4" x14ac:dyDescent="0.35">
      <c r="A50" s="1" t="s">
        <v>98</v>
      </c>
      <c r="B50" s="8">
        <v>39447</v>
      </c>
      <c r="C50">
        <v>4</v>
      </c>
      <c r="D50">
        <v>8</v>
      </c>
    </row>
    <row r="51" spans="1:4" x14ac:dyDescent="0.35">
      <c r="A51" s="1" t="s">
        <v>98</v>
      </c>
      <c r="B51" s="8">
        <v>39813</v>
      </c>
      <c r="C51">
        <v>5</v>
      </c>
      <c r="D51">
        <v>10</v>
      </c>
    </row>
    <row r="52" spans="1:4" x14ac:dyDescent="0.35">
      <c r="A52" s="1" t="s">
        <v>98</v>
      </c>
      <c r="B52" s="8">
        <v>40178</v>
      </c>
      <c r="C52">
        <v>5</v>
      </c>
      <c r="D52">
        <v>10</v>
      </c>
    </row>
    <row r="53" spans="1:4" x14ac:dyDescent="0.35">
      <c r="A53" s="1" t="s">
        <v>98</v>
      </c>
      <c r="B53" s="8">
        <v>40543</v>
      </c>
      <c r="C53">
        <v>4</v>
      </c>
      <c r="D53">
        <v>6</v>
      </c>
    </row>
    <row r="54" spans="1:4" x14ac:dyDescent="0.35">
      <c r="A54" s="1" t="s">
        <v>98</v>
      </c>
      <c r="B54" s="8">
        <v>40908</v>
      </c>
      <c r="C54">
        <v>4</v>
      </c>
      <c r="D54">
        <v>6</v>
      </c>
    </row>
    <row r="55" spans="1:4" x14ac:dyDescent="0.35">
      <c r="A55" s="1" t="s">
        <v>98</v>
      </c>
      <c r="B55" s="8">
        <v>41274</v>
      </c>
      <c r="C55">
        <v>6</v>
      </c>
      <c r="D55">
        <v>10</v>
      </c>
    </row>
    <row r="56" spans="1:4" x14ac:dyDescent="0.35">
      <c r="A56" s="1" t="s">
        <v>98</v>
      </c>
      <c r="B56" s="8">
        <v>41639</v>
      </c>
      <c r="C56">
        <v>5</v>
      </c>
      <c r="D56">
        <v>7</v>
      </c>
    </row>
    <row r="57" spans="1:4" x14ac:dyDescent="0.35">
      <c r="A57" s="1" t="s">
        <v>98</v>
      </c>
      <c r="B57" s="8">
        <v>42004</v>
      </c>
      <c r="C57">
        <v>4</v>
      </c>
      <c r="D57">
        <v>7</v>
      </c>
    </row>
    <row r="58" spans="1:4" x14ac:dyDescent="0.35">
      <c r="A58" s="1" t="s">
        <v>98</v>
      </c>
      <c r="B58" s="8">
        <v>42369</v>
      </c>
      <c r="C58">
        <v>6</v>
      </c>
      <c r="D58">
        <v>8</v>
      </c>
    </row>
    <row r="59" spans="1:4" x14ac:dyDescent="0.35">
      <c r="A59" s="1" t="s">
        <v>98</v>
      </c>
      <c r="B59" s="8">
        <v>42735</v>
      </c>
      <c r="C59">
        <v>6</v>
      </c>
      <c r="D59">
        <v>9</v>
      </c>
    </row>
    <row r="60" spans="1:4" x14ac:dyDescent="0.35">
      <c r="A60" s="1" t="s">
        <v>98</v>
      </c>
      <c r="B60" s="8">
        <v>43100</v>
      </c>
      <c r="C60">
        <v>6</v>
      </c>
      <c r="D60">
        <v>14</v>
      </c>
    </row>
    <row r="61" spans="1:4" x14ac:dyDescent="0.35">
      <c r="A61" s="1" t="s">
        <v>98</v>
      </c>
      <c r="B61" s="8">
        <v>43465</v>
      </c>
      <c r="C61">
        <v>6</v>
      </c>
      <c r="D61">
        <v>9</v>
      </c>
    </row>
    <row r="62" spans="1:4" x14ac:dyDescent="0.35">
      <c r="A62" s="1" t="s">
        <v>98</v>
      </c>
      <c r="B62" s="8">
        <v>43830</v>
      </c>
      <c r="C62">
        <v>7</v>
      </c>
      <c r="D62">
        <v>13</v>
      </c>
    </row>
    <row r="63" spans="1:4" x14ac:dyDescent="0.35">
      <c r="A63" s="1" t="s">
        <v>98</v>
      </c>
      <c r="B63" s="8">
        <v>44196</v>
      </c>
      <c r="C63">
        <v>6</v>
      </c>
      <c r="D63">
        <v>10</v>
      </c>
    </row>
    <row r="64" spans="1:4" x14ac:dyDescent="0.35">
      <c r="A64" s="1" t="s">
        <v>98</v>
      </c>
      <c r="B64" s="8">
        <v>44561</v>
      </c>
      <c r="C64">
        <v>8</v>
      </c>
      <c r="D64">
        <v>14</v>
      </c>
    </row>
    <row r="65" spans="1:4" x14ac:dyDescent="0.35">
      <c r="A65" s="1" t="s">
        <v>99</v>
      </c>
      <c r="B65" s="8">
        <v>37256</v>
      </c>
      <c r="C65">
        <v>3</v>
      </c>
      <c r="D65">
        <v>2</v>
      </c>
    </row>
    <row r="66" spans="1:4" x14ac:dyDescent="0.35">
      <c r="A66" s="1" t="s">
        <v>99</v>
      </c>
      <c r="B66" s="8">
        <v>37621</v>
      </c>
      <c r="C66">
        <v>1</v>
      </c>
      <c r="D66">
        <v>3</v>
      </c>
    </row>
    <row r="67" spans="1:4" x14ac:dyDescent="0.35">
      <c r="A67" s="1" t="s">
        <v>99</v>
      </c>
      <c r="B67" s="8">
        <v>37986</v>
      </c>
      <c r="C67">
        <v>2</v>
      </c>
      <c r="D67">
        <v>3</v>
      </c>
    </row>
    <row r="68" spans="1:4" x14ac:dyDescent="0.35">
      <c r="A68" s="1" t="s">
        <v>99</v>
      </c>
      <c r="B68" s="8">
        <v>38352</v>
      </c>
      <c r="C68">
        <v>3</v>
      </c>
      <c r="D68">
        <v>3</v>
      </c>
    </row>
    <row r="69" spans="1:4" x14ac:dyDescent="0.35">
      <c r="A69" s="1" t="s">
        <v>99</v>
      </c>
      <c r="B69" s="8">
        <v>38717</v>
      </c>
      <c r="C69">
        <v>3</v>
      </c>
      <c r="D69">
        <v>4</v>
      </c>
    </row>
    <row r="70" spans="1:4" x14ac:dyDescent="0.35">
      <c r="A70" s="1" t="s">
        <v>99</v>
      </c>
      <c r="B70" s="8">
        <v>39082</v>
      </c>
      <c r="C70">
        <v>2</v>
      </c>
      <c r="D70">
        <v>3</v>
      </c>
    </row>
    <row r="71" spans="1:4" x14ac:dyDescent="0.35">
      <c r="A71" s="1" t="s">
        <v>99</v>
      </c>
      <c r="B71" s="8">
        <v>39447</v>
      </c>
      <c r="C71">
        <v>2</v>
      </c>
      <c r="D71">
        <v>4</v>
      </c>
    </row>
    <row r="72" spans="1:4" x14ac:dyDescent="0.35">
      <c r="A72" s="1" t="s">
        <v>99</v>
      </c>
      <c r="B72" s="8">
        <v>39813</v>
      </c>
      <c r="C72">
        <v>3</v>
      </c>
      <c r="D72">
        <v>6</v>
      </c>
    </row>
    <row r="73" spans="1:4" x14ac:dyDescent="0.35">
      <c r="A73" s="1" t="s">
        <v>99</v>
      </c>
      <c r="B73" s="8">
        <v>40178</v>
      </c>
      <c r="C73">
        <v>5</v>
      </c>
      <c r="D73">
        <v>10</v>
      </c>
    </row>
    <row r="74" spans="1:4" x14ac:dyDescent="0.35">
      <c r="A74" s="1" t="s">
        <v>99</v>
      </c>
      <c r="B74" s="8">
        <v>40543</v>
      </c>
      <c r="C74">
        <v>4</v>
      </c>
      <c r="D74">
        <v>10</v>
      </c>
    </row>
    <row r="75" spans="1:4" x14ac:dyDescent="0.35">
      <c r="A75" s="1" t="s">
        <v>99</v>
      </c>
      <c r="B75" s="8">
        <v>40908</v>
      </c>
      <c r="C75">
        <v>4</v>
      </c>
      <c r="D75">
        <v>8</v>
      </c>
    </row>
    <row r="76" spans="1:4" x14ac:dyDescent="0.35">
      <c r="A76" s="1" t="s">
        <v>99</v>
      </c>
      <c r="B76" s="8">
        <v>41274</v>
      </c>
      <c r="C76">
        <v>4</v>
      </c>
      <c r="D76">
        <v>8</v>
      </c>
    </row>
    <row r="77" spans="1:4" x14ac:dyDescent="0.35">
      <c r="A77" s="1" t="s">
        <v>99</v>
      </c>
      <c r="B77" s="8">
        <v>41639</v>
      </c>
      <c r="C77">
        <v>5</v>
      </c>
      <c r="D77">
        <v>8</v>
      </c>
    </row>
    <row r="78" spans="1:4" x14ac:dyDescent="0.35">
      <c r="A78" s="1" t="s">
        <v>99</v>
      </c>
      <c r="B78" s="8">
        <v>42004</v>
      </c>
      <c r="C78">
        <v>4</v>
      </c>
      <c r="D78">
        <v>7</v>
      </c>
    </row>
    <row r="79" spans="1:4" x14ac:dyDescent="0.35">
      <c r="A79" s="1" t="s">
        <v>99</v>
      </c>
      <c r="B79" s="8">
        <v>42369</v>
      </c>
      <c r="C79">
        <v>4</v>
      </c>
      <c r="D79">
        <v>7</v>
      </c>
    </row>
    <row r="80" spans="1:4" x14ac:dyDescent="0.35">
      <c r="A80" s="1" t="s">
        <v>99</v>
      </c>
      <c r="B80" s="8">
        <v>42735</v>
      </c>
      <c r="C80">
        <v>5</v>
      </c>
      <c r="D80">
        <v>8</v>
      </c>
    </row>
    <row r="81" spans="1:4" x14ac:dyDescent="0.35">
      <c r="A81" s="1" t="s">
        <v>99</v>
      </c>
      <c r="B81" s="8">
        <v>43100</v>
      </c>
      <c r="C81">
        <v>5</v>
      </c>
      <c r="D81">
        <v>7</v>
      </c>
    </row>
    <row r="82" spans="1:4" x14ac:dyDescent="0.35">
      <c r="A82" s="1" t="s">
        <v>99</v>
      </c>
      <c r="B82" s="8">
        <v>43465</v>
      </c>
      <c r="C82">
        <v>4</v>
      </c>
      <c r="D82">
        <v>7</v>
      </c>
    </row>
    <row r="83" spans="1:4" x14ac:dyDescent="0.35">
      <c r="A83" s="1" t="s">
        <v>99</v>
      </c>
      <c r="B83" s="8">
        <v>43830</v>
      </c>
      <c r="C83">
        <v>5</v>
      </c>
      <c r="D83">
        <v>7</v>
      </c>
    </row>
    <row r="84" spans="1:4" x14ac:dyDescent="0.35">
      <c r="A84" s="1" t="s">
        <v>99</v>
      </c>
      <c r="B84" s="8">
        <v>44196</v>
      </c>
      <c r="C84">
        <v>3</v>
      </c>
      <c r="D84">
        <v>2</v>
      </c>
    </row>
    <row r="85" spans="1:4" x14ac:dyDescent="0.35">
      <c r="A85" s="1" t="s">
        <v>99</v>
      </c>
      <c r="B85" s="8">
        <v>44561</v>
      </c>
      <c r="C85">
        <v>3</v>
      </c>
      <c r="D85">
        <v>2</v>
      </c>
    </row>
    <row r="86" spans="1:4" x14ac:dyDescent="0.35">
      <c r="A86" s="1" t="s">
        <v>100</v>
      </c>
      <c r="B86" s="8">
        <v>37256</v>
      </c>
      <c r="C86">
        <v>0</v>
      </c>
      <c r="D86">
        <v>8</v>
      </c>
    </row>
    <row r="87" spans="1:4" x14ac:dyDescent="0.35">
      <c r="A87" s="1" t="s">
        <v>100</v>
      </c>
      <c r="B87" s="8">
        <v>37621</v>
      </c>
      <c r="C87">
        <v>0</v>
      </c>
      <c r="D87">
        <v>1</v>
      </c>
    </row>
    <row r="88" spans="1:4" x14ac:dyDescent="0.35">
      <c r="A88" s="1" t="s">
        <v>100</v>
      </c>
      <c r="B88" s="8">
        <v>37986</v>
      </c>
      <c r="C88">
        <v>1</v>
      </c>
      <c r="D88">
        <v>4</v>
      </c>
    </row>
    <row r="89" spans="1:4" x14ac:dyDescent="0.35">
      <c r="A89" s="1" t="s">
        <v>100</v>
      </c>
      <c r="B89" s="8">
        <v>38352</v>
      </c>
      <c r="C89">
        <v>0</v>
      </c>
      <c r="D89">
        <v>10</v>
      </c>
    </row>
    <row r="90" spans="1:4" x14ac:dyDescent="0.35">
      <c r="A90" s="1" t="s">
        <v>100</v>
      </c>
      <c r="B90" s="8">
        <v>38717</v>
      </c>
      <c r="C90">
        <v>0</v>
      </c>
      <c r="D90">
        <v>7</v>
      </c>
    </row>
    <row r="91" spans="1:4" x14ac:dyDescent="0.35">
      <c r="A91" s="1" t="s">
        <v>100</v>
      </c>
      <c r="B91" s="8">
        <v>39082</v>
      </c>
      <c r="C91">
        <v>0</v>
      </c>
      <c r="D91">
        <v>13</v>
      </c>
    </row>
    <row r="92" spans="1:4" x14ac:dyDescent="0.35">
      <c r="A92" s="1" t="s">
        <v>100</v>
      </c>
      <c r="B92" s="8">
        <v>39447</v>
      </c>
      <c r="C92">
        <v>0</v>
      </c>
      <c r="D92">
        <v>11</v>
      </c>
    </row>
    <row r="93" spans="1:4" x14ac:dyDescent="0.35">
      <c r="A93" s="1" t="s">
        <v>100</v>
      </c>
      <c r="B93" s="8">
        <v>39813</v>
      </c>
      <c r="C93">
        <v>1</v>
      </c>
      <c r="D93">
        <v>2</v>
      </c>
    </row>
    <row r="94" spans="1:4" x14ac:dyDescent="0.35">
      <c r="A94" s="1" t="s">
        <v>100</v>
      </c>
      <c r="B94" s="8">
        <v>40178</v>
      </c>
      <c r="C94">
        <v>0</v>
      </c>
      <c r="D94">
        <v>7</v>
      </c>
    </row>
    <row r="95" spans="1:4" x14ac:dyDescent="0.35">
      <c r="A95" s="1" t="s">
        <v>100</v>
      </c>
      <c r="B95" s="8">
        <v>40543</v>
      </c>
      <c r="C95">
        <v>2</v>
      </c>
      <c r="D95">
        <v>6</v>
      </c>
    </row>
    <row r="96" spans="1:4" x14ac:dyDescent="0.35">
      <c r="A96" s="1" t="s">
        <v>100</v>
      </c>
      <c r="B96" s="8">
        <v>40908</v>
      </c>
      <c r="C96">
        <v>0</v>
      </c>
      <c r="D96">
        <v>6</v>
      </c>
    </row>
    <row r="97" spans="1:4" x14ac:dyDescent="0.35">
      <c r="A97" s="1" t="s">
        <v>100</v>
      </c>
      <c r="B97" s="8">
        <v>41274</v>
      </c>
      <c r="C97">
        <v>1</v>
      </c>
      <c r="D97">
        <v>5</v>
      </c>
    </row>
    <row r="98" spans="1:4" x14ac:dyDescent="0.35">
      <c r="A98" s="1" t="s">
        <v>100</v>
      </c>
      <c r="B98" s="8">
        <v>41639</v>
      </c>
      <c r="C98">
        <v>1</v>
      </c>
      <c r="D98">
        <v>6</v>
      </c>
    </row>
    <row r="99" spans="1:4" x14ac:dyDescent="0.35">
      <c r="A99" s="1" t="s">
        <v>100</v>
      </c>
      <c r="B99" s="8">
        <v>42004</v>
      </c>
      <c r="C99">
        <v>1</v>
      </c>
      <c r="D99">
        <v>6</v>
      </c>
    </row>
    <row r="100" spans="1:4" x14ac:dyDescent="0.35">
      <c r="A100" s="1" t="s">
        <v>100</v>
      </c>
      <c r="B100" s="8">
        <v>42369</v>
      </c>
      <c r="C100">
        <v>0</v>
      </c>
      <c r="D100">
        <v>5</v>
      </c>
    </row>
    <row r="101" spans="1:4" x14ac:dyDescent="0.35">
      <c r="A101" s="1" t="s">
        <v>100</v>
      </c>
      <c r="B101" s="8">
        <v>42735</v>
      </c>
      <c r="C101">
        <v>0</v>
      </c>
      <c r="D101">
        <v>5</v>
      </c>
    </row>
    <row r="102" spans="1:4" x14ac:dyDescent="0.35">
      <c r="A102" s="1" t="s">
        <v>100</v>
      </c>
      <c r="B102" s="8">
        <v>43100</v>
      </c>
      <c r="C102">
        <v>3</v>
      </c>
      <c r="D102">
        <v>10</v>
      </c>
    </row>
    <row r="103" spans="1:4" x14ac:dyDescent="0.35">
      <c r="A103" s="1" t="s">
        <v>100</v>
      </c>
      <c r="B103" s="8">
        <v>43465</v>
      </c>
      <c r="C103">
        <v>0</v>
      </c>
      <c r="D103">
        <v>4</v>
      </c>
    </row>
    <row r="104" spans="1:4" x14ac:dyDescent="0.35">
      <c r="A104" s="1" t="s">
        <v>100</v>
      </c>
      <c r="B104" s="8">
        <v>43830</v>
      </c>
      <c r="C104">
        <v>0</v>
      </c>
      <c r="D104">
        <v>5</v>
      </c>
    </row>
    <row r="105" spans="1:4" x14ac:dyDescent="0.35">
      <c r="A105" s="1" t="s">
        <v>100</v>
      </c>
      <c r="B105" s="8">
        <v>44196</v>
      </c>
      <c r="C105">
        <v>1</v>
      </c>
      <c r="D105">
        <v>5</v>
      </c>
    </row>
    <row r="106" spans="1:4" x14ac:dyDescent="0.35">
      <c r="A106" s="1" t="s">
        <v>100</v>
      </c>
      <c r="B106" s="8">
        <v>44561</v>
      </c>
      <c r="C106">
        <v>2</v>
      </c>
      <c r="D106">
        <v>6</v>
      </c>
    </row>
    <row r="107" spans="1:4" x14ac:dyDescent="0.35">
      <c r="A107" s="1" t="s">
        <v>101</v>
      </c>
      <c r="B107" s="8">
        <v>37256</v>
      </c>
      <c r="C107">
        <v>5</v>
      </c>
      <c r="D107">
        <v>8</v>
      </c>
    </row>
    <row r="108" spans="1:4" x14ac:dyDescent="0.35">
      <c r="A108" s="1" t="s">
        <v>101</v>
      </c>
      <c r="B108" s="8">
        <v>37621</v>
      </c>
      <c r="C108">
        <v>8</v>
      </c>
      <c r="D108">
        <v>8</v>
      </c>
    </row>
    <row r="109" spans="1:4" x14ac:dyDescent="0.35">
      <c r="A109" s="1" t="s">
        <v>101</v>
      </c>
      <c r="B109" s="8">
        <v>37986</v>
      </c>
      <c r="C109">
        <v>5</v>
      </c>
      <c r="D109">
        <v>8</v>
      </c>
    </row>
    <row r="110" spans="1:4" x14ac:dyDescent="0.35">
      <c r="A110" s="1" t="s">
        <v>101</v>
      </c>
      <c r="B110" s="8">
        <v>38352</v>
      </c>
      <c r="C110">
        <v>7</v>
      </c>
      <c r="D110">
        <v>11</v>
      </c>
    </row>
    <row r="111" spans="1:4" x14ac:dyDescent="0.35">
      <c r="A111" s="1" t="s">
        <v>101</v>
      </c>
      <c r="B111" s="8">
        <v>38717</v>
      </c>
      <c r="C111">
        <v>8</v>
      </c>
      <c r="D111">
        <v>13</v>
      </c>
    </row>
    <row r="112" spans="1:4" x14ac:dyDescent="0.35">
      <c r="A112" s="1" t="s">
        <v>101</v>
      </c>
      <c r="B112" s="8">
        <v>39082</v>
      </c>
      <c r="C112">
        <v>8</v>
      </c>
      <c r="D112">
        <v>11</v>
      </c>
    </row>
    <row r="113" spans="1:4" x14ac:dyDescent="0.35">
      <c r="A113" s="1" t="s">
        <v>101</v>
      </c>
      <c r="B113" s="8">
        <v>39447</v>
      </c>
      <c r="C113">
        <v>9</v>
      </c>
      <c r="D113">
        <v>9</v>
      </c>
    </row>
    <row r="114" spans="1:4" x14ac:dyDescent="0.35">
      <c r="A114" s="1" t="s">
        <v>101</v>
      </c>
      <c r="B114" s="8">
        <v>39813</v>
      </c>
      <c r="C114">
        <v>3</v>
      </c>
      <c r="D114">
        <v>2</v>
      </c>
    </row>
    <row r="115" spans="1:4" x14ac:dyDescent="0.35">
      <c r="A115" s="1" t="s">
        <v>101</v>
      </c>
      <c r="B115" s="8">
        <v>40178</v>
      </c>
      <c r="C115">
        <v>7</v>
      </c>
      <c r="D115">
        <v>9</v>
      </c>
    </row>
    <row r="116" spans="1:4" x14ac:dyDescent="0.35">
      <c r="A116" s="1" t="s">
        <v>101</v>
      </c>
      <c r="B116" s="8">
        <v>40543</v>
      </c>
      <c r="C116">
        <v>7</v>
      </c>
      <c r="D116">
        <v>9</v>
      </c>
    </row>
    <row r="117" spans="1:4" x14ac:dyDescent="0.35">
      <c r="A117" s="1" t="s">
        <v>101</v>
      </c>
      <c r="B117" s="8">
        <v>40908</v>
      </c>
      <c r="C117">
        <v>5</v>
      </c>
      <c r="D117">
        <v>5</v>
      </c>
    </row>
    <row r="118" spans="1:4" x14ac:dyDescent="0.35">
      <c r="A118" s="1" t="s">
        <v>101</v>
      </c>
      <c r="B118" s="8">
        <v>41274</v>
      </c>
      <c r="C118">
        <v>9</v>
      </c>
      <c r="D118">
        <v>9</v>
      </c>
    </row>
    <row r="119" spans="1:4" x14ac:dyDescent="0.35">
      <c r="A119" s="1" t="s">
        <v>101</v>
      </c>
      <c r="B119" s="8">
        <v>41639</v>
      </c>
      <c r="C119">
        <v>5</v>
      </c>
      <c r="D119">
        <v>10</v>
      </c>
    </row>
    <row r="120" spans="1:4" x14ac:dyDescent="0.35">
      <c r="A120" s="1" t="s">
        <v>101</v>
      </c>
      <c r="B120" s="8">
        <v>42004</v>
      </c>
      <c r="C120">
        <v>5</v>
      </c>
      <c r="D120">
        <v>8</v>
      </c>
    </row>
    <row r="121" spans="1:4" x14ac:dyDescent="0.35">
      <c r="A121" s="1" t="s">
        <v>101</v>
      </c>
      <c r="B121" s="8">
        <v>42369</v>
      </c>
      <c r="C121">
        <v>7</v>
      </c>
      <c r="D121">
        <v>5</v>
      </c>
    </row>
    <row r="122" spans="1:4" x14ac:dyDescent="0.35">
      <c r="A122" s="1" t="s">
        <v>101</v>
      </c>
      <c r="B122" s="8">
        <v>42735</v>
      </c>
      <c r="C122">
        <v>0</v>
      </c>
      <c r="D122">
        <v>0</v>
      </c>
    </row>
    <row r="123" spans="1:4" x14ac:dyDescent="0.35">
      <c r="A123" s="1" t="s">
        <v>101</v>
      </c>
      <c r="B123" s="8">
        <v>43100</v>
      </c>
      <c r="C123">
        <v>9</v>
      </c>
      <c r="D123">
        <v>14</v>
      </c>
    </row>
    <row r="124" spans="1:4" x14ac:dyDescent="0.35">
      <c r="A124" s="1" t="s">
        <v>101</v>
      </c>
      <c r="B124" s="8">
        <v>43465</v>
      </c>
      <c r="C124">
        <v>8</v>
      </c>
      <c r="D124">
        <v>10</v>
      </c>
    </row>
    <row r="125" spans="1:4" x14ac:dyDescent="0.35">
      <c r="A125" s="1" t="s">
        <v>101</v>
      </c>
      <c r="B125" s="8">
        <v>43830</v>
      </c>
      <c r="C125">
        <v>2</v>
      </c>
      <c r="D125">
        <v>1</v>
      </c>
    </row>
    <row r="126" spans="1:4" x14ac:dyDescent="0.35">
      <c r="A126" s="1" t="s">
        <v>101</v>
      </c>
      <c r="B126" s="8">
        <v>44196</v>
      </c>
      <c r="C126">
        <v>8</v>
      </c>
      <c r="D126">
        <v>7</v>
      </c>
    </row>
    <row r="127" spans="1:4" x14ac:dyDescent="0.35">
      <c r="A127" s="1" t="s">
        <v>101</v>
      </c>
      <c r="B127" s="8">
        <v>44561</v>
      </c>
      <c r="C127">
        <v>4</v>
      </c>
      <c r="D127">
        <v>8</v>
      </c>
    </row>
    <row r="128" spans="1:4" x14ac:dyDescent="0.35">
      <c r="A128" s="1" t="s">
        <v>102</v>
      </c>
      <c r="B128" s="8">
        <v>37256</v>
      </c>
      <c r="C128">
        <v>6</v>
      </c>
      <c r="D128">
        <v>7</v>
      </c>
    </row>
    <row r="129" spans="1:4" x14ac:dyDescent="0.35">
      <c r="A129" s="1" t="s">
        <v>102</v>
      </c>
      <c r="B129" s="8">
        <v>37621</v>
      </c>
      <c r="C129">
        <v>7</v>
      </c>
      <c r="D129">
        <v>13</v>
      </c>
    </row>
    <row r="130" spans="1:4" x14ac:dyDescent="0.35">
      <c r="A130" s="1" t="s">
        <v>102</v>
      </c>
      <c r="B130" s="8">
        <v>37986</v>
      </c>
      <c r="C130">
        <v>4</v>
      </c>
      <c r="D130">
        <v>13</v>
      </c>
    </row>
    <row r="131" spans="1:4" x14ac:dyDescent="0.35">
      <c r="A131" s="1" t="s">
        <v>102</v>
      </c>
      <c r="B131" s="8">
        <v>38352</v>
      </c>
      <c r="C131">
        <v>8</v>
      </c>
      <c r="D131">
        <v>13</v>
      </c>
    </row>
    <row r="132" spans="1:4" x14ac:dyDescent="0.35">
      <c r="A132" s="1" t="s">
        <v>102</v>
      </c>
      <c r="B132" s="8">
        <v>38717</v>
      </c>
      <c r="C132">
        <v>5</v>
      </c>
      <c r="D132">
        <v>15</v>
      </c>
    </row>
    <row r="133" spans="1:4" x14ac:dyDescent="0.35">
      <c r="A133" s="1" t="s">
        <v>102</v>
      </c>
      <c r="B133" s="8">
        <v>39082</v>
      </c>
      <c r="C133">
        <v>4</v>
      </c>
      <c r="D133">
        <v>12</v>
      </c>
    </row>
    <row r="134" spans="1:4" x14ac:dyDescent="0.35">
      <c r="A134" s="1" t="s">
        <v>102</v>
      </c>
      <c r="B134" s="8">
        <v>39447</v>
      </c>
      <c r="C134">
        <v>6</v>
      </c>
      <c r="D134">
        <v>12</v>
      </c>
    </row>
    <row r="135" spans="1:4" x14ac:dyDescent="0.35">
      <c r="A135" s="1" t="s">
        <v>102</v>
      </c>
      <c r="B135" s="8">
        <v>39813</v>
      </c>
      <c r="C135">
        <v>4</v>
      </c>
      <c r="D135">
        <v>7</v>
      </c>
    </row>
    <row r="136" spans="1:4" x14ac:dyDescent="0.35">
      <c r="A136" s="1" t="s">
        <v>102</v>
      </c>
      <c r="B136" s="8">
        <v>40178</v>
      </c>
      <c r="C136">
        <v>5</v>
      </c>
      <c r="D136">
        <v>11</v>
      </c>
    </row>
    <row r="137" spans="1:4" x14ac:dyDescent="0.35">
      <c r="A137" s="1" t="s">
        <v>102</v>
      </c>
      <c r="B137" s="8">
        <v>40543</v>
      </c>
      <c r="C137">
        <v>5</v>
      </c>
      <c r="D137">
        <v>8</v>
      </c>
    </row>
    <row r="138" spans="1:4" x14ac:dyDescent="0.35">
      <c r="A138" s="1" t="s">
        <v>102</v>
      </c>
      <c r="B138" s="8">
        <v>40908</v>
      </c>
      <c r="C138">
        <v>6</v>
      </c>
      <c r="D138">
        <v>8</v>
      </c>
    </row>
    <row r="139" spans="1:4" x14ac:dyDescent="0.35">
      <c r="A139" s="1" t="s">
        <v>102</v>
      </c>
      <c r="B139" s="8">
        <v>41274</v>
      </c>
      <c r="C139">
        <v>5</v>
      </c>
      <c r="D139">
        <v>10</v>
      </c>
    </row>
    <row r="140" spans="1:4" x14ac:dyDescent="0.35">
      <c r="A140" s="1" t="s">
        <v>102</v>
      </c>
      <c r="B140" s="8">
        <v>41639</v>
      </c>
      <c r="C140">
        <v>8</v>
      </c>
      <c r="D140">
        <v>13</v>
      </c>
    </row>
    <row r="141" spans="1:4" x14ac:dyDescent="0.35">
      <c r="A141" s="1" t="s">
        <v>102</v>
      </c>
      <c r="B141" s="8">
        <v>42004</v>
      </c>
      <c r="C141">
        <v>5</v>
      </c>
      <c r="D141">
        <v>9</v>
      </c>
    </row>
    <row r="142" spans="1:4" x14ac:dyDescent="0.35">
      <c r="A142" s="1" t="s">
        <v>102</v>
      </c>
      <c r="B142" s="8">
        <v>42369</v>
      </c>
      <c r="C142">
        <v>6</v>
      </c>
      <c r="D142">
        <v>9</v>
      </c>
    </row>
    <row r="143" spans="1:4" x14ac:dyDescent="0.35">
      <c r="A143" s="1" t="s">
        <v>102</v>
      </c>
      <c r="B143" s="8">
        <v>42735</v>
      </c>
      <c r="C143">
        <v>8</v>
      </c>
      <c r="D143">
        <v>14</v>
      </c>
    </row>
    <row r="144" spans="1:4" x14ac:dyDescent="0.35">
      <c r="A144" s="1" t="s">
        <v>102</v>
      </c>
      <c r="B144" s="8">
        <v>43100</v>
      </c>
      <c r="C144">
        <v>8</v>
      </c>
      <c r="D144">
        <v>16</v>
      </c>
    </row>
    <row r="145" spans="1:4" x14ac:dyDescent="0.35">
      <c r="A145" s="1" t="s">
        <v>102</v>
      </c>
      <c r="B145" s="8">
        <v>43465</v>
      </c>
      <c r="C145">
        <v>0</v>
      </c>
      <c r="D145">
        <v>1</v>
      </c>
    </row>
    <row r="146" spans="1:4" x14ac:dyDescent="0.35">
      <c r="A146" s="1" t="s">
        <v>102</v>
      </c>
      <c r="B146" s="8">
        <v>43830</v>
      </c>
      <c r="C146">
        <v>6</v>
      </c>
      <c r="D146">
        <v>12</v>
      </c>
    </row>
    <row r="147" spans="1:4" x14ac:dyDescent="0.35">
      <c r="A147" s="1" t="s">
        <v>102</v>
      </c>
      <c r="B147" s="8">
        <v>44196</v>
      </c>
      <c r="C147">
        <v>7</v>
      </c>
      <c r="D147">
        <v>13</v>
      </c>
    </row>
    <row r="148" spans="1:4" x14ac:dyDescent="0.35">
      <c r="A148" s="1" t="s">
        <v>102</v>
      </c>
      <c r="B148" s="8">
        <v>44561</v>
      </c>
      <c r="C148">
        <v>7</v>
      </c>
      <c r="D148">
        <v>13</v>
      </c>
    </row>
    <row r="149" spans="1:4" x14ac:dyDescent="0.35">
      <c r="A149" s="1" t="s">
        <v>103</v>
      </c>
      <c r="B149" s="8">
        <v>37256</v>
      </c>
      <c r="C149">
        <v>0</v>
      </c>
      <c r="D149">
        <v>15</v>
      </c>
    </row>
    <row r="150" spans="1:4" x14ac:dyDescent="0.35">
      <c r="A150" s="1" t="s">
        <v>103</v>
      </c>
      <c r="B150" s="8">
        <v>37621</v>
      </c>
      <c r="C150">
        <v>1</v>
      </c>
      <c r="D150">
        <v>17</v>
      </c>
    </row>
    <row r="151" spans="1:4" x14ac:dyDescent="0.35">
      <c r="A151" s="1" t="s">
        <v>103</v>
      </c>
      <c r="B151" s="8">
        <v>37986</v>
      </c>
      <c r="C151">
        <v>0</v>
      </c>
      <c r="D151">
        <v>19</v>
      </c>
    </row>
    <row r="152" spans="1:4" x14ac:dyDescent="0.35">
      <c r="A152" s="1" t="s">
        <v>103</v>
      </c>
      <c r="B152" s="8">
        <v>38352</v>
      </c>
      <c r="C152">
        <v>0</v>
      </c>
      <c r="D152">
        <v>5</v>
      </c>
    </row>
    <row r="153" spans="1:4" x14ac:dyDescent="0.35">
      <c r="A153" s="1" t="s">
        <v>103</v>
      </c>
      <c r="B153" s="8">
        <v>38717</v>
      </c>
      <c r="C153">
        <v>0</v>
      </c>
      <c r="D153">
        <v>1</v>
      </c>
    </row>
    <row r="154" spans="1:4" x14ac:dyDescent="0.35">
      <c r="A154" s="1" t="s">
        <v>103</v>
      </c>
      <c r="B154" s="8">
        <v>39082</v>
      </c>
      <c r="C154">
        <v>3</v>
      </c>
      <c r="D154">
        <v>1</v>
      </c>
    </row>
    <row r="155" spans="1:4" x14ac:dyDescent="0.35">
      <c r="A155" s="1" t="s">
        <v>103</v>
      </c>
      <c r="B155" s="8">
        <v>39447</v>
      </c>
      <c r="C155">
        <v>3</v>
      </c>
      <c r="D155">
        <v>2</v>
      </c>
    </row>
    <row r="156" spans="1:4" x14ac:dyDescent="0.35">
      <c r="A156" s="1" t="s">
        <v>103</v>
      </c>
      <c r="B156" s="8">
        <v>39813</v>
      </c>
      <c r="C156">
        <v>3</v>
      </c>
      <c r="D156">
        <v>1</v>
      </c>
    </row>
    <row r="157" spans="1:4" x14ac:dyDescent="0.35">
      <c r="A157" s="1" t="s">
        <v>103</v>
      </c>
      <c r="B157" s="8">
        <v>40178</v>
      </c>
      <c r="C157">
        <v>3</v>
      </c>
      <c r="D157">
        <v>2</v>
      </c>
    </row>
    <row r="158" spans="1:4" x14ac:dyDescent="0.35">
      <c r="A158" s="1" t="s">
        <v>103</v>
      </c>
      <c r="B158" s="8">
        <v>40543</v>
      </c>
      <c r="C158">
        <v>0</v>
      </c>
      <c r="D158">
        <v>10</v>
      </c>
    </row>
    <row r="159" spans="1:4" x14ac:dyDescent="0.35">
      <c r="A159" s="1" t="s">
        <v>103</v>
      </c>
      <c r="B159" s="8">
        <v>40908</v>
      </c>
      <c r="C159">
        <v>2</v>
      </c>
      <c r="D159">
        <v>8</v>
      </c>
    </row>
    <row r="160" spans="1:4" x14ac:dyDescent="0.35">
      <c r="A160" s="1" t="s">
        <v>103</v>
      </c>
      <c r="B160" s="8">
        <v>41274</v>
      </c>
      <c r="C160">
        <v>3</v>
      </c>
      <c r="D160">
        <v>2</v>
      </c>
    </row>
    <row r="161" spans="1:4" x14ac:dyDescent="0.35">
      <c r="A161" s="1" t="s">
        <v>103</v>
      </c>
      <c r="B161" s="8">
        <v>41639</v>
      </c>
      <c r="C161">
        <v>3</v>
      </c>
      <c r="D161">
        <v>2</v>
      </c>
    </row>
    <row r="162" spans="1:4" x14ac:dyDescent="0.35">
      <c r="A162" s="1" t="s">
        <v>103</v>
      </c>
      <c r="B162" s="8">
        <v>42004</v>
      </c>
      <c r="C162">
        <v>3</v>
      </c>
      <c r="D162">
        <v>1</v>
      </c>
    </row>
    <row r="163" spans="1:4" x14ac:dyDescent="0.35">
      <c r="A163" s="1" t="s">
        <v>103</v>
      </c>
      <c r="B163" s="8">
        <v>42369</v>
      </c>
      <c r="C163">
        <v>3</v>
      </c>
      <c r="D163">
        <v>1</v>
      </c>
    </row>
    <row r="164" spans="1:4" x14ac:dyDescent="0.35">
      <c r="A164" s="1" t="s">
        <v>103</v>
      </c>
      <c r="B164" s="8">
        <v>42735</v>
      </c>
      <c r="C164">
        <v>3</v>
      </c>
      <c r="D164">
        <v>12</v>
      </c>
    </row>
    <row r="165" spans="1:4" x14ac:dyDescent="0.35">
      <c r="A165" s="1" t="s">
        <v>103</v>
      </c>
      <c r="B165" s="8">
        <v>43100</v>
      </c>
      <c r="C165">
        <v>1</v>
      </c>
      <c r="D165">
        <v>15</v>
      </c>
    </row>
    <row r="166" spans="1:4" x14ac:dyDescent="0.35">
      <c r="A166" s="1" t="s">
        <v>103</v>
      </c>
      <c r="B166" s="8">
        <v>43465</v>
      </c>
      <c r="C166">
        <v>6</v>
      </c>
      <c r="D166">
        <v>14</v>
      </c>
    </row>
    <row r="167" spans="1:4" x14ac:dyDescent="0.35">
      <c r="A167" s="1" t="s">
        <v>103</v>
      </c>
      <c r="B167" s="8">
        <v>43830</v>
      </c>
      <c r="C167">
        <v>5</v>
      </c>
      <c r="D167">
        <v>11</v>
      </c>
    </row>
    <row r="168" spans="1:4" x14ac:dyDescent="0.35">
      <c r="A168" s="1" t="s">
        <v>103</v>
      </c>
      <c r="B168" s="8">
        <v>44196</v>
      </c>
      <c r="C168">
        <v>2</v>
      </c>
      <c r="D168">
        <v>8</v>
      </c>
    </row>
    <row r="169" spans="1:4" x14ac:dyDescent="0.35">
      <c r="A169" s="1" t="s">
        <v>103</v>
      </c>
      <c r="B169" s="8">
        <v>44561</v>
      </c>
      <c r="C169">
        <v>4</v>
      </c>
      <c r="D169">
        <v>13</v>
      </c>
    </row>
    <row r="170" spans="1:4" x14ac:dyDescent="0.35">
      <c r="A170" s="1" t="s">
        <v>104</v>
      </c>
      <c r="B170" s="8">
        <v>37256</v>
      </c>
      <c r="C170">
        <v>5</v>
      </c>
      <c r="D170">
        <v>10</v>
      </c>
    </row>
    <row r="171" spans="1:4" x14ac:dyDescent="0.35">
      <c r="A171" s="1" t="s">
        <v>104</v>
      </c>
      <c r="B171" s="8">
        <v>37621</v>
      </c>
      <c r="C171">
        <v>8</v>
      </c>
      <c r="D171">
        <v>10</v>
      </c>
    </row>
    <row r="172" spans="1:4" x14ac:dyDescent="0.35">
      <c r="A172" s="1" t="s">
        <v>104</v>
      </c>
      <c r="B172" s="8">
        <v>37986</v>
      </c>
      <c r="C172">
        <v>6</v>
      </c>
      <c r="D172">
        <v>9</v>
      </c>
    </row>
    <row r="173" spans="1:4" x14ac:dyDescent="0.35">
      <c r="A173" s="1" t="s">
        <v>104</v>
      </c>
      <c r="B173" s="8">
        <v>38352</v>
      </c>
      <c r="C173">
        <v>5</v>
      </c>
      <c r="D173">
        <v>11</v>
      </c>
    </row>
    <row r="174" spans="1:4" x14ac:dyDescent="0.35">
      <c r="A174" s="1" t="s">
        <v>104</v>
      </c>
      <c r="B174" s="8">
        <v>38717</v>
      </c>
      <c r="C174">
        <v>4</v>
      </c>
      <c r="D174">
        <v>10</v>
      </c>
    </row>
    <row r="175" spans="1:4" x14ac:dyDescent="0.35">
      <c r="A175" s="1" t="s">
        <v>104</v>
      </c>
      <c r="B175" s="8">
        <v>39082</v>
      </c>
      <c r="C175">
        <v>5</v>
      </c>
      <c r="D175">
        <v>8</v>
      </c>
    </row>
    <row r="176" spans="1:4" x14ac:dyDescent="0.35">
      <c r="A176" s="1" t="s">
        <v>104</v>
      </c>
      <c r="B176" s="8">
        <v>39447</v>
      </c>
      <c r="C176">
        <v>7</v>
      </c>
      <c r="D176">
        <v>12</v>
      </c>
    </row>
    <row r="177" spans="1:4" x14ac:dyDescent="0.35">
      <c r="A177" s="1" t="s">
        <v>104</v>
      </c>
      <c r="B177" s="8">
        <v>39813</v>
      </c>
      <c r="C177">
        <v>4</v>
      </c>
      <c r="D177">
        <v>2</v>
      </c>
    </row>
    <row r="178" spans="1:4" x14ac:dyDescent="0.35">
      <c r="A178" s="1" t="s">
        <v>104</v>
      </c>
      <c r="B178" s="8">
        <v>40178</v>
      </c>
      <c r="C178">
        <v>6</v>
      </c>
      <c r="D178">
        <v>11</v>
      </c>
    </row>
    <row r="179" spans="1:4" x14ac:dyDescent="0.35">
      <c r="A179" s="1" t="s">
        <v>104</v>
      </c>
      <c r="B179" s="8">
        <v>40543</v>
      </c>
      <c r="C179">
        <v>5</v>
      </c>
      <c r="D179">
        <v>6</v>
      </c>
    </row>
    <row r="180" spans="1:4" x14ac:dyDescent="0.35">
      <c r="A180" s="1" t="s">
        <v>104</v>
      </c>
      <c r="B180" s="8">
        <v>40908</v>
      </c>
      <c r="C180">
        <v>6</v>
      </c>
      <c r="D180">
        <v>7</v>
      </c>
    </row>
    <row r="181" spans="1:4" x14ac:dyDescent="0.35">
      <c r="A181" s="1" t="s">
        <v>104</v>
      </c>
      <c r="B181" s="8">
        <v>41274</v>
      </c>
      <c r="C181">
        <v>6</v>
      </c>
      <c r="D181">
        <v>10</v>
      </c>
    </row>
    <row r="182" spans="1:4" x14ac:dyDescent="0.35">
      <c r="A182" s="1" t="s">
        <v>104</v>
      </c>
      <c r="B182" s="8">
        <v>41639</v>
      </c>
      <c r="C182">
        <v>7</v>
      </c>
      <c r="D182">
        <v>10</v>
      </c>
    </row>
    <row r="183" spans="1:4" x14ac:dyDescent="0.35">
      <c r="A183" s="1" t="s">
        <v>104</v>
      </c>
      <c r="B183" s="8">
        <v>42004</v>
      </c>
      <c r="C183">
        <v>8</v>
      </c>
      <c r="D183">
        <v>3</v>
      </c>
    </row>
    <row r="184" spans="1:4" x14ac:dyDescent="0.35">
      <c r="A184" s="1" t="s">
        <v>104</v>
      </c>
      <c r="B184" s="8">
        <v>42369</v>
      </c>
      <c r="C184">
        <v>0</v>
      </c>
      <c r="D184">
        <v>1</v>
      </c>
    </row>
    <row r="185" spans="1:4" x14ac:dyDescent="0.35">
      <c r="A185" s="1" t="s">
        <v>104</v>
      </c>
      <c r="B185" s="8">
        <v>42735</v>
      </c>
      <c r="C185">
        <v>3</v>
      </c>
      <c r="D185">
        <v>3</v>
      </c>
    </row>
    <row r="186" spans="1:4" x14ac:dyDescent="0.35">
      <c r="A186" s="1" t="s">
        <v>104</v>
      </c>
      <c r="B186" s="8">
        <v>43100</v>
      </c>
      <c r="C186">
        <v>5</v>
      </c>
      <c r="D186">
        <v>7</v>
      </c>
    </row>
    <row r="187" spans="1:4" x14ac:dyDescent="0.35">
      <c r="A187" s="1" t="s">
        <v>104</v>
      </c>
      <c r="B187" s="8">
        <v>43465</v>
      </c>
      <c r="C187">
        <v>6</v>
      </c>
      <c r="D187">
        <v>6</v>
      </c>
    </row>
    <row r="188" spans="1:4" x14ac:dyDescent="0.35">
      <c r="A188" s="1" t="s">
        <v>104</v>
      </c>
      <c r="B188" s="8">
        <v>43830</v>
      </c>
      <c r="C188">
        <v>4</v>
      </c>
      <c r="D188">
        <v>14</v>
      </c>
    </row>
    <row r="189" spans="1:4" x14ac:dyDescent="0.35">
      <c r="A189" s="1" t="s">
        <v>104</v>
      </c>
      <c r="B189" s="8">
        <v>44196</v>
      </c>
      <c r="C189">
        <v>2</v>
      </c>
      <c r="D189">
        <v>9</v>
      </c>
    </row>
    <row r="190" spans="1:4" x14ac:dyDescent="0.35">
      <c r="A190" s="1" t="s">
        <v>104</v>
      </c>
      <c r="B190" s="8">
        <v>44561</v>
      </c>
      <c r="C190">
        <v>5</v>
      </c>
      <c r="D190">
        <v>10</v>
      </c>
    </row>
    <row r="191" spans="1:4" x14ac:dyDescent="0.35">
      <c r="A191" s="1" t="s">
        <v>105</v>
      </c>
      <c r="B191" s="8">
        <v>37256</v>
      </c>
      <c r="C191">
        <v>3</v>
      </c>
      <c r="D191">
        <v>12</v>
      </c>
    </row>
    <row r="192" spans="1:4" x14ac:dyDescent="0.35">
      <c r="A192" s="1" t="s">
        <v>105</v>
      </c>
      <c r="B192" s="8">
        <v>37621</v>
      </c>
      <c r="C192">
        <v>4</v>
      </c>
      <c r="D192">
        <v>12</v>
      </c>
    </row>
    <row r="193" spans="1:4" x14ac:dyDescent="0.35">
      <c r="A193" s="1" t="s">
        <v>105</v>
      </c>
      <c r="B193" s="8">
        <v>37986</v>
      </c>
      <c r="C193">
        <v>4</v>
      </c>
      <c r="D193">
        <v>11</v>
      </c>
    </row>
    <row r="194" spans="1:4" x14ac:dyDescent="0.35">
      <c r="A194" s="1" t="s">
        <v>105</v>
      </c>
      <c r="B194" s="8">
        <v>38352</v>
      </c>
      <c r="C194">
        <v>3</v>
      </c>
      <c r="D194">
        <v>17</v>
      </c>
    </row>
    <row r="195" spans="1:4" x14ac:dyDescent="0.35">
      <c r="A195" s="1" t="s">
        <v>105</v>
      </c>
      <c r="B195" s="8">
        <v>38717</v>
      </c>
      <c r="C195">
        <v>4</v>
      </c>
      <c r="D195">
        <v>16</v>
      </c>
    </row>
    <row r="196" spans="1:4" x14ac:dyDescent="0.35">
      <c r="A196" s="1" t="s">
        <v>105</v>
      </c>
      <c r="B196" s="8">
        <v>39082</v>
      </c>
      <c r="C196">
        <v>6</v>
      </c>
      <c r="D196">
        <v>8</v>
      </c>
    </row>
    <row r="197" spans="1:4" x14ac:dyDescent="0.35">
      <c r="A197" s="1" t="s">
        <v>105</v>
      </c>
      <c r="B197" s="8">
        <v>39447</v>
      </c>
      <c r="C197">
        <v>3</v>
      </c>
      <c r="D197">
        <v>9</v>
      </c>
    </row>
    <row r="198" spans="1:4" x14ac:dyDescent="0.35">
      <c r="A198" s="1" t="s">
        <v>105</v>
      </c>
      <c r="B198" s="8">
        <v>39813</v>
      </c>
      <c r="C198">
        <v>2</v>
      </c>
      <c r="D198">
        <v>6</v>
      </c>
    </row>
    <row r="199" spans="1:4" x14ac:dyDescent="0.35">
      <c r="A199" s="1" t="s">
        <v>105</v>
      </c>
      <c r="B199" s="8">
        <v>40178</v>
      </c>
      <c r="C199">
        <v>2</v>
      </c>
      <c r="D199">
        <v>5</v>
      </c>
    </row>
    <row r="200" spans="1:4" x14ac:dyDescent="0.35">
      <c r="A200" s="1" t="s">
        <v>105</v>
      </c>
      <c r="B200" s="8">
        <v>40543</v>
      </c>
      <c r="C200">
        <v>2</v>
      </c>
      <c r="D200">
        <v>6</v>
      </c>
    </row>
    <row r="201" spans="1:4" x14ac:dyDescent="0.35">
      <c r="A201" s="1" t="s">
        <v>105</v>
      </c>
      <c r="B201" s="8">
        <v>40908</v>
      </c>
      <c r="C201">
        <v>2</v>
      </c>
      <c r="D201">
        <v>2</v>
      </c>
    </row>
    <row r="202" spans="1:4" x14ac:dyDescent="0.35">
      <c r="A202" s="1" t="s">
        <v>105</v>
      </c>
      <c r="B202" s="8">
        <v>41274</v>
      </c>
      <c r="C202">
        <v>3</v>
      </c>
      <c r="D202">
        <v>9</v>
      </c>
    </row>
    <row r="203" spans="1:4" x14ac:dyDescent="0.35">
      <c r="A203" s="1" t="s">
        <v>105</v>
      </c>
      <c r="B203" s="8">
        <v>41639</v>
      </c>
      <c r="C203">
        <v>4</v>
      </c>
      <c r="D203">
        <v>11</v>
      </c>
    </row>
    <row r="204" spans="1:4" x14ac:dyDescent="0.35">
      <c r="A204" s="1" t="s">
        <v>105</v>
      </c>
      <c r="B204" s="8">
        <v>42004</v>
      </c>
      <c r="C204">
        <v>4</v>
      </c>
      <c r="D204">
        <v>10</v>
      </c>
    </row>
    <row r="205" spans="1:4" x14ac:dyDescent="0.35">
      <c r="A205" s="1" t="s">
        <v>105</v>
      </c>
      <c r="B205" s="8">
        <v>42369</v>
      </c>
      <c r="C205">
        <v>3</v>
      </c>
      <c r="D205">
        <v>6</v>
      </c>
    </row>
    <row r="206" spans="1:4" x14ac:dyDescent="0.35">
      <c r="A206" s="1" t="s">
        <v>105</v>
      </c>
      <c r="B206" s="8">
        <v>42735</v>
      </c>
      <c r="C206">
        <v>4</v>
      </c>
      <c r="D206">
        <v>9</v>
      </c>
    </row>
    <row r="207" spans="1:4" x14ac:dyDescent="0.35">
      <c r="A207" s="1" t="s">
        <v>105</v>
      </c>
      <c r="B207" s="8">
        <v>43100</v>
      </c>
      <c r="C207">
        <v>5</v>
      </c>
      <c r="D207">
        <v>11</v>
      </c>
    </row>
    <row r="208" spans="1:4" x14ac:dyDescent="0.35">
      <c r="A208" s="1" t="s">
        <v>105</v>
      </c>
      <c r="B208" s="8">
        <v>43465</v>
      </c>
      <c r="C208">
        <v>4</v>
      </c>
      <c r="D208">
        <v>9</v>
      </c>
    </row>
    <row r="209" spans="1:4" x14ac:dyDescent="0.35">
      <c r="A209" s="1" t="s">
        <v>105</v>
      </c>
      <c r="B209" s="8">
        <v>43830</v>
      </c>
      <c r="C209">
        <v>5</v>
      </c>
      <c r="D209">
        <v>10</v>
      </c>
    </row>
    <row r="210" spans="1:4" x14ac:dyDescent="0.35">
      <c r="A210" s="1" t="s">
        <v>105</v>
      </c>
      <c r="B210" s="8">
        <v>44196</v>
      </c>
      <c r="C210">
        <v>6</v>
      </c>
      <c r="D210">
        <v>5</v>
      </c>
    </row>
    <row r="211" spans="1:4" x14ac:dyDescent="0.35">
      <c r="A211" s="1" t="s">
        <v>105</v>
      </c>
      <c r="B211" s="8">
        <v>44561</v>
      </c>
      <c r="C211">
        <v>7</v>
      </c>
      <c r="D211">
        <v>9</v>
      </c>
    </row>
    <row r="212" spans="1:4" x14ac:dyDescent="0.35">
      <c r="A212" s="1" t="s">
        <v>106</v>
      </c>
      <c r="B212" s="8">
        <v>37256</v>
      </c>
      <c r="C212">
        <v>4</v>
      </c>
      <c r="D212">
        <v>6</v>
      </c>
    </row>
    <row r="213" spans="1:4" x14ac:dyDescent="0.35">
      <c r="A213" s="1" t="s">
        <v>106</v>
      </c>
      <c r="B213" s="8">
        <v>37621</v>
      </c>
      <c r="C213">
        <v>5</v>
      </c>
      <c r="D213">
        <v>5</v>
      </c>
    </row>
    <row r="214" spans="1:4" x14ac:dyDescent="0.35">
      <c r="A214" s="1" t="s">
        <v>106</v>
      </c>
      <c r="B214" s="8">
        <v>37986</v>
      </c>
      <c r="C214">
        <v>7</v>
      </c>
      <c r="D214">
        <v>5</v>
      </c>
    </row>
    <row r="215" spans="1:4" x14ac:dyDescent="0.35">
      <c r="A215" s="1" t="s">
        <v>106</v>
      </c>
      <c r="B215" s="8">
        <v>38352</v>
      </c>
      <c r="C215">
        <v>8</v>
      </c>
      <c r="D215">
        <v>6</v>
      </c>
    </row>
    <row r="216" spans="1:4" x14ac:dyDescent="0.35">
      <c r="A216" s="1" t="s">
        <v>106</v>
      </c>
      <c r="B216" s="8">
        <v>38717</v>
      </c>
      <c r="C216">
        <v>8</v>
      </c>
      <c r="D216">
        <v>11</v>
      </c>
    </row>
    <row r="217" spans="1:4" x14ac:dyDescent="0.35">
      <c r="A217" s="1" t="s">
        <v>106</v>
      </c>
      <c r="B217" s="8">
        <v>39082</v>
      </c>
      <c r="C217">
        <v>8</v>
      </c>
      <c r="D217">
        <v>9</v>
      </c>
    </row>
    <row r="218" spans="1:4" x14ac:dyDescent="0.35">
      <c r="A218" s="1" t="s">
        <v>106</v>
      </c>
      <c r="B218" s="8">
        <v>39447</v>
      </c>
      <c r="C218">
        <v>7</v>
      </c>
      <c r="D218">
        <v>9</v>
      </c>
    </row>
    <row r="219" spans="1:4" x14ac:dyDescent="0.35">
      <c r="A219" s="1" t="s">
        <v>106</v>
      </c>
      <c r="B219" s="8">
        <v>39813</v>
      </c>
      <c r="C219">
        <v>4</v>
      </c>
      <c r="D219">
        <v>4</v>
      </c>
    </row>
    <row r="220" spans="1:4" x14ac:dyDescent="0.35">
      <c r="A220" s="1" t="s">
        <v>106</v>
      </c>
      <c r="B220" s="8">
        <v>40178</v>
      </c>
      <c r="C220">
        <v>7</v>
      </c>
      <c r="D220">
        <v>10</v>
      </c>
    </row>
    <row r="221" spans="1:4" x14ac:dyDescent="0.35">
      <c r="A221" s="1" t="s">
        <v>106</v>
      </c>
      <c r="B221" s="8">
        <v>40543</v>
      </c>
      <c r="C221">
        <v>9</v>
      </c>
      <c r="D221">
        <v>8</v>
      </c>
    </row>
    <row r="222" spans="1:4" x14ac:dyDescent="0.35">
      <c r="A222" s="1" t="s">
        <v>106</v>
      </c>
      <c r="B222" s="8">
        <v>40908</v>
      </c>
      <c r="C222">
        <v>4</v>
      </c>
      <c r="D222">
        <v>4</v>
      </c>
    </row>
    <row r="223" spans="1:4" x14ac:dyDescent="0.35">
      <c r="A223" s="1" t="s">
        <v>106</v>
      </c>
      <c r="B223" s="8">
        <v>41274</v>
      </c>
      <c r="C223">
        <v>8</v>
      </c>
      <c r="D223">
        <v>10</v>
      </c>
    </row>
    <row r="224" spans="1:4" x14ac:dyDescent="0.35">
      <c r="A224" s="1" t="s">
        <v>106</v>
      </c>
      <c r="B224" s="8">
        <v>41639</v>
      </c>
      <c r="C224">
        <v>7</v>
      </c>
      <c r="D224">
        <v>9</v>
      </c>
    </row>
    <row r="225" spans="1:4" x14ac:dyDescent="0.35">
      <c r="A225" s="1" t="s">
        <v>106</v>
      </c>
      <c r="B225" s="8">
        <v>42004</v>
      </c>
      <c r="C225">
        <v>6</v>
      </c>
      <c r="D225">
        <v>7</v>
      </c>
    </row>
    <row r="226" spans="1:4" x14ac:dyDescent="0.35">
      <c r="A226" s="1" t="s">
        <v>106</v>
      </c>
      <c r="B226" s="8">
        <v>42369</v>
      </c>
      <c r="C226">
        <v>6</v>
      </c>
      <c r="D226">
        <v>8</v>
      </c>
    </row>
    <row r="227" spans="1:4" x14ac:dyDescent="0.35">
      <c r="A227" s="1" t="s">
        <v>106</v>
      </c>
      <c r="B227" s="8">
        <v>42735</v>
      </c>
      <c r="C227">
        <v>8</v>
      </c>
      <c r="D227">
        <v>12</v>
      </c>
    </row>
    <row r="228" spans="1:4" x14ac:dyDescent="0.35">
      <c r="A228" s="1" t="s">
        <v>106</v>
      </c>
      <c r="B228" s="8">
        <v>43100</v>
      </c>
      <c r="C228">
        <v>6</v>
      </c>
      <c r="D228">
        <v>8</v>
      </c>
    </row>
    <row r="229" spans="1:4" x14ac:dyDescent="0.35">
      <c r="A229" s="1" t="s">
        <v>106</v>
      </c>
      <c r="B229" s="8">
        <v>43465</v>
      </c>
      <c r="C229">
        <v>6</v>
      </c>
      <c r="D229">
        <v>7</v>
      </c>
    </row>
    <row r="230" spans="1:4" x14ac:dyDescent="0.35">
      <c r="A230" s="1" t="s">
        <v>106</v>
      </c>
      <c r="B230" s="8">
        <v>43830</v>
      </c>
      <c r="C230">
        <v>5</v>
      </c>
      <c r="D230">
        <v>9</v>
      </c>
    </row>
    <row r="231" spans="1:4" x14ac:dyDescent="0.35">
      <c r="A231" s="1" t="s">
        <v>106</v>
      </c>
      <c r="B231" s="8">
        <v>44196</v>
      </c>
      <c r="C231">
        <v>6</v>
      </c>
      <c r="D231">
        <v>7</v>
      </c>
    </row>
    <row r="232" spans="1:4" x14ac:dyDescent="0.35">
      <c r="A232" s="1" t="s">
        <v>106</v>
      </c>
      <c r="B232" s="8">
        <v>44561</v>
      </c>
      <c r="C232">
        <v>5</v>
      </c>
      <c r="D232">
        <v>9</v>
      </c>
    </row>
    <row r="233" spans="1:4" x14ac:dyDescent="0.35">
      <c r="A233" s="1" t="s">
        <v>107</v>
      </c>
      <c r="B233" s="8">
        <v>37256</v>
      </c>
      <c r="C233">
        <v>9</v>
      </c>
      <c r="D233">
        <v>13</v>
      </c>
    </row>
    <row r="234" spans="1:4" x14ac:dyDescent="0.35">
      <c r="A234" s="1" t="s">
        <v>107</v>
      </c>
      <c r="B234" s="8">
        <v>37621</v>
      </c>
      <c r="C234">
        <v>8</v>
      </c>
      <c r="D234">
        <v>10</v>
      </c>
    </row>
    <row r="235" spans="1:4" x14ac:dyDescent="0.35">
      <c r="A235" s="1" t="s">
        <v>107</v>
      </c>
      <c r="B235" s="8">
        <v>37986</v>
      </c>
      <c r="C235">
        <v>9</v>
      </c>
      <c r="D235">
        <v>18</v>
      </c>
    </row>
    <row r="236" spans="1:4" x14ac:dyDescent="0.35">
      <c r="A236" s="1" t="s">
        <v>107</v>
      </c>
      <c r="B236" s="8">
        <v>38352</v>
      </c>
      <c r="C236">
        <v>8</v>
      </c>
      <c r="D236">
        <v>17</v>
      </c>
    </row>
    <row r="237" spans="1:4" x14ac:dyDescent="0.35">
      <c r="A237" s="1" t="s">
        <v>107</v>
      </c>
      <c r="B237" s="8">
        <v>38717</v>
      </c>
      <c r="C237">
        <v>5</v>
      </c>
      <c r="D237">
        <v>17</v>
      </c>
    </row>
    <row r="238" spans="1:4" x14ac:dyDescent="0.35">
      <c r="A238" s="1" t="s">
        <v>107</v>
      </c>
      <c r="B238" s="8">
        <v>39082</v>
      </c>
      <c r="C238">
        <v>3</v>
      </c>
      <c r="D238">
        <v>15</v>
      </c>
    </row>
    <row r="239" spans="1:4" x14ac:dyDescent="0.35">
      <c r="A239" s="1" t="s">
        <v>107</v>
      </c>
      <c r="B239" s="8">
        <v>39447</v>
      </c>
      <c r="C239">
        <v>6</v>
      </c>
      <c r="D239">
        <v>9</v>
      </c>
    </row>
    <row r="240" spans="1:4" x14ac:dyDescent="0.35">
      <c r="A240" s="1" t="s">
        <v>107</v>
      </c>
      <c r="B240" s="8">
        <v>39813</v>
      </c>
      <c r="C240">
        <v>6</v>
      </c>
      <c r="D240">
        <v>11</v>
      </c>
    </row>
    <row r="241" spans="1:4" x14ac:dyDescent="0.35">
      <c r="A241" s="1" t="s">
        <v>107</v>
      </c>
      <c r="B241" s="8">
        <v>40178</v>
      </c>
      <c r="C241">
        <v>6</v>
      </c>
      <c r="D241">
        <v>12</v>
      </c>
    </row>
    <row r="242" spans="1:4" x14ac:dyDescent="0.35">
      <c r="A242" s="1" t="s">
        <v>107</v>
      </c>
      <c r="B242" s="8">
        <v>40543</v>
      </c>
      <c r="C242">
        <v>8</v>
      </c>
      <c r="D242">
        <v>12</v>
      </c>
    </row>
    <row r="243" spans="1:4" x14ac:dyDescent="0.35">
      <c r="A243" s="1" t="s">
        <v>107</v>
      </c>
      <c r="B243" s="8">
        <v>40908</v>
      </c>
      <c r="C243">
        <v>6</v>
      </c>
      <c r="D243">
        <v>9</v>
      </c>
    </row>
    <row r="244" spans="1:4" x14ac:dyDescent="0.35">
      <c r="A244" s="1" t="s">
        <v>107</v>
      </c>
      <c r="B244" s="8">
        <v>41274</v>
      </c>
      <c r="C244">
        <v>6</v>
      </c>
      <c r="D244">
        <v>10</v>
      </c>
    </row>
    <row r="245" spans="1:4" x14ac:dyDescent="0.35">
      <c r="A245" s="1" t="s">
        <v>107</v>
      </c>
      <c r="B245" s="8">
        <v>41639</v>
      </c>
      <c r="C245">
        <v>5</v>
      </c>
      <c r="D245">
        <v>13</v>
      </c>
    </row>
    <row r="246" spans="1:4" x14ac:dyDescent="0.35">
      <c r="A246" s="1" t="s">
        <v>107</v>
      </c>
      <c r="B246" s="8">
        <v>42004</v>
      </c>
      <c r="C246">
        <v>7</v>
      </c>
      <c r="D246">
        <v>11</v>
      </c>
    </row>
    <row r="247" spans="1:4" x14ac:dyDescent="0.35">
      <c r="A247" s="1" t="s">
        <v>107</v>
      </c>
      <c r="B247" s="8">
        <v>42369</v>
      </c>
      <c r="C247">
        <v>6</v>
      </c>
      <c r="D247">
        <v>8</v>
      </c>
    </row>
    <row r="248" spans="1:4" x14ac:dyDescent="0.35">
      <c r="A248" s="1" t="s">
        <v>107</v>
      </c>
      <c r="B248" s="8">
        <v>42735</v>
      </c>
      <c r="C248">
        <v>4</v>
      </c>
      <c r="D248">
        <v>2</v>
      </c>
    </row>
    <row r="249" spans="1:4" x14ac:dyDescent="0.35">
      <c r="A249" s="1" t="s">
        <v>107</v>
      </c>
      <c r="B249" s="8">
        <v>43100</v>
      </c>
      <c r="C249">
        <v>5</v>
      </c>
      <c r="D249">
        <v>15</v>
      </c>
    </row>
    <row r="250" spans="1:4" x14ac:dyDescent="0.35">
      <c r="A250" s="1" t="s">
        <v>107</v>
      </c>
      <c r="B250" s="8">
        <v>43465</v>
      </c>
      <c r="C250">
        <v>5</v>
      </c>
      <c r="D250">
        <v>10</v>
      </c>
    </row>
    <row r="251" spans="1:4" x14ac:dyDescent="0.35">
      <c r="A251" s="1" t="s">
        <v>107</v>
      </c>
      <c r="B251" s="8">
        <v>43830</v>
      </c>
      <c r="C251">
        <v>3</v>
      </c>
      <c r="D251">
        <v>10</v>
      </c>
    </row>
    <row r="252" spans="1:4" x14ac:dyDescent="0.35">
      <c r="A252" s="1" t="s">
        <v>107</v>
      </c>
      <c r="B252" s="8">
        <v>44196</v>
      </c>
      <c r="C252">
        <v>5</v>
      </c>
      <c r="D252">
        <v>10</v>
      </c>
    </row>
    <row r="253" spans="1:4" x14ac:dyDescent="0.35">
      <c r="A253" s="1" t="s">
        <v>107</v>
      </c>
      <c r="B253" s="8">
        <v>44561</v>
      </c>
      <c r="C253">
        <v>6</v>
      </c>
      <c r="D253">
        <v>10</v>
      </c>
    </row>
    <row r="254" spans="1:4" x14ac:dyDescent="0.35">
      <c r="A254" s="1" t="s">
        <v>108</v>
      </c>
      <c r="B254" s="8">
        <v>37256</v>
      </c>
      <c r="C254">
        <v>0</v>
      </c>
      <c r="D254">
        <v>6</v>
      </c>
    </row>
    <row r="255" spans="1:4" x14ac:dyDescent="0.35">
      <c r="A255" s="1" t="s">
        <v>108</v>
      </c>
      <c r="B255" s="8">
        <v>37621</v>
      </c>
      <c r="C255">
        <v>4</v>
      </c>
      <c r="D255">
        <v>8</v>
      </c>
    </row>
    <row r="256" spans="1:4" x14ac:dyDescent="0.35">
      <c r="A256" s="1" t="s">
        <v>108</v>
      </c>
      <c r="B256" s="8">
        <v>37986</v>
      </c>
      <c r="C256">
        <v>3</v>
      </c>
      <c r="D256">
        <v>9</v>
      </c>
    </row>
    <row r="257" spans="1:4" x14ac:dyDescent="0.35">
      <c r="A257" s="1" t="s">
        <v>108</v>
      </c>
      <c r="B257" s="8">
        <v>38352</v>
      </c>
      <c r="C257">
        <v>5</v>
      </c>
      <c r="D257">
        <v>13</v>
      </c>
    </row>
    <row r="258" spans="1:4" x14ac:dyDescent="0.35">
      <c r="A258" s="1" t="s">
        <v>108</v>
      </c>
      <c r="B258" s="8">
        <v>38717</v>
      </c>
      <c r="C258">
        <v>4</v>
      </c>
      <c r="D258">
        <v>12</v>
      </c>
    </row>
    <row r="259" spans="1:4" x14ac:dyDescent="0.35">
      <c r="A259" s="1" t="s">
        <v>108</v>
      </c>
      <c r="B259" s="8">
        <v>39082</v>
      </c>
      <c r="C259">
        <v>7</v>
      </c>
      <c r="D259">
        <v>8</v>
      </c>
    </row>
    <row r="260" spans="1:4" x14ac:dyDescent="0.35">
      <c r="A260" s="1" t="s">
        <v>108</v>
      </c>
      <c r="B260" s="8">
        <v>39447</v>
      </c>
      <c r="C260">
        <v>0</v>
      </c>
      <c r="D260">
        <v>1</v>
      </c>
    </row>
    <row r="261" spans="1:4" x14ac:dyDescent="0.35">
      <c r="A261" s="1" t="s">
        <v>108</v>
      </c>
      <c r="B261" s="8">
        <v>39813</v>
      </c>
      <c r="C261">
        <v>1</v>
      </c>
      <c r="D261">
        <v>1</v>
      </c>
    </row>
    <row r="262" spans="1:4" x14ac:dyDescent="0.35">
      <c r="A262" s="1" t="s">
        <v>108</v>
      </c>
      <c r="B262" s="8">
        <v>40178</v>
      </c>
      <c r="C262">
        <v>2</v>
      </c>
      <c r="D262">
        <v>8</v>
      </c>
    </row>
    <row r="263" spans="1:4" x14ac:dyDescent="0.35">
      <c r="A263" s="1" t="s">
        <v>108</v>
      </c>
      <c r="B263" s="8">
        <v>40543</v>
      </c>
      <c r="C263">
        <v>3</v>
      </c>
      <c r="D263">
        <v>13</v>
      </c>
    </row>
    <row r="264" spans="1:4" x14ac:dyDescent="0.35">
      <c r="A264" s="1" t="s">
        <v>108</v>
      </c>
      <c r="B264" s="8">
        <v>40908</v>
      </c>
      <c r="C264">
        <v>3</v>
      </c>
      <c r="D264">
        <v>1</v>
      </c>
    </row>
    <row r="265" spans="1:4" x14ac:dyDescent="0.35">
      <c r="A265" s="1" t="s">
        <v>108</v>
      </c>
      <c r="B265" s="8">
        <v>41274</v>
      </c>
      <c r="C265">
        <v>5</v>
      </c>
      <c r="D265">
        <v>13</v>
      </c>
    </row>
    <row r="266" spans="1:4" x14ac:dyDescent="0.35">
      <c r="A266" s="1" t="s">
        <v>108</v>
      </c>
      <c r="B266" s="8">
        <v>41639</v>
      </c>
      <c r="C266">
        <v>7</v>
      </c>
      <c r="D266">
        <v>8</v>
      </c>
    </row>
    <row r="267" spans="1:4" x14ac:dyDescent="0.35">
      <c r="A267" s="1" t="s">
        <v>108</v>
      </c>
      <c r="B267" s="8">
        <v>42004</v>
      </c>
      <c r="C267">
        <v>4</v>
      </c>
      <c r="D267">
        <v>6</v>
      </c>
    </row>
    <row r="268" spans="1:4" x14ac:dyDescent="0.35">
      <c r="A268" s="1" t="s">
        <v>108</v>
      </c>
      <c r="B268" s="8">
        <v>42369</v>
      </c>
      <c r="C268">
        <v>8</v>
      </c>
      <c r="D268">
        <v>8</v>
      </c>
    </row>
    <row r="269" spans="1:4" x14ac:dyDescent="0.35">
      <c r="A269" s="1" t="s">
        <v>108</v>
      </c>
      <c r="B269" s="8">
        <v>42735</v>
      </c>
      <c r="C269">
        <v>6</v>
      </c>
      <c r="D269">
        <v>11</v>
      </c>
    </row>
    <row r="270" spans="1:4" x14ac:dyDescent="0.35">
      <c r="A270" s="1" t="s">
        <v>108</v>
      </c>
      <c r="B270" s="8">
        <v>43100</v>
      </c>
      <c r="C270">
        <v>5</v>
      </c>
      <c r="D270">
        <v>5</v>
      </c>
    </row>
    <row r="271" spans="1:4" x14ac:dyDescent="0.35">
      <c r="A271" s="1" t="s">
        <v>108</v>
      </c>
      <c r="B271" s="8">
        <v>43465</v>
      </c>
      <c r="C271">
        <v>4</v>
      </c>
      <c r="D271">
        <v>7</v>
      </c>
    </row>
    <row r="272" spans="1:4" x14ac:dyDescent="0.35">
      <c r="A272" s="1" t="s">
        <v>108</v>
      </c>
      <c r="B272" s="8">
        <v>43830</v>
      </c>
      <c r="C272">
        <v>3</v>
      </c>
      <c r="D272">
        <v>1</v>
      </c>
    </row>
    <row r="273" spans="1:4" x14ac:dyDescent="0.35">
      <c r="A273" s="1" t="s">
        <v>108</v>
      </c>
      <c r="B273" s="8">
        <v>44196</v>
      </c>
      <c r="C273">
        <v>5</v>
      </c>
      <c r="D273">
        <v>7</v>
      </c>
    </row>
    <row r="274" spans="1:4" x14ac:dyDescent="0.35">
      <c r="A274" s="1" t="s">
        <v>108</v>
      </c>
      <c r="B274" s="8">
        <v>44561</v>
      </c>
      <c r="C274">
        <v>7</v>
      </c>
      <c r="D274">
        <v>13</v>
      </c>
    </row>
    <row r="275" spans="1:4" x14ac:dyDescent="0.35">
      <c r="A275" s="1" t="s">
        <v>109</v>
      </c>
      <c r="B275" s="8">
        <v>37256</v>
      </c>
      <c r="C275">
        <v>3</v>
      </c>
      <c r="D275">
        <v>12</v>
      </c>
    </row>
    <row r="276" spans="1:4" x14ac:dyDescent="0.35">
      <c r="A276" s="1" t="s">
        <v>109</v>
      </c>
      <c r="B276" s="8">
        <v>37621</v>
      </c>
      <c r="C276">
        <v>0</v>
      </c>
      <c r="D276">
        <v>6</v>
      </c>
    </row>
    <row r="277" spans="1:4" x14ac:dyDescent="0.35">
      <c r="A277" s="1" t="s">
        <v>109</v>
      </c>
      <c r="B277" s="8">
        <v>37986</v>
      </c>
      <c r="C277">
        <v>0</v>
      </c>
      <c r="D277">
        <v>6</v>
      </c>
    </row>
    <row r="278" spans="1:4" x14ac:dyDescent="0.35">
      <c r="A278" s="1" t="s">
        <v>109</v>
      </c>
      <c r="B278" s="8">
        <v>38352</v>
      </c>
      <c r="C278">
        <v>0</v>
      </c>
      <c r="D278">
        <v>3</v>
      </c>
    </row>
    <row r="279" spans="1:4" x14ac:dyDescent="0.35">
      <c r="A279" s="1" t="s">
        <v>109</v>
      </c>
      <c r="B279" s="8">
        <v>38717</v>
      </c>
      <c r="C279">
        <v>1</v>
      </c>
      <c r="D279">
        <v>4</v>
      </c>
    </row>
    <row r="280" spans="1:4" x14ac:dyDescent="0.35">
      <c r="A280" s="1" t="s">
        <v>109</v>
      </c>
      <c r="B280" s="8">
        <v>39082</v>
      </c>
      <c r="C280">
        <v>0</v>
      </c>
      <c r="D280">
        <v>6</v>
      </c>
    </row>
    <row r="281" spans="1:4" x14ac:dyDescent="0.35">
      <c r="A281" s="1" t="s">
        <v>109</v>
      </c>
      <c r="B281" s="8">
        <v>39447</v>
      </c>
      <c r="C281">
        <v>2</v>
      </c>
      <c r="D281">
        <v>7</v>
      </c>
    </row>
    <row r="282" spans="1:4" x14ac:dyDescent="0.35">
      <c r="A282" s="1" t="s">
        <v>109</v>
      </c>
      <c r="B282" s="8">
        <v>39813</v>
      </c>
      <c r="C282">
        <v>1</v>
      </c>
      <c r="D282">
        <v>8</v>
      </c>
    </row>
    <row r="283" spans="1:4" x14ac:dyDescent="0.35">
      <c r="A283" s="1" t="s">
        <v>109</v>
      </c>
      <c r="B283" s="8">
        <v>40178</v>
      </c>
      <c r="C283">
        <v>1</v>
      </c>
      <c r="D283">
        <v>3</v>
      </c>
    </row>
    <row r="284" spans="1:4" x14ac:dyDescent="0.35">
      <c r="A284" s="1" t="s">
        <v>109</v>
      </c>
      <c r="B284" s="8">
        <v>40543</v>
      </c>
      <c r="C284">
        <v>2</v>
      </c>
      <c r="D284">
        <v>8</v>
      </c>
    </row>
    <row r="285" spans="1:4" x14ac:dyDescent="0.35">
      <c r="A285" s="1" t="s">
        <v>109</v>
      </c>
      <c r="B285" s="8">
        <v>40908</v>
      </c>
      <c r="C285">
        <v>1</v>
      </c>
      <c r="D285">
        <v>6</v>
      </c>
    </row>
    <row r="286" spans="1:4" x14ac:dyDescent="0.35">
      <c r="A286" s="1" t="s">
        <v>109</v>
      </c>
      <c r="B286" s="8">
        <v>41274</v>
      </c>
      <c r="C286">
        <v>1</v>
      </c>
      <c r="D286">
        <v>6</v>
      </c>
    </row>
    <row r="287" spans="1:4" x14ac:dyDescent="0.35">
      <c r="A287" s="1" t="s">
        <v>109</v>
      </c>
      <c r="B287" s="8">
        <v>41639</v>
      </c>
      <c r="C287">
        <v>2</v>
      </c>
      <c r="D287">
        <v>7</v>
      </c>
    </row>
    <row r="288" spans="1:4" x14ac:dyDescent="0.35">
      <c r="A288" s="1" t="s">
        <v>109</v>
      </c>
      <c r="B288" s="8">
        <v>42004</v>
      </c>
      <c r="C288">
        <v>2</v>
      </c>
      <c r="D288">
        <v>7</v>
      </c>
    </row>
    <row r="289" spans="1:4" x14ac:dyDescent="0.35">
      <c r="A289" s="1" t="s">
        <v>109</v>
      </c>
      <c r="B289" s="8">
        <v>42369</v>
      </c>
      <c r="C289">
        <v>2</v>
      </c>
      <c r="D289">
        <v>4</v>
      </c>
    </row>
    <row r="290" spans="1:4" x14ac:dyDescent="0.35">
      <c r="A290" s="1" t="s">
        <v>109</v>
      </c>
      <c r="B290" s="8">
        <v>42735</v>
      </c>
      <c r="C290">
        <v>1</v>
      </c>
      <c r="D290">
        <v>7</v>
      </c>
    </row>
    <row r="291" spans="1:4" x14ac:dyDescent="0.35">
      <c r="A291" s="1" t="s">
        <v>109</v>
      </c>
      <c r="B291" s="8">
        <v>43100</v>
      </c>
      <c r="C291">
        <v>3</v>
      </c>
      <c r="D291">
        <v>14</v>
      </c>
    </row>
    <row r="292" spans="1:4" x14ac:dyDescent="0.35">
      <c r="A292" s="1" t="s">
        <v>109</v>
      </c>
      <c r="B292" s="8">
        <v>43465</v>
      </c>
      <c r="C292">
        <v>2</v>
      </c>
      <c r="D292">
        <v>9</v>
      </c>
    </row>
    <row r="293" spans="1:4" x14ac:dyDescent="0.35">
      <c r="A293" s="1" t="s">
        <v>109</v>
      </c>
      <c r="B293" s="8">
        <v>43830</v>
      </c>
      <c r="C293">
        <v>4</v>
      </c>
      <c r="D293">
        <v>5</v>
      </c>
    </row>
    <row r="294" spans="1:4" x14ac:dyDescent="0.35">
      <c r="A294" s="1" t="s">
        <v>109</v>
      </c>
      <c r="B294" s="8">
        <v>44196</v>
      </c>
      <c r="C294">
        <v>3</v>
      </c>
      <c r="D294">
        <v>6</v>
      </c>
    </row>
    <row r="295" spans="1:4" x14ac:dyDescent="0.35">
      <c r="A295" s="1" t="s">
        <v>109</v>
      </c>
      <c r="B295" s="8">
        <v>44561</v>
      </c>
      <c r="C295">
        <v>4</v>
      </c>
      <c r="D295">
        <v>11</v>
      </c>
    </row>
    <row r="296" spans="1:4" x14ac:dyDescent="0.35">
      <c r="A296" s="1" t="s">
        <v>110</v>
      </c>
      <c r="B296" s="8">
        <v>37256</v>
      </c>
      <c r="C296">
        <v>3</v>
      </c>
      <c r="D296">
        <v>16</v>
      </c>
    </row>
    <row r="297" spans="1:4" x14ac:dyDescent="0.35">
      <c r="A297" s="1" t="s">
        <v>110</v>
      </c>
      <c r="B297" s="8">
        <v>37621</v>
      </c>
      <c r="C297">
        <v>3</v>
      </c>
      <c r="D297">
        <v>18</v>
      </c>
    </row>
    <row r="298" spans="1:4" x14ac:dyDescent="0.35">
      <c r="A298" s="1" t="s">
        <v>110</v>
      </c>
      <c r="B298" s="8">
        <v>37986</v>
      </c>
      <c r="C298">
        <v>2</v>
      </c>
      <c r="D298">
        <v>15</v>
      </c>
    </row>
    <row r="299" spans="1:4" x14ac:dyDescent="0.35">
      <c r="A299" s="1" t="s">
        <v>110</v>
      </c>
      <c r="B299" s="8">
        <v>38352</v>
      </c>
      <c r="C299">
        <v>3</v>
      </c>
      <c r="D299">
        <v>22</v>
      </c>
    </row>
    <row r="300" spans="1:4" x14ac:dyDescent="0.35">
      <c r="A300" s="1" t="s">
        <v>110</v>
      </c>
      <c r="B300" s="8">
        <v>38717</v>
      </c>
      <c r="C300">
        <v>4</v>
      </c>
      <c r="D300">
        <v>16</v>
      </c>
    </row>
    <row r="301" spans="1:4" x14ac:dyDescent="0.35">
      <c r="A301" s="1" t="s">
        <v>110</v>
      </c>
      <c r="B301" s="8">
        <v>39082</v>
      </c>
      <c r="C301">
        <v>6</v>
      </c>
      <c r="D301">
        <v>15</v>
      </c>
    </row>
    <row r="302" spans="1:4" x14ac:dyDescent="0.35">
      <c r="A302" s="1" t="s">
        <v>110</v>
      </c>
      <c r="B302" s="8">
        <v>39447</v>
      </c>
      <c r="C302">
        <v>6</v>
      </c>
      <c r="D302">
        <v>10</v>
      </c>
    </row>
    <row r="303" spans="1:4" x14ac:dyDescent="0.35">
      <c r="A303" s="1" t="s">
        <v>110</v>
      </c>
      <c r="B303" s="8">
        <v>39813</v>
      </c>
      <c r="C303">
        <v>4</v>
      </c>
      <c r="D303">
        <v>11</v>
      </c>
    </row>
    <row r="304" spans="1:4" x14ac:dyDescent="0.35">
      <c r="A304" s="1" t="s">
        <v>110</v>
      </c>
      <c r="B304" s="8">
        <v>40178</v>
      </c>
      <c r="C304">
        <v>0</v>
      </c>
      <c r="D304">
        <v>2</v>
      </c>
    </row>
    <row r="305" spans="1:4" x14ac:dyDescent="0.35">
      <c r="A305" s="1" t="s">
        <v>110</v>
      </c>
      <c r="B305" s="8">
        <v>40543</v>
      </c>
      <c r="C305">
        <v>3</v>
      </c>
      <c r="D305">
        <v>1</v>
      </c>
    </row>
    <row r="306" spans="1:4" x14ac:dyDescent="0.35">
      <c r="A306" s="1" t="s">
        <v>110</v>
      </c>
      <c r="B306" s="8">
        <v>40908</v>
      </c>
      <c r="C306">
        <v>5</v>
      </c>
      <c r="D306">
        <v>16</v>
      </c>
    </row>
    <row r="307" spans="1:4" x14ac:dyDescent="0.35">
      <c r="A307" s="1" t="s">
        <v>110</v>
      </c>
      <c r="B307" s="8">
        <v>41274</v>
      </c>
      <c r="C307">
        <v>4</v>
      </c>
      <c r="D307">
        <v>15</v>
      </c>
    </row>
    <row r="308" spans="1:4" x14ac:dyDescent="0.35">
      <c r="A308" s="1" t="s">
        <v>110</v>
      </c>
      <c r="B308" s="8">
        <v>41639</v>
      </c>
      <c r="C308">
        <v>3</v>
      </c>
      <c r="D308">
        <v>21</v>
      </c>
    </row>
    <row r="309" spans="1:4" x14ac:dyDescent="0.35">
      <c r="A309" s="1" t="s">
        <v>110</v>
      </c>
      <c r="B309" s="8">
        <v>42004</v>
      </c>
      <c r="C309">
        <v>3</v>
      </c>
      <c r="D309">
        <v>1</v>
      </c>
    </row>
    <row r="310" spans="1:4" x14ac:dyDescent="0.35">
      <c r="A310" s="1" t="s">
        <v>110</v>
      </c>
      <c r="B310" s="8">
        <v>42369</v>
      </c>
      <c r="C310">
        <v>5</v>
      </c>
      <c r="D310">
        <v>17</v>
      </c>
    </row>
    <row r="311" spans="1:4" x14ac:dyDescent="0.35">
      <c r="A311" s="1" t="s">
        <v>110</v>
      </c>
      <c r="B311" s="8">
        <v>42735</v>
      </c>
      <c r="C311">
        <v>3</v>
      </c>
      <c r="D311">
        <v>2</v>
      </c>
    </row>
    <row r="312" spans="1:4" x14ac:dyDescent="0.35">
      <c r="A312" s="1" t="s">
        <v>110</v>
      </c>
      <c r="B312" s="8">
        <v>43100</v>
      </c>
      <c r="C312">
        <v>7</v>
      </c>
      <c r="D312">
        <v>19</v>
      </c>
    </row>
    <row r="313" spans="1:4" x14ac:dyDescent="0.35">
      <c r="A313" s="1" t="s">
        <v>110</v>
      </c>
      <c r="B313" s="8">
        <v>43465</v>
      </c>
      <c r="C313">
        <v>7</v>
      </c>
      <c r="D313">
        <v>18</v>
      </c>
    </row>
    <row r="314" spans="1:4" x14ac:dyDescent="0.35">
      <c r="A314" s="1" t="s">
        <v>110</v>
      </c>
      <c r="B314" s="8">
        <v>43830</v>
      </c>
      <c r="C314">
        <v>7</v>
      </c>
      <c r="D314">
        <v>19</v>
      </c>
    </row>
    <row r="315" spans="1:4" x14ac:dyDescent="0.35">
      <c r="A315" s="1" t="s">
        <v>110</v>
      </c>
      <c r="B315" s="8">
        <v>44196</v>
      </c>
      <c r="C315">
        <v>7</v>
      </c>
      <c r="D315">
        <v>9</v>
      </c>
    </row>
    <row r="316" spans="1:4" x14ac:dyDescent="0.35">
      <c r="A316" s="1" t="s">
        <v>110</v>
      </c>
      <c r="B316" s="8">
        <v>44561</v>
      </c>
      <c r="C316">
        <v>5</v>
      </c>
      <c r="D316">
        <v>17</v>
      </c>
    </row>
    <row r="317" spans="1:4" x14ac:dyDescent="0.35">
      <c r="A317" s="1" t="s">
        <v>111</v>
      </c>
      <c r="B317" s="8">
        <v>37256</v>
      </c>
      <c r="C317">
        <v>0</v>
      </c>
      <c r="D317">
        <v>15</v>
      </c>
    </row>
    <row r="318" spans="1:4" x14ac:dyDescent="0.35">
      <c r="A318" s="1" t="s">
        <v>111</v>
      </c>
      <c r="B318" s="8">
        <v>37621</v>
      </c>
      <c r="C318">
        <v>0</v>
      </c>
      <c r="D318">
        <v>13</v>
      </c>
    </row>
    <row r="319" spans="1:4" x14ac:dyDescent="0.35">
      <c r="A319" s="1" t="s">
        <v>111</v>
      </c>
      <c r="B319" s="8">
        <v>37986</v>
      </c>
      <c r="C319">
        <v>8</v>
      </c>
      <c r="D319">
        <v>15</v>
      </c>
    </row>
    <row r="320" spans="1:4" x14ac:dyDescent="0.35">
      <c r="A320" s="1" t="s">
        <v>111</v>
      </c>
      <c r="B320" s="8">
        <v>38352</v>
      </c>
      <c r="C320">
        <v>0</v>
      </c>
      <c r="D320">
        <v>12</v>
      </c>
    </row>
    <row r="321" spans="1:4" x14ac:dyDescent="0.35">
      <c r="A321" s="1" t="s">
        <v>111</v>
      </c>
      <c r="B321" s="8">
        <v>38717</v>
      </c>
      <c r="C321">
        <v>0</v>
      </c>
      <c r="D321">
        <v>11</v>
      </c>
    </row>
    <row r="322" spans="1:4" x14ac:dyDescent="0.35">
      <c r="A322" s="1" t="s">
        <v>111</v>
      </c>
      <c r="B322" s="8">
        <v>39082</v>
      </c>
      <c r="C322">
        <v>0</v>
      </c>
      <c r="D322">
        <v>16</v>
      </c>
    </row>
    <row r="323" spans="1:4" x14ac:dyDescent="0.35">
      <c r="A323" s="1" t="s">
        <v>111</v>
      </c>
      <c r="B323" s="8">
        <v>39447</v>
      </c>
      <c r="C323">
        <v>0</v>
      </c>
      <c r="D323">
        <v>13</v>
      </c>
    </row>
    <row r="324" spans="1:4" x14ac:dyDescent="0.35">
      <c r="A324" s="1" t="s">
        <v>111</v>
      </c>
      <c r="B324" s="8">
        <v>39813</v>
      </c>
      <c r="C324">
        <v>3</v>
      </c>
      <c r="D324">
        <v>9</v>
      </c>
    </row>
    <row r="325" spans="1:4" x14ac:dyDescent="0.35">
      <c r="A325" s="1" t="s">
        <v>111</v>
      </c>
      <c r="B325" s="8">
        <v>40178</v>
      </c>
      <c r="C325">
        <v>0</v>
      </c>
      <c r="D325">
        <v>6</v>
      </c>
    </row>
    <row r="326" spans="1:4" x14ac:dyDescent="0.35">
      <c r="A326" s="1" t="s">
        <v>111</v>
      </c>
      <c r="B326" s="8">
        <v>40543</v>
      </c>
      <c r="C326">
        <v>0</v>
      </c>
      <c r="D326">
        <v>4</v>
      </c>
    </row>
    <row r="327" spans="1:4" x14ac:dyDescent="0.35">
      <c r="A327" s="1" t="s">
        <v>111</v>
      </c>
      <c r="B327" s="8">
        <v>40908</v>
      </c>
      <c r="C327">
        <v>3</v>
      </c>
      <c r="D327">
        <v>1</v>
      </c>
    </row>
    <row r="328" spans="1:4" x14ac:dyDescent="0.35">
      <c r="A328" s="1" t="s">
        <v>111</v>
      </c>
      <c r="B328" s="8">
        <v>41274</v>
      </c>
      <c r="C328">
        <v>1</v>
      </c>
      <c r="D328">
        <v>13</v>
      </c>
    </row>
    <row r="329" spans="1:4" x14ac:dyDescent="0.35">
      <c r="A329" s="1" t="s">
        <v>111</v>
      </c>
      <c r="B329" s="8">
        <v>41639</v>
      </c>
      <c r="C329">
        <v>3</v>
      </c>
      <c r="D329">
        <v>1</v>
      </c>
    </row>
    <row r="330" spans="1:4" x14ac:dyDescent="0.35">
      <c r="A330" s="1" t="s">
        <v>111</v>
      </c>
      <c r="B330" s="8">
        <v>42004</v>
      </c>
      <c r="C330">
        <v>3</v>
      </c>
      <c r="D330">
        <v>1</v>
      </c>
    </row>
    <row r="331" spans="1:4" x14ac:dyDescent="0.35">
      <c r="A331" s="1" t="s">
        <v>111</v>
      </c>
      <c r="B331" s="8">
        <v>42369</v>
      </c>
      <c r="C331">
        <v>3</v>
      </c>
      <c r="D331">
        <v>1</v>
      </c>
    </row>
    <row r="332" spans="1:4" x14ac:dyDescent="0.35">
      <c r="A332" s="1" t="s">
        <v>111</v>
      </c>
      <c r="B332" s="8">
        <v>42735</v>
      </c>
      <c r="C332">
        <v>3</v>
      </c>
      <c r="D332">
        <v>1</v>
      </c>
    </row>
    <row r="333" spans="1:4" x14ac:dyDescent="0.35">
      <c r="A333" s="1" t="s">
        <v>111</v>
      </c>
      <c r="B333" s="8">
        <v>43100</v>
      </c>
      <c r="C333">
        <v>0</v>
      </c>
      <c r="D333">
        <v>19</v>
      </c>
    </row>
    <row r="334" spans="1:4" x14ac:dyDescent="0.35">
      <c r="A334" s="1" t="s">
        <v>111</v>
      </c>
      <c r="B334" s="8">
        <v>43465</v>
      </c>
      <c r="C334">
        <v>1</v>
      </c>
      <c r="D334">
        <v>11</v>
      </c>
    </row>
    <row r="335" spans="1:4" x14ac:dyDescent="0.35">
      <c r="A335" s="1" t="s">
        <v>111</v>
      </c>
      <c r="B335" s="8">
        <v>43830</v>
      </c>
      <c r="C335">
        <v>0</v>
      </c>
      <c r="D335">
        <v>13</v>
      </c>
    </row>
    <row r="336" spans="1:4" x14ac:dyDescent="0.35">
      <c r="A336" s="1" t="s">
        <v>111</v>
      </c>
      <c r="B336" s="8">
        <v>44196</v>
      </c>
      <c r="C336">
        <v>0</v>
      </c>
      <c r="D336">
        <v>9</v>
      </c>
    </row>
    <row r="337" spans="1:4" x14ac:dyDescent="0.35">
      <c r="A337" s="1" t="s">
        <v>111</v>
      </c>
      <c r="B337" s="8">
        <v>44561</v>
      </c>
      <c r="C337">
        <v>0</v>
      </c>
      <c r="D337">
        <v>14</v>
      </c>
    </row>
    <row r="338" spans="1:4" x14ac:dyDescent="0.35">
      <c r="A338" s="1" t="s">
        <v>112</v>
      </c>
      <c r="B338" s="8">
        <v>37256</v>
      </c>
      <c r="C338">
        <v>0</v>
      </c>
      <c r="D338">
        <v>8</v>
      </c>
    </row>
    <row r="339" spans="1:4" x14ac:dyDescent="0.35">
      <c r="A339" s="1" t="s">
        <v>112</v>
      </c>
      <c r="B339" s="8">
        <v>37621</v>
      </c>
      <c r="C339">
        <v>1</v>
      </c>
      <c r="D339">
        <v>9</v>
      </c>
    </row>
    <row r="340" spans="1:4" x14ac:dyDescent="0.35">
      <c r="A340" s="1" t="s">
        <v>112</v>
      </c>
      <c r="B340" s="8">
        <v>37986</v>
      </c>
      <c r="C340">
        <v>1</v>
      </c>
      <c r="D340">
        <v>13</v>
      </c>
    </row>
    <row r="341" spans="1:4" x14ac:dyDescent="0.35">
      <c r="A341" s="1" t="s">
        <v>112</v>
      </c>
      <c r="B341" s="8">
        <v>38352</v>
      </c>
      <c r="C341">
        <v>1</v>
      </c>
      <c r="D341">
        <v>9</v>
      </c>
    </row>
    <row r="342" spans="1:4" x14ac:dyDescent="0.35">
      <c r="A342" s="1" t="s">
        <v>112</v>
      </c>
      <c r="B342" s="8">
        <v>38717</v>
      </c>
      <c r="C342">
        <v>2</v>
      </c>
      <c r="D342">
        <v>12</v>
      </c>
    </row>
    <row r="343" spans="1:4" x14ac:dyDescent="0.35">
      <c r="A343" s="1" t="s">
        <v>112</v>
      </c>
      <c r="B343" s="8">
        <v>39082</v>
      </c>
      <c r="C343">
        <v>0</v>
      </c>
      <c r="D343">
        <v>9</v>
      </c>
    </row>
    <row r="344" spans="1:4" x14ac:dyDescent="0.35">
      <c r="A344" s="1" t="s">
        <v>112</v>
      </c>
      <c r="B344" s="8">
        <v>39447</v>
      </c>
      <c r="C344">
        <v>6</v>
      </c>
      <c r="D344">
        <v>10</v>
      </c>
    </row>
    <row r="345" spans="1:4" x14ac:dyDescent="0.35">
      <c r="A345" s="1" t="s">
        <v>112</v>
      </c>
      <c r="B345" s="8">
        <v>39813</v>
      </c>
      <c r="C345">
        <v>0</v>
      </c>
      <c r="D345">
        <v>6</v>
      </c>
    </row>
    <row r="346" spans="1:4" x14ac:dyDescent="0.35">
      <c r="A346" s="1" t="s">
        <v>112</v>
      </c>
      <c r="B346" s="8">
        <v>40178</v>
      </c>
      <c r="C346">
        <v>1</v>
      </c>
      <c r="D346">
        <v>8</v>
      </c>
    </row>
    <row r="347" spans="1:4" x14ac:dyDescent="0.35">
      <c r="A347" s="1" t="s">
        <v>112</v>
      </c>
      <c r="B347" s="8">
        <v>40543</v>
      </c>
      <c r="C347">
        <v>3</v>
      </c>
      <c r="D347">
        <v>12</v>
      </c>
    </row>
    <row r="348" spans="1:4" x14ac:dyDescent="0.35">
      <c r="A348" s="1" t="s">
        <v>112</v>
      </c>
      <c r="B348" s="8">
        <v>40908</v>
      </c>
      <c r="C348">
        <v>9</v>
      </c>
      <c r="D348">
        <v>11</v>
      </c>
    </row>
    <row r="349" spans="1:4" x14ac:dyDescent="0.35">
      <c r="A349" s="1" t="s">
        <v>112</v>
      </c>
      <c r="B349" s="8">
        <v>41274</v>
      </c>
      <c r="C349">
        <v>8</v>
      </c>
      <c r="D349">
        <v>14</v>
      </c>
    </row>
    <row r="350" spans="1:4" x14ac:dyDescent="0.35">
      <c r="A350" s="1" t="s">
        <v>112</v>
      </c>
      <c r="B350" s="8">
        <v>41639</v>
      </c>
      <c r="C350">
        <v>6</v>
      </c>
      <c r="D350">
        <v>14</v>
      </c>
    </row>
    <row r="351" spans="1:4" x14ac:dyDescent="0.35">
      <c r="A351" s="1" t="s">
        <v>112</v>
      </c>
      <c r="B351" s="8">
        <v>42004</v>
      </c>
      <c r="C351">
        <v>9</v>
      </c>
      <c r="D351">
        <v>16</v>
      </c>
    </row>
    <row r="352" spans="1:4" x14ac:dyDescent="0.35">
      <c r="A352" s="1" t="s">
        <v>112</v>
      </c>
      <c r="B352" s="8">
        <v>42369</v>
      </c>
      <c r="C352">
        <v>9</v>
      </c>
      <c r="D352">
        <v>11</v>
      </c>
    </row>
    <row r="353" spans="1:4" x14ac:dyDescent="0.35">
      <c r="A353" s="1" t="s">
        <v>112</v>
      </c>
      <c r="B353" s="8">
        <v>42735</v>
      </c>
      <c r="C353">
        <v>1</v>
      </c>
      <c r="D353">
        <v>12</v>
      </c>
    </row>
    <row r="354" spans="1:4" x14ac:dyDescent="0.35">
      <c r="A354" s="1" t="s">
        <v>112</v>
      </c>
      <c r="B354" s="8">
        <v>43100</v>
      </c>
      <c r="C354">
        <v>7</v>
      </c>
      <c r="D354">
        <v>18</v>
      </c>
    </row>
    <row r="355" spans="1:4" x14ac:dyDescent="0.35">
      <c r="A355" s="1" t="s">
        <v>112</v>
      </c>
      <c r="B355" s="8">
        <v>43465</v>
      </c>
      <c r="C355">
        <v>3</v>
      </c>
      <c r="D355">
        <v>13</v>
      </c>
    </row>
    <row r="356" spans="1:4" x14ac:dyDescent="0.35">
      <c r="A356" s="1" t="s">
        <v>112</v>
      </c>
      <c r="B356" s="8">
        <v>43830</v>
      </c>
      <c r="C356">
        <v>5</v>
      </c>
      <c r="D356">
        <v>11</v>
      </c>
    </row>
    <row r="357" spans="1:4" x14ac:dyDescent="0.35">
      <c r="A357" s="1" t="s">
        <v>112</v>
      </c>
      <c r="B357" s="8">
        <v>44196</v>
      </c>
      <c r="C357">
        <v>4</v>
      </c>
      <c r="D357">
        <v>10</v>
      </c>
    </row>
    <row r="358" spans="1:4" x14ac:dyDescent="0.35">
      <c r="A358" s="1" t="s">
        <v>112</v>
      </c>
      <c r="B358" s="8">
        <v>44561</v>
      </c>
      <c r="C358">
        <v>4</v>
      </c>
      <c r="D358">
        <v>13</v>
      </c>
    </row>
    <row r="359" spans="1:4" x14ac:dyDescent="0.35">
      <c r="A359" s="1" t="s">
        <v>113</v>
      </c>
      <c r="B359" s="8">
        <v>37256</v>
      </c>
      <c r="C359">
        <v>8</v>
      </c>
      <c r="D359">
        <v>17</v>
      </c>
    </row>
    <row r="360" spans="1:4" x14ac:dyDescent="0.35">
      <c r="A360" s="1" t="s">
        <v>113</v>
      </c>
      <c r="B360" s="8">
        <v>37621</v>
      </c>
      <c r="C360">
        <v>2</v>
      </c>
      <c r="D360">
        <v>13</v>
      </c>
    </row>
    <row r="361" spans="1:4" x14ac:dyDescent="0.35">
      <c r="A361" s="1" t="s">
        <v>113</v>
      </c>
      <c r="B361" s="8">
        <v>37986</v>
      </c>
      <c r="C361">
        <v>7</v>
      </c>
      <c r="D361">
        <v>19</v>
      </c>
    </row>
    <row r="362" spans="1:4" x14ac:dyDescent="0.35">
      <c r="A362" s="1" t="s">
        <v>113</v>
      </c>
      <c r="B362" s="8">
        <v>38352</v>
      </c>
      <c r="C362">
        <v>6</v>
      </c>
      <c r="D362">
        <v>7</v>
      </c>
    </row>
    <row r="363" spans="1:4" x14ac:dyDescent="0.35">
      <c r="A363" s="1" t="s">
        <v>113</v>
      </c>
      <c r="B363" s="8">
        <v>38717</v>
      </c>
      <c r="C363">
        <v>6</v>
      </c>
      <c r="D363">
        <v>19</v>
      </c>
    </row>
    <row r="364" spans="1:4" x14ac:dyDescent="0.35">
      <c r="A364" s="1" t="s">
        <v>113</v>
      </c>
      <c r="B364" s="8">
        <v>39082</v>
      </c>
      <c r="C364">
        <v>0</v>
      </c>
      <c r="D364">
        <v>1</v>
      </c>
    </row>
    <row r="365" spans="1:4" x14ac:dyDescent="0.35">
      <c r="A365" s="1" t="s">
        <v>113</v>
      </c>
      <c r="B365" s="8">
        <v>39447</v>
      </c>
      <c r="C365">
        <v>2</v>
      </c>
      <c r="D365">
        <v>14</v>
      </c>
    </row>
    <row r="366" spans="1:4" x14ac:dyDescent="0.35">
      <c r="A366" s="1" t="s">
        <v>113</v>
      </c>
      <c r="B366" s="8">
        <v>39813</v>
      </c>
      <c r="C366">
        <v>3</v>
      </c>
      <c r="D366">
        <v>14</v>
      </c>
    </row>
    <row r="367" spans="1:4" x14ac:dyDescent="0.35">
      <c r="A367" s="1" t="s">
        <v>113</v>
      </c>
      <c r="B367" s="8">
        <v>40178</v>
      </c>
      <c r="C367">
        <v>3</v>
      </c>
      <c r="D367">
        <v>14</v>
      </c>
    </row>
    <row r="368" spans="1:4" x14ac:dyDescent="0.35">
      <c r="A368" s="1" t="s">
        <v>113</v>
      </c>
      <c r="B368" s="8">
        <v>40543</v>
      </c>
      <c r="C368">
        <v>2</v>
      </c>
      <c r="D368">
        <v>11</v>
      </c>
    </row>
    <row r="369" spans="1:4" x14ac:dyDescent="0.35">
      <c r="A369" s="1" t="s">
        <v>113</v>
      </c>
      <c r="B369" s="8">
        <v>40908</v>
      </c>
      <c r="C369">
        <v>3</v>
      </c>
      <c r="D369">
        <v>13</v>
      </c>
    </row>
    <row r="370" spans="1:4" x14ac:dyDescent="0.35">
      <c r="A370" s="1" t="s">
        <v>113</v>
      </c>
      <c r="B370" s="8">
        <v>41274</v>
      </c>
      <c r="C370">
        <v>4</v>
      </c>
      <c r="D370">
        <v>17</v>
      </c>
    </row>
    <row r="371" spans="1:4" x14ac:dyDescent="0.35">
      <c r="A371" s="1" t="s">
        <v>113</v>
      </c>
      <c r="B371" s="8">
        <v>41639</v>
      </c>
      <c r="C371">
        <v>3</v>
      </c>
      <c r="D371">
        <v>16</v>
      </c>
    </row>
    <row r="372" spans="1:4" x14ac:dyDescent="0.35">
      <c r="A372" s="1" t="s">
        <v>113</v>
      </c>
      <c r="B372" s="8">
        <v>42004</v>
      </c>
      <c r="C372">
        <v>4</v>
      </c>
      <c r="D372">
        <v>15</v>
      </c>
    </row>
    <row r="373" spans="1:4" x14ac:dyDescent="0.35">
      <c r="A373" s="1" t="s">
        <v>113</v>
      </c>
      <c r="B373" s="8">
        <v>42369</v>
      </c>
      <c r="C373">
        <v>2</v>
      </c>
      <c r="D373">
        <v>13</v>
      </c>
    </row>
    <row r="374" spans="1:4" x14ac:dyDescent="0.35">
      <c r="A374" s="1" t="s">
        <v>113</v>
      </c>
      <c r="B374" s="8">
        <v>42735</v>
      </c>
      <c r="C374">
        <v>4</v>
      </c>
      <c r="D374">
        <v>13</v>
      </c>
    </row>
    <row r="375" spans="1:4" x14ac:dyDescent="0.35">
      <c r="A375" s="1" t="s">
        <v>113</v>
      </c>
      <c r="B375" s="8">
        <v>43100</v>
      </c>
      <c r="C375">
        <v>6</v>
      </c>
      <c r="D375">
        <v>11</v>
      </c>
    </row>
    <row r="376" spans="1:4" x14ac:dyDescent="0.35">
      <c r="A376" s="1" t="s">
        <v>113</v>
      </c>
      <c r="B376" s="8">
        <v>43465</v>
      </c>
      <c r="C376">
        <v>3</v>
      </c>
      <c r="D376">
        <v>14</v>
      </c>
    </row>
    <row r="377" spans="1:4" x14ac:dyDescent="0.35">
      <c r="A377" s="1" t="s">
        <v>113</v>
      </c>
      <c r="B377" s="8">
        <v>43830</v>
      </c>
      <c r="C377">
        <v>5</v>
      </c>
      <c r="D377">
        <v>13</v>
      </c>
    </row>
    <row r="378" spans="1:4" x14ac:dyDescent="0.35">
      <c r="A378" s="1" t="s">
        <v>113</v>
      </c>
      <c r="B378" s="8">
        <v>44196</v>
      </c>
      <c r="C378">
        <v>4</v>
      </c>
      <c r="D378">
        <v>13</v>
      </c>
    </row>
    <row r="379" spans="1:4" x14ac:dyDescent="0.35">
      <c r="A379" s="1" t="s">
        <v>113</v>
      </c>
      <c r="B379" s="8">
        <v>44561</v>
      </c>
      <c r="C379">
        <v>7</v>
      </c>
      <c r="D379">
        <v>14</v>
      </c>
    </row>
    <row r="380" spans="1:4" x14ac:dyDescent="0.35">
      <c r="A380" s="1" t="s">
        <v>114</v>
      </c>
      <c r="B380" s="8">
        <v>37256</v>
      </c>
      <c r="C380">
        <v>7</v>
      </c>
      <c r="D380">
        <v>6</v>
      </c>
    </row>
    <row r="381" spans="1:4" x14ac:dyDescent="0.35">
      <c r="A381" s="1" t="s">
        <v>114</v>
      </c>
      <c r="B381" s="8">
        <v>37621</v>
      </c>
      <c r="C381">
        <v>8</v>
      </c>
      <c r="D381">
        <v>4</v>
      </c>
    </row>
    <row r="382" spans="1:4" x14ac:dyDescent="0.35">
      <c r="A382" s="1" t="s">
        <v>114</v>
      </c>
      <c r="B382" s="8">
        <v>37986</v>
      </c>
      <c r="C382">
        <v>8</v>
      </c>
      <c r="D382">
        <v>9</v>
      </c>
    </row>
    <row r="383" spans="1:4" x14ac:dyDescent="0.35">
      <c r="A383" s="1" t="s">
        <v>114</v>
      </c>
      <c r="B383" s="8">
        <v>38352</v>
      </c>
      <c r="C383">
        <v>8</v>
      </c>
      <c r="D383">
        <v>9</v>
      </c>
    </row>
    <row r="384" spans="1:4" x14ac:dyDescent="0.35">
      <c r="A384" s="1" t="s">
        <v>114</v>
      </c>
      <c r="B384" s="8">
        <v>38717</v>
      </c>
      <c r="C384">
        <v>8</v>
      </c>
      <c r="D384">
        <v>11</v>
      </c>
    </row>
    <row r="385" spans="1:4" x14ac:dyDescent="0.35">
      <c r="A385" s="1" t="s">
        <v>114</v>
      </c>
      <c r="B385" s="8">
        <v>39082</v>
      </c>
      <c r="C385">
        <v>8</v>
      </c>
      <c r="D385">
        <v>11</v>
      </c>
    </row>
    <row r="386" spans="1:4" x14ac:dyDescent="0.35">
      <c r="A386" s="1" t="s">
        <v>114</v>
      </c>
      <c r="B386" s="8">
        <v>39447</v>
      </c>
      <c r="C386">
        <v>3</v>
      </c>
      <c r="D386">
        <v>7</v>
      </c>
    </row>
    <row r="387" spans="1:4" x14ac:dyDescent="0.35">
      <c r="A387" s="1" t="s">
        <v>114</v>
      </c>
      <c r="B387" s="8">
        <v>39813</v>
      </c>
      <c r="C387">
        <v>5</v>
      </c>
      <c r="D387">
        <v>9</v>
      </c>
    </row>
    <row r="388" spans="1:4" x14ac:dyDescent="0.35">
      <c r="A388" s="1" t="s">
        <v>114</v>
      </c>
      <c r="B388" s="8">
        <v>40178</v>
      </c>
      <c r="C388">
        <v>8</v>
      </c>
      <c r="D388">
        <v>10</v>
      </c>
    </row>
    <row r="389" spans="1:4" x14ac:dyDescent="0.35">
      <c r="A389" s="1" t="s">
        <v>114</v>
      </c>
      <c r="B389" s="8">
        <v>40543</v>
      </c>
      <c r="C389">
        <v>4</v>
      </c>
      <c r="D389">
        <v>7</v>
      </c>
    </row>
    <row r="390" spans="1:4" x14ac:dyDescent="0.35">
      <c r="A390" s="1" t="s">
        <v>114</v>
      </c>
      <c r="B390" s="8">
        <v>40908</v>
      </c>
      <c r="C390">
        <v>0</v>
      </c>
      <c r="D390">
        <v>4</v>
      </c>
    </row>
    <row r="391" spans="1:4" x14ac:dyDescent="0.35">
      <c r="A391" s="1" t="s">
        <v>114</v>
      </c>
      <c r="B391" s="8">
        <v>41274</v>
      </c>
      <c r="C391">
        <v>2</v>
      </c>
      <c r="D391">
        <v>8</v>
      </c>
    </row>
    <row r="392" spans="1:4" x14ac:dyDescent="0.35">
      <c r="A392" s="1" t="s">
        <v>114</v>
      </c>
      <c r="B392" s="8">
        <v>41639</v>
      </c>
      <c r="C392">
        <v>4</v>
      </c>
      <c r="D392">
        <v>8</v>
      </c>
    </row>
    <row r="393" spans="1:4" x14ac:dyDescent="0.35">
      <c r="A393" s="1" t="s">
        <v>114</v>
      </c>
      <c r="B393" s="8">
        <v>42004</v>
      </c>
      <c r="C393">
        <v>0</v>
      </c>
      <c r="D393">
        <v>2</v>
      </c>
    </row>
    <row r="394" spans="1:4" x14ac:dyDescent="0.35">
      <c r="A394" s="1" t="s">
        <v>114</v>
      </c>
      <c r="B394" s="8">
        <v>42369</v>
      </c>
      <c r="C394">
        <v>3</v>
      </c>
      <c r="D394">
        <v>5</v>
      </c>
    </row>
    <row r="395" spans="1:4" x14ac:dyDescent="0.35">
      <c r="A395" s="1" t="s">
        <v>114</v>
      </c>
      <c r="B395" s="8">
        <v>42735</v>
      </c>
      <c r="C395">
        <v>7</v>
      </c>
      <c r="D395">
        <v>5</v>
      </c>
    </row>
    <row r="396" spans="1:4" x14ac:dyDescent="0.35">
      <c r="A396" s="1" t="s">
        <v>114</v>
      </c>
      <c r="B396" s="8">
        <v>43100</v>
      </c>
      <c r="C396">
        <v>4</v>
      </c>
      <c r="D396">
        <v>11</v>
      </c>
    </row>
    <row r="397" spans="1:4" x14ac:dyDescent="0.35">
      <c r="A397" s="1" t="s">
        <v>114</v>
      </c>
      <c r="B397" s="8">
        <v>43465</v>
      </c>
      <c r="C397">
        <v>2</v>
      </c>
      <c r="D397">
        <v>6</v>
      </c>
    </row>
    <row r="398" spans="1:4" x14ac:dyDescent="0.35">
      <c r="A398" s="1" t="s">
        <v>114</v>
      </c>
      <c r="B398" s="8">
        <v>43830</v>
      </c>
      <c r="C398">
        <v>2</v>
      </c>
      <c r="D398">
        <v>3</v>
      </c>
    </row>
    <row r="399" spans="1:4" x14ac:dyDescent="0.35">
      <c r="A399" s="1" t="s">
        <v>114</v>
      </c>
      <c r="B399" s="8">
        <v>44196</v>
      </c>
      <c r="C399">
        <v>3</v>
      </c>
      <c r="D399">
        <v>6</v>
      </c>
    </row>
    <row r="400" spans="1:4" x14ac:dyDescent="0.35">
      <c r="A400" s="1" t="s">
        <v>114</v>
      </c>
      <c r="B400" s="8">
        <v>44561</v>
      </c>
      <c r="C400">
        <v>5</v>
      </c>
      <c r="D400">
        <v>8</v>
      </c>
    </row>
    <row r="401" spans="1:4" x14ac:dyDescent="0.35">
      <c r="A401" s="1" t="s">
        <v>115</v>
      </c>
      <c r="B401" s="8">
        <v>37256</v>
      </c>
      <c r="C401">
        <v>4</v>
      </c>
      <c r="D401">
        <v>12</v>
      </c>
    </row>
    <row r="402" spans="1:4" x14ac:dyDescent="0.35">
      <c r="A402" s="1" t="s">
        <v>115</v>
      </c>
      <c r="B402" s="8">
        <v>37621</v>
      </c>
      <c r="C402">
        <v>6</v>
      </c>
      <c r="D402">
        <v>9</v>
      </c>
    </row>
    <row r="403" spans="1:4" x14ac:dyDescent="0.35">
      <c r="A403" s="1" t="s">
        <v>115</v>
      </c>
      <c r="B403" s="8">
        <v>37986</v>
      </c>
      <c r="C403">
        <v>8</v>
      </c>
      <c r="D403">
        <v>13</v>
      </c>
    </row>
    <row r="404" spans="1:4" x14ac:dyDescent="0.35">
      <c r="A404" s="1" t="s">
        <v>115</v>
      </c>
      <c r="B404" s="8">
        <v>38352</v>
      </c>
      <c r="C404">
        <v>8</v>
      </c>
      <c r="D404">
        <v>12</v>
      </c>
    </row>
    <row r="405" spans="1:4" x14ac:dyDescent="0.35">
      <c r="A405" s="1" t="s">
        <v>115</v>
      </c>
      <c r="B405" s="8">
        <v>38717</v>
      </c>
      <c r="C405">
        <v>8</v>
      </c>
      <c r="D405">
        <v>11</v>
      </c>
    </row>
    <row r="406" spans="1:4" x14ac:dyDescent="0.35">
      <c r="A406" s="1" t="s">
        <v>115</v>
      </c>
      <c r="B406" s="8">
        <v>39082</v>
      </c>
      <c r="C406">
        <v>8</v>
      </c>
      <c r="D406">
        <v>13</v>
      </c>
    </row>
    <row r="407" spans="1:4" x14ac:dyDescent="0.35">
      <c r="A407" s="1" t="s">
        <v>115</v>
      </c>
      <c r="B407" s="8">
        <v>39447</v>
      </c>
      <c r="C407">
        <v>1</v>
      </c>
      <c r="D407">
        <v>5</v>
      </c>
    </row>
    <row r="408" spans="1:4" x14ac:dyDescent="0.35">
      <c r="A408" s="1" t="s">
        <v>115</v>
      </c>
      <c r="B408" s="8">
        <v>39813</v>
      </c>
      <c r="C408">
        <v>7</v>
      </c>
      <c r="D408">
        <v>7</v>
      </c>
    </row>
    <row r="409" spans="1:4" x14ac:dyDescent="0.35">
      <c r="A409" s="1" t="s">
        <v>115</v>
      </c>
      <c r="B409" s="8">
        <v>40178</v>
      </c>
      <c r="C409">
        <v>8</v>
      </c>
      <c r="D409">
        <v>7</v>
      </c>
    </row>
    <row r="410" spans="1:4" x14ac:dyDescent="0.35">
      <c r="A410" s="1" t="s">
        <v>115</v>
      </c>
      <c r="B410" s="8">
        <v>40543</v>
      </c>
      <c r="C410">
        <v>2</v>
      </c>
      <c r="D410">
        <v>7</v>
      </c>
    </row>
    <row r="411" spans="1:4" x14ac:dyDescent="0.35">
      <c r="A411" s="1" t="s">
        <v>115</v>
      </c>
      <c r="B411" s="8">
        <v>40908</v>
      </c>
      <c r="C411">
        <v>2</v>
      </c>
      <c r="D411">
        <v>7</v>
      </c>
    </row>
    <row r="412" spans="1:4" x14ac:dyDescent="0.35">
      <c r="A412" s="1" t="s">
        <v>115</v>
      </c>
      <c r="B412" s="8">
        <v>41274</v>
      </c>
      <c r="C412">
        <v>4</v>
      </c>
      <c r="D412">
        <v>8</v>
      </c>
    </row>
    <row r="413" spans="1:4" x14ac:dyDescent="0.35">
      <c r="A413" s="1" t="s">
        <v>115</v>
      </c>
      <c r="B413" s="8">
        <v>41639</v>
      </c>
      <c r="C413">
        <v>1</v>
      </c>
      <c r="D413">
        <v>5</v>
      </c>
    </row>
    <row r="414" spans="1:4" x14ac:dyDescent="0.35">
      <c r="A414" s="1" t="s">
        <v>115</v>
      </c>
      <c r="B414" s="8">
        <v>42004</v>
      </c>
      <c r="C414">
        <v>3</v>
      </c>
      <c r="D414">
        <v>7</v>
      </c>
    </row>
    <row r="415" spans="1:4" x14ac:dyDescent="0.35">
      <c r="A415" s="1" t="s">
        <v>115</v>
      </c>
      <c r="B415" s="8">
        <v>42369</v>
      </c>
      <c r="C415">
        <v>2</v>
      </c>
      <c r="D415">
        <v>5</v>
      </c>
    </row>
    <row r="416" spans="1:4" x14ac:dyDescent="0.35">
      <c r="A416" s="1" t="s">
        <v>115</v>
      </c>
      <c r="B416" s="8">
        <v>42735</v>
      </c>
      <c r="C416">
        <v>3</v>
      </c>
      <c r="D416">
        <v>7</v>
      </c>
    </row>
    <row r="417" spans="1:4" x14ac:dyDescent="0.35">
      <c r="A417" s="1" t="s">
        <v>115</v>
      </c>
      <c r="B417" s="8">
        <v>43100</v>
      </c>
      <c r="C417">
        <v>3</v>
      </c>
      <c r="D417">
        <v>8</v>
      </c>
    </row>
    <row r="418" spans="1:4" x14ac:dyDescent="0.35">
      <c r="A418" s="1" t="s">
        <v>115</v>
      </c>
      <c r="B418" s="8">
        <v>43465</v>
      </c>
      <c r="C418">
        <v>3</v>
      </c>
      <c r="D418">
        <v>6</v>
      </c>
    </row>
    <row r="419" spans="1:4" x14ac:dyDescent="0.35">
      <c r="A419" s="1" t="s">
        <v>115</v>
      </c>
      <c r="B419" s="8">
        <v>43830</v>
      </c>
      <c r="C419">
        <v>4</v>
      </c>
      <c r="D419">
        <v>9</v>
      </c>
    </row>
    <row r="420" spans="1:4" x14ac:dyDescent="0.35">
      <c r="A420" s="1" t="s">
        <v>115</v>
      </c>
      <c r="B420" s="8">
        <v>44196</v>
      </c>
      <c r="C420">
        <v>8</v>
      </c>
      <c r="D420">
        <v>12</v>
      </c>
    </row>
    <row r="421" spans="1:4" x14ac:dyDescent="0.35">
      <c r="A421" s="1" t="s">
        <v>115</v>
      </c>
      <c r="B421" s="8">
        <v>44561</v>
      </c>
      <c r="C421">
        <v>6</v>
      </c>
      <c r="D421">
        <v>8</v>
      </c>
    </row>
    <row r="422" spans="1:4" x14ac:dyDescent="0.35">
      <c r="A422" s="1" t="s">
        <v>116</v>
      </c>
      <c r="B422" s="8">
        <v>37256</v>
      </c>
      <c r="C422">
        <v>0</v>
      </c>
      <c r="D422">
        <v>11</v>
      </c>
    </row>
    <row r="423" spans="1:4" x14ac:dyDescent="0.35">
      <c r="A423" s="1" t="s">
        <v>116</v>
      </c>
      <c r="B423" s="8">
        <v>37621</v>
      </c>
      <c r="C423">
        <v>0</v>
      </c>
      <c r="D423">
        <v>11</v>
      </c>
    </row>
    <row r="424" spans="1:4" x14ac:dyDescent="0.35">
      <c r="A424" s="1" t="s">
        <v>116</v>
      </c>
      <c r="B424" s="8">
        <v>37986</v>
      </c>
      <c r="C424">
        <v>1</v>
      </c>
      <c r="D424">
        <v>7</v>
      </c>
    </row>
    <row r="425" spans="1:4" x14ac:dyDescent="0.35">
      <c r="A425" s="1" t="s">
        <v>116</v>
      </c>
      <c r="B425" s="8">
        <v>38352</v>
      </c>
      <c r="C425">
        <v>3</v>
      </c>
      <c r="D425">
        <v>5</v>
      </c>
    </row>
    <row r="426" spans="1:4" x14ac:dyDescent="0.35">
      <c r="A426" s="1" t="s">
        <v>116</v>
      </c>
      <c r="B426" s="8">
        <v>38717</v>
      </c>
      <c r="C426">
        <v>2</v>
      </c>
      <c r="D426">
        <v>3</v>
      </c>
    </row>
    <row r="427" spans="1:4" x14ac:dyDescent="0.35">
      <c r="A427" s="1" t="s">
        <v>116</v>
      </c>
      <c r="B427" s="8">
        <v>39082</v>
      </c>
      <c r="C427">
        <v>0</v>
      </c>
      <c r="D427">
        <v>1</v>
      </c>
    </row>
    <row r="428" spans="1:4" x14ac:dyDescent="0.35">
      <c r="A428" s="1" t="s">
        <v>116</v>
      </c>
      <c r="B428" s="8">
        <v>39447</v>
      </c>
      <c r="C428">
        <v>2</v>
      </c>
      <c r="D428">
        <v>5</v>
      </c>
    </row>
    <row r="429" spans="1:4" x14ac:dyDescent="0.35">
      <c r="A429" s="1" t="s">
        <v>116</v>
      </c>
      <c r="B429" s="8">
        <v>39813</v>
      </c>
      <c r="C429">
        <v>0</v>
      </c>
      <c r="D429">
        <v>2</v>
      </c>
    </row>
    <row r="430" spans="1:4" x14ac:dyDescent="0.35">
      <c r="A430" s="1" t="s">
        <v>116</v>
      </c>
      <c r="B430" s="8">
        <v>40178</v>
      </c>
      <c r="C430">
        <v>4</v>
      </c>
      <c r="D430">
        <v>3</v>
      </c>
    </row>
    <row r="431" spans="1:4" x14ac:dyDescent="0.35">
      <c r="A431" s="1" t="s">
        <v>116</v>
      </c>
      <c r="B431" s="8">
        <v>40543</v>
      </c>
      <c r="C431">
        <v>4</v>
      </c>
      <c r="D431">
        <v>8</v>
      </c>
    </row>
    <row r="432" spans="1:4" x14ac:dyDescent="0.35">
      <c r="A432" s="1" t="s">
        <v>116</v>
      </c>
      <c r="B432" s="8">
        <v>40908</v>
      </c>
      <c r="C432">
        <v>3</v>
      </c>
      <c r="D432">
        <v>1</v>
      </c>
    </row>
    <row r="433" spans="1:4" x14ac:dyDescent="0.35">
      <c r="A433" s="1" t="s">
        <v>116</v>
      </c>
      <c r="B433" s="8">
        <v>41274</v>
      </c>
      <c r="C433">
        <v>3</v>
      </c>
      <c r="D433">
        <v>6</v>
      </c>
    </row>
    <row r="434" spans="1:4" x14ac:dyDescent="0.35">
      <c r="A434" s="1" t="s">
        <v>116</v>
      </c>
      <c r="B434" s="8">
        <v>41639</v>
      </c>
      <c r="C434">
        <v>3</v>
      </c>
      <c r="D434">
        <v>15</v>
      </c>
    </row>
    <row r="435" spans="1:4" x14ac:dyDescent="0.35">
      <c r="A435" s="1" t="s">
        <v>116</v>
      </c>
      <c r="B435" s="8">
        <v>42004</v>
      </c>
      <c r="C435">
        <v>3</v>
      </c>
      <c r="D435">
        <v>5</v>
      </c>
    </row>
    <row r="436" spans="1:4" x14ac:dyDescent="0.35">
      <c r="A436" s="1" t="s">
        <v>116</v>
      </c>
      <c r="B436" s="8">
        <v>42369</v>
      </c>
      <c r="C436">
        <v>1</v>
      </c>
      <c r="D436">
        <v>13</v>
      </c>
    </row>
    <row r="437" spans="1:4" x14ac:dyDescent="0.35">
      <c r="A437" s="1" t="s">
        <v>116</v>
      </c>
      <c r="B437" s="8">
        <v>42735</v>
      </c>
      <c r="C437">
        <v>1</v>
      </c>
      <c r="D437">
        <v>10</v>
      </c>
    </row>
    <row r="438" spans="1:4" x14ac:dyDescent="0.35">
      <c r="A438" s="1" t="s">
        <v>116</v>
      </c>
      <c r="B438" s="8">
        <v>43100</v>
      </c>
      <c r="C438">
        <v>1</v>
      </c>
      <c r="D438">
        <v>17</v>
      </c>
    </row>
    <row r="439" spans="1:4" x14ac:dyDescent="0.35">
      <c r="A439" s="1" t="s">
        <v>116</v>
      </c>
      <c r="B439" s="8">
        <v>43465</v>
      </c>
      <c r="C439">
        <v>3</v>
      </c>
      <c r="D439">
        <v>12</v>
      </c>
    </row>
    <row r="440" spans="1:4" x14ac:dyDescent="0.35">
      <c r="A440" s="1" t="s">
        <v>116</v>
      </c>
      <c r="B440" s="8">
        <v>43830</v>
      </c>
      <c r="C440">
        <v>3</v>
      </c>
      <c r="D440">
        <v>15</v>
      </c>
    </row>
    <row r="441" spans="1:4" x14ac:dyDescent="0.35">
      <c r="A441" s="1" t="s">
        <v>116</v>
      </c>
      <c r="B441" s="8">
        <v>44196</v>
      </c>
      <c r="C441">
        <v>2</v>
      </c>
      <c r="D441">
        <v>8</v>
      </c>
    </row>
    <row r="442" spans="1:4" x14ac:dyDescent="0.35">
      <c r="A442" s="1" t="s">
        <v>116</v>
      </c>
      <c r="B442" s="8">
        <v>44561</v>
      </c>
      <c r="C442">
        <v>4</v>
      </c>
      <c r="D442">
        <v>17</v>
      </c>
    </row>
    <row r="443" spans="1:4" x14ac:dyDescent="0.35">
      <c r="A443" s="1" t="s">
        <v>117</v>
      </c>
      <c r="B443" s="8">
        <v>37256</v>
      </c>
      <c r="C443">
        <v>1</v>
      </c>
      <c r="D443">
        <v>11</v>
      </c>
    </row>
    <row r="444" spans="1:4" x14ac:dyDescent="0.35">
      <c r="A444" s="1" t="s">
        <v>117</v>
      </c>
      <c r="B444" s="8">
        <v>37621</v>
      </c>
      <c r="C444">
        <v>1</v>
      </c>
      <c r="D444">
        <v>13</v>
      </c>
    </row>
    <row r="445" spans="1:4" x14ac:dyDescent="0.35">
      <c r="A445" s="1" t="s">
        <v>117</v>
      </c>
      <c r="B445" s="8">
        <v>37986</v>
      </c>
      <c r="C445">
        <v>3</v>
      </c>
      <c r="D445">
        <v>12</v>
      </c>
    </row>
    <row r="446" spans="1:4" x14ac:dyDescent="0.35">
      <c r="A446" s="1" t="s">
        <v>117</v>
      </c>
      <c r="B446" s="8">
        <v>38352</v>
      </c>
      <c r="C446">
        <v>1</v>
      </c>
      <c r="D446">
        <v>16</v>
      </c>
    </row>
    <row r="447" spans="1:4" x14ac:dyDescent="0.35">
      <c r="A447" s="1" t="s">
        <v>117</v>
      </c>
      <c r="B447" s="8">
        <v>38717</v>
      </c>
      <c r="C447">
        <v>2</v>
      </c>
      <c r="D447">
        <v>19</v>
      </c>
    </row>
    <row r="448" spans="1:4" x14ac:dyDescent="0.35">
      <c r="A448" s="1" t="s">
        <v>117</v>
      </c>
      <c r="B448" s="8">
        <v>39082</v>
      </c>
      <c r="C448">
        <v>0</v>
      </c>
      <c r="D448">
        <v>15</v>
      </c>
    </row>
    <row r="449" spans="1:4" x14ac:dyDescent="0.35">
      <c r="A449" s="1" t="s">
        <v>117</v>
      </c>
      <c r="B449" s="8">
        <v>39447</v>
      </c>
      <c r="C449">
        <v>0</v>
      </c>
      <c r="D449">
        <v>12</v>
      </c>
    </row>
    <row r="450" spans="1:4" x14ac:dyDescent="0.35">
      <c r="A450" s="1" t="s">
        <v>117</v>
      </c>
      <c r="B450" s="8">
        <v>39813</v>
      </c>
      <c r="C450">
        <v>1</v>
      </c>
      <c r="D450">
        <v>9</v>
      </c>
    </row>
    <row r="451" spans="1:4" x14ac:dyDescent="0.35">
      <c r="A451" s="1" t="s">
        <v>117</v>
      </c>
      <c r="B451" s="8">
        <v>40178</v>
      </c>
      <c r="C451">
        <v>1</v>
      </c>
      <c r="D451">
        <v>13</v>
      </c>
    </row>
    <row r="452" spans="1:4" x14ac:dyDescent="0.35">
      <c r="A452" s="1" t="s">
        <v>117</v>
      </c>
      <c r="B452" s="8">
        <v>40543</v>
      </c>
      <c r="C452">
        <v>1</v>
      </c>
      <c r="D452">
        <v>11</v>
      </c>
    </row>
    <row r="453" spans="1:4" x14ac:dyDescent="0.35">
      <c r="A453" s="1" t="s">
        <v>117</v>
      </c>
      <c r="B453" s="8">
        <v>40908</v>
      </c>
      <c r="C453">
        <v>2</v>
      </c>
      <c r="D453">
        <v>6</v>
      </c>
    </row>
    <row r="454" spans="1:4" x14ac:dyDescent="0.35">
      <c r="A454" s="1" t="s">
        <v>117</v>
      </c>
      <c r="B454" s="8">
        <v>41274</v>
      </c>
      <c r="C454">
        <v>1</v>
      </c>
      <c r="D454">
        <v>12</v>
      </c>
    </row>
    <row r="455" spans="1:4" x14ac:dyDescent="0.35">
      <c r="A455" s="1" t="s">
        <v>117</v>
      </c>
      <c r="B455" s="8">
        <v>41639</v>
      </c>
      <c r="C455">
        <v>2</v>
      </c>
      <c r="D455">
        <v>10</v>
      </c>
    </row>
    <row r="456" spans="1:4" x14ac:dyDescent="0.35">
      <c r="A456" s="1" t="s">
        <v>117</v>
      </c>
      <c r="B456" s="8">
        <v>42004</v>
      </c>
      <c r="C456">
        <v>1</v>
      </c>
      <c r="D456">
        <v>13</v>
      </c>
    </row>
    <row r="457" spans="1:4" x14ac:dyDescent="0.35">
      <c r="A457" s="1" t="s">
        <v>117</v>
      </c>
      <c r="B457" s="8">
        <v>42369</v>
      </c>
      <c r="C457">
        <v>2</v>
      </c>
      <c r="D457">
        <v>11</v>
      </c>
    </row>
    <row r="458" spans="1:4" x14ac:dyDescent="0.35">
      <c r="A458" s="1" t="s">
        <v>117</v>
      </c>
      <c r="B458" s="8">
        <v>42735</v>
      </c>
      <c r="C458">
        <v>3</v>
      </c>
      <c r="D458">
        <v>13</v>
      </c>
    </row>
    <row r="459" spans="1:4" x14ac:dyDescent="0.35">
      <c r="A459" s="1" t="s">
        <v>117</v>
      </c>
      <c r="B459" s="8">
        <v>43100</v>
      </c>
      <c r="C459">
        <v>3</v>
      </c>
      <c r="D459">
        <v>13</v>
      </c>
    </row>
    <row r="460" spans="1:4" x14ac:dyDescent="0.35">
      <c r="A460" s="1" t="s">
        <v>117</v>
      </c>
      <c r="B460" s="8">
        <v>43465</v>
      </c>
      <c r="C460">
        <v>4</v>
      </c>
      <c r="D460">
        <v>10</v>
      </c>
    </row>
    <row r="461" spans="1:4" x14ac:dyDescent="0.35">
      <c r="A461" s="1" t="s">
        <v>117</v>
      </c>
      <c r="B461" s="8">
        <v>43830</v>
      </c>
      <c r="C461">
        <v>2</v>
      </c>
      <c r="D461">
        <v>12</v>
      </c>
    </row>
    <row r="462" spans="1:4" x14ac:dyDescent="0.35">
      <c r="A462" s="1" t="s">
        <v>117</v>
      </c>
      <c r="B462" s="8">
        <v>44196</v>
      </c>
      <c r="C462">
        <v>3</v>
      </c>
      <c r="D462">
        <v>11</v>
      </c>
    </row>
    <row r="463" spans="1:4" x14ac:dyDescent="0.35">
      <c r="A463" s="1" t="s">
        <v>117</v>
      </c>
      <c r="B463" s="8">
        <v>44561</v>
      </c>
      <c r="C463">
        <v>4</v>
      </c>
      <c r="D463">
        <v>9</v>
      </c>
    </row>
    <row r="464" spans="1:4" x14ac:dyDescent="0.35">
      <c r="A464" s="1" t="s">
        <v>118</v>
      </c>
      <c r="B464" s="8">
        <v>37256</v>
      </c>
      <c r="C464">
        <v>6</v>
      </c>
      <c r="D464">
        <v>10</v>
      </c>
    </row>
    <row r="465" spans="1:4" x14ac:dyDescent="0.35">
      <c r="A465" s="1" t="s">
        <v>118</v>
      </c>
      <c r="B465" s="8">
        <v>37621</v>
      </c>
      <c r="C465">
        <v>4</v>
      </c>
      <c r="D465">
        <v>7</v>
      </c>
    </row>
    <row r="466" spans="1:4" x14ac:dyDescent="0.35">
      <c r="A466" s="1" t="s">
        <v>118</v>
      </c>
      <c r="B466" s="8">
        <v>37986</v>
      </c>
      <c r="C466">
        <v>5</v>
      </c>
      <c r="D466">
        <v>7</v>
      </c>
    </row>
    <row r="467" spans="1:4" x14ac:dyDescent="0.35">
      <c r="A467" s="1" t="s">
        <v>118</v>
      </c>
      <c r="B467" s="8">
        <v>38352</v>
      </c>
      <c r="C467">
        <v>6</v>
      </c>
      <c r="D467">
        <v>13</v>
      </c>
    </row>
    <row r="468" spans="1:4" x14ac:dyDescent="0.35">
      <c r="A468" s="1" t="s">
        <v>118</v>
      </c>
      <c r="B468" s="8">
        <v>38717</v>
      </c>
      <c r="C468">
        <v>6</v>
      </c>
      <c r="D468">
        <v>15</v>
      </c>
    </row>
    <row r="469" spans="1:4" x14ac:dyDescent="0.35">
      <c r="A469" s="1" t="s">
        <v>118</v>
      </c>
      <c r="B469" s="8">
        <v>39082</v>
      </c>
      <c r="C469">
        <v>5</v>
      </c>
      <c r="D469">
        <v>10</v>
      </c>
    </row>
    <row r="470" spans="1:4" x14ac:dyDescent="0.35">
      <c r="A470" s="1" t="s">
        <v>118</v>
      </c>
      <c r="B470" s="8">
        <v>39447</v>
      </c>
      <c r="C470">
        <v>7</v>
      </c>
      <c r="D470">
        <v>13</v>
      </c>
    </row>
    <row r="471" spans="1:4" x14ac:dyDescent="0.35">
      <c r="A471" s="1" t="s">
        <v>118</v>
      </c>
      <c r="B471" s="8">
        <v>39813</v>
      </c>
      <c r="C471">
        <v>6</v>
      </c>
      <c r="D471">
        <v>5</v>
      </c>
    </row>
    <row r="472" spans="1:4" x14ac:dyDescent="0.35">
      <c r="A472" s="1" t="s">
        <v>118</v>
      </c>
      <c r="B472" s="8">
        <v>40178</v>
      </c>
      <c r="C472">
        <v>5</v>
      </c>
      <c r="D472">
        <v>8</v>
      </c>
    </row>
    <row r="473" spans="1:4" x14ac:dyDescent="0.35">
      <c r="A473" s="1" t="s">
        <v>118</v>
      </c>
      <c r="B473" s="8">
        <v>40543</v>
      </c>
      <c r="C473">
        <v>6</v>
      </c>
      <c r="D473">
        <v>7</v>
      </c>
    </row>
    <row r="474" spans="1:4" x14ac:dyDescent="0.35">
      <c r="A474" s="1" t="s">
        <v>118</v>
      </c>
      <c r="B474" s="8">
        <v>40908</v>
      </c>
      <c r="C474">
        <v>4</v>
      </c>
      <c r="D474">
        <v>7</v>
      </c>
    </row>
    <row r="475" spans="1:4" x14ac:dyDescent="0.35">
      <c r="A475" s="1" t="s">
        <v>118</v>
      </c>
      <c r="B475" s="8">
        <v>41274</v>
      </c>
      <c r="C475">
        <v>4</v>
      </c>
      <c r="D475">
        <v>7</v>
      </c>
    </row>
    <row r="476" spans="1:4" x14ac:dyDescent="0.35">
      <c r="A476" s="1" t="s">
        <v>118</v>
      </c>
      <c r="B476" s="8">
        <v>41639</v>
      </c>
      <c r="C476">
        <v>5</v>
      </c>
      <c r="D476">
        <v>9</v>
      </c>
    </row>
    <row r="477" spans="1:4" x14ac:dyDescent="0.35">
      <c r="A477" s="1" t="s">
        <v>118</v>
      </c>
      <c r="B477" s="8">
        <v>42004</v>
      </c>
      <c r="C477">
        <v>5</v>
      </c>
      <c r="D477">
        <v>9</v>
      </c>
    </row>
    <row r="478" spans="1:4" x14ac:dyDescent="0.35">
      <c r="A478" s="1" t="s">
        <v>118</v>
      </c>
      <c r="B478" s="8">
        <v>42369</v>
      </c>
      <c r="C478">
        <v>5</v>
      </c>
      <c r="D478">
        <v>5</v>
      </c>
    </row>
    <row r="479" spans="1:4" x14ac:dyDescent="0.35">
      <c r="A479" s="1" t="s">
        <v>118</v>
      </c>
      <c r="B479" s="8">
        <v>42735</v>
      </c>
      <c r="C479">
        <v>4</v>
      </c>
      <c r="D479">
        <v>9</v>
      </c>
    </row>
    <row r="480" spans="1:4" x14ac:dyDescent="0.35">
      <c r="A480" s="1" t="s">
        <v>118</v>
      </c>
      <c r="B480" s="8">
        <v>43100</v>
      </c>
      <c r="C480">
        <v>5</v>
      </c>
      <c r="D480">
        <v>12</v>
      </c>
    </row>
    <row r="481" spans="1:4" x14ac:dyDescent="0.35">
      <c r="A481" s="1" t="s">
        <v>118</v>
      </c>
      <c r="B481" s="8">
        <v>43465</v>
      </c>
      <c r="C481">
        <v>5</v>
      </c>
      <c r="D481">
        <v>7</v>
      </c>
    </row>
    <row r="482" spans="1:4" x14ac:dyDescent="0.35">
      <c r="A482" s="1" t="s">
        <v>118</v>
      </c>
      <c r="B482" s="8">
        <v>43830</v>
      </c>
      <c r="C482">
        <v>7</v>
      </c>
      <c r="D482">
        <v>4</v>
      </c>
    </row>
    <row r="483" spans="1:4" x14ac:dyDescent="0.35">
      <c r="A483" s="1" t="s">
        <v>118</v>
      </c>
      <c r="B483" s="8">
        <v>44196</v>
      </c>
      <c r="C483">
        <v>6</v>
      </c>
      <c r="D483">
        <v>9</v>
      </c>
    </row>
    <row r="484" spans="1:4" x14ac:dyDescent="0.35">
      <c r="A484" s="1" t="s">
        <v>118</v>
      </c>
      <c r="B484" s="8">
        <v>44561</v>
      </c>
      <c r="C484">
        <v>7</v>
      </c>
      <c r="D484">
        <v>14</v>
      </c>
    </row>
    <row r="485" spans="1:4" x14ac:dyDescent="0.35">
      <c r="A485" s="1" t="s">
        <v>119</v>
      </c>
      <c r="B485" s="8">
        <v>37256</v>
      </c>
      <c r="C485">
        <v>0</v>
      </c>
      <c r="D485">
        <v>1</v>
      </c>
    </row>
    <row r="486" spans="1:4" x14ac:dyDescent="0.35">
      <c r="A486" s="1" t="s">
        <v>119</v>
      </c>
      <c r="B486" s="8">
        <v>37621</v>
      </c>
      <c r="C486">
        <v>4</v>
      </c>
      <c r="D486">
        <v>12</v>
      </c>
    </row>
    <row r="487" spans="1:4" x14ac:dyDescent="0.35">
      <c r="A487" s="1" t="s">
        <v>119</v>
      </c>
      <c r="B487" s="8">
        <v>37986</v>
      </c>
      <c r="C487">
        <v>8</v>
      </c>
      <c r="D487">
        <v>13</v>
      </c>
    </row>
    <row r="488" spans="1:4" x14ac:dyDescent="0.35">
      <c r="A488" s="1" t="s">
        <v>119</v>
      </c>
      <c r="B488" s="8">
        <v>38352</v>
      </c>
      <c r="C488">
        <v>6</v>
      </c>
      <c r="D488">
        <v>18</v>
      </c>
    </row>
    <row r="489" spans="1:4" x14ac:dyDescent="0.35">
      <c r="A489" s="1" t="s">
        <v>119</v>
      </c>
      <c r="B489" s="8">
        <v>38717</v>
      </c>
      <c r="C489">
        <v>7</v>
      </c>
      <c r="D489">
        <v>10</v>
      </c>
    </row>
    <row r="490" spans="1:4" x14ac:dyDescent="0.35">
      <c r="A490" s="1" t="s">
        <v>119</v>
      </c>
      <c r="B490" s="8">
        <v>39082</v>
      </c>
      <c r="C490">
        <v>8</v>
      </c>
      <c r="D490">
        <v>13</v>
      </c>
    </row>
    <row r="491" spans="1:4" x14ac:dyDescent="0.35">
      <c r="A491" s="1" t="s">
        <v>119</v>
      </c>
      <c r="B491" s="8">
        <v>39447</v>
      </c>
      <c r="C491">
        <v>6</v>
      </c>
      <c r="D491">
        <v>9</v>
      </c>
    </row>
    <row r="492" spans="1:4" x14ac:dyDescent="0.35">
      <c r="A492" s="1" t="s">
        <v>119</v>
      </c>
      <c r="B492" s="8">
        <v>39813</v>
      </c>
      <c r="C492">
        <v>4</v>
      </c>
      <c r="D492">
        <v>11</v>
      </c>
    </row>
    <row r="493" spans="1:4" x14ac:dyDescent="0.35">
      <c r="A493" s="1" t="s">
        <v>119</v>
      </c>
      <c r="B493" s="8">
        <v>40178</v>
      </c>
      <c r="C493">
        <v>4</v>
      </c>
      <c r="D493">
        <v>9</v>
      </c>
    </row>
    <row r="494" spans="1:4" x14ac:dyDescent="0.35">
      <c r="A494" s="1" t="s">
        <v>119</v>
      </c>
      <c r="B494" s="8">
        <v>40543</v>
      </c>
      <c r="C494">
        <v>8</v>
      </c>
      <c r="D494">
        <v>4</v>
      </c>
    </row>
    <row r="495" spans="1:4" x14ac:dyDescent="0.35">
      <c r="A495" s="1" t="s">
        <v>119</v>
      </c>
      <c r="B495" s="8">
        <v>40908</v>
      </c>
      <c r="C495">
        <v>6</v>
      </c>
      <c r="D495">
        <v>7</v>
      </c>
    </row>
    <row r="496" spans="1:4" x14ac:dyDescent="0.35">
      <c r="A496" s="1" t="s">
        <v>119</v>
      </c>
      <c r="B496" s="8">
        <v>41274</v>
      </c>
      <c r="C496">
        <v>6</v>
      </c>
      <c r="D496">
        <v>11</v>
      </c>
    </row>
    <row r="497" spans="1:4" x14ac:dyDescent="0.35">
      <c r="A497" s="1" t="s">
        <v>119</v>
      </c>
      <c r="B497" s="8">
        <v>41639</v>
      </c>
      <c r="C497">
        <v>7</v>
      </c>
      <c r="D497">
        <v>16</v>
      </c>
    </row>
    <row r="498" spans="1:4" x14ac:dyDescent="0.35">
      <c r="A498" s="1" t="s">
        <v>119</v>
      </c>
      <c r="B498" s="8">
        <v>42004</v>
      </c>
      <c r="C498">
        <v>4</v>
      </c>
      <c r="D498">
        <v>8</v>
      </c>
    </row>
    <row r="499" spans="1:4" x14ac:dyDescent="0.35">
      <c r="A499" s="1" t="s">
        <v>119</v>
      </c>
      <c r="B499" s="8">
        <v>42369</v>
      </c>
      <c r="C499">
        <v>7</v>
      </c>
      <c r="D499">
        <v>13</v>
      </c>
    </row>
    <row r="500" spans="1:4" x14ac:dyDescent="0.35">
      <c r="A500" s="1" t="s">
        <v>119</v>
      </c>
      <c r="B500" s="8">
        <v>42735</v>
      </c>
      <c r="C500">
        <v>4</v>
      </c>
      <c r="D500">
        <v>14</v>
      </c>
    </row>
    <row r="501" spans="1:4" x14ac:dyDescent="0.35">
      <c r="A501" s="1" t="s">
        <v>119</v>
      </c>
      <c r="B501" s="8">
        <v>43100</v>
      </c>
      <c r="C501">
        <v>7</v>
      </c>
      <c r="D501">
        <v>15</v>
      </c>
    </row>
    <row r="502" spans="1:4" x14ac:dyDescent="0.35">
      <c r="A502" s="1" t="s">
        <v>119</v>
      </c>
      <c r="B502" s="8">
        <v>43465</v>
      </c>
      <c r="C502">
        <v>5</v>
      </c>
      <c r="D502">
        <v>10</v>
      </c>
    </row>
    <row r="503" spans="1:4" x14ac:dyDescent="0.35">
      <c r="A503" s="1" t="s">
        <v>119</v>
      </c>
      <c r="B503" s="8">
        <v>43830</v>
      </c>
      <c r="C503">
        <v>4</v>
      </c>
      <c r="D503">
        <v>15</v>
      </c>
    </row>
    <row r="504" spans="1:4" x14ac:dyDescent="0.35">
      <c r="A504" s="1" t="s">
        <v>119</v>
      </c>
      <c r="B504" s="8">
        <v>44196</v>
      </c>
      <c r="C504">
        <v>4</v>
      </c>
      <c r="D504">
        <v>11</v>
      </c>
    </row>
    <row r="505" spans="1:4" x14ac:dyDescent="0.35">
      <c r="A505" s="1" t="s">
        <v>119</v>
      </c>
      <c r="B505" s="8">
        <v>44561</v>
      </c>
      <c r="C505">
        <v>4</v>
      </c>
      <c r="D505">
        <v>11</v>
      </c>
    </row>
    <row r="506" spans="1:4" x14ac:dyDescent="0.35">
      <c r="A506" s="1" t="s">
        <v>120</v>
      </c>
      <c r="B506" s="8">
        <v>37256</v>
      </c>
      <c r="C506">
        <v>0</v>
      </c>
      <c r="D506">
        <v>7</v>
      </c>
    </row>
    <row r="507" spans="1:4" x14ac:dyDescent="0.35">
      <c r="A507" s="1" t="s">
        <v>120</v>
      </c>
      <c r="B507" s="8">
        <v>37621</v>
      </c>
      <c r="C507">
        <v>1</v>
      </c>
      <c r="D507">
        <v>10</v>
      </c>
    </row>
    <row r="508" spans="1:4" x14ac:dyDescent="0.35">
      <c r="A508" s="1" t="s">
        <v>120</v>
      </c>
      <c r="B508" s="8">
        <v>37986</v>
      </c>
      <c r="C508">
        <v>1</v>
      </c>
      <c r="D508">
        <v>9</v>
      </c>
    </row>
    <row r="509" spans="1:4" x14ac:dyDescent="0.35">
      <c r="A509" s="1" t="s">
        <v>120</v>
      </c>
      <c r="B509" s="8">
        <v>38352</v>
      </c>
      <c r="C509">
        <v>1</v>
      </c>
      <c r="D509">
        <v>13</v>
      </c>
    </row>
    <row r="510" spans="1:4" x14ac:dyDescent="0.35">
      <c r="A510" s="1" t="s">
        <v>120</v>
      </c>
      <c r="B510" s="8">
        <v>38717</v>
      </c>
      <c r="C510">
        <v>1</v>
      </c>
      <c r="D510">
        <v>12</v>
      </c>
    </row>
    <row r="511" spans="1:4" x14ac:dyDescent="0.35">
      <c r="A511" s="1" t="s">
        <v>120</v>
      </c>
      <c r="B511" s="8">
        <v>39082</v>
      </c>
      <c r="C511">
        <v>0</v>
      </c>
      <c r="D511">
        <v>9</v>
      </c>
    </row>
    <row r="512" spans="1:4" x14ac:dyDescent="0.35">
      <c r="A512" s="1" t="s">
        <v>120</v>
      </c>
      <c r="B512" s="8">
        <v>39447</v>
      </c>
      <c r="C512">
        <v>0</v>
      </c>
      <c r="D512">
        <v>11</v>
      </c>
    </row>
    <row r="513" spans="1:4" x14ac:dyDescent="0.35">
      <c r="A513" s="1" t="s">
        <v>120</v>
      </c>
      <c r="B513" s="8">
        <v>39813</v>
      </c>
      <c r="C513">
        <v>0</v>
      </c>
      <c r="D513">
        <v>12</v>
      </c>
    </row>
    <row r="514" spans="1:4" x14ac:dyDescent="0.35">
      <c r="A514" s="1" t="s">
        <v>120</v>
      </c>
      <c r="B514" s="8">
        <v>40178</v>
      </c>
      <c r="C514">
        <v>0</v>
      </c>
      <c r="D514">
        <v>12</v>
      </c>
    </row>
    <row r="515" spans="1:4" x14ac:dyDescent="0.35">
      <c r="A515" s="1" t="s">
        <v>120</v>
      </c>
      <c r="B515" s="8">
        <v>40543</v>
      </c>
      <c r="C515">
        <v>1</v>
      </c>
      <c r="D515">
        <v>15</v>
      </c>
    </row>
    <row r="516" spans="1:4" x14ac:dyDescent="0.35">
      <c r="A516" s="1" t="s">
        <v>120</v>
      </c>
      <c r="B516" s="8">
        <v>40908</v>
      </c>
      <c r="C516">
        <v>2</v>
      </c>
      <c r="D516">
        <v>15</v>
      </c>
    </row>
    <row r="517" spans="1:4" x14ac:dyDescent="0.35">
      <c r="A517" s="1" t="s">
        <v>120</v>
      </c>
      <c r="B517" s="8">
        <v>41274</v>
      </c>
      <c r="C517">
        <v>3</v>
      </c>
      <c r="D517">
        <v>18</v>
      </c>
    </row>
    <row r="518" spans="1:4" x14ac:dyDescent="0.35">
      <c r="A518" s="1" t="s">
        <v>120</v>
      </c>
      <c r="B518" s="8">
        <v>41639</v>
      </c>
      <c r="C518">
        <v>2</v>
      </c>
      <c r="D518">
        <v>18</v>
      </c>
    </row>
    <row r="519" spans="1:4" x14ac:dyDescent="0.35">
      <c r="A519" s="1" t="s">
        <v>120</v>
      </c>
      <c r="B519" s="8">
        <v>42004</v>
      </c>
      <c r="C519">
        <v>3</v>
      </c>
      <c r="D519">
        <v>17</v>
      </c>
    </row>
    <row r="520" spans="1:4" x14ac:dyDescent="0.35">
      <c r="A520" s="1" t="s">
        <v>120</v>
      </c>
      <c r="B520" s="8">
        <v>42369</v>
      </c>
      <c r="C520">
        <v>3</v>
      </c>
      <c r="D520">
        <v>22</v>
      </c>
    </row>
    <row r="521" spans="1:4" x14ac:dyDescent="0.35">
      <c r="A521" s="1" t="s">
        <v>120</v>
      </c>
      <c r="B521" s="8">
        <v>42735</v>
      </c>
      <c r="C521">
        <v>2</v>
      </c>
      <c r="D521">
        <v>11</v>
      </c>
    </row>
    <row r="522" spans="1:4" x14ac:dyDescent="0.35">
      <c r="A522" s="1" t="s">
        <v>120</v>
      </c>
      <c r="B522" s="8">
        <v>43100</v>
      </c>
      <c r="C522">
        <v>3</v>
      </c>
      <c r="D522">
        <v>19</v>
      </c>
    </row>
    <row r="523" spans="1:4" x14ac:dyDescent="0.35">
      <c r="A523" s="1" t="s">
        <v>120</v>
      </c>
      <c r="B523" s="8">
        <v>43465</v>
      </c>
      <c r="C523">
        <v>4</v>
      </c>
      <c r="D523">
        <v>13</v>
      </c>
    </row>
    <row r="524" spans="1:4" x14ac:dyDescent="0.35">
      <c r="A524" s="1" t="s">
        <v>120</v>
      </c>
      <c r="B524" s="8">
        <v>43830</v>
      </c>
      <c r="C524">
        <v>3</v>
      </c>
      <c r="D524">
        <v>20</v>
      </c>
    </row>
    <row r="525" spans="1:4" x14ac:dyDescent="0.35">
      <c r="A525" s="1" t="s">
        <v>120</v>
      </c>
      <c r="B525" s="8">
        <v>44196</v>
      </c>
      <c r="C525">
        <v>4</v>
      </c>
      <c r="D525">
        <v>12</v>
      </c>
    </row>
    <row r="526" spans="1:4" x14ac:dyDescent="0.35">
      <c r="A526" s="1" t="s">
        <v>120</v>
      </c>
      <c r="B526" s="8">
        <v>44561</v>
      </c>
      <c r="C526">
        <v>5</v>
      </c>
      <c r="D526">
        <v>17</v>
      </c>
    </row>
    <row r="527" spans="1:4" x14ac:dyDescent="0.35">
      <c r="A527" s="1" t="s">
        <v>121</v>
      </c>
      <c r="B527" s="8">
        <v>37256</v>
      </c>
      <c r="C527">
        <v>1</v>
      </c>
      <c r="D527">
        <v>10</v>
      </c>
    </row>
    <row r="528" spans="1:4" x14ac:dyDescent="0.35">
      <c r="A528" s="1" t="s">
        <v>121</v>
      </c>
      <c r="B528" s="8">
        <v>37621</v>
      </c>
      <c r="C528">
        <v>0</v>
      </c>
      <c r="D528">
        <v>18</v>
      </c>
    </row>
    <row r="529" spans="1:4" x14ac:dyDescent="0.35">
      <c r="A529" s="1" t="s">
        <v>121</v>
      </c>
      <c r="B529" s="8">
        <v>37986</v>
      </c>
      <c r="C529">
        <v>0</v>
      </c>
      <c r="D529">
        <v>9</v>
      </c>
    </row>
    <row r="530" spans="1:4" x14ac:dyDescent="0.35">
      <c r="A530" s="1" t="s">
        <v>121</v>
      </c>
      <c r="B530" s="8">
        <v>38352</v>
      </c>
      <c r="C530">
        <v>0</v>
      </c>
      <c r="D530">
        <v>2</v>
      </c>
    </row>
    <row r="531" spans="1:4" x14ac:dyDescent="0.35">
      <c r="A531" s="1" t="s">
        <v>121</v>
      </c>
      <c r="B531" s="8">
        <v>38717</v>
      </c>
      <c r="C531">
        <v>2</v>
      </c>
      <c r="D531">
        <v>11</v>
      </c>
    </row>
    <row r="532" spans="1:4" x14ac:dyDescent="0.35">
      <c r="A532" s="1" t="s">
        <v>121</v>
      </c>
      <c r="B532" s="8">
        <v>39082</v>
      </c>
      <c r="C532">
        <v>0</v>
      </c>
      <c r="D532">
        <v>15</v>
      </c>
    </row>
    <row r="533" spans="1:4" x14ac:dyDescent="0.35">
      <c r="A533" s="1" t="s">
        <v>121</v>
      </c>
      <c r="B533" s="8">
        <v>39447</v>
      </c>
      <c r="C533">
        <v>2</v>
      </c>
      <c r="D533">
        <v>11</v>
      </c>
    </row>
    <row r="534" spans="1:4" x14ac:dyDescent="0.35">
      <c r="A534" s="1" t="s">
        <v>121</v>
      </c>
      <c r="B534" s="8">
        <v>39813</v>
      </c>
      <c r="C534">
        <v>0</v>
      </c>
      <c r="D534">
        <v>7</v>
      </c>
    </row>
    <row r="535" spans="1:4" x14ac:dyDescent="0.35">
      <c r="A535" s="1" t="s">
        <v>121</v>
      </c>
      <c r="B535" s="8">
        <v>40178</v>
      </c>
      <c r="C535">
        <v>3</v>
      </c>
      <c r="D535">
        <v>1</v>
      </c>
    </row>
    <row r="536" spans="1:4" x14ac:dyDescent="0.35">
      <c r="A536" s="1" t="s">
        <v>121</v>
      </c>
      <c r="B536" s="8">
        <v>40543</v>
      </c>
      <c r="C536">
        <v>2</v>
      </c>
      <c r="D536">
        <v>16</v>
      </c>
    </row>
    <row r="537" spans="1:4" x14ac:dyDescent="0.35">
      <c r="A537" s="1" t="s">
        <v>121</v>
      </c>
      <c r="B537" s="8">
        <v>40908</v>
      </c>
      <c r="C537">
        <v>2</v>
      </c>
      <c r="D537">
        <v>17</v>
      </c>
    </row>
    <row r="538" spans="1:4" x14ac:dyDescent="0.35">
      <c r="A538" s="1" t="s">
        <v>121</v>
      </c>
      <c r="B538" s="8">
        <v>41274</v>
      </c>
      <c r="C538">
        <v>3</v>
      </c>
      <c r="D538">
        <v>14</v>
      </c>
    </row>
    <row r="539" spans="1:4" x14ac:dyDescent="0.35">
      <c r="A539" s="1" t="s">
        <v>121</v>
      </c>
      <c r="B539" s="8">
        <v>41639</v>
      </c>
      <c r="C539">
        <v>3</v>
      </c>
      <c r="D539">
        <v>10</v>
      </c>
    </row>
    <row r="540" spans="1:4" x14ac:dyDescent="0.35">
      <c r="A540" s="1" t="s">
        <v>121</v>
      </c>
      <c r="B540" s="8">
        <v>42004</v>
      </c>
      <c r="C540">
        <v>0</v>
      </c>
      <c r="D540">
        <v>12</v>
      </c>
    </row>
    <row r="541" spans="1:4" x14ac:dyDescent="0.35">
      <c r="A541" s="1" t="s">
        <v>121</v>
      </c>
      <c r="B541" s="8">
        <v>42369</v>
      </c>
      <c r="C541">
        <v>1</v>
      </c>
      <c r="D541">
        <v>9</v>
      </c>
    </row>
    <row r="542" spans="1:4" x14ac:dyDescent="0.35">
      <c r="A542" s="1" t="s">
        <v>121</v>
      </c>
      <c r="B542" s="8">
        <v>42735</v>
      </c>
      <c r="C542">
        <v>1</v>
      </c>
      <c r="D542">
        <v>10</v>
      </c>
    </row>
    <row r="543" spans="1:4" x14ac:dyDescent="0.35">
      <c r="A543" s="1" t="s">
        <v>121</v>
      </c>
      <c r="B543" s="8">
        <v>43100</v>
      </c>
      <c r="C543">
        <v>4</v>
      </c>
      <c r="D543">
        <v>16</v>
      </c>
    </row>
    <row r="544" spans="1:4" x14ac:dyDescent="0.35">
      <c r="A544" s="1" t="s">
        <v>121</v>
      </c>
      <c r="B544" s="8">
        <v>43465</v>
      </c>
      <c r="C544">
        <v>2</v>
      </c>
      <c r="D544">
        <v>11</v>
      </c>
    </row>
    <row r="545" spans="1:4" x14ac:dyDescent="0.35">
      <c r="A545" s="1" t="s">
        <v>121</v>
      </c>
      <c r="B545" s="8">
        <v>43830</v>
      </c>
      <c r="C545">
        <v>4</v>
      </c>
      <c r="D545">
        <v>15</v>
      </c>
    </row>
    <row r="546" spans="1:4" x14ac:dyDescent="0.35">
      <c r="A546" s="1" t="s">
        <v>121</v>
      </c>
      <c r="B546" s="8">
        <v>44196</v>
      </c>
      <c r="C546">
        <v>0</v>
      </c>
      <c r="D546">
        <v>1</v>
      </c>
    </row>
    <row r="547" spans="1:4" x14ac:dyDescent="0.35">
      <c r="A547" s="1" t="s">
        <v>121</v>
      </c>
      <c r="B547" s="8">
        <v>44561</v>
      </c>
      <c r="C547">
        <v>5</v>
      </c>
      <c r="D547">
        <v>8</v>
      </c>
    </row>
    <row r="548" spans="1:4" x14ac:dyDescent="0.35">
      <c r="A548" s="1" t="s">
        <v>122</v>
      </c>
      <c r="B548" s="8">
        <v>37256</v>
      </c>
      <c r="C548">
        <v>3</v>
      </c>
      <c r="D548">
        <v>10</v>
      </c>
    </row>
    <row r="549" spans="1:4" x14ac:dyDescent="0.35">
      <c r="A549" s="1" t="s">
        <v>122</v>
      </c>
      <c r="B549" s="8">
        <v>37621</v>
      </c>
      <c r="C549">
        <v>4</v>
      </c>
      <c r="D549">
        <v>13</v>
      </c>
    </row>
    <row r="550" spans="1:4" x14ac:dyDescent="0.35">
      <c r="A550" s="1" t="s">
        <v>122</v>
      </c>
      <c r="B550" s="8">
        <v>37986</v>
      </c>
      <c r="C550">
        <v>3</v>
      </c>
      <c r="D550">
        <v>10</v>
      </c>
    </row>
    <row r="551" spans="1:4" x14ac:dyDescent="0.35">
      <c r="A551" s="1" t="s">
        <v>122</v>
      </c>
      <c r="B551" s="8">
        <v>38352</v>
      </c>
      <c r="C551">
        <v>4</v>
      </c>
      <c r="D551">
        <v>12</v>
      </c>
    </row>
    <row r="552" spans="1:4" x14ac:dyDescent="0.35">
      <c r="A552" s="1" t="s">
        <v>122</v>
      </c>
      <c r="B552" s="8">
        <v>38717</v>
      </c>
      <c r="C552">
        <v>6</v>
      </c>
      <c r="D552">
        <v>6</v>
      </c>
    </row>
    <row r="553" spans="1:4" x14ac:dyDescent="0.35">
      <c r="A553" s="1" t="s">
        <v>122</v>
      </c>
      <c r="B553" s="8">
        <v>39082</v>
      </c>
      <c r="C553">
        <v>4</v>
      </c>
      <c r="D553">
        <v>11</v>
      </c>
    </row>
    <row r="554" spans="1:4" x14ac:dyDescent="0.35">
      <c r="A554" s="1" t="s">
        <v>122</v>
      </c>
      <c r="B554" s="8">
        <v>39447</v>
      </c>
      <c r="C554">
        <v>4</v>
      </c>
      <c r="D554">
        <v>11</v>
      </c>
    </row>
    <row r="555" spans="1:4" x14ac:dyDescent="0.35">
      <c r="A555" s="1" t="s">
        <v>122</v>
      </c>
      <c r="B555" s="8">
        <v>39813</v>
      </c>
      <c r="C555">
        <v>3</v>
      </c>
      <c r="D555">
        <v>8</v>
      </c>
    </row>
    <row r="556" spans="1:4" x14ac:dyDescent="0.35">
      <c r="A556" s="1" t="s">
        <v>122</v>
      </c>
      <c r="B556" s="8">
        <v>40178</v>
      </c>
      <c r="C556">
        <v>3</v>
      </c>
      <c r="D556">
        <v>6</v>
      </c>
    </row>
    <row r="557" spans="1:4" x14ac:dyDescent="0.35">
      <c r="A557" s="1" t="s">
        <v>122</v>
      </c>
      <c r="B557" s="8">
        <v>40543</v>
      </c>
      <c r="C557">
        <v>6</v>
      </c>
      <c r="D557">
        <v>14</v>
      </c>
    </row>
    <row r="558" spans="1:4" x14ac:dyDescent="0.35">
      <c r="A558" s="1" t="s">
        <v>122</v>
      </c>
      <c r="B558" s="8">
        <v>40908</v>
      </c>
      <c r="C558">
        <v>5</v>
      </c>
      <c r="D558">
        <v>7</v>
      </c>
    </row>
    <row r="559" spans="1:4" x14ac:dyDescent="0.35">
      <c r="A559" s="1" t="s">
        <v>122</v>
      </c>
      <c r="B559" s="8">
        <v>41274</v>
      </c>
      <c r="C559">
        <v>5</v>
      </c>
      <c r="D559">
        <v>9</v>
      </c>
    </row>
    <row r="560" spans="1:4" x14ac:dyDescent="0.35">
      <c r="A560" s="1" t="s">
        <v>122</v>
      </c>
      <c r="B560" s="8">
        <v>41639</v>
      </c>
      <c r="C560">
        <v>3</v>
      </c>
      <c r="D560">
        <v>1</v>
      </c>
    </row>
    <row r="561" spans="1:4" x14ac:dyDescent="0.35">
      <c r="A561" s="1" t="s">
        <v>122</v>
      </c>
      <c r="B561" s="8">
        <v>42004</v>
      </c>
      <c r="C561">
        <v>3</v>
      </c>
      <c r="D561">
        <v>1</v>
      </c>
    </row>
    <row r="562" spans="1:4" x14ac:dyDescent="0.35">
      <c r="A562" s="1" t="s">
        <v>122</v>
      </c>
      <c r="B562" s="8">
        <v>42369</v>
      </c>
      <c r="C562">
        <v>3</v>
      </c>
      <c r="D562">
        <v>1</v>
      </c>
    </row>
    <row r="563" spans="1:4" x14ac:dyDescent="0.35">
      <c r="A563" s="1" t="s">
        <v>122</v>
      </c>
      <c r="B563" s="8">
        <v>42735</v>
      </c>
      <c r="C563">
        <v>3</v>
      </c>
      <c r="D563">
        <v>1</v>
      </c>
    </row>
    <row r="564" spans="1:4" x14ac:dyDescent="0.35">
      <c r="A564" s="1" t="s">
        <v>122</v>
      </c>
      <c r="B564" s="8">
        <v>43100</v>
      </c>
      <c r="C564">
        <v>3</v>
      </c>
      <c r="D564">
        <v>1</v>
      </c>
    </row>
    <row r="565" spans="1:4" x14ac:dyDescent="0.35">
      <c r="A565" s="1" t="s">
        <v>122</v>
      </c>
      <c r="B565" s="8">
        <v>43465</v>
      </c>
      <c r="C565">
        <v>0</v>
      </c>
      <c r="D565">
        <v>1</v>
      </c>
    </row>
    <row r="566" spans="1:4" x14ac:dyDescent="0.35">
      <c r="A566" s="1" t="s">
        <v>122</v>
      </c>
      <c r="B566" s="8">
        <v>43830</v>
      </c>
      <c r="C566">
        <v>3</v>
      </c>
      <c r="D566">
        <v>1</v>
      </c>
    </row>
    <row r="567" spans="1:4" x14ac:dyDescent="0.35">
      <c r="A567" s="1" t="s">
        <v>122</v>
      </c>
      <c r="B567" s="8">
        <v>44196</v>
      </c>
      <c r="C567">
        <v>6</v>
      </c>
      <c r="D567">
        <v>9</v>
      </c>
    </row>
    <row r="568" spans="1:4" x14ac:dyDescent="0.35">
      <c r="A568" s="1" t="s">
        <v>122</v>
      </c>
      <c r="B568" s="8">
        <v>44561</v>
      </c>
      <c r="C568">
        <v>4</v>
      </c>
      <c r="D568">
        <v>11</v>
      </c>
    </row>
    <row r="569" spans="1:4" x14ac:dyDescent="0.35">
      <c r="A569" s="1" t="s">
        <v>123</v>
      </c>
      <c r="B569" s="8">
        <v>37256</v>
      </c>
      <c r="C569">
        <v>3</v>
      </c>
      <c r="D569">
        <v>5</v>
      </c>
    </row>
    <row r="570" spans="1:4" x14ac:dyDescent="0.35">
      <c r="A570" s="1" t="s">
        <v>123</v>
      </c>
      <c r="B570" s="8">
        <v>37621</v>
      </c>
      <c r="C570">
        <v>2</v>
      </c>
      <c r="D570">
        <v>12</v>
      </c>
    </row>
    <row r="571" spans="1:4" x14ac:dyDescent="0.35">
      <c r="A571" s="1" t="s">
        <v>123</v>
      </c>
      <c r="B571" s="8">
        <v>37986</v>
      </c>
      <c r="C571">
        <v>1</v>
      </c>
      <c r="D571">
        <v>9</v>
      </c>
    </row>
    <row r="572" spans="1:4" x14ac:dyDescent="0.35">
      <c r="A572" s="1" t="s">
        <v>123</v>
      </c>
      <c r="B572" s="8">
        <v>38352</v>
      </c>
      <c r="C572">
        <v>3</v>
      </c>
      <c r="D572">
        <v>13</v>
      </c>
    </row>
    <row r="573" spans="1:4" x14ac:dyDescent="0.35">
      <c r="A573" s="1" t="s">
        <v>123</v>
      </c>
      <c r="B573" s="8">
        <v>38717</v>
      </c>
      <c r="C573">
        <v>2</v>
      </c>
      <c r="D573">
        <v>9</v>
      </c>
    </row>
    <row r="574" spans="1:4" x14ac:dyDescent="0.35">
      <c r="A574" s="1" t="s">
        <v>123</v>
      </c>
      <c r="B574" s="8">
        <v>39082</v>
      </c>
      <c r="C574">
        <v>0</v>
      </c>
      <c r="D574">
        <v>14</v>
      </c>
    </row>
    <row r="575" spans="1:4" x14ac:dyDescent="0.35">
      <c r="A575" s="1" t="s">
        <v>123</v>
      </c>
      <c r="B575" s="8">
        <v>39447</v>
      </c>
      <c r="C575">
        <v>0</v>
      </c>
      <c r="D575">
        <v>11</v>
      </c>
    </row>
    <row r="576" spans="1:4" x14ac:dyDescent="0.35">
      <c r="A576" s="1" t="s">
        <v>123</v>
      </c>
      <c r="B576" s="8">
        <v>39813</v>
      </c>
      <c r="C576">
        <v>1</v>
      </c>
      <c r="D576">
        <v>11</v>
      </c>
    </row>
    <row r="577" spans="1:4" x14ac:dyDescent="0.35">
      <c r="A577" s="1" t="s">
        <v>123</v>
      </c>
      <c r="B577" s="8">
        <v>40178</v>
      </c>
      <c r="C577">
        <v>2</v>
      </c>
      <c r="D577">
        <v>8</v>
      </c>
    </row>
    <row r="578" spans="1:4" x14ac:dyDescent="0.35">
      <c r="A578" s="1" t="s">
        <v>123</v>
      </c>
      <c r="B578" s="8">
        <v>40543</v>
      </c>
      <c r="C578">
        <v>3</v>
      </c>
      <c r="D578">
        <v>1</v>
      </c>
    </row>
    <row r="579" spans="1:4" x14ac:dyDescent="0.35">
      <c r="A579" s="1" t="s">
        <v>123</v>
      </c>
      <c r="B579" s="8">
        <v>40908</v>
      </c>
      <c r="C579">
        <v>3</v>
      </c>
      <c r="D579">
        <v>11</v>
      </c>
    </row>
    <row r="580" spans="1:4" x14ac:dyDescent="0.35">
      <c r="A580" s="1" t="s">
        <v>123</v>
      </c>
      <c r="B580" s="8">
        <v>41274</v>
      </c>
      <c r="C580">
        <v>4</v>
      </c>
      <c r="D580">
        <v>11</v>
      </c>
    </row>
    <row r="581" spans="1:4" x14ac:dyDescent="0.35">
      <c r="A581" s="1" t="s">
        <v>123</v>
      </c>
      <c r="B581" s="8">
        <v>41639</v>
      </c>
      <c r="C581">
        <v>6</v>
      </c>
      <c r="D581">
        <v>11</v>
      </c>
    </row>
    <row r="582" spans="1:4" x14ac:dyDescent="0.35">
      <c r="A582" s="1" t="s">
        <v>123</v>
      </c>
      <c r="B582" s="8">
        <v>42004</v>
      </c>
      <c r="C582">
        <v>2</v>
      </c>
      <c r="D582">
        <v>9</v>
      </c>
    </row>
    <row r="583" spans="1:4" x14ac:dyDescent="0.35">
      <c r="A583" s="1" t="s">
        <v>123</v>
      </c>
      <c r="B583" s="8">
        <v>42369</v>
      </c>
      <c r="C583">
        <v>2</v>
      </c>
      <c r="D583">
        <v>11</v>
      </c>
    </row>
    <row r="584" spans="1:4" x14ac:dyDescent="0.35">
      <c r="A584" s="1" t="s">
        <v>123</v>
      </c>
      <c r="B584" s="8">
        <v>42735</v>
      </c>
      <c r="C584">
        <v>2</v>
      </c>
      <c r="D584">
        <v>11</v>
      </c>
    </row>
    <row r="585" spans="1:4" x14ac:dyDescent="0.35">
      <c r="A585" s="1" t="s">
        <v>123</v>
      </c>
      <c r="B585" s="8">
        <v>43100</v>
      </c>
      <c r="C585">
        <v>4</v>
      </c>
      <c r="D585">
        <v>16</v>
      </c>
    </row>
    <row r="586" spans="1:4" x14ac:dyDescent="0.35">
      <c r="A586" s="1" t="s">
        <v>123</v>
      </c>
      <c r="B586" s="8">
        <v>43465</v>
      </c>
      <c r="C586">
        <v>0</v>
      </c>
      <c r="D586">
        <v>1</v>
      </c>
    </row>
    <row r="587" spans="1:4" x14ac:dyDescent="0.35">
      <c r="A587" s="1" t="s">
        <v>123</v>
      </c>
      <c r="B587" s="8">
        <v>43830</v>
      </c>
      <c r="C587">
        <v>3</v>
      </c>
      <c r="D587">
        <v>13</v>
      </c>
    </row>
    <row r="588" spans="1:4" x14ac:dyDescent="0.35">
      <c r="A588" s="1" t="s">
        <v>123</v>
      </c>
      <c r="B588" s="8">
        <v>44196</v>
      </c>
      <c r="C588">
        <v>1</v>
      </c>
      <c r="D588">
        <v>8</v>
      </c>
    </row>
    <row r="589" spans="1:4" x14ac:dyDescent="0.35">
      <c r="A589" s="1" t="s">
        <v>123</v>
      </c>
      <c r="B589" s="8">
        <v>44561</v>
      </c>
      <c r="C589">
        <v>3</v>
      </c>
      <c r="D589">
        <v>9</v>
      </c>
    </row>
    <row r="590" spans="1:4" x14ac:dyDescent="0.35">
      <c r="A590" s="1" t="s">
        <v>124</v>
      </c>
      <c r="B590" s="8">
        <v>37256</v>
      </c>
      <c r="C590">
        <v>5</v>
      </c>
      <c r="D590">
        <v>5</v>
      </c>
    </row>
    <row r="591" spans="1:4" x14ac:dyDescent="0.35">
      <c r="A591" s="1" t="s">
        <v>124</v>
      </c>
      <c r="B591" s="8">
        <v>37621</v>
      </c>
      <c r="C591">
        <v>8</v>
      </c>
      <c r="D591">
        <v>10</v>
      </c>
    </row>
    <row r="592" spans="1:4" x14ac:dyDescent="0.35">
      <c r="A592" s="1" t="s">
        <v>124</v>
      </c>
      <c r="B592" s="8">
        <v>37986</v>
      </c>
      <c r="C592">
        <v>6</v>
      </c>
      <c r="D592">
        <v>9</v>
      </c>
    </row>
    <row r="593" spans="1:4" x14ac:dyDescent="0.35">
      <c r="A593" s="1" t="s">
        <v>124</v>
      </c>
      <c r="B593" s="8">
        <v>38352</v>
      </c>
      <c r="C593">
        <v>9</v>
      </c>
      <c r="D593">
        <v>13</v>
      </c>
    </row>
    <row r="594" spans="1:4" x14ac:dyDescent="0.35">
      <c r="A594" s="1" t="s">
        <v>124</v>
      </c>
      <c r="B594" s="8">
        <v>38717</v>
      </c>
      <c r="C594">
        <v>9</v>
      </c>
      <c r="D594">
        <v>15</v>
      </c>
    </row>
    <row r="595" spans="1:4" x14ac:dyDescent="0.35">
      <c r="A595" s="1" t="s">
        <v>124</v>
      </c>
      <c r="B595" s="8">
        <v>39082</v>
      </c>
      <c r="C595">
        <v>10</v>
      </c>
      <c r="D595">
        <v>13</v>
      </c>
    </row>
    <row r="596" spans="1:4" x14ac:dyDescent="0.35">
      <c r="A596" s="1" t="s">
        <v>124</v>
      </c>
      <c r="B596" s="8">
        <v>39447</v>
      </c>
      <c r="C596">
        <v>8</v>
      </c>
      <c r="D596">
        <v>12</v>
      </c>
    </row>
    <row r="597" spans="1:4" x14ac:dyDescent="0.35">
      <c r="A597" s="1" t="s">
        <v>124</v>
      </c>
      <c r="B597" s="8">
        <v>39813</v>
      </c>
      <c r="C597">
        <v>2</v>
      </c>
      <c r="D597">
        <v>7</v>
      </c>
    </row>
    <row r="598" spans="1:4" x14ac:dyDescent="0.35">
      <c r="A598" s="1" t="s">
        <v>124</v>
      </c>
      <c r="B598" s="8">
        <v>40178</v>
      </c>
      <c r="C598">
        <v>9</v>
      </c>
      <c r="D598">
        <v>11</v>
      </c>
    </row>
    <row r="599" spans="1:4" x14ac:dyDescent="0.35">
      <c r="A599" s="1" t="s">
        <v>124</v>
      </c>
      <c r="B599" s="8">
        <v>40543</v>
      </c>
      <c r="C599">
        <v>8</v>
      </c>
      <c r="D599">
        <v>7</v>
      </c>
    </row>
    <row r="600" spans="1:4" x14ac:dyDescent="0.35">
      <c r="A600" s="1" t="s">
        <v>124</v>
      </c>
      <c r="B600" s="8">
        <v>40908</v>
      </c>
      <c r="C600">
        <v>7</v>
      </c>
      <c r="D600">
        <v>8</v>
      </c>
    </row>
    <row r="601" spans="1:4" x14ac:dyDescent="0.35">
      <c r="A601" s="1" t="s">
        <v>124</v>
      </c>
      <c r="B601" s="8">
        <v>41274</v>
      </c>
      <c r="C601">
        <v>5</v>
      </c>
      <c r="D601">
        <v>11</v>
      </c>
    </row>
    <row r="602" spans="1:4" x14ac:dyDescent="0.35">
      <c r="A602" s="1" t="s">
        <v>124</v>
      </c>
      <c r="B602" s="8">
        <v>41639</v>
      </c>
      <c r="C602">
        <v>7</v>
      </c>
      <c r="D602">
        <v>13</v>
      </c>
    </row>
    <row r="603" spans="1:4" x14ac:dyDescent="0.35">
      <c r="A603" s="1" t="s">
        <v>124</v>
      </c>
      <c r="B603" s="8">
        <v>42004</v>
      </c>
      <c r="C603">
        <v>3</v>
      </c>
      <c r="D603">
        <v>8</v>
      </c>
    </row>
    <row r="604" spans="1:4" x14ac:dyDescent="0.35">
      <c r="A604" s="1" t="s">
        <v>124</v>
      </c>
      <c r="B604" s="8">
        <v>42369</v>
      </c>
      <c r="C604">
        <v>3</v>
      </c>
      <c r="D604">
        <v>12</v>
      </c>
    </row>
    <row r="605" spans="1:4" x14ac:dyDescent="0.35">
      <c r="A605" s="1" t="s">
        <v>124</v>
      </c>
      <c r="B605" s="8">
        <v>42735</v>
      </c>
      <c r="C605">
        <v>4</v>
      </c>
      <c r="D605">
        <v>11</v>
      </c>
    </row>
    <row r="606" spans="1:4" x14ac:dyDescent="0.35">
      <c r="A606" s="1" t="s">
        <v>124</v>
      </c>
      <c r="B606" s="8">
        <v>43100</v>
      </c>
      <c r="C606">
        <v>4</v>
      </c>
      <c r="D606">
        <v>10</v>
      </c>
    </row>
    <row r="607" spans="1:4" x14ac:dyDescent="0.35">
      <c r="A607" s="1" t="s">
        <v>124</v>
      </c>
      <c r="B607" s="8">
        <v>43465</v>
      </c>
      <c r="C607">
        <v>2</v>
      </c>
      <c r="D607">
        <v>7</v>
      </c>
    </row>
    <row r="608" spans="1:4" x14ac:dyDescent="0.35">
      <c r="A608" s="1" t="s">
        <v>124</v>
      </c>
      <c r="B608" s="8">
        <v>43830</v>
      </c>
      <c r="C608">
        <v>3</v>
      </c>
      <c r="D608">
        <v>12</v>
      </c>
    </row>
    <row r="609" spans="1:4" x14ac:dyDescent="0.35">
      <c r="A609" s="1" t="s">
        <v>124</v>
      </c>
      <c r="B609" s="8">
        <v>44196</v>
      </c>
      <c r="C609">
        <v>3</v>
      </c>
      <c r="D609">
        <v>9</v>
      </c>
    </row>
    <row r="610" spans="1:4" x14ac:dyDescent="0.35">
      <c r="A610" s="1" t="s">
        <v>124</v>
      </c>
      <c r="B610" s="8">
        <v>44561</v>
      </c>
      <c r="C610">
        <v>5</v>
      </c>
      <c r="D610">
        <v>8</v>
      </c>
    </row>
    <row r="611" spans="1:4" x14ac:dyDescent="0.35">
      <c r="A611" s="1" t="s">
        <v>125</v>
      </c>
      <c r="B611" s="8">
        <v>37256</v>
      </c>
      <c r="C611">
        <v>3</v>
      </c>
      <c r="D611">
        <v>5</v>
      </c>
    </row>
    <row r="612" spans="1:4" x14ac:dyDescent="0.35">
      <c r="A612" s="1" t="s">
        <v>125</v>
      </c>
      <c r="B612" s="8">
        <v>37621</v>
      </c>
      <c r="C612">
        <v>1</v>
      </c>
      <c r="D612">
        <v>12</v>
      </c>
    </row>
    <row r="613" spans="1:4" x14ac:dyDescent="0.35">
      <c r="A613" s="1" t="s">
        <v>125</v>
      </c>
      <c r="B613" s="8">
        <v>37986</v>
      </c>
      <c r="C613">
        <v>1</v>
      </c>
      <c r="D613">
        <v>10</v>
      </c>
    </row>
    <row r="614" spans="1:4" x14ac:dyDescent="0.35">
      <c r="A614" s="1" t="s">
        <v>125</v>
      </c>
      <c r="B614" s="8">
        <v>38352</v>
      </c>
      <c r="C614">
        <v>0</v>
      </c>
      <c r="D614">
        <v>12</v>
      </c>
    </row>
    <row r="615" spans="1:4" x14ac:dyDescent="0.35">
      <c r="A615" s="1" t="s">
        <v>125</v>
      </c>
      <c r="B615" s="8">
        <v>38717</v>
      </c>
      <c r="C615">
        <v>0</v>
      </c>
      <c r="D615">
        <v>7</v>
      </c>
    </row>
    <row r="616" spans="1:4" x14ac:dyDescent="0.35">
      <c r="A616" s="1" t="s">
        <v>125</v>
      </c>
      <c r="B616" s="8">
        <v>39082</v>
      </c>
      <c r="C616">
        <v>0</v>
      </c>
      <c r="D616">
        <v>6</v>
      </c>
    </row>
    <row r="617" spans="1:4" x14ac:dyDescent="0.35">
      <c r="A617" s="1" t="s">
        <v>125</v>
      </c>
      <c r="B617" s="8">
        <v>39447</v>
      </c>
      <c r="C617">
        <v>0</v>
      </c>
      <c r="D617">
        <v>17</v>
      </c>
    </row>
    <row r="618" spans="1:4" x14ac:dyDescent="0.35">
      <c r="A618" s="1" t="s">
        <v>125</v>
      </c>
      <c r="B618" s="8">
        <v>39813</v>
      </c>
      <c r="C618">
        <v>0</v>
      </c>
      <c r="D618">
        <v>5</v>
      </c>
    </row>
    <row r="619" spans="1:4" x14ac:dyDescent="0.35">
      <c r="A619" s="1" t="s">
        <v>125</v>
      </c>
      <c r="B619" s="8">
        <v>40178</v>
      </c>
      <c r="C619">
        <v>0</v>
      </c>
      <c r="D619">
        <v>11</v>
      </c>
    </row>
    <row r="620" spans="1:4" x14ac:dyDescent="0.35">
      <c r="A620" s="1" t="s">
        <v>125</v>
      </c>
      <c r="B620" s="8">
        <v>40543</v>
      </c>
      <c r="C620">
        <v>1</v>
      </c>
      <c r="D620">
        <v>12</v>
      </c>
    </row>
    <row r="621" spans="1:4" x14ac:dyDescent="0.35">
      <c r="A621" s="1" t="s">
        <v>125</v>
      </c>
      <c r="B621" s="8">
        <v>40908</v>
      </c>
      <c r="C621">
        <v>0</v>
      </c>
      <c r="D621">
        <v>6</v>
      </c>
    </row>
    <row r="622" spans="1:4" x14ac:dyDescent="0.35">
      <c r="A622" s="1" t="s">
        <v>125</v>
      </c>
      <c r="B622" s="8">
        <v>41274</v>
      </c>
      <c r="C622">
        <v>2</v>
      </c>
      <c r="D622">
        <v>12</v>
      </c>
    </row>
    <row r="623" spans="1:4" x14ac:dyDescent="0.35">
      <c r="A623" s="1" t="s">
        <v>125</v>
      </c>
      <c r="B623" s="8">
        <v>41639</v>
      </c>
      <c r="C623">
        <v>0</v>
      </c>
      <c r="D623">
        <v>6</v>
      </c>
    </row>
    <row r="624" spans="1:4" x14ac:dyDescent="0.35">
      <c r="A624" s="1" t="s">
        <v>125</v>
      </c>
      <c r="B624" s="8">
        <v>42004</v>
      </c>
      <c r="C624">
        <v>2</v>
      </c>
      <c r="D624">
        <v>16</v>
      </c>
    </row>
    <row r="625" spans="1:4" x14ac:dyDescent="0.35">
      <c r="A625" s="1" t="s">
        <v>125</v>
      </c>
      <c r="B625" s="8">
        <v>42369</v>
      </c>
      <c r="C625">
        <v>1</v>
      </c>
      <c r="D625">
        <v>11</v>
      </c>
    </row>
    <row r="626" spans="1:4" x14ac:dyDescent="0.35">
      <c r="A626" s="1" t="s">
        <v>125</v>
      </c>
      <c r="B626" s="8">
        <v>42735</v>
      </c>
      <c r="C626">
        <v>0</v>
      </c>
      <c r="D626">
        <v>9</v>
      </c>
    </row>
    <row r="627" spans="1:4" x14ac:dyDescent="0.35">
      <c r="A627" s="1" t="s">
        <v>125</v>
      </c>
      <c r="B627" s="8">
        <v>43100</v>
      </c>
      <c r="C627">
        <v>2</v>
      </c>
      <c r="D627">
        <v>16</v>
      </c>
    </row>
    <row r="628" spans="1:4" x14ac:dyDescent="0.35">
      <c r="A628" s="1" t="s">
        <v>125</v>
      </c>
      <c r="B628" s="8">
        <v>43465</v>
      </c>
      <c r="C628">
        <v>1</v>
      </c>
      <c r="D628">
        <v>14</v>
      </c>
    </row>
    <row r="629" spans="1:4" x14ac:dyDescent="0.35">
      <c r="A629" s="1" t="s">
        <v>125</v>
      </c>
      <c r="B629" s="8">
        <v>43830</v>
      </c>
      <c r="C629">
        <v>1</v>
      </c>
      <c r="D629">
        <v>11</v>
      </c>
    </row>
    <row r="630" spans="1:4" x14ac:dyDescent="0.35">
      <c r="A630" s="1" t="s">
        <v>125</v>
      </c>
      <c r="B630" s="8">
        <v>44196</v>
      </c>
      <c r="C630">
        <v>1</v>
      </c>
      <c r="D630">
        <v>8</v>
      </c>
    </row>
    <row r="631" spans="1:4" x14ac:dyDescent="0.35">
      <c r="A631" s="1" t="s">
        <v>125</v>
      </c>
      <c r="B631" s="8">
        <v>44561</v>
      </c>
      <c r="C631">
        <v>1</v>
      </c>
      <c r="D631">
        <v>9</v>
      </c>
    </row>
    <row r="632" spans="1:4" x14ac:dyDescent="0.35">
      <c r="A632" s="1" t="s">
        <v>126</v>
      </c>
      <c r="B632" s="8">
        <v>37256</v>
      </c>
      <c r="C632">
        <v>0</v>
      </c>
      <c r="D632">
        <v>9</v>
      </c>
    </row>
    <row r="633" spans="1:4" x14ac:dyDescent="0.35">
      <c r="A633" s="1" t="s">
        <v>126</v>
      </c>
      <c r="B633" s="8">
        <v>37621</v>
      </c>
      <c r="C633">
        <v>2</v>
      </c>
      <c r="D633">
        <v>7</v>
      </c>
    </row>
    <row r="634" spans="1:4" x14ac:dyDescent="0.35">
      <c r="A634" s="1" t="s">
        <v>126</v>
      </c>
      <c r="B634" s="8">
        <v>37986</v>
      </c>
      <c r="C634">
        <v>2</v>
      </c>
      <c r="D634">
        <v>13</v>
      </c>
    </row>
    <row r="635" spans="1:4" x14ac:dyDescent="0.35">
      <c r="A635" s="1" t="s">
        <v>126</v>
      </c>
      <c r="B635" s="8">
        <v>38352</v>
      </c>
      <c r="C635">
        <v>3</v>
      </c>
      <c r="D635">
        <v>11</v>
      </c>
    </row>
    <row r="636" spans="1:4" x14ac:dyDescent="0.35">
      <c r="A636" s="1" t="s">
        <v>126</v>
      </c>
      <c r="B636" s="8">
        <v>38717</v>
      </c>
      <c r="C636">
        <v>3</v>
      </c>
      <c r="D636">
        <v>16</v>
      </c>
    </row>
    <row r="637" spans="1:4" x14ac:dyDescent="0.35">
      <c r="A637" s="1" t="s">
        <v>126</v>
      </c>
      <c r="B637" s="8">
        <v>39082</v>
      </c>
      <c r="C637">
        <v>1</v>
      </c>
      <c r="D637">
        <v>11</v>
      </c>
    </row>
    <row r="638" spans="1:4" x14ac:dyDescent="0.35">
      <c r="A638" s="1" t="s">
        <v>126</v>
      </c>
      <c r="B638" s="8">
        <v>39447</v>
      </c>
      <c r="C638">
        <v>1</v>
      </c>
      <c r="D638">
        <v>7</v>
      </c>
    </row>
    <row r="639" spans="1:4" x14ac:dyDescent="0.35">
      <c r="A639" s="1" t="s">
        <v>126</v>
      </c>
      <c r="B639" s="8">
        <v>39813</v>
      </c>
      <c r="C639">
        <v>0</v>
      </c>
      <c r="D639">
        <v>7</v>
      </c>
    </row>
    <row r="640" spans="1:4" x14ac:dyDescent="0.35">
      <c r="A640" s="1" t="s">
        <v>126</v>
      </c>
      <c r="B640" s="8">
        <v>40178</v>
      </c>
      <c r="C640">
        <v>0</v>
      </c>
      <c r="D640">
        <v>9</v>
      </c>
    </row>
    <row r="641" spans="1:4" x14ac:dyDescent="0.35">
      <c r="A641" s="1" t="s">
        <v>126</v>
      </c>
      <c r="B641" s="8">
        <v>40543</v>
      </c>
      <c r="C641">
        <v>1</v>
      </c>
      <c r="D641">
        <v>8</v>
      </c>
    </row>
    <row r="642" spans="1:4" x14ac:dyDescent="0.35">
      <c r="A642" s="1" t="s">
        <v>126</v>
      </c>
      <c r="B642" s="8">
        <v>40908</v>
      </c>
      <c r="C642">
        <v>0</v>
      </c>
      <c r="D642">
        <v>4</v>
      </c>
    </row>
    <row r="643" spans="1:4" x14ac:dyDescent="0.35">
      <c r="A643" s="1" t="s">
        <v>126</v>
      </c>
      <c r="B643" s="8">
        <v>41274</v>
      </c>
      <c r="C643">
        <v>0</v>
      </c>
      <c r="D643">
        <v>3</v>
      </c>
    </row>
    <row r="644" spans="1:4" x14ac:dyDescent="0.35">
      <c r="A644" s="1" t="s">
        <v>126</v>
      </c>
      <c r="B644" s="8">
        <v>41639</v>
      </c>
      <c r="C644">
        <v>6</v>
      </c>
      <c r="D644">
        <v>8</v>
      </c>
    </row>
    <row r="645" spans="1:4" x14ac:dyDescent="0.35">
      <c r="A645" s="1" t="s">
        <v>126</v>
      </c>
      <c r="B645" s="8">
        <v>42004</v>
      </c>
      <c r="C645">
        <v>2</v>
      </c>
      <c r="D645">
        <v>4</v>
      </c>
    </row>
    <row r="646" spans="1:4" x14ac:dyDescent="0.35">
      <c r="A646" s="1" t="s">
        <v>126</v>
      </c>
      <c r="B646" s="8">
        <v>42369</v>
      </c>
      <c r="C646">
        <v>0</v>
      </c>
      <c r="D646">
        <v>5</v>
      </c>
    </row>
    <row r="647" spans="1:4" x14ac:dyDescent="0.35">
      <c r="A647" s="1" t="s">
        <v>126</v>
      </c>
      <c r="B647" s="8">
        <v>42735</v>
      </c>
      <c r="C647">
        <v>6</v>
      </c>
      <c r="D647">
        <v>6</v>
      </c>
    </row>
    <row r="648" spans="1:4" x14ac:dyDescent="0.35">
      <c r="A648" s="1" t="s">
        <v>126</v>
      </c>
      <c r="B648" s="8">
        <v>43100</v>
      </c>
      <c r="C648">
        <v>2</v>
      </c>
      <c r="D648">
        <v>8</v>
      </c>
    </row>
    <row r="649" spans="1:4" x14ac:dyDescent="0.35">
      <c r="A649" s="1" t="s">
        <v>126</v>
      </c>
      <c r="B649" s="8">
        <v>43465</v>
      </c>
      <c r="C649">
        <v>1</v>
      </c>
      <c r="D649">
        <v>4</v>
      </c>
    </row>
    <row r="650" spans="1:4" x14ac:dyDescent="0.35">
      <c r="A650" s="1" t="s">
        <v>126</v>
      </c>
      <c r="B650" s="8">
        <v>43830</v>
      </c>
      <c r="C650">
        <v>1</v>
      </c>
      <c r="D650">
        <v>7</v>
      </c>
    </row>
    <row r="651" spans="1:4" x14ac:dyDescent="0.35">
      <c r="A651" s="1" t="s">
        <v>126</v>
      </c>
      <c r="B651" s="8">
        <v>44196</v>
      </c>
      <c r="C651">
        <v>0</v>
      </c>
      <c r="D651">
        <v>4</v>
      </c>
    </row>
    <row r="652" spans="1:4" x14ac:dyDescent="0.35">
      <c r="A652" s="1" t="s">
        <v>126</v>
      </c>
      <c r="B652" s="8">
        <v>44561</v>
      </c>
      <c r="C652">
        <v>3</v>
      </c>
      <c r="D652">
        <v>7</v>
      </c>
    </row>
    <row r="653" spans="1:4" x14ac:dyDescent="0.35">
      <c r="A653" s="1" t="s">
        <v>127</v>
      </c>
      <c r="B653" s="8">
        <v>37256</v>
      </c>
      <c r="C653">
        <v>4</v>
      </c>
      <c r="D653">
        <v>17</v>
      </c>
    </row>
    <row r="654" spans="1:4" x14ac:dyDescent="0.35">
      <c r="A654" s="1" t="s">
        <v>127</v>
      </c>
      <c r="B654" s="8">
        <v>37621</v>
      </c>
      <c r="C654">
        <v>3</v>
      </c>
      <c r="D654">
        <v>15</v>
      </c>
    </row>
    <row r="655" spans="1:4" x14ac:dyDescent="0.35">
      <c r="A655" s="1" t="s">
        <v>127</v>
      </c>
      <c r="B655" s="8">
        <v>37986</v>
      </c>
      <c r="C655">
        <v>4</v>
      </c>
      <c r="D655">
        <v>16</v>
      </c>
    </row>
    <row r="656" spans="1:4" x14ac:dyDescent="0.35">
      <c r="A656" s="1" t="s">
        <v>127</v>
      </c>
      <c r="B656" s="8">
        <v>38352</v>
      </c>
      <c r="C656">
        <v>6</v>
      </c>
      <c r="D656">
        <v>17</v>
      </c>
    </row>
    <row r="657" spans="1:4" x14ac:dyDescent="0.35">
      <c r="A657" s="1" t="s">
        <v>127</v>
      </c>
      <c r="B657" s="8">
        <v>38717</v>
      </c>
      <c r="C657">
        <v>4</v>
      </c>
      <c r="D657">
        <v>14</v>
      </c>
    </row>
    <row r="658" spans="1:4" x14ac:dyDescent="0.35">
      <c r="A658" s="1" t="s">
        <v>127</v>
      </c>
      <c r="B658" s="8">
        <v>39082</v>
      </c>
      <c r="C658">
        <v>1</v>
      </c>
      <c r="D658">
        <v>11</v>
      </c>
    </row>
    <row r="659" spans="1:4" x14ac:dyDescent="0.35">
      <c r="A659" s="1" t="s">
        <v>127</v>
      </c>
      <c r="B659" s="8">
        <v>39447</v>
      </c>
      <c r="C659">
        <v>3</v>
      </c>
      <c r="D659">
        <v>8</v>
      </c>
    </row>
    <row r="660" spans="1:4" x14ac:dyDescent="0.35">
      <c r="A660" s="1" t="s">
        <v>127</v>
      </c>
      <c r="B660" s="8">
        <v>39813</v>
      </c>
      <c r="C660">
        <v>3</v>
      </c>
      <c r="D660">
        <v>8</v>
      </c>
    </row>
    <row r="661" spans="1:4" x14ac:dyDescent="0.35">
      <c r="A661" s="1" t="s">
        <v>127</v>
      </c>
      <c r="B661" s="8">
        <v>40178</v>
      </c>
      <c r="C661">
        <v>3</v>
      </c>
      <c r="D661">
        <v>12</v>
      </c>
    </row>
    <row r="662" spans="1:4" x14ac:dyDescent="0.35">
      <c r="A662" s="1" t="s">
        <v>127</v>
      </c>
      <c r="B662" s="8">
        <v>40543</v>
      </c>
      <c r="C662">
        <v>6</v>
      </c>
      <c r="D662">
        <v>11</v>
      </c>
    </row>
    <row r="663" spans="1:4" x14ac:dyDescent="0.35">
      <c r="A663" s="1" t="s">
        <v>127</v>
      </c>
      <c r="B663" s="8">
        <v>40908</v>
      </c>
      <c r="C663">
        <v>6</v>
      </c>
      <c r="D663">
        <v>9</v>
      </c>
    </row>
    <row r="664" spans="1:4" x14ac:dyDescent="0.35">
      <c r="A664" s="1" t="s">
        <v>127</v>
      </c>
      <c r="B664" s="8">
        <v>41274</v>
      </c>
      <c r="C664">
        <v>4</v>
      </c>
      <c r="D664">
        <v>13</v>
      </c>
    </row>
    <row r="665" spans="1:4" x14ac:dyDescent="0.35">
      <c r="A665" s="1" t="s">
        <v>127</v>
      </c>
      <c r="B665" s="8">
        <v>41639</v>
      </c>
      <c r="C665">
        <v>5</v>
      </c>
      <c r="D665">
        <v>12</v>
      </c>
    </row>
    <row r="666" spans="1:4" x14ac:dyDescent="0.35">
      <c r="A666" s="1" t="s">
        <v>127</v>
      </c>
      <c r="B666" s="8">
        <v>42004</v>
      </c>
      <c r="C666">
        <v>5</v>
      </c>
      <c r="D666">
        <v>9</v>
      </c>
    </row>
    <row r="667" spans="1:4" x14ac:dyDescent="0.35">
      <c r="A667" s="1" t="s">
        <v>127</v>
      </c>
      <c r="B667" s="8">
        <v>42369</v>
      </c>
      <c r="C667">
        <v>4</v>
      </c>
      <c r="D667">
        <v>6</v>
      </c>
    </row>
    <row r="668" spans="1:4" x14ac:dyDescent="0.35">
      <c r="A668" s="1" t="s">
        <v>127</v>
      </c>
      <c r="B668" s="8">
        <v>42735</v>
      </c>
      <c r="C668">
        <v>7</v>
      </c>
      <c r="D668">
        <v>5</v>
      </c>
    </row>
    <row r="669" spans="1:4" x14ac:dyDescent="0.35">
      <c r="A669" s="1" t="s">
        <v>127</v>
      </c>
      <c r="B669" s="8">
        <v>43100</v>
      </c>
      <c r="C669">
        <v>4</v>
      </c>
      <c r="D669">
        <v>13</v>
      </c>
    </row>
    <row r="670" spans="1:4" x14ac:dyDescent="0.35">
      <c r="A670" s="1" t="s">
        <v>127</v>
      </c>
      <c r="B670" s="8">
        <v>43465</v>
      </c>
      <c r="C670">
        <v>4</v>
      </c>
      <c r="D670">
        <v>10</v>
      </c>
    </row>
    <row r="671" spans="1:4" x14ac:dyDescent="0.35">
      <c r="A671" s="1" t="s">
        <v>127</v>
      </c>
      <c r="B671" s="8">
        <v>43830</v>
      </c>
      <c r="C671">
        <v>5</v>
      </c>
      <c r="D671">
        <v>14</v>
      </c>
    </row>
    <row r="672" spans="1:4" x14ac:dyDescent="0.35">
      <c r="A672" s="1" t="s">
        <v>127</v>
      </c>
      <c r="B672" s="8">
        <v>44196</v>
      </c>
      <c r="C672">
        <v>5</v>
      </c>
      <c r="D672">
        <v>10</v>
      </c>
    </row>
    <row r="673" spans="1:4" x14ac:dyDescent="0.35">
      <c r="A673" s="1" t="s">
        <v>127</v>
      </c>
      <c r="B673" s="8">
        <v>44561</v>
      </c>
      <c r="C673">
        <v>8</v>
      </c>
      <c r="D673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U707"/>
  <sheetViews>
    <sheetView workbookViewId="0">
      <selection sqref="A1:E67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6" max="6" width="13.54296875" customWidth="1"/>
    <col min="8" max="8" width="12.36328125" bestFit="1" customWidth="1"/>
    <col min="9" max="9" width="14.1796875" bestFit="1" customWidth="1"/>
    <col min="10" max="10" width="14.26953125" bestFit="1" customWidth="1"/>
    <col min="11" max="11" width="14.26953125" customWidth="1"/>
    <col min="12" max="12" width="13.81640625" bestFit="1" customWidth="1"/>
    <col min="13" max="13" width="13.81640625" customWidth="1"/>
    <col min="14" max="14" width="19.08984375" bestFit="1" customWidth="1"/>
    <col min="15" max="15" width="13.90625" bestFit="1" customWidth="1"/>
    <col min="16" max="16" width="12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H1" s="2" t="s">
        <v>3</v>
      </c>
      <c r="I1" t="s">
        <v>5</v>
      </c>
      <c r="J1" t="s">
        <v>6</v>
      </c>
      <c r="K1" t="s">
        <v>87</v>
      </c>
      <c r="L1" t="s">
        <v>7</v>
      </c>
      <c r="M1" t="s">
        <v>88</v>
      </c>
      <c r="P1" t="s">
        <v>19</v>
      </c>
      <c r="R1" t="s">
        <v>8</v>
      </c>
      <c r="S1" t="s">
        <v>10</v>
      </c>
      <c r="T1" t="s">
        <v>11</v>
      </c>
      <c r="U1" t="s">
        <v>10</v>
      </c>
    </row>
    <row r="2" spans="1:21" x14ac:dyDescent="0.35">
      <c r="A2" s="1" t="s">
        <v>96</v>
      </c>
      <c r="B2">
        <v>9</v>
      </c>
      <c r="C2">
        <v>14</v>
      </c>
      <c r="D2" s="8">
        <v>37256</v>
      </c>
      <c r="E2" t="str">
        <f>RIGHT(LEFT(Table[[#This Row],[Source.Name]],LEN("csv.50_ aaa")),3)</f>
        <v>AUS</v>
      </c>
      <c r="G2" s="19" t="s">
        <v>54</v>
      </c>
      <c r="H2" s="3" t="s">
        <v>54</v>
      </c>
      <c r="I2" s="4">
        <v>6.6190476190476186</v>
      </c>
      <c r="J2" s="4">
        <v>12.857142857142858</v>
      </c>
      <c r="K2" s="5" cm="1">
        <f t="array" ref="K2">MIN(IF(Table[COUNTRYCD]=H2,Table[MRB]))</f>
        <v>2</v>
      </c>
      <c r="L2" s="5" cm="1">
        <f t="array" ref="L2">MEDIAN(IF(Table[COUNTRYCD]=H2,Table[MRB]))</f>
        <v>7</v>
      </c>
      <c r="M2" s="5" cm="1">
        <f t="array" ref="M2">MAX(IF(Table[COUNTRYCD]=H2,Table[MRB]))</f>
        <v>10</v>
      </c>
      <c r="P2" s="9">
        <f>AVERAGEIFS(Table__3[AVG],Table__3[COUNTRYCD],Table!H2)</f>
        <v>106.61293428305639</v>
      </c>
      <c r="R2">
        <v>0</v>
      </c>
      <c r="S2" s="7">
        <v>100</v>
      </c>
      <c r="T2" s="7">
        <v>100</v>
      </c>
      <c r="U2">
        <v>100</v>
      </c>
    </row>
    <row r="3" spans="1:21" x14ac:dyDescent="0.35">
      <c r="A3" s="1" t="s">
        <v>96</v>
      </c>
      <c r="B3">
        <v>10</v>
      </c>
      <c r="C3">
        <v>15</v>
      </c>
      <c r="D3" s="8">
        <v>37621</v>
      </c>
      <c r="E3" t="str">
        <f>RIGHT(LEFT(Table[[#This Row],[Source.Name]],LEN("csv.50_ aaa")),3)</f>
        <v>AUS</v>
      </c>
      <c r="G3" s="19" t="s">
        <v>56</v>
      </c>
      <c r="H3" s="3" t="s">
        <v>56</v>
      </c>
      <c r="I3" s="4">
        <v>6.666666666666667</v>
      </c>
      <c r="J3" s="4">
        <v>9.5714285714285712</v>
      </c>
      <c r="K3" s="5" cm="1">
        <f t="array" ref="K3">MIN(IF(Table[COUNTRYCD]=H3,Table[MRB]))</f>
        <v>4</v>
      </c>
      <c r="L3" s="5" cm="1">
        <f t="array" ref="L3">MEDIAN(IF(Table[COUNTRYCD]=H3,Table[MRB]))</f>
        <v>7</v>
      </c>
      <c r="M3" s="5" cm="1">
        <f t="array" ref="M3">MAX(IF(Table[COUNTRYCD]=H3,Table[MRB]))</f>
        <v>8</v>
      </c>
      <c r="P3" s="9">
        <f>AVERAGEIFS(Table__3[AVG],Table__3[COUNTRYCD],Table!H3)</f>
        <v>78.44785536431705</v>
      </c>
      <c r="R3">
        <f>R2+1</f>
        <v>1</v>
      </c>
      <c r="S3" s="7">
        <v>250</v>
      </c>
      <c r="T3" s="7">
        <v>250</v>
      </c>
      <c r="U3">
        <v>250</v>
      </c>
    </row>
    <row r="4" spans="1:21" x14ac:dyDescent="0.35">
      <c r="A4" s="1" t="s">
        <v>96</v>
      </c>
      <c r="B4">
        <v>10</v>
      </c>
      <c r="C4">
        <v>18</v>
      </c>
      <c r="D4" s="8">
        <v>37986</v>
      </c>
      <c r="E4" t="str">
        <f>RIGHT(LEFT(Table[[#This Row],[Source.Name]],LEN("csv.50_ aaa")),3)</f>
        <v>AUS</v>
      </c>
      <c r="G4" s="18" t="s">
        <v>57</v>
      </c>
      <c r="H4" s="3" t="s">
        <v>57</v>
      </c>
      <c r="I4" s="4">
        <v>5.9523809523809526</v>
      </c>
      <c r="J4" s="4">
        <v>10.238095238095237</v>
      </c>
      <c r="K4" s="5" cm="1">
        <f t="array" ref="K4">MIN(IF(Table[COUNTRYCD]=H4,Table[MRB]))</f>
        <v>4</v>
      </c>
      <c r="L4" s="5" cm="1">
        <f t="array" ref="L4">MEDIAN(IF(Table[COUNTRYCD]=H4,Table[MRB]))</f>
        <v>6</v>
      </c>
      <c r="M4" s="5" cm="1">
        <f t="array" ref="M4">MAX(IF(Table[COUNTRYCD]=H4,Table[MRB]))</f>
        <v>10</v>
      </c>
      <c r="P4" s="9">
        <f>AVERAGEIFS(Table__3[AVG],Table__3[COUNTRYCD],Table!H4)</f>
        <v>164.62782206404486</v>
      </c>
      <c r="R4">
        <f t="shared" ref="R4:R14" si="0">R3+1</f>
        <v>2</v>
      </c>
      <c r="S4" s="7">
        <v>500</v>
      </c>
      <c r="T4" s="7">
        <v>500</v>
      </c>
      <c r="U4">
        <v>500</v>
      </c>
    </row>
    <row r="5" spans="1:21" x14ac:dyDescent="0.35">
      <c r="A5" s="1" t="s">
        <v>96</v>
      </c>
      <c r="B5">
        <v>9</v>
      </c>
      <c r="C5">
        <v>17</v>
      </c>
      <c r="D5" s="8">
        <v>38352</v>
      </c>
      <c r="E5" t="str">
        <f>RIGHT(LEFT(Table[[#This Row],[Source.Name]],LEN("csv.50_ aaa")),3)</f>
        <v>AUS</v>
      </c>
      <c r="G5" s="19" t="s">
        <v>58</v>
      </c>
      <c r="H5" s="3" t="s">
        <v>58</v>
      </c>
      <c r="I5" s="4">
        <v>3.5238095238095237</v>
      </c>
      <c r="J5" s="4">
        <v>5.666666666666667</v>
      </c>
      <c r="K5" s="5" cm="1">
        <f t="array" ref="K5">MIN(IF(Table[COUNTRYCD]=H5,Table[MRB]))</f>
        <v>1</v>
      </c>
      <c r="L5" s="5" cm="1">
        <f t="array" ref="L5">MEDIAN(IF(Table[COUNTRYCD]=H5,Table[MRB]))</f>
        <v>4</v>
      </c>
      <c r="M5" s="5" cm="1">
        <f t="array" ref="M5">MAX(IF(Table[COUNTRYCD]=H5,Table[MRB]))</f>
        <v>5</v>
      </c>
      <c r="P5" s="9">
        <f>AVERAGEIFS(Table__3[AVG],Table__3[COUNTRYCD],Table!H5)</f>
        <v>67.448558780075757</v>
      </c>
      <c r="R5">
        <f t="shared" si="0"/>
        <v>3</v>
      </c>
      <c r="S5" s="7" t="s">
        <v>9</v>
      </c>
      <c r="T5" s="7" t="s">
        <v>9</v>
      </c>
      <c r="U5">
        <v>1000</v>
      </c>
    </row>
    <row r="6" spans="1:21" x14ac:dyDescent="0.35">
      <c r="A6" s="1" t="s">
        <v>96</v>
      </c>
      <c r="B6">
        <v>2</v>
      </c>
      <c r="C6">
        <v>18</v>
      </c>
      <c r="D6" s="8">
        <v>38717</v>
      </c>
      <c r="E6" t="str">
        <f>RIGHT(LEFT(Table[[#This Row],[Source.Name]],LEN("csv.50_ aaa")),3)</f>
        <v>AUS</v>
      </c>
      <c r="G6" s="18" t="s">
        <v>59</v>
      </c>
      <c r="H6" s="3" t="s">
        <v>59</v>
      </c>
      <c r="I6" s="4">
        <v>0.61904761904761907</v>
      </c>
      <c r="J6" s="4">
        <v>6.2857142857142856</v>
      </c>
      <c r="K6" s="5" cm="1">
        <f t="array" ref="K6">MIN(IF(Table[COUNTRYCD]=H6,Table[MRB]))</f>
        <v>0</v>
      </c>
      <c r="L6" s="5" cm="1">
        <f t="array" ref="L6">MEDIAN(IF(Table[COUNTRYCD]=H6,Table[MRB]))</f>
        <v>0</v>
      </c>
      <c r="M6" s="5" cm="1">
        <f t="array" ref="M6">MAX(IF(Table[COUNTRYCD]=H6,Table[MRB]))</f>
        <v>3</v>
      </c>
      <c r="P6" s="9">
        <f>AVERAGEIFS(Table__3[AVG],Table__3[COUNTRYCD],Table!H6)</f>
        <v>4.1608451404428122</v>
      </c>
      <c r="R6">
        <f t="shared" si="0"/>
        <v>4</v>
      </c>
      <c r="S6" s="7" t="s">
        <v>12</v>
      </c>
      <c r="T6" s="7" t="s">
        <v>12</v>
      </c>
      <c r="U6">
        <v>2000</v>
      </c>
    </row>
    <row r="7" spans="1:21" x14ac:dyDescent="0.35">
      <c r="A7" s="1" t="s">
        <v>96</v>
      </c>
      <c r="B7">
        <v>8</v>
      </c>
      <c r="C7">
        <v>15</v>
      </c>
      <c r="D7" s="8">
        <v>39082</v>
      </c>
      <c r="E7" t="str">
        <f>RIGHT(LEFT(Table[[#This Row],[Source.Name]],LEN("csv.50_ aaa")),3)</f>
        <v>AUS</v>
      </c>
      <c r="G7" s="19" t="s">
        <v>60</v>
      </c>
      <c r="H7" s="3" t="s">
        <v>60</v>
      </c>
      <c r="I7" s="4">
        <v>6.1428571428571432</v>
      </c>
      <c r="J7" s="4">
        <v>7.8571428571428568</v>
      </c>
      <c r="K7" s="5" cm="1">
        <f t="array" ref="K7">MIN(IF(Table[COUNTRYCD]=H7,Table[MRB]))</f>
        <v>0</v>
      </c>
      <c r="L7" s="5" cm="1">
        <f t="array" ref="L7">MEDIAN(IF(Table[COUNTRYCD]=H7,Table[MRB]))</f>
        <v>7</v>
      </c>
      <c r="M7" s="5" cm="1">
        <f t="array" ref="M7">MAX(IF(Table[COUNTRYCD]=H7,Table[MRB]))</f>
        <v>9</v>
      </c>
      <c r="P7" s="9">
        <f>AVERAGEIFS(Table__3[AVG],Table__3[COUNTRYCD],Table!H7)</f>
        <v>238.51223116368575</v>
      </c>
      <c r="R7">
        <f t="shared" si="0"/>
        <v>5</v>
      </c>
      <c r="S7" s="7" t="s">
        <v>13</v>
      </c>
      <c r="T7" s="7" t="s">
        <v>13</v>
      </c>
      <c r="U7">
        <v>3000</v>
      </c>
    </row>
    <row r="8" spans="1:21" x14ac:dyDescent="0.35">
      <c r="A8" s="1" t="s">
        <v>96</v>
      </c>
      <c r="B8">
        <v>9</v>
      </c>
      <c r="C8">
        <v>10</v>
      </c>
      <c r="D8" s="8">
        <v>39447</v>
      </c>
      <c r="E8" t="str">
        <f>RIGHT(LEFT(Table[[#This Row],[Source.Name]],LEN("csv.50_ aaa")),3)</f>
        <v>AUS</v>
      </c>
      <c r="G8" s="18" t="s">
        <v>61</v>
      </c>
      <c r="H8" s="3" t="s">
        <v>61</v>
      </c>
      <c r="I8" s="4">
        <v>5.7142857142857144</v>
      </c>
      <c r="J8" s="4">
        <v>10.904761904761905</v>
      </c>
      <c r="K8" s="5" cm="1">
        <f t="array" ref="K8">MIN(IF(Table[COUNTRYCD]=H8,Table[MRB]))</f>
        <v>0</v>
      </c>
      <c r="L8" s="5" cm="1">
        <f t="array" ref="L8">MEDIAN(IF(Table[COUNTRYCD]=H8,Table[MRB]))</f>
        <v>6</v>
      </c>
      <c r="M8" s="5" cm="1">
        <f t="array" ref="M8">MAX(IF(Table[COUNTRYCD]=H8,Table[MRB]))</f>
        <v>8</v>
      </c>
      <c r="P8" s="9">
        <f>AVERAGEIFS(Table__3[AVG],Table__3[COUNTRYCD],Table!H8)</f>
        <v>116.32836530010361</v>
      </c>
      <c r="R8">
        <f t="shared" si="0"/>
        <v>6</v>
      </c>
      <c r="S8" s="7" t="s">
        <v>14</v>
      </c>
      <c r="T8" s="7" t="s">
        <v>14</v>
      </c>
      <c r="U8">
        <v>5000</v>
      </c>
    </row>
    <row r="9" spans="1:21" x14ac:dyDescent="0.35">
      <c r="A9" s="1" t="s">
        <v>96</v>
      </c>
      <c r="B9">
        <v>8</v>
      </c>
      <c r="C9">
        <v>13</v>
      </c>
      <c r="D9" s="8">
        <v>39813</v>
      </c>
      <c r="E9" t="str">
        <f>RIGHT(LEFT(Table[[#This Row],[Source.Name]],LEN("csv.50_ aaa")),3)</f>
        <v>AUS</v>
      </c>
      <c r="G9" s="19" t="s">
        <v>62</v>
      </c>
      <c r="H9" s="3" t="s">
        <v>62</v>
      </c>
      <c r="I9" s="4">
        <v>2.2857142857142856</v>
      </c>
      <c r="J9" s="4">
        <v>7.6190476190476186</v>
      </c>
      <c r="K9" s="5" cm="1">
        <f t="array" ref="K9">MIN(IF(Table[COUNTRYCD]=H9,Table[MRB]))</f>
        <v>0</v>
      </c>
      <c r="L9" s="5" cm="1">
        <f t="array" ref="L9">MEDIAN(IF(Table[COUNTRYCD]=H9,Table[MRB]))</f>
        <v>3</v>
      </c>
      <c r="M9" s="5" cm="1">
        <f t="array" ref="M9">MAX(IF(Table[COUNTRYCD]=H9,Table[MRB]))</f>
        <v>6</v>
      </c>
      <c r="P9" s="9">
        <f>AVERAGEIFS(Table__3[AVG],Table__3[COUNTRYCD],Table!H9)</f>
        <v>7.3398493814648589</v>
      </c>
      <c r="R9">
        <f t="shared" si="0"/>
        <v>7</v>
      </c>
      <c r="S9" s="7" t="s">
        <v>15</v>
      </c>
      <c r="T9" s="7" t="s">
        <v>15</v>
      </c>
      <c r="U9">
        <v>10000</v>
      </c>
    </row>
    <row r="10" spans="1:21" x14ac:dyDescent="0.35">
      <c r="A10" s="1" t="s">
        <v>96</v>
      </c>
      <c r="B10">
        <v>7</v>
      </c>
      <c r="C10">
        <v>13</v>
      </c>
      <c r="D10" s="8">
        <v>40178</v>
      </c>
      <c r="E10" t="str">
        <f>RIGHT(LEFT(Table[[#This Row],[Source.Name]],LEN("csv.50_ aaa")),3)</f>
        <v>AUS</v>
      </c>
      <c r="G10" s="18" t="s">
        <v>63</v>
      </c>
      <c r="H10" s="3" t="s">
        <v>63</v>
      </c>
      <c r="I10" s="4">
        <v>5.0952380952380949</v>
      </c>
      <c r="J10" s="4">
        <v>8.0476190476190474</v>
      </c>
      <c r="K10" s="5" cm="1">
        <f t="array" ref="K10">MIN(IF(Table[COUNTRYCD]=H10,Table[MRB]))</f>
        <v>0</v>
      </c>
      <c r="L10" s="5" cm="1">
        <f t="array" ref="L10">MEDIAN(IF(Table[COUNTRYCD]=H10,Table[MRB]))</f>
        <v>5</v>
      </c>
      <c r="M10" s="5" cm="1">
        <f t="array" ref="M10">MAX(IF(Table[COUNTRYCD]=H10,Table[MRB]))</f>
        <v>8</v>
      </c>
      <c r="P10" s="9">
        <f>AVERAGEIFS(Table__3[AVG],Table__3[COUNTRYCD],Table!H10)</f>
        <v>53.574352924443417</v>
      </c>
      <c r="R10">
        <f t="shared" si="0"/>
        <v>8</v>
      </c>
      <c r="S10" s="7" t="s">
        <v>16</v>
      </c>
      <c r="T10" s="7" t="s">
        <v>16</v>
      </c>
      <c r="U10">
        <v>25000</v>
      </c>
    </row>
    <row r="11" spans="1:21" x14ac:dyDescent="0.35">
      <c r="A11" s="1" t="s">
        <v>96</v>
      </c>
      <c r="B11">
        <v>7</v>
      </c>
      <c r="C11">
        <v>14</v>
      </c>
      <c r="D11" s="8">
        <v>40543</v>
      </c>
      <c r="E11" t="str">
        <f>RIGHT(LEFT(Table[[#This Row],[Source.Name]],LEN("csv.50_ aaa")),3)</f>
        <v>AUS</v>
      </c>
      <c r="G11" s="19" t="s">
        <v>64</v>
      </c>
      <c r="H11" s="3" t="s">
        <v>64</v>
      </c>
      <c r="I11" s="4">
        <v>3.8095238095238093</v>
      </c>
      <c r="J11" s="4">
        <v>9.1904761904761898</v>
      </c>
      <c r="K11" s="5" cm="1">
        <f t="array" ref="K11">MIN(IF(Table[COUNTRYCD]=H11,Table[MRB]))</f>
        <v>2</v>
      </c>
      <c r="L11" s="5" cm="1">
        <f t="array" ref="L11">MEDIAN(IF(Table[COUNTRYCD]=H11,Table[MRB]))</f>
        <v>4</v>
      </c>
      <c r="M11" s="5" cm="1">
        <f t="array" ref="M11">MAX(IF(Table[COUNTRYCD]=H11,Table[MRB]))</f>
        <v>7</v>
      </c>
      <c r="P11" s="9">
        <f>AVERAGEIFS(Table__3[AVG],Table__3[COUNTRYCD],Table!H11)</f>
        <v>35.145870723937868</v>
      </c>
      <c r="R11">
        <f t="shared" si="0"/>
        <v>9</v>
      </c>
      <c r="S11" s="7" t="s">
        <v>17</v>
      </c>
      <c r="T11" s="7" t="s">
        <v>17</v>
      </c>
      <c r="U11">
        <v>50000</v>
      </c>
    </row>
    <row r="12" spans="1:21" x14ac:dyDescent="0.35">
      <c r="A12" s="1" t="s">
        <v>96</v>
      </c>
      <c r="B12">
        <v>5</v>
      </c>
      <c r="C12">
        <v>7</v>
      </c>
      <c r="D12" s="8">
        <v>40908</v>
      </c>
      <c r="E12" t="str">
        <f>RIGHT(LEFT(Table[[#This Row],[Source.Name]],LEN("csv.50_ aaa")),3)</f>
        <v>AUS</v>
      </c>
      <c r="G12" s="18" t="s">
        <v>65</v>
      </c>
      <c r="H12" s="3" t="s">
        <v>65</v>
      </c>
      <c r="I12" s="4">
        <v>6.3809523809523814</v>
      </c>
      <c r="J12" s="4">
        <v>7.7619047619047619</v>
      </c>
      <c r="K12" s="5" cm="1">
        <f t="array" ref="K12">MIN(IF(Table[COUNTRYCD]=H12,Table[MRB]))</f>
        <v>4</v>
      </c>
      <c r="L12" s="5" cm="1">
        <f t="array" ref="L12">MEDIAN(IF(Table[COUNTRYCD]=H12,Table[MRB]))</f>
        <v>6</v>
      </c>
      <c r="M12" s="5" cm="1">
        <f t="array" ref="M12">MAX(IF(Table[COUNTRYCD]=H12,Table[MRB]))</f>
        <v>9</v>
      </c>
      <c r="P12" s="9">
        <f>AVERAGEIFS(Table__3[AVG],Table__3[COUNTRYCD],Table!H12)</f>
        <v>196.34710277800363</v>
      </c>
      <c r="R12">
        <f t="shared" si="0"/>
        <v>10</v>
      </c>
      <c r="S12" s="7" t="s">
        <v>18</v>
      </c>
      <c r="T12" s="7" t="s">
        <v>18</v>
      </c>
      <c r="U12">
        <v>250000</v>
      </c>
    </row>
    <row r="13" spans="1:21" x14ac:dyDescent="0.35">
      <c r="A13" s="1" t="s">
        <v>96</v>
      </c>
      <c r="B13">
        <v>8</v>
      </c>
      <c r="C13">
        <v>14</v>
      </c>
      <c r="D13" s="8">
        <v>41274</v>
      </c>
      <c r="E13" t="str">
        <f>RIGHT(LEFT(Table[[#This Row],[Source.Name]],LEN("csv.50_ aaa")),3)</f>
        <v>AUS</v>
      </c>
      <c r="G13" s="19" t="s">
        <v>66</v>
      </c>
      <c r="H13" s="3" t="s">
        <v>66</v>
      </c>
      <c r="I13" s="4">
        <v>6</v>
      </c>
      <c r="J13" s="4">
        <v>11.523809523809524</v>
      </c>
      <c r="K13" s="5" cm="1">
        <f t="array" ref="K13">MIN(IF(Table[COUNTRYCD]=H13,Table[MRB]))</f>
        <v>3</v>
      </c>
      <c r="L13" s="5" cm="1">
        <f t="array" ref="L13">MEDIAN(IF(Table[COUNTRYCD]=H13,Table[MRB]))</f>
        <v>6</v>
      </c>
      <c r="M13" s="5" cm="1">
        <f t="array" ref="M13">MAX(IF(Table[COUNTRYCD]=H13,Table[MRB]))</f>
        <v>9</v>
      </c>
      <c r="P13" s="9">
        <f>AVERAGEIFS(Table__3[AVG],Table__3[COUNTRYCD],Table!H13)</f>
        <v>88.94195560148647</v>
      </c>
      <c r="R13">
        <f t="shared" si="0"/>
        <v>11</v>
      </c>
      <c r="S13" s="7" t="s">
        <v>89</v>
      </c>
      <c r="T13" s="7" t="s">
        <v>89</v>
      </c>
      <c r="U13">
        <v>500000</v>
      </c>
    </row>
    <row r="14" spans="1:21" x14ac:dyDescent="0.35">
      <c r="A14" s="1" t="s">
        <v>96</v>
      </c>
      <c r="B14">
        <v>7</v>
      </c>
      <c r="C14">
        <v>15</v>
      </c>
      <c r="D14" s="8">
        <v>41639</v>
      </c>
      <c r="E14" t="str">
        <f>RIGHT(LEFT(Table[[#This Row],[Source.Name]],LEN("csv.50_ aaa")),3)</f>
        <v>AUS</v>
      </c>
      <c r="G14" s="18" t="s">
        <v>67</v>
      </c>
      <c r="H14" s="3" t="s">
        <v>67</v>
      </c>
      <c r="I14" s="4">
        <v>4.0952380952380949</v>
      </c>
      <c r="J14" s="4">
        <v>7.5714285714285712</v>
      </c>
      <c r="K14" s="5" cm="1">
        <f t="array" ref="K14">MIN(IF(Table[COUNTRYCD]=H14,Table[MRB]))</f>
        <v>0</v>
      </c>
      <c r="L14" s="5" cm="1">
        <f t="array" ref="L14">MEDIAN(IF(Table[COUNTRYCD]=H14,Table[MRB]))</f>
        <v>4</v>
      </c>
      <c r="M14" s="5" cm="1">
        <f t="array" ref="M14">MAX(IF(Table[COUNTRYCD]=H14,Table[MRB]))</f>
        <v>8</v>
      </c>
      <c r="P14" s="9">
        <f>AVERAGEIFS(Table__3[AVG],Table__3[COUNTRYCD],Table!H14)</f>
        <v>41.850773470889756</v>
      </c>
      <c r="R14">
        <f t="shared" si="0"/>
        <v>12</v>
      </c>
      <c r="S14" s="7" t="s">
        <v>90</v>
      </c>
      <c r="T14" s="7" t="s">
        <v>90</v>
      </c>
      <c r="U14">
        <v>1000000</v>
      </c>
    </row>
    <row r="15" spans="1:21" x14ac:dyDescent="0.35">
      <c r="A15" s="1" t="s">
        <v>96</v>
      </c>
      <c r="B15">
        <v>3</v>
      </c>
      <c r="C15">
        <v>8</v>
      </c>
      <c r="D15" s="8">
        <v>42004</v>
      </c>
      <c r="E15" t="str">
        <f>RIGHT(LEFT(Table[[#This Row],[Source.Name]],LEN("csv.50_ aaa")),3)</f>
        <v>AUS</v>
      </c>
      <c r="G15" s="19" t="s">
        <v>68</v>
      </c>
      <c r="H15" s="3" t="s">
        <v>68</v>
      </c>
      <c r="I15" s="4">
        <v>1.6666666666666667</v>
      </c>
      <c r="J15" s="4">
        <v>6.9047619047619051</v>
      </c>
      <c r="K15" s="5" cm="1">
        <f t="array" ref="K15">MIN(IF(Table[COUNTRYCD]=H15,Table[MRB]))</f>
        <v>0</v>
      </c>
      <c r="L15" s="5" cm="1">
        <f t="array" ref="L15">MEDIAN(IF(Table[COUNTRYCD]=H15,Table[MRB]))</f>
        <v>2</v>
      </c>
      <c r="M15" s="5" cm="1">
        <f t="array" ref="M15">MAX(IF(Table[COUNTRYCD]=H15,Table[MRB]))</f>
        <v>4</v>
      </c>
      <c r="P15" s="9">
        <f>AVERAGEIFS(Table__3[AVG],Table__3[COUNTRYCD],Table!H15)</f>
        <v>10.718781599627992</v>
      </c>
    </row>
    <row r="16" spans="1:21" x14ac:dyDescent="0.35">
      <c r="A16" s="1" t="s">
        <v>96</v>
      </c>
      <c r="B16">
        <v>4</v>
      </c>
      <c r="C16">
        <v>9</v>
      </c>
      <c r="D16" s="8">
        <v>42369</v>
      </c>
      <c r="E16" t="str">
        <f>RIGHT(LEFT(Table[[#This Row],[Source.Name]],LEN("csv.50_ aaa")),3)</f>
        <v>AUS</v>
      </c>
      <c r="G16" s="18" t="s">
        <v>69</v>
      </c>
      <c r="H16" s="3" t="s">
        <v>69</v>
      </c>
      <c r="I16" s="4">
        <v>4.2857142857142856</v>
      </c>
      <c r="J16" s="4">
        <v>13.333333333333334</v>
      </c>
      <c r="K16" s="5" cm="1">
        <f t="array" ref="K16">MIN(IF(Table[COUNTRYCD]=H16,Table[MRB]))</f>
        <v>0</v>
      </c>
      <c r="L16" s="5" cm="1">
        <f t="array" ref="L16">MEDIAN(IF(Table[COUNTRYCD]=H16,Table[MRB]))</f>
        <v>4</v>
      </c>
      <c r="M16" s="5" cm="1">
        <f t="array" ref="M16">MAX(IF(Table[COUNTRYCD]=H16,Table[MRB]))</f>
        <v>7</v>
      </c>
      <c r="P16" s="9">
        <f>AVERAGEIFS(Table__3[AVG],Table__3[COUNTRYCD],Table!H16)</f>
        <v>27.63640336475293</v>
      </c>
    </row>
    <row r="17" spans="1:16" x14ac:dyDescent="0.35">
      <c r="A17" s="1" t="s">
        <v>96</v>
      </c>
      <c r="B17">
        <v>10</v>
      </c>
      <c r="C17">
        <v>16</v>
      </c>
      <c r="D17" s="8">
        <v>42735</v>
      </c>
      <c r="E17" t="str">
        <f>RIGHT(LEFT(Table[[#This Row],[Source.Name]],LEN("csv.50_ aaa")),3)</f>
        <v>AUS</v>
      </c>
      <c r="G17" s="19" t="s">
        <v>70</v>
      </c>
      <c r="H17" s="3" t="s">
        <v>70</v>
      </c>
      <c r="I17" s="4">
        <v>1.3333333333333333</v>
      </c>
      <c r="J17" s="4">
        <v>9.4285714285714288</v>
      </c>
      <c r="K17" s="5" cm="1">
        <f t="array" ref="K17">MIN(IF(Table[COUNTRYCD]=H17,Table[MRB]))</f>
        <v>0</v>
      </c>
      <c r="L17" s="5" cm="1">
        <f t="array" ref="L17">MEDIAN(IF(Table[COUNTRYCD]=H17,Table[MRB]))</f>
        <v>0</v>
      </c>
      <c r="M17" s="5" cm="1">
        <f t="array" ref="M17">MAX(IF(Table[COUNTRYCD]=H17,Table[MRB]))</f>
        <v>8</v>
      </c>
      <c r="P17" s="9">
        <f>AVERAGEIFS(Table__3[AVG],Table__3[COUNTRYCD],Table!H17)</f>
        <v>4.6978810911768552</v>
      </c>
    </row>
    <row r="18" spans="1:16" x14ac:dyDescent="0.35">
      <c r="A18" s="1" t="s">
        <v>96</v>
      </c>
      <c r="B18">
        <v>9</v>
      </c>
      <c r="C18">
        <v>17</v>
      </c>
      <c r="D18" s="8">
        <v>43100</v>
      </c>
      <c r="E18" t="str">
        <f>RIGHT(LEFT(Table[[#This Row],[Source.Name]],LEN("csv.50_ aaa")),3)</f>
        <v>AUS</v>
      </c>
      <c r="G18" s="18" t="s">
        <v>71</v>
      </c>
      <c r="H18" s="3" t="s">
        <v>71</v>
      </c>
      <c r="I18" s="4">
        <v>3.8095238095238093</v>
      </c>
      <c r="J18" s="4">
        <v>11.380952380952381</v>
      </c>
      <c r="K18" s="5" cm="1">
        <f t="array" ref="K18">MIN(IF(Table[COUNTRYCD]=H18,Table[MRB]))</f>
        <v>0</v>
      </c>
      <c r="L18" s="5" cm="1">
        <f t="array" ref="L18">MEDIAN(IF(Table[COUNTRYCD]=H18,Table[MRB]))</f>
        <v>3</v>
      </c>
      <c r="M18" s="5" cm="1">
        <f t="array" ref="M18">MAX(IF(Table[COUNTRYCD]=H18,Table[MRB]))</f>
        <v>9</v>
      </c>
      <c r="P18" s="9">
        <f>AVERAGEIFS(Table__3[AVG],Table__3[COUNTRYCD],Table!H18)</f>
        <v>41.639291195030779</v>
      </c>
    </row>
    <row r="19" spans="1:16" x14ac:dyDescent="0.35">
      <c r="A19" s="1" t="s">
        <v>96</v>
      </c>
      <c r="B19">
        <v>4</v>
      </c>
      <c r="C19">
        <v>8</v>
      </c>
      <c r="D19" s="8">
        <v>43465</v>
      </c>
      <c r="E19" t="str">
        <f>RIGHT(LEFT(Table[[#This Row],[Source.Name]],LEN("csv.50_ aaa")),3)</f>
        <v>AUS</v>
      </c>
      <c r="G19" s="19" t="s">
        <v>72</v>
      </c>
      <c r="H19" s="3" t="s">
        <v>72</v>
      </c>
      <c r="I19" s="4">
        <v>4</v>
      </c>
      <c r="J19" s="4">
        <v>13.380952380952381</v>
      </c>
      <c r="K19" s="5" cm="1">
        <f t="array" ref="K19">MIN(IF(Table[COUNTRYCD]=H19,Table[MRB]))</f>
        <v>0</v>
      </c>
      <c r="L19" s="5" cm="1">
        <f t="array" ref="L19">MEDIAN(IF(Table[COUNTRYCD]=H19,Table[MRB]))</f>
        <v>4</v>
      </c>
      <c r="M19" s="5" cm="1">
        <f t="array" ref="M19">MAX(IF(Table[COUNTRYCD]=H19,Table[MRB]))</f>
        <v>8</v>
      </c>
      <c r="P19" s="9">
        <f>AVERAGEIFS(Table__3[AVG],Table__3[COUNTRYCD],Table!H19)</f>
        <v>44.467267216480401</v>
      </c>
    </row>
    <row r="20" spans="1:16" x14ac:dyDescent="0.35">
      <c r="A20" s="1" t="s">
        <v>96</v>
      </c>
      <c r="B20">
        <v>3</v>
      </c>
      <c r="C20">
        <v>9</v>
      </c>
      <c r="D20" s="8">
        <v>43830</v>
      </c>
      <c r="E20" t="str">
        <f>RIGHT(LEFT(Table[[#This Row],[Source.Name]],LEN("csv.50_ aaa")),3)</f>
        <v>AUS</v>
      </c>
      <c r="G20" s="18" t="s">
        <v>73</v>
      </c>
      <c r="H20" s="3" t="s">
        <v>73</v>
      </c>
      <c r="I20" s="4">
        <v>4.7142857142857144</v>
      </c>
      <c r="J20" s="4">
        <v>7.0952380952380949</v>
      </c>
      <c r="K20" s="5" cm="1">
        <f t="array" ref="K20">MIN(IF(Table[COUNTRYCD]=H20,Table[MRB]))</f>
        <v>0</v>
      </c>
      <c r="L20" s="5" cm="1">
        <f t="array" ref="L20">MEDIAN(IF(Table[COUNTRYCD]=H20,Table[MRB]))</f>
        <v>4</v>
      </c>
      <c r="M20" s="5" cm="1">
        <f t="array" ref="M20">MAX(IF(Table[COUNTRYCD]=H20,Table[MRB]))</f>
        <v>8</v>
      </c>
      <c r="P20" s="9">
        <f>AVERAGEIFS(Table__3[AVG],Table__3[COUNTRYCD],Table!H20)</f>
        <v>83.565968715868905</v>
      </c>
    </row>
    <row r="21" spans="1:16" x14ac:dyDescent="0.35">
      <c r="A21" s="1" t="s">
        <v>96</v>
      </c>
      <c r="B21">
        <v>2</v>
      </c>
      <c r="C21">
        <v>8</v>
      </c>
      <c r="D21" s="8">
        <v>44196</v>
      </c>
      <c r="E21" t="str">
        <f>RIGHT(LEFT(Table[[#This Row],[Source.Name]],LEN("csv.50_ aaa")),3)</f>
        <v>AUS</v>
      </c>
      <c r="G21" s="19" t="s">
        <v>74</v>
      </c>
      <c r="H21" s="3" t="s">
        <v>74</v>
      </c>
      <c r="I21" s="4">
        <v>4.7142857142857144</v>
      </c>
      <c r="J21" s="4">
        <v>8.4761904761904763</v>
      </c>
      <c r="K21" s="5" cm="1">
        <f t="array" ref="K21">MIN(IF(Table[COUNTRYCD]=H21,Table[MRB]))</f>
        <v>1</v>
      </c>
      <c r="L21" s="5" cm="1">
        <f t="array" ref="L21">MEDIAN(IF(Table[COUNTRYCD]=H21,Table[MRB]))</f>
        <v>4</v>
      </c>
      <c r="M21" s="5" cm="1">
        <f t="array" ref="M21">MAX(IF(Table[COUNTRYCD]=H21,Table[MRB]))</f>
        <v>8</v>
      </c>
      <c r="P21" s="9">
        <f>AVERAGEIFS(Table__3[AVG],Table__3[COUNTRYCD],Table!H21)</f>
        <v>264.62522519641692</v>
      </c>
    </row>
    <row r="22" spans="1:16" x14ac:dyDescent="0.35">
      <c r="A22" s="1" t="s">
        <v>96</v>
      </c>
      <c r="B22">
        <v>5</v>
      </c>
      <c r="C22">
        <v>12</v>
      </c>
      <c r="D22" s="8">
        <v>44561</v>
      </c>
      <c r="E22" t="str">
        <f>RIGHT(LEFT(Table[[#This Row],[Source.Name]],LEN("csv.50_ aaa")),3)</f>
        <v>AUS</v>
      </c>
      <c r="G22" s="18" t="s">
        <v>75</v>
      </c>
      <c r="H22" s="3" t="s">
        <v>75</v>
      </c>
      <c r="I22" s="4">
        <v>2.0476190476190474</v>
      </c>
      <c r="J22" s="4">
        <v>8.3333333333333339</v>
      </c>
      <c r="K22" s="5" cm="1">
        <f t="array" ref="K22">MIN(IF(Table[COUNTRYCD]=H22,Table[MRB]))</f>
        <v>0</v>
      </c>
      <c r="L22" s="5" cm="1">
        <f t="array" ref="L22">MEDIAN(IF(Table[COUNTRYCD]=H22,Table[MRB]))</f>
        <v>2</v>
      </c>
      <c r="M22" s="5" cm="1">
        <f t="array" ref="M22">MAX(IF(Table[COUNTRYCD]=H22,Table[MRB]))</f>
        <v>4</v>
      </c>
      <c r="P22" s="9">
        <f>AVERAGEIFS(Table__3[AVG],Table__3[COUNTRYCD],Table!H22)</f>
        <v>6.695657935941667</v>
      </c>
    </row>
    <row r="23" spans="1:16" x14ac:dyDescent="0.35">
      <c r="A23" s="1" t="s">
        <v>97</v>
      </c>
      <c r="B23">
        <v>7</v>
      </c>
      <c r="C23">
        <v>10</v>
      </c>
      <c r="D23" s="8">
        <v>37256</v>
      </c>
      <c r="E23" t="str">
        <f>RIGHT(LEFT(Table[[#This Row],[Source.Name]],LEN("csv.50_ aaa")),3)</f>
        <v>AUT</v>
      </c>
      <c r="G23" s="19" t="s">
        <v>76</v>
      </c>
      <c r="H23" s="3" t="s">
        <v>76</v>
      </c>
      <c r="I23" s="4">
        <v>1.8095238095238095</v>
      </c>
      <c r="J23" s="4">
        <v>11.952380952380953</v>
      </c>
      <c r="K23" s="5" cm="1">
        <f t="array" ref="K23">MIN(IF(Table[COUNTRYCD]=H23,Table[MRB]))</f>
        <v>0</v>
      </c>
      <c r="L23" s="5" cm="1">
        <f t="array" ref="L23">MEDIAN(IF(Table[COUNTRYCD]=H23,Table[MRB]))</f>
        <v>2</v>
      </c>
      <c r="M23" s="5" cm="1">
        <f t="array" ref="M23">MAX(IF(Table[COUNTRYCD]=H23,Table[MRB]))</f>
        <v>4</v>
      </c>
      <c r="P23" s="9">
        <f>AVERAGEIFS(Table__3[AVG],Table__3[COUNTRYCD],Table!H23)</f>
        <v>5.8375070337895556</v>
      </c>
    </row>
    <row r="24" spans="1:16" x14ac:dyDescent="0.35">
      <c r="A24" s="1" t="s">
        <v>97</v>
      </c>
      <c r="B24">
        <v>7</v>
      </c>
      <c r="C24">
        <v>11</v>
      </c>
      <c r="D24" s="8">
        <v>37621</v>
      </c>
      <c r="E24" t="str">
        <f>RIGHT(LEFT(Table[[#This Row],[Source.Name]],LEN("csv.50_ aaa")),3)</f>
        <v>AUT</v>
      </c>
      <c r="G24" s="18" t="s">
        <v>77</v>
      </c>
      <c r="H24" s="3" t="s">
        <v>77</v>
      </c>
      <c r="I24" s="4">
        <v>5.3809523809523814</v>
      </c>
      <c r="J24" s="4">
        <v>8.9047619047619051</v>
      </c>
      <c r="K24" s="5" cm="1">
        <f t="array" ref="K24">MIN(IF(Table[COUNTRYCD]=H24,Table[MRB]))</f>
        <v>4</v>
      </c>
      <c r="L24" s="5" cm="1">
        <f t="array" ref="L24">MEDIAN(IF(Table[COUNTRYCD]=H24,Table[MRB]))</f>
        <v>5</v>
      </c>
      <c r="M24" s="5" cm="1">
        <f t="array" ref="M24">MAX(IF(Table[COUNTRYCD]=H24,Table[MRB]))</f>
        <v>7</v>
      </c>
      <c r="P24" s="9">
        <f>AVERAGEIFS(Table__3[AVG],Table__3[COUNTRYCD],Table!H24)</f>
        <v>87.319509832025247</v>
      </c>
    </row>
    <row r="25" spans="1:16" x14ac:dyDescent="0.35">
      <c r="A25" s="1" t="s">
        <v>97</v>
      </c>
      <c r="B25">
        <v>8</v>
      </c>
      <c r="C25">
        <v>17</v>
      </c>
      <c r="D25" s="8">
        <v>37986</v>
      </c>
      <c r="E25" t="str">
        <f>RIGHT(LEFT(Table[[#This Row],[Source.Name]],LEN("csv.50_ aaa")),3)</f>
        <v>AUT</v>
      </c>
      <c r="G25" s="19" t="s">
        <v>78</v>
      </c>
      <c r="H25" s="3" t="s">
        <v>78</v>
      </c>
      <c r="I25" s="4">
        <v>5.3809523809523814</v>
      </c>
      <c r="J25" s="4">
        <v>11</v>
      </c>
      <c r="K25" s="5" cm="1">
        <f t="array" ref="K25">MIN(IF(Table[COUNTRYCD]=H25,Table[MRB]))</f>
        <v>0</v>
      </c>
      <c r="L25" s="5" cm="1">
        <f t="array" ref="L25">MEDIAN(IF(Table[COUNTRYCD]=H25,Table[MRB]))</f>
        <v>6</v>
      </c>
      <c r="M25" s="5" cm="1">
        <f t="array" ref="M25">MAX(IF(Table[COUNTRYCD]=H25,Table[MRB]))</f>
        <v>8</v>
      </c>
      <c r="P25" s="9">
        <f>AVERAGEIFS(Table__3[AVG],Table__3[COUNTRYCD],Table!H25)</f>
        <v>64.366114250250945</v>
      </c>
    </row>
    <row r="26" spans="1:16" x14ac:dyDescent="0.35">
      <c r="A26" s="1" t="s">
        <v>97</v>
      </c>
      <c r="B26">
        <v>8</v>
      </c>
      <c r="C26">
        <v>16</v>
      </c>
      <c r="D26" s="8">
        <v>38352</v>
      </c>
      <c r="E26" t="str">
        <f>RIGHT(LEFT(Table[[#This Row],[Source.Name]],LEN("csv.50_ aaa")),3)</f>
        <v>AUT</v>
      </c>
      <c r="G26" s="18" t="s">
        <v>79</v>
      </c>
      <c r="H26" s="3" t="s">
        <v>79</v>
      </c>
      <c r="I26" s="4">
        <v>1.8571428571428572</v>
      </c>
      <c r="J26" s="4">
        <v>13.904761904761905</v>
      </c>
      <c r="K26" s="5" cm="1">
        <f t="array" ref="K26">MIN(IF(Table[COUNTRYCD]=H26,Table[MRB]))</f>
        <v>0</v>
      </c>
      <c r="L26" s="5" cm="1">
        <f t="array" ref="L26">MEDIAN(IF(Table[COUNTRYCD]=H26,Table[MRB]))</f>
        <v>2</v>
      </c>
      <c r="M26" s="5" cm="1">
        <f t="array" ref="M26">MAX(IF(Table[COUNTRYCD]=H26,Table[MRB]))</f>
        <v>5</v>
      </c>
      <c r="P26" s="9">
        <f>AVERAGEIFS(Table__3[AVG],Table__3[COUNTRYCD],Table!H26)</f>
        <v>7.7173913926742941</v>
      </c>
    </row>
    <row r="27" spans="1:16" x14ac:dyDescent="0.35">
      <c r="A27" s="1" t="s">
        <v>97</v>
      </c>
      <c r="B27">
        <v>7</v>
      </c>
      <c r="C27">
        <v>15</v>
      </c>
      <c r="D27" s="8">
        <v>38717</v>
      </c>
      <c r="E27" t="str">
        <f>RIGHT(LEFT(Table[[#This Row],[Source.Name]],LEN("csv.50_ aaa")),3)</f>
        <v>AUT</v>
      </c>
      <c r="G27" s="19" t="s">
        <v>80</v>
      </c>
      <c r="H27" s="3" t="s">
        <v>80</v>
      </c>
      <c r="I27" s="4">
        <v>1.6666666666666667</v>
      </c>
      <c r="J27" s="4">
        <v>10.619047619047619</v>
      </c>
      <c r="K27" s="5" cm="1">
        <f t="array" ref="K27">MIN(IF(Table[COUNTRYCD]=H27,Table[MRB]))</f>
        <v>0</v>
      </c>
      <c r="L27" s="5" cm="1">
        <f t="array" ref="L27">MEDIAN(IF(Table[COUNTRYCD]=H27,Table[MRB]))</f>
        <v>2</v>
      </c>
      <c r="M27" s="5" cm="1">
        <f t="array" ref="M27">MAX(IF(Table[COUNTRYCD]=H27,Table[MRB]))</f>
        <v>5</v>
      </c>
      <c r="P27" s="9">
        <f>AVERAGEIFS(Table__3[AVG],Table__3[COUNTRYCD],Table!H27)</f>
        <v>4.4695393042700706</v>
      </c>
    </row>
    <row r="28" spans="1:16" x14ac:dyDescent="0.35">
      <c r="A28" s="1" t="s">
        <v>97</v>
      </c>
      <c r="B28">
        <v>6</v>
      </c>
      <c r="C28">
        <v>7</v>
      </c>
      <c r="D28" s="8">
        <v>39082</v>
      </c>
      <c r="E28" t="str">
        <f>RIGHT(LEFT(Table[[#This Row],[Source.Name]],LEN("csv.50_ aaa")),3)</f>
        <v>AUT</v>
      </c>
      <c r="G28" s="18" t="s">
        <v>81</v>
      </c>
      <c r="H28" s="3" t="s">
        <v>81</v>
      </c>
      <c r="I28" s="4">
        <v>3.7142857142857144</v>
      </c>
      <c r="J28" s="4">
        <v>6.8571428571428568</v>
      </c>
      <c r="K28" s="5" cm="1">
        <f t="array" ref="K28">MIN(IF(Table[COUNTRYCD]=H28,Table[MRB]))</f>
        <v>0</v>
      </c>
      <c r="L28" s="5" cm="1">
        <f t="array" ref="L28">MEDIAN(IF(Table[COUNTRYCD]=H28,Table[MRB]))</f>
        <v>3</v>
      </c>
      <c r="M28" s="5" cm="1">
        <f t="array" ref="M28">MAX(IF(Table[COUNTRYCD]=H28,Table[MRB]))</f>
        <v>6</v>
      </c>
      <c r="P28" s="9">
        <f>AVERAGEIFS(Table__3[AVG],Table__3[COUNTRYCD],Table!H28)</f>
        <v>56.612611359152943</v>
      </c>
    </row>
    <row r="29" spans="1:16" x14ac:dyDescent="0.35">
      <c r="A29" s="1" t="s">
        <v>97</v>
      </c>
      <c r="B29">
        <v>6</v>
      </c>
      <c r="C29">
        <v>12</v>
      </c>
      <c r="D29" s="8">
        <v>39447</v>
      </c>
      <c r="E29" t="str">
        <f>RIGHT(LEFT(Table[[#This Row],[Source.Name]],LEN("csv.50_ aaa")),3)</f>
        <v>AUT</v>
      </c>
      <c r="G29" s="19" t="s">
        <v>82</v>
      </c>
      <c r="H29" s="3" t="s">
        <v>82</v>
      </c>
      <c r="I29" s="4">
        <v>2.2380952380952381</v>
      </c>
      <c r="J29" s="4">
        <v>9.7142857142857135</v>
      </c>
      <c r="K29" s="5" cm="1">
        <f t="array" ref="K29">MIN(IF(Table[COUNTRYCD]=H29,Table[MRB]))</f>
        <v>0</v>
      </c>
      <c r="L29" s="5" cm="1">
        <f t="array" ref="L29">MEDIAN(IF(Table[COUNTRYCD]=H29,Table[MRB]))</f>
        <v>2</v>
      </c>
      <c r="M29" s="5" cm="1">
        <f t="array" ref="M29">MAX(IF(Table[COUNTRYCD]=H29,Table[MRB]))</f>
        <v>6</v>
      </c>
      <c r="P29" s="9">
        <f>AVERAGEIFS(Table__3[AVG],Table__3[COUNTRYCD],Table!H29)</f>
        <v>9.2751623976547819</v>
      </c>
    </row>
    <row r="30" spans="1:16" x14ac:dyDescent="0.35">
      <c r="A30" s="1" t="s">
        <v>97</v>
      </c>
      <c r="B30">
        <v>8</v>
      </c>
      <c r="C30">
        <v>7</v>
      </c>
      <c r="D30" s="8">
        <v>39813</v>
      </c>
      <c r="E30" t="str">
        <f>RIGHT(LEFT(Table[[#This Row],[Source.Name]],LEN("csv.50_ aaa")),3)</f>
        <v>AUT</v>
      </c>
      <c r="G30" s="18" t="s">
        <v>83</v>
      </c>
      <c r="H30" s="3" t="s">
        <v>83</v>
      </c>
      <c r="I30" s="4">
        <v>5.7142857142857144</v>
      </c>
      <c r="J30" s="4">
        <v>10.047619047619047</v>
      </c>
      <c r="K30" s="5" cm="1">
        <f t="array" ref="K30">MIN(IF(Table[COUNTRYCD]=H30,Table[MRB]))</f>
        <v>2</v>
      </c>
      <c r="L30" s="5" cm="1">
        <f t="array" ref="L30">MEDIAN(IF(Table[COUNTRYCD]=H30,Table[MRB]))</f>
        <v>5</v>
      </c>
      <c r="M30" s="5" cm="1">
        <f t="array" ref="M30">MAX(IF(Table[COUNTRYCD]=H30,Table[MRB]))</f>
        <v>10</v>
      </c>
      <c r="P30" s="9">
        <f>AVERAGEIFS(Table__3[AVG],Table__3[COUNTRYCD],Table!H30)</f>
        <v>83.223324208322126</v>
      </c>
    </row>
    <row r="31" spans="1:16" x14ac:dyDescent="0.35">
      <c r="A31" s="1" t="s">
        <v>97</v>
      </c>
      <c r="B31">
        <v>4</v>
      </c>
      <c r="C31">
        <v>11</v>
      </c>
      <c r="D31" s="8">
        <v>40178</v>
      </c>
      <c r="E31" t="str">
        <f>RIGHT(LEFT(Table[[#This Row],[Source.Name]],LEN("csv.50_ aaa")),3)</f>
        <v>AUT</v>
      </c>
      <c r="G31" s="19" t="s">
        <v>84</v>
      </c>
      <c r="H31" s="3" t="s">
        <v>84</v>
      </c>
      <c r="I31" s="4">
        <v>0.80952380952380953</v>
      </c>
      <c r="J31" s="4">
        <v>10.238095238095237</v>
      </c>
      <c r="K31" s="5" cm="1">
        <f t="array" ref="K31">MIN(IF(Table[COUNTRYCD]=H31,Table[MRB]))</f>
        <v>0</v>
      </c>
      <c r="L31" s="5" cm="1">
        <f t="array" ref="L31">MEDIAN(IF(Table[COUNTRYCD]=H31,Table[MRB]))</f>
        <v>1</v>
      </c>
      <c r="M31" s="5" cm="1">
        <f t="array" ref="M31">MAX(IF(Table[COUNTRYCD]=H31,Table[MRB]))</f>
        <v>3</v>
      </c>
      <c r="P31" s="9">
        <f>AVERAGEIFS(Table__3[AVG],Table__3[COUNTRYCD],Table!H31)</f>
        <v>3.1783335878340231</v>
      </c>
    </row>
    <row r="32" spans="1:16" x14ac:dyDescent="0.35">
      <c r="A32" s="1" t="s">
        <v>97</v>
      </c>
      <c r="B32">
        <v>8</v>
      </c>
      <c r="C32">
        <v>12</v>
      </c>
      <c r="D32" s="8">
        <v>40543</v>
      </c>
      <c r="E32" t="str">
        <f>RIGHT(LEFT(Table[[#This Row],[Source.Name]],LEN("csv.50_ aaa")),3)</f>
        <v>AUT</v>
      </c>
      <c r="G32" s="18" t="s">
        <v>85</v>
      </c>
      <c r="H32" s="3" t="s">
        <v>85</v>
      </c>
      <c r="I32" s="4">
        <v>1.6190476190476191</v>
      </c>
      <c r="J32" s="4">
        <v>7.5238095238095237</v>
      </c>
      <c r="K32" s="5" cm="1">
        <f t="array" ref="K32">MIN(IF(Table[COUNTRYCD]=H32,Table[MRB]))</f>
        <v>0</v>
      </c>
      <c r="L32" s="5" cm="1">
        <f t="array" ref="L32">MEDIAN(IF(Table[COUNTRYCD]=H32,Table[MRB]))</f>
        <v>1</v>
      </c>
      <c r="M32" s="5" cm="1">
        <f t="array" ref="M32">MAX(IF(Table[COUNTRYCD]=H32,Table[MRB]))</f>
        <v>6</v>
      </c>
      <c r="P32" s="9">
        <f>AVERAGEIFS(Table__3[AVG],Table__3[COUNTRYCD],Table!H32)</f>
        <v>8.8657739620292233</v>
      </c>
    </row>
    <row r="33" spans="1:16" x14ac:dyDescent="0.35">
      <c r="A33" s="1" t="s">
        <v>97</v>
      </c>
      <c r="B33">
        <v>7</v>
      </c>
      <c r="C33">
        <v>9</v>
      </c>
      <c r="D33" s="8">
        <v>40908</v>
      </c>
      <c r="E33" t="str">
        <f>RIGHT(LEFT(Table[[#This Row],[Source.Name]],LEN("csv.50_ aaa")),3)</f>
        <v>AUT</v>
      </c>
      <c r="G33" s="19" t="s">
        <v>86</v>
      </c>
      <c r="H33" s="3" t="s">
        <v>86</v>
      </c>
      <c r="I33" s="4">
        <v>4.4761904761904763</v>
      </c>
      <c r="J33" s="4">
        <v>11.476190476190476</v>
      </c>
      <c r="K33" s="5" cm="1">
        <f t="array" ref="K33">MIN(IF(Table[COUNTRYCD]=H33,Table[MRB]))</f>
        <v>1</v>
      </c>
      <c r="L33" s="5" cm="1">
        <f t="array" ref="L33">MEDIAN(IF(Table[COUNTRYCD]=H33,Table[MRB]))</f>
        <v>4</v>
      </c>
      <c r="M33" s="5" cm="1">
        <f t="array" ref="M33">MAX(IF(Table[COUNTRYCD]=H33,Table[MRB]))</f>
        <v>8</v>
      </c>
      <c r="P33" s="9">
        <f>AVERAGEIFS(Table__3[AVG],Table__3[COUNTRYCD],Table!H33)</f>
        <v>32.535788897297685</v>
      </c>
    </row>
    <row r="34" spans="1:16" x14ac:dyDescent="0.35">
      <c r="A34" s="1" t="s">
        <v>97</v>
      </c>
      <c r="B34">
        <v>6</v>
      </c>
      <c r="C34">
        <v>5</v>
      </c>
      <c r="D34" s="8">
        <v>41274</v>
      </c>
      <c r="E34" t="str">
        <f>RIGHT(LEFT(Table[[#This Row],[Source.Name]],LEN("csv.50_ aaa")),3)</f>
        <v>AUT</v>
      </c>
      <c r="H34" s="3" t="s">
        <v>4</v>
      </c>
      <c r="I34" s="4">
        <v>3.8794642857142856</v>
      </c>
      <c r="J34" s="4">
        <v>9.5520833333333339</v>
      </c>
      <c r="K34" s="6">
        <f>MIN(Table[[#All],[MRB]])</f>
        <v>0</v>
      </c>
      <c r="L34" s="6">
        <f>MEDIAN(Table[[#All],[MRB]])</f>
        <v>4</v>
      </c>
      <c r="M34" s="6">
        <f>MAX(Table[[#All],[MRB]])</f>
        <v>10</v>
      </c>
      <c r="P34" s="9">
        <f>AVERAGE(Table__3[AVG])</f>
        <v>63.962064047392275</v>
      </c>
    </row>
    <row r="35" spans="1:16" x14ac:dyDescent="0.35">
      <c r="A35" s="1" t="s">
        <v>97</v>
      </c>
      <c r="B35">
        <v>8</v>
      </c>
      <c r="C35">
        <v>12</v>
      </c>
      <c r="D35" s="8">
        <v>41639</v>
      </c>
      <c r="E35" t="str">
        <f>RIGHT(LEFT(Table[[#This Row],[Source.Name]],LEN("csv.50_ aaa")),3)</f>
        <v>AUT</v>
      </c>
    </row>
    <row r="36" spans="1:16" x14ac:dyDescent="0.35">
      <c r="A36" s="1" t="s">
        <v>97</v>
      </c>
      <c r="B36">
        <v>8</v>
      </c>
      <c r="C36">
        <v>8</v>
      </c>
      <c r="D36" s="8">
        <v>42004</v>
      </c>
      <c r="E36" t="str">
        <f>RIGHT(LEFT(Table[[#This Row],[Source.Name]],LEN("csv.50_ aaa")),3)</f>
        <v>AUT</v>
      </c>
    </row>
    <row r="37" spans="1:16" x14ac:dyDescent="0.35">
      <c r="A37" s="1" t="s">
        <v>97</v>
      </c>
      <c r="B37">
        <v>7</v>
      </c>
      <c r="C37">
        <v>4</v>
      </c>
      <c r="D37" s="8">
        <v>42369</v>
      </c>
      <c r="E37" t="str">
        <f>RIGHT(LEFT(Table[[#This Row],[Source.Name]],LEN("csv.50_ aaa")),3)</f>
        <v>AUT</v>
      </c>
    </row>
    <row r="38" spans="1:16" x14ac:dyDescent="0.35">
      <c r="A38" s="1" t="s">
        <v>97</v>
      </c>
      <c r="B38">
        <v>6</v>
      </c>
      <c r="C38">
        <v>9</v>
      </c>
      <c r="D38" s="8">
        <v>42735</v>
      </c>
      <c r="E38" t="str">
        <f>RIGHT(LEFT(Table[[#This Row],[Source.Name]],LEN("csv.50_ aaa")),3)</f>
        <v>AUT</v>
      </c>
    </row>
    <row r="39" spans="1:16" x14ac:dyDescent="0.35">
      <c r="A39" s="1" t="s">
        <v>97</v>
      </c>
      <c r="B39">
        <v>5</v>
      </c>
      <c r="C39">
        <v>10</v>
      </c>
      <c r="D39" s="8">
        <v>43100</v>
      </c>
      <c r="E39" t="str">
        <f>RIGHT(LEFT(Table[[#This Row],[Source.Name]],LEN("csv.50_ aaa")),3)</f>
        <v>AUT</v>
      </c>
    </row>
    <row r="40" spans="1:16" x14ac:dyDescent="0.35">
      <c r="A40" s="1" t="s">
        <v>97</v>
      </c>
      <c r="B40">
        <v>6</v>
      </c>
      <c r="C40">
        <v>5</v>
      </c>
      <c r="D40" s="8">
        <v>43465</v>
      </c>
      <c r="E40" t="str">
        <f>RIGHT(LEFT(Table[[#This Row],[Source.Name]],LEN("csv.50_ aaa")),3)</f>
        <v>AUT</v>
      </c>
    </row>
    <row r="41" spans="1:16" x14ac:dyDescent="0.35">
      <c r="A41" s="1" t="s">
        <v>97</v>
      </c>
      <c r="B41">
        <v>7</v>
      </c>
      <c r="C41">
        <v>12</v>
      </c>
      <c r="D41" s="8">
        <v>43830</v>
      </c>
      <c r="E41" t="str">
        <f>RIGHT(LEFT(Table[[#This Row],[Source.Name]],LEN("csv.50_ aaa")),3)</f>
        <v>AUT</v>
      </c>
    </row>
    <row r="42" spans="1:16" x14ac:dyDescent="0.35">
      <c r="A42" s="1" t="s">
        <v>97</v>
      </c>
      <c r="B42">
        <v>4</v>
      </c>
      <c r="C42">
        <v>4</v>
      </c>
      <c r="D42" s="8">
        <v>44196</v>
      </c>
      <c r="E42" t="str">
        <f>RIGHT(LEFT(Table[[#This Row],[Source.Name]],LEN("csv.50_ aaa")),3)</f>
        <v>AUT</v>
      </c>
    </row>
    <row r="43" spans="1:16" x14ac:dyDescent="0.35">
      <c r="A43" s="1" t="s">
        <v>97</v>
      </c>
      <c r="B43">
        <v>7</v>
      </c>
      <c r="C43">
        <v>5</v>
      </c>
      <c r="D43" s="8">
        <v>44561</v>
      </c>
      <c r="E43" t="str">
        <f>RIGHT(LEFT(Table[[#This Row],[Source.Name]],LEN("csv.50_ aaa")),3)</f>
        <v>AUT</v>
      </c>
    </row>
    <row r="44" spans="1:16" x14ac:dyDescent="0.35">
      <c r="A44" s="1" t="s">
        <v>98</v>
      </c>
      <c r="B44">
        <v>10</v>
      </c>
      <c r="C44">
        <v>13</v>
      </c>
      <c r="D44" s="8">
        <v>37256</v>
      </c>
      <c r="E44" t="str">
        <f>RIGHT(LEFT(Table[[#This Row],[Source.Name]],LEN("csv.50_ aaa")),3)</f>
        <v>BEL</v>
      </c>
    </row>
    <row r="45" spans="1:16" x14ac:dyDescent="0.35">
      <c r="A45" s="1" t="s">
        <v>98</v>
      </c>
      <c r="B45">
        <v>6</v>
      </c>
      <c r="C45">
        <v>8</v>
      </c>
      <c r="D45" s="8">
        <v>37621</v>
      </c>
      <c r="E45" t="str">
        <f>RIGHT(LEFT(Table[[#This Row],[Source.Name]],LEN("csv.50_ aaa")),3)</f>
        <v>BEL</v>
      </c>
    </row>
    <row r="46" spans="1:16" x14ac:dyDescent="0.35">
      <c r="A46" s="1" t="s">
        <v>98</v>
      </c>
      <c r="B46">
        <v>9</v>
      </c>
      <c r="C46">
        <v>11</v>
      </c>
      <c r="D46" s="8">
        <v>37986</v>
      </c>
      <c r="E46" t="str">
        <f>RIGHT(LEFT(Table[[#This Row],[Source.Name]],LEN("csv.50_ aaa")),3)</f>
        <v>BEL</v>
      </c>
    </row>
    <row r="47" spans="1:16" x14ac:dyDescent="0.35">
      <c r="A47" s="1" t="s">
        <v>98</v>
      </c>
      <c r="B47">
        <v>6</v>
      </c>
      <c r="C47">
        <v>15</v>
      </c>
      <c r="D47" s="8">
        <v>38352</v>
      </c>
      <c r="E47" t="str">
        <f>RIGHT(LEFT(Table[[#This Row],[Source.Name]],LEN("csv.50_ aaa")),3)</f>
        <v>BEL</v>
      </c>
    </row>
    <row r="48" spans="1:16" x14ac:dyDescent="0.35">
      <c r="A48" s="1" t="s">
        <v>98</v>
      </c>
      <c r="B48">
        <v>7</v>
      </c>
      <c r="C48">
        <v>15</v>
      </c>
      <c r="D48" s="8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5</v>
      </c>
      <c r="C49">
        <v>12</v>
      </c>
      <c r="D49" s="8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4</v>
      </c>
      <c r="C50">
        <v>8</v>
      </c>
      <c r="D50" s="8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5</v>
      </c>
      <c r="C51">
        <v>10</v>
      </c>
      <c r="D51" s="8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5</v>
      </c>
      <c r="C52">
        <v>10</v>
      </c>
      <c r="D52" s="8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6</v>
      </c>
      <c r="D53" s="8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4</v>
      </c>
      <c r="C54">
        <v>6</v>
      </c>
      <c r="D54" s="8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6</v>
      </c>
      <c r="C55">
        <v>10</v>
      </c>
      <c r="D55" s="8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5</v>
      </c>
      <c r="C56">
        <v>7</v>
      </c>
      <c r="D56" s="8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4</v>
      </c>
      <c r="C57">
        <v>7</v>
      </c>
      <c r="D57" s="8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8</v>
      </c>
      <c r="D58" s="8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6</v>
      </c>
      <c r="C59">
        <v>9</v>
      </c>
      <c r="D59" s="8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14</v>
      </c>
      <c r="D60" s="8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6</v>
      </c>
      <c r="C61">
        <v>9</v>
      </c>
      <c r="D61" s="8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7</v>
      </c>
      <c r="C62">
        <v>13</v>
      </c>
      <c r="D62" s="8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6</v>
      </c>
      <c r="C63">
        <v>10</v>
      </c>
      <c r="D63" s="8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8</v>
      </c>
      <c r="C64">
        <v>14</v>
      </c>
      <c r="D64" s="8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3</v>
      </c>
      <c r="C65">
        <v>2</v>
      </c>
      <c r="D65" s="8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8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8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3</v>
      </c>
      <c r="C68">
        <v>3</v>
      </c>
      <c r="D68" s="8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8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2</v>
      </c>
      <c r="C70">
        <v>3</v>
      </c>
      <c r="D70" s="8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2</v>
      </c>
      <c r="C71">
        <v>4</v>
      </c>
      <c r="D71" s="8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3</v>
      </c>
      <c r="C72">
        <v>6</v>
      </c>
      <c r="D72" s="8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5</v>
      </c>
      <c r="C73">
        <v>10</v>
      </c>
      <c r="D73" s="8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8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4</v>
      </c>
      <c r="C75">
        <v>8</v>
      </c>
      <c r="D75" s="8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8</v>
      </c>
      <c r="D76" s="8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5</v>
      </c>
      <c r="C77">
        <v>8</v>
      </c>
      <c r="D77" s="8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8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4</v>
      </c>
      <c r="C79">
        <v>7</v>
      </c>
      <c r="D79" s="8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8</v>
      </c>
      <c r="D80" s="8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5</v>
      </c>
      <c r="C81">
        <v>7</v>
      </c>
      <c r="D81" s="8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7</v>
      </c>
      <c r="D82" s="8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5</v>
      </c>
      <c r="C83">
        <v>7</v>
      </c>
      <c r="D83" s="8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3</v>
      </c>
      <c r="C84">
        <v>2</v>
      </c>
      <c r="D84" s="8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3</v>
      </c>
      <c r="C85">
        <v>2</v>
      </c>
      <c r="D85" s="8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8</v>
      </c>
      <c r="D86" s="8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1</v>
      </c>
      <c r="D87" s="8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1</v>
      </c>
      <c r="C88">
        <v>4</v>
      </c>
      <c r="D88" s="8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10</v>
      </c>
      <c r="D89" s="8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7</v>
      </c>
      <c r="D90" s="8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13</v>
      </c>
      <c r="D91" s="8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11</v>
      </c>
      <c r="D92" s="8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1</v>
      </c>
      <c r="C93">
        <v>2</v>
      </c>
      <c r="D93" s="8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7</v>
      </c>
      <c r="D94" s="8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2</v>
      </c>
      <c r="C95">
        <v>6</v>
      </c>
      <c r="D95" s="8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0</v>
      </c>
      <c r="C96">
        <v>6</v>
      </c>
      <c r="D96" s="8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1</v>
      </c>
      <c r="C97">
        <v>5</v>
      </c>
      <c r="D97" s="8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1</v>
      </c>
      <c r="C98">
        <v>6</v>
      </c>
      <c r="D98" s="8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1</v>
      </c>
      <c r="C99">
        <v>6</v>
      </c>
      <c r="D99" s="8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0</v>
      </c>
      <c r="C100">
        <v>5</v>
      </c>
      <c r="D100" s="8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8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10</v>
      </c>
      <c r="D102" s="8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4</v>
      </c>
      <c r="D103" s="8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5</v>
      </c>
      <c r="D104" s="8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1</v>
      </c>
      <c r="C105">
        <v>5</v>
      </c>
      <c r="D105" s="8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2</v>
      </c>
      <c r="C106">
        <v>6</v>
      </c>
      <c r="D106" s="8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5</v>
      </c>
      <c r="C107">
        <v>8</v>
      </c>
      <c r="D107" s="8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8</v>
      </c>
      <c r="C108">
        <v>8</v>
      </c>
      <c r="D108" s="8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5</v>
      </c>
      <c r="C109">
        <v>8</v>
      </c>
      <c r="D109" s="8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7</v>
      </c>
      <c r="C110">
        <v>11</v>
      </c>
      <c r="D110" s="8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8</v>
      </c>
      <c r="C111">
        <v>13</v>
      </c>
      <c r="D111" s="8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8</v>
      </c>
      <c r="C112">
        <v>11</v>
      </c>
      <c r="D112" s="8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9</v>
      </c>
      <c r="C113">
        <v>9</v>
      </c>
      <c r="D113" s="8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3</v>
      </c>
      <c r="C114">
        <v>2</v>
      </c>
      <c r="D114" s="8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7</v>
      </c>
      <c r="C115">
        <v>9</v>
      </c>
      <c r="D115" s="8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7</v>
      </c>
      <c r="C116">
        <v>9</v>
      </c>
      <c r="D116" s="8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5</v>
      </c>
      <c r="C117">
        <v>5</v>
      </c>
      <c r="D117" s="8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9</v>
      </c>
      <c r="C118">
        <v>9</v>
      </c>
      <c r="D118" s="8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5</v>
      </c>
      <c r="C119">
        <v>10</v>
      </c>
      <c r="D119" s="8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5</v>
      </c>
      <c r="C120">
        <v>8</v>
      </c>
      <c r="D120" s="8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7</v>
      </c>
      <c r="C121">
        <v>5</v>
      </c>
      <c r="D121" s="8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0</v>
      </c>
      <c r="C122">
        <v>0</v>
      </c>
      <c r="D122" s="8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9</v>
      </c>
      <c r="C123">
        <v>14</v>
      </c>
      <c r="D123" s="8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8</v>
      </c>
      <c r="C124">
        <v>10</v>
      </c>
      <c r="D124" s="8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2</v>
      </c>
      <c r="C125">
        <v>1</v>
      </c>
      <c r="D125" s="8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8</v>
      </c>
      <c r="C126">
        <v>7</v>
      </c>
      <c r="D126" s="8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4</v>
      </c>
      <c r="C127">
        <v>8</v>
      </c>
      <c r="D127" s="8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6</v>
      </c>
      <c r="C128">
        <v>7</v>
      </c>
      <c r="D128" s="8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7</v>
      </c>
      <c r="C129">
        <v>13</v>
      </c>
      <c r="D129" s="8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4</v>
      </c>
      <c r="C130">
        <v>13</v>
      </c>
      <c r="D130" s="8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13</v>
      </c>
      <c r="D131" s="8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5</v>
      </c>
      <c r="C132">
        <v>15</v>
      </c>
      <c r="D132" s="8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4</v>
      </c>
      <c r="C133">
        <v>12</v>
      </c>
      <c r="D133" s="8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6</v>
      </c>
      <c r="C134">
        <v>12</v>
      </c>
      <c r="D134" s="8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4</v>
      </c>
      <c r="C135">
        <v>7</v>
      </c>
      <c r="D135" s="8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5</v>
      </c>
      <c r="C136">
        <v>11</v>
      </c>
      <c r="D136" s="8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5</v>
      </c>
      <c r="C137">
        <v>8</v>
      </c>
      <c r="D137" s="8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6</v>
      </c>
      <c r="C138">
        <v>8</v>
      </c>
      <c r="D138" s="8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5</v>
      </c>
      <c r="C139">
        <v>10</v>
      </c>
      <c r="D139" s="8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8</v>
      </c>
      <c r="C140">
        <v>13</v>
      </c>
      <c r="D140" s="8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9</v>
      </c>
      <c r="D141" s="8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6</v>
      </c>
      <c r="C142">
        <v>9</v>
      </c>
      <c r="D142" s="8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8</v>
      </c>
      <c r="C143">
        <v>14</v>
      </c>
      <c r="D143" s="8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16</v>
      </c>
      <c r="D144" s="8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0</v>
      </c>
      <c r="C145">
        <v>1</v>
      </c>
      <c r="D145" s="8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6</v>
      </c>
      <c r="C146">
        <v>12</v>
      </c>
      <c r="D146" s="8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7</v>
      </c>
      <c r="C147">
        <v>13</v>
      </c>
      <c r="D147" s="8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7</v>
      </c>
      <c r="C148">
        <v>13</v>
      </c>
      <c r="D148" s="8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15</v>
      </c>
      <c r="D149" s="8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1</v>
      </c>
      <c r="C150">
        <v>17</v>
      </c>
      <c r="D150" s="8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19</v>
      </c>
      <c r="D151" s="8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8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8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3</v>
      </c>
      <c r="C154">
        <v>1</v>
      </c>
      <c r="D154" s="8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3</v>
      </c>
      <c r="C155">
        <v>2</v>
      </c>
      <c r="D155" s="8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3</v>
      </c>
      <c r="C156">
        <v>1</v>
      </c>
      <c r="D156" s="8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3</v>
      </c>
      <c r="C157">
        <v>2</v>
      </c>
      <c r="D157" s="8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0</v>
      </c>
      <c r="C158">
        <v>10</v>
      </c>
      <c r="D158" s="8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2</v>
      </c>
      <c r="C159">
        <v>8</v>
      </c>
      <c r="D159" s="8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2</v>
      </c>
      <c r="D160" s="8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2</v>
      </c>
      <c r="D161" s="8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1</v>
      </c>
      <c r="D162" s="8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3</v>
      </c>
      <c r="C163">
        <v>1</v>
      </c>
      <c r="D163" s="8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3</v>
      </c>
      <c r="C164">
        <v>12</v>
      </c>
      <c r="D164" s="8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1</v>
      </c>
      <c r="C165">
        <v>15</v>
      </c>
      <c r="D165" s="8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6</v>
      </c>
      <c r="C166">
        <v>14</v>
      </c>
      <c r="D166" s="8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5</v>
      </c>
      <c r="C167">
        <v>11</v>
      </c>
      <c r="D167" s="8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2</v>
      </c>
      <c r="C168">
        <v>8</v>
      </c>
      <c r="D168" s="8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4</v>
      </c>
      <c r="C169">
        <v>13</v>
      </c>
      <c r="D169" s="8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5</v>
      </c>
      <c r="C170">
        <v>10</v>
      </c>
      <c r="D170" s="8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8</v>
      </c>
      <c r="C171">
        <v>10</v>
      </c>
      <c r="D171" s="8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6</v>
      </c>
      <c r="C172">
        <v>9</v>
      </c>
      <c r="D172" s="8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5</v>
      </c>
      <c r="C173">
        <v>11</v>
      </c>
      <c r="D173" s="8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4</v>
      </c>
      <c r="C174">
        <v>10</v>
      </c>
      <c r="D174" s="8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5</v>
      </c>
      <c r="C175">
        <v>8</v>
      </c>
      <c r="D175" s="8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7</v>
      </c>
      <c r="C176">
        <v>12</v>
      </c>
      <c r="D176" s="8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4</v>
      </c>
      <c r="C177">
        <v>2</v>
      </c>
      <c r="D177" s="8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6</v>
      </c>
      <c r="C178">
        <v>11</v>
      </c>
      <c r="D178" s="8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5</v>
      </c>
      <c r="C179">
        <v>6</v>
      </c>
      <c r="D179" s="8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6</v>
      </c>
      <c r="C180">
        <v>7</v>
      </c>
      <c r="D180" s="8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6</v>
      </c>
      <c r="C181">
        <v>10</v>
      </c>
      <c r="D181" s="8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7</v>
      </c>
      <c r="C182">
        <v>10</v>
      </c>
      <c r="D182" s="8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8</v>
      </c>
      <c r="C183">
        <v>3</v>
      </c>
      <c r="D183" s="8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0</v>
      </c>
      <c r="C184">
        <v>1</v>
      </c>
      <c r="D184" s="8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3</v>
      </c>
      <c r="C185">
        <v>3</v>
      </c>
      <c r="D185" s="8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5</v>
      </c>
      <c r="C186">
        <v>7</v>
      </c>
      <c r="D186" s="8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6</v>
      </c>
      <c r="C187">
        <v>6</v>
      </c>
      <c r="D187" s="8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14</v>
      </c>
      <c r="D188" s="8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2</v>
      </c>
      <c r="C189">
        <v>9</v>
      </c>
      <c r="D189" s="8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5</v>
      </c>
      <c r="C190">
        <v>10</v>
      </c>
      <c r="D190" s="8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3</v>
      </c>
      <c r="C191">
        <v>12</v>
      </c>
      <c r="D191" s="8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4</v>
      </c>
      <c r="C192">
        <v>12</v>
      </c>
      <c r="D192" s="8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4</v>
      </c>
      <c r="C193">
        <v>11</v>
      </c>
      <c r="D193" s="8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17</v>
      </c>
      <c r="D194" s="8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4</v>
      </c>
      <c r="C195">
        <v>16</v>
      </c>
      <c r="D195" s="8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6</v>
      </c>
      <c r="C196">
        <v>8</v>
      </c>
      <c r="D196" s="8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3</v>
      </c>
      <c r="C197">
        <v>9</v>
      </c>
      <c r="D197" s="8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2</v>
      </c>
      <c r="C198">
        <v>6</v>
      </c>
      <c r="D198" s="8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2</v>
      </c>
      <c r="C199">
        <v>5</v>
      </c>
      <c r="D199" s="8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6</v>
      </c>
      <c r="D200" s="8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2</v>
      </c>
      <c r="C201">
        <v>2</v>
      </c>
      <c r="D201" s="8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9</v>
      </c>
      <c r="D202" s="8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4</v>
      </c>
      <c r="C203">
        <v>11</v>
      </c>
      <c r="D203" s="8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4</v>
      </c>
      <c r="C204">
        <v>10</v>
      </c>
      <c r="D204" s="8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3</v>
      </c>
      <c r="C205">
        <v>6</v>
      </c>
      <c r="D205" s="8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4</v>
      </c>
      <c r="C206">
        <v>9</v>
      </c>
      <c r="D206" s="8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5</v>
      </c>
      <c r="C207">
        <v>11</v>
      </c>
      <c r="D207" s="8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9</v>
      </c>
      <c r="D208" s="8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5</v>
      </c>
      <c r="C209">
        <v>10</v>
      </c>
      <c r="D209" s="8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6</v>
      </c>
      <c r="C210">
        <v>5</v>
      </c>
      <c r="D210" s="8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7</v>
      </c>
      <c r="C211">
        <v>9</v>
      </c>
      <c r="D211" s="8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4</v>
      </c>
      <c r="C212">
        <v>6</v>
      </c>
      <c r="D212" s="8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5</v>
      </c>
      <c r="C213">
        <v>5</v>
      </c>
      <c r="D213" s="8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7</v>
      </c>
      <c r="C214">
        <v>5</v>
      </c>
      <c r="D214" s="8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8</v>
      </c>
      <c r="C215">
        <v>6</v>
      </c>
      <c r="D215" s="8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8</v>
      </c>
      <c r="C216">
        <v>11</v>
      </c>
      <c r="D216" s="8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8</v>
      </c>
      <c r="C217">
        <v>9</v>
      </c>
      <c r="D217" s="8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7</v>
      </c>
      <c r="C218">
        <v>9</v>
      </c>
      <c r="D218" s="8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4</v>
      </c>
      <c r="C219">
        <v>4</v>
      </c>
      <c r="D219" s="8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10</v>
      </c>
      <c r="D220" s="8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9</v>
      </c>
      <c r="C221">
        <v>8</v>
      </c>
      <c r="D221" s="8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4</v>
      </c>
      <c r="C222">
        <v>4</v>
      </c>
      <c r="D222" s="8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8</v>
      </c>
      <c r="C223">
        <v>10</v>
      </c>
      <c r="D223" s="8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7</v>
      </c>
      <c r="C224">
        <v>9</v>
      </c>
      <c r="D224" s="8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6</v>
      </c>
      <c r="C225">
        <v>7</v>
      </c>
      <c r="D225" s="8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6</v>
      </c>
      <c r="C226">
        <v>8</v>
      </c>
      <c r="D226" s="8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8</v>
      </c>
      <c r="C227">
        <v>12</v>
      </c>
      <c r="D227" s="8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6</v>
      </c>
      <c r="C228">
        <v>8</v>
      </c>
      <c r="D228" s="8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6</v>
      </c>
      <c r="C229">
        <v>7</v>
      </c>
      <c r="D229" s="8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5</v>
      </c>
      <c r="C230">
        <v>9</v>
      </c>
      <c r="D230" s="8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6</v>
      </c>
      <c r="C231">
        <v>7</v>
      </c>
      <c r="D231" s="8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5</v>
      </c>
      <c r="C232">
        <v>9</v>
      </c>
      <c r="D232" s="8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9</v>
      </c>
      <c r="C233">
        <v>13</v>
      </c>
      <c r="D233" s="8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8</v>
      </c>
      <c r="C234">
        <v>10</v>
      </c>
      <c r="D234" s="8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9</v>
      </c>
      <c r="C235">
        <v>18</v>
      </c>
      <c r="D235" s="8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8</v>
      </c>
      <c r="C236">
        <v>17</v>
      </c>
      <c r="D236" s="8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5</v>
      </c>
      <c r="C237">
        <v>17</v>
      </c>
      <c r="D237" s="8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3</v>
      </c>
      <c r="C238">
        <v>15</v>
      </c>
      <c r="D238" s="8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6</v>
      </c>
      <c r="C239">
        <v>9</v>
      </c>
      <c r="D239" s="8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11</v>
      </c>
      <c r="D240" s="8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6</v>
      </c>
      <c r="C241">
        <v>12</v>
      </c>
      <c r="D241" s="8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8</v>
      </c>
      <c r="C242">
        <v>12</v>
      </c>
      <c r="D242" s="8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6</v>
      </c>
      <c r="C243">
        <v>9</v>
      </c>
      <c r="D243" s="8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6</v>
      </c>
      <c r="C244">
        <v>10</v>
      </c>
      <c r="D244" s="8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5</v>
      </c>
      <c r="C245">
        <v>13</v>
      </c>
      <c r="D245" s="8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7</v>
      </c>
      <c r="C246">
        <v>11</v>
      </c>
      <c r="D246" s="8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6</v>
      </c>
      <c r="C247">
        <v>8</v>
      </c>
      <c r="D247" s="8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4</v>
      </c>
      <c r="C248">
        <v>2</v>
      </c>
      <c r="D248" s="8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5</v>
      </c>
      <c r="C249">
        <v>15</v>
      </c>
      <c r="D249" s="8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5</v>
      </c>
      <c r="C250">
        <v>10</v>
      </c>
      <c r="D250" s="8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3</v>
      </c>
      <c r="C251">
        <v>10</v>
      </c>
      <c r="D251" s="8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5</v>
      </c>
      <c r="C252">
        <v>10</v>
      </c>
      <c r="D252" s="8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10</v>
      </c>
      <c r="D253" s="8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8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4</v>
      </c>
      <c r="C255">
        <v>8</v>
      </c>
      <c r="D255" s="8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3</v>
      </c>
      <c r="C256">
        <v>9</v>
      </c>
      <c r="D256" s="8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5</v>
      </c>
      <c r="C257">
        <v>13</v>
      </c>
      <c r="D257" s="8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4</v>
      </c>
      <c r="C258">
        <v>12</v>
      </c>
      <c r="D258" s="8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8</v>
      </c>
      <c r="D259" s="8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0</v>
      </c>
      <c r="C260">
        <v>1</v>
      </c>
      <c r="D260" s="8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1</v>
      </c>
      <c r="C261">
        <v>1</v>
      </c>
      <c r="D261" s="8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2</v>
      </c>
      <c r="C262">
        <v>8</v>
      </c>
      <c r="D262" s="8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3</v>
      </c>
      <c r="C263">
        <v>13</v>
      </c>
      <c r="D263" s="8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3</v>
      </c>
      <c r="C264">
        <v>1</v>
      </c>
      <c r="D264" s="8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5</v>
      </c>
      <c r="C265">
        <v>13</v>
      </c>
      <c r="D265" s="8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7</v>
      </c>
      <c r="C266">
        <v>8</v>
      </c>
      <c r="D266" s="8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4</v>
      </c>
      <c r="C267">
        <v>6</v>
      </c>
      <c r="D267" s="8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8</v>
      </c>
      <c r="C268">
        <v>8</v>
      </c>
      <c r="D268" s="8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6</v>
      </c>
      <c r="C269">
        <v>11</v>
      </c>
      <c r="D269" s="8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5</v>
      </c>
      <c r="C270">
        <v>5</v>
      </c>
      <c r="D270" s="8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4</v>
      </c>
      <c r="C271">
        <v>7</v>
      </c>
      <c r="D271" s="8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1</v>
      </c>
      <c r="D272" s="8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5</v>
      </c>
      <c r="C273">
        <v>7</v>
      </c>
      <c r="D273" s="8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7</v>
      </c>
      <c r="C274">
        <v>13</v>
      </c>
      <c r="D274" s="8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3</v>
      </c>
      <c r="C275">
        <v>12</v>
      </c>
      <c r="D275" s="8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6</v>
      </c>
      <c r="D276" s="8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0</v>
      </c>
      <c r="C277">
        <v>6</v>
      </c>
      <c r="D277" s="8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3</v>
      </c>
      <c r="D278" s="8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1</v>
      </c>
      <c r="C279">
        <v>4</v>
      </c>
      <c r="D279" s="8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0</v>
      </c>
      <c r="C280">
        <v>6</v>
      </c>
      <c r="D280" s="8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2</v>
      </c>
      <c r="C281">
        <v>7</v>
      </c>
      <c r="D281" s="8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1</v>
      </c>
      <c r="C282">
        <v>8</v>
      </c>
      <c r="D282" s="8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1</v>
      </c>
      <c r="C283">
        <v>3</v>
      </c>
      <c r="D283" s="8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2</v>
      </c>
      <c r="C284">
        <v>8</v>
      </c>
      <c r="D284" s="8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1</v>
      </c>
      <c r="C285">
        <v>6</v>
      </c>
      <c r="D285" s="8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6</v>
      </c>
      <c r="D286" s="8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2</v>
      </c>
      <c r="C287">
        <v>7</v>
      </c>
      <c r="D287" s="8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7</v>
      </c>
      <c r="D288" s="8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4</v>
      </c>
      <c r="D289" s="8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1</v>
      </c>
      <c r="C290">
        <v>7</v>
      </c>
      <c r="D290" s="8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14</v>
      </c>
      <c r="D291" s="8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2</v>
      </c>
      <c r="C292">
        <v>9</v>
      </c>
      <c r="D292" s="8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4</v>
      </c>
      <c r="C293">
        <v>5</v>
      </c>
      <c r="D293" s="8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3</v>
      </c>
      <c r="C294">
        <v>6</v>
      </c>
      <c r="D294" s="8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11</v>
      </c>
      <c r="D295" s="8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3</v>
      </c>
      <c r="C296">
        <v>16</v>
      </c>
      <c r="D296" s="8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3</v>
      </c>
      <c r="C297">
        <v>18</v>
      </c>
      <c r="D297" s="8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15</v>
      </c>
      <c r="D298" s="8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22</v>
      </c>
      <c r="D299" s="8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16</v>
      </c>
      <c r="D300" s="8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6</v>
      </c>
      <c r="C301">
        <v>15</v>
      </c>
      <c r="D301" s="8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6</v>
      </c>
      <c r="C302">
        <v>10</v>
      </c>
      <c r="D302" s="8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11</v>
      </c>
      <c r="D303" s="8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8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3</v>
      </c>
      <c r="C305">
        <v>1</v>
      </c>
      <c r="D305" s="8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5</v>
      </c>
      <c r="C306">
        <v>16</v>
      </c>
      <c r="D306" s="8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4</v>
      </c>
      <c r="C307">
        <v>15</v>
      </c>
      <c r="D307" s="8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3</v>
      </c>
      <c r="C308">
        <v>21</v>
      </c>
      <c r="D308" s="8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3</v>
      </c>
      <c r="C309">
        <v>1</v>
      </c>
      <c r="D309" s="8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5</v>
      </c>
      <c r="C310">
        <v>17</v>
      </c>
      <c r="D310" s="8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3</v>
      </c>
      <c r="C311">
        <v>2</v>
      </c>
      <c r="D311" s="8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7</v>
      </c>
      <c r="C312">
        <v>19</v>
      </c>
      <c r="D312" s="8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7</v>
      </c>
      <c r="C313">
        <v>18</v>
      </c>
      <c r="D313" s="8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7</v>
      </c>
      <c r="C314">
        <v>19</v>
      </c>
      <c r="D314" s="8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7</v>
      </c>
      <c r="C315">
        <v>9</v>
      </c>
      <c r="D315" s="8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17</v>
      </c>
      <c r="D316" s="8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0</v>
      </c>
      <c r="C317">
        <v>15</v>
      </c>
      <c r="D317" s="8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13</v>
      </c>
      <c r="D318" s="8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15</v>
      </c>
      <c r="D319" s="8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12</v>
      </c>
      <c r="D320" s="8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11</v>
      </c>
      <c r="D321" s="8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16</v>
      </c>
      <c r="D322" s="8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13</v>
      </c>
      <c r="D323" s="8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3</v>
      </c>
      <c r="C324">
        <v>9</v>
      </c>
      <c r="D324" s="8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8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4</v>
      </c>
      <c r="D326" s="8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3</v>
      </c>
      <c r="C327">
        <v>1</v>
      </c>
      <c r="D327" s="8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1</v>
      </c>
      <c r="C328">
        <v>13</v>
      </c>
      <c r="D328" s="8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3</v>
      </c>
      <c r="C329">
        <v>1</v>
      </c>
      <c r="D329" s="8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3</v>
      </c>
      <c r="C330">
        <v>1</v>
      </c>
      <c r="D330" s="8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3</v>
      </c>
      <c r="C331">
        <v>1</v>
      </c>
      <c r="D331" s="8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3</v>
      </c>
      <c r="C332">
        <v>1</v>
      </c>
      <c r="D332" s="8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19</v>
      </c>
      <c r="D333" s="8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1</v>
      </c>
      <c r="C334">
        <v>11</v>
      </c>
      <c r="D334" s="8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13</v>
      </c>
      <c r="D335" s="8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9</v>
      </c>
      <c r="D336" s="8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14</v>
      </c>
      <c r="D337" s="8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8</v>
      </c>
      <c r="D338" s="8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9</v>
      </c>
      <c r="D339" s="8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1</v>
      </c>
      <c r="C340">
        <v>13</v>
      </c>
      <c r="D340" s="8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1</v>
      </c>
      <c r="C341">
        <v>9</v>
      </c>
      <c r="D341" s="8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2</v>
      </c>
      <c r="C342">
        <v>12</v>
      </c>
      <c r="D342" s="8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9</v>
      </c>
      <c r="D343" s="8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6</v>
      </c>
      <c r="C344">
        <v>10</v>
      </c>
      <c r="D344" s="8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6</v>
      </c>
      <c r="D345" s="8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1</v>
      </c>
      <c r="C346">
        <v>8</v>
      </c>
      <c r="D346" s="8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3</v>
      </c>
      <c r="C347">
        <v>12</v>
      </c>
      <c r="D347" s="8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11</v>
      </c>
      <c r="D348" s="8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14</v>
      </c>
      <c r="D349" s="8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6</v>
      </c>
      <c r="C350">
        <v>14</v>
      </c>
      <c r="D350" s="8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9</v>
      </c>
      <c r="C351">
        <v>16</v>
      </c>
      <c r="D351" s="8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9</v>
      </c>
      <c r="C352">
        <v>11</v>
      </c>
      <c r="D352" s="8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1</v>
      </c>
      <c r="C353">
        <v>12</v>
      </c>
      <c r="D353" s="8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18</v>
      </c>
      <c r="D354" s="8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13</v>
      </c>
      <c r="D355" s="8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5</v>
      </c>
      <c r="C356">
        <v>11</v>
      </c>
      <c r="D356" s="8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4</v>
      </c>
      <c r="C357">
        <v>10</v>
      </c>
      <c r="D357" s="8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4</v>
      </c>
      <c r="C358">
        <v>13</v>
      </c>
      <c r="D358" s="8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8</v>
      </c>
      <c r="C359">
        <v>17</v>
      </c>
      <c r="D359" s="8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2</v>
      </c>
      <c r="C360">
        <v>13</v>
      </c>
      <c r="D360" s="8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7</v>
      </c>
      <c r="C361">
        <v>19</v>
      </c>
      <c r="D361" s="8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6</v>
      </c>
      <c r="C362">
        <v>7</v>
      </c>
      <c r="D362" s="8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6</v>
      </c>
      <c r="C363">
        <v>19</v>
      </c>
      <c r="D363" s="8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8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2</v>
      </c>
      <c r="C365">
        <v>14</v>
      </c>
      <c r="D365" s="8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3</v>
      </c>
      <c r="C366">
        <v>14</v>
      </c>
      <c r="D366" s="8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3</v>
      </c>
      <c r="C367">
        <v>14</v>
      </c>
      <c r="D367" s="8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2</v>
      </c>
      <c r="C368">
        <v>11</v>
      </c>
      <c r="D368" s="8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13</v>
      </c>
      <c r="D369" s="8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17</v>
      </c>
      <c r="D370" s="8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3</v>
      </c>
      <c r="C371">
        <v>16</v>
      </c>
      <c r="D371" s="8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4</v>
      </c>
      <c r="C372">
        <v>15</v>
      </c>
      <c r="D372" s="8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2</v>
      </c>
      <c r="C373">
        <v>13</v>
      </c>
      <c r="D373" s="8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4</v>
      </c>
      <c r="C374">
        <v>13</v>
      </c>
      <c r="D374" s="8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11</v>
      </c>
      <c r="D375" s="8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3</v>
      </c>
      <c r="C376">
        <v>14</v>
      </c>
      <c r="D376" s="8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5</v>
      </c>
      <c r="C377">
        <v>13</v>
      </c>
      <c r="D377" s="8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4</v>
      </c>
      <c r="C378">
        <v>13</v>
      </c>
      <c r="D378" s="8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7</v>
      </c>
      <c r="C379">
        <v>14</v>
      </c>
      <c r="D379" s="8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7</v>
      </c>
      <c r="C380">
        <v>6</v>
      </c>
      <c r="D380" s="8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8</v>
      </c>
      <c r="C381">
        <v>4</v>
      </c>
      <c r="D381" s="8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8</v>
      </c>
      <c r="C382">
        <v>9</v>
      </c>
      <c r="D382" s="8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8</v>
      </c>
      <c r="C383">
        <v>9</v>
      </c>
      <c r="D383" s="8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8</v>
      </c>
      <c r="C384">
        <v>11</v>
      </c>
      <c r="D384" s="8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8</v>
      </c>
      <c r="C385">
        <v>11</v>
      </c>
      <c r="D385" s="8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3</v>
      </c>
      <c r="C386">
        <v>7</v>
      </c>
      <c r="D386" s="8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5</v>
      </c>
      <c r="C387">
        <v>9</v>
      </c>
      <c r="D387" s="8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8</v>
      </c>
      <c r="C388">
        <v>10</v>
      </c>
      <c r="D388" s="8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4</v>
      </c>
      <c r="C389">
        <v>7</v>
      </c>
      <c r="D389" s="8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0</v>
      </c>
      <c r="C390">
        <v>4</v>
      </c>
      <c r="D390" s="8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2</v>
      </c>
      <c r="C391">
        <v>8</v>
      </c>
      <c r="D391" s="8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4</v>
      </c>
      <c r="C392">
        <v>8</v>
      </c>
      <c r="D392" s="8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0</v>
      </c>
      <c r="C393">
        <v>2</v>
      </c>
      <c r="D393" s="8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3</v>
      </c>
      <c r="C394">
        <v>5</v>
      </c>
      <c r="D394" s="8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7</v>
      </c>
      <c r="C395">
        <v>5</v>
      </c>
      <c r="D395" s="8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4</v>
      </c>
      <c r="C396">
        <v>11</v>
      </c>
      <c r="D396" s="8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2</v>
      </c>
      <c r="C397">
        <v>6</v>
      </c>
      <c r="D397" s="8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2</v>
      </c>
      <c r="C398">
        <v>3</v>
      </c>
      <c r="D398" s="8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3</v>
      </c>
      <c r="C399">
        <v>6</v>
      </c>
      <c r="D399" s="8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5</v>
      </c>
      <c r="C400">
        <v>8</v>
      </c>
      <c r="D400" s="8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4</v>
      </c>
      <c r="C401">
        <v>12</v>
      </c>
      <c r="D401" s="8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6</v>
      </c>
      <c r="C402">
        <v>9</v>
      </c>
      <c r="D402" s="8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8</v>
      </c>
      <c r="C403">
        <v>13</v>
      </c>
      <c r="D403" s="8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12</v>
      </c>
      <c r="D404" s="8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8</v>
      </c>
      <c r="C405">
        <v>11</v>
      </c>
      <c r="D405" s="8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8</v>
      </c>
      <c r="C406">
        <v>13</v>
      </c>
      <c r="D406" s="8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1</v>
      </c>
      <c r="C407">
        <v>5</v>
      </c>
      <c r="D407" s="8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7</v>
      </c>
      <c r="C408">
        <v>7</v>
      </c>
      <c r="D408" s="8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8</v>
      </c>
      <c r="C409">
        <v>7</v>
      </c>
      <c r="D409" s="8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7</v>
      </c>
      <c r="D410" s="8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7</v>
      </c>
      <c r="D411" s="8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4</v>
      </c>
      <c r="C412">
        <v>8</v>
      </c>
      <c r="D412" s="8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1</v>
      </c>
      <c r="C413">
        <v>5</v>
      </c>
      <c r="D413" s="8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3</v>
      </c>
      <c r="C414">
        <v>7</v>
      </c>
      <c r="D414" s="8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5</v>
      </c>
      <c r="D415" s="8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3</v>
      </c>
      <c r="C416">
        <v>7</v>
      </c>
      <c r="D416" s="8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3</v>
      </c>
      <c r="C417">
        <v>8</v>
      </c>
      <c r="D417" s="8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3</v>
      </c>
      <c r="C418">
        <v>6</v>
      </c>
      <c r="D418" s="8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4</v>
      </c>
      <c r="C419">
        <v>9</v>
      </c>
      <c r="D419" s="8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8</v>
      </c>
      <c r="C420">
        <v>12</v>
      </c>
      <c r="D420" s="8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8</v>
      </c>
      <c r="D421" s="8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0</v>
      </c>
      <c r="C422">
        <v>11</v>
      </c>
      <c r="D422" s="8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0</v>
      </c>
      <c r="C423">
        <v>11</v>
      </c>
      <c r="D423" s="8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1</v>
      </c>
      <c r="C424">
        <v>7</v>
      </c>
      <c r="D424" s="8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3</v>
      </c>
      <c r="C425">
        <v>5</v>
      </c>
      <c r="D425" s="8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2</v>
      </c>
      <c r="C426">
        <v>3</v>
      </c>
      <c r="D426" s="8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0</v>
      </c>
      <c r="C427">
        <v>1</v>
      </c>
      <c r="D427" s="8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2</v>
      </c>
      <c r="C428">
        <v>5</v>
      </c>
      <c r="D428" s="8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2</v>
      </c>
      <c r="D429" s="8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4</v>
      </c>
      <c r="C430">
        <v>3</v>
      </c>
      <c r="D430" s="8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4</v>
      </c>
      <c r="C431">
        <v>8</v>
      </c>
      <c r="D431" s="8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3</v>
      </c>
      <c r="C432">
        <v>1</v>
      </c>
      <c r="D432" s="8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3</v>
      </c>
      <c r="C433">
        <v>6</v>
      </c>
      <c r="D433" s="8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3</v>
      </c>
      <c r="C434">
        <v>15</v>
      </c>
      <c r="D434" s="8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3</v>
      </c>
      <c r="C435">
        <v>5</v>
      </c>
      <c r="D435" s="8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1</v>
      </c>
      <c r="C436">
        <v>13</v>
      </c>
      <c r="D436" s="8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1</v>
      </c>
      <c r="C437">
        <v>10</v>
      </c>
      <c r="D437" s="8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1</v>
      </c>
      <c r="C438">
        <v>17</v>
      </c>
      <c r="D438" s="8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3</v>
      </c>
      <c r="C439">
        <v>12</v>
      </c>
      <c r="D439" s="8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3</v>
      </c>
      <c r="C440">
        <v>15</v>
      </c>
      <c r="D440" s="8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2</v>
      </c>
      <c r="C441">
        <v>8</v>
      </c>
      <c r="D441" s="8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4</v>
      </c>
      <c r="C442">
        <v>17</v>
      </c>
      <c r="D442" s="8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1</v>
      </c>
      <c r="C443">
        <v>11</v>
      </c>
      <c r="D443" s="8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1</v>
      </c>
      <c r="C444">
        <v>13</v>
      </c>
      <c r="D444" s="8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3</v>
      </c>
      <c r="C445">
        <v>12</v>
      </c>
      <c r="D445" s="8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1</v>
      </c>
      <c r="C446">
        <v>16</v>
      </c>
      <c r="D446" s="8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2</v>
      </c>
      <c r="C447">
        <v>19</v>
      </c>
      <c r="D447" s="8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15</v>
      </c>
      <c r="D448" s="8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12</v>
      </c>
      <c r="D449" s="8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1</v>
      </c>
      <c r="C450">
        <v>9</v>
      </c>
      <c r="D450" s="8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1</v>
      </c>
      <c r="C451">
        <v>13</v>
      </c>
      <c r="D451" s="8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1</v>
      </c>
      <c r="C452">
        <v>11</v>
      </c>
      <c r="D452" s="8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2</v>
      </c>
      <c r="C453">
        <v>6</v>
      </c>
      <c r="D453" s="8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12</v>
      </c>
      <c r="D454" s="8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2</v>
      </c>
      <c r="C455">
        <v>10</v>
      </c>
      <c r="D455" s="8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1</v>
      </c>
      <c r="C456">
        <v>13</v>
      </c>
      <c r="D456" s="8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2</v>
      </c>
      <c r="C457">
        <v>11</v>
      </c>
      <c r="D457" s="8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3</v>
      </c>
      <c r="C458">
        <v>13</v>
      </c>
      <c r="D458" s="8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3</v>
      </c>
      <c r="C459">
        <v>13</v>
      </c>
      <c r="D459" s="8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4</v>
      </c>
      <c r="C460">
        <v>10</v>
      </c>
      <c r="D460" s="8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2</v>
      </c>
      <c r="C461">
        <v>12</v>
      </c>
      <c r="D461" s="8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3</v>
      </c>
      <c r="C462">
        <v>11</v>
      </c>
      <c r="D462" s="8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4</v>
      </c>
      <c r="C463">
        <v>9</v>
      </c>
      <c r="D463" s="8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6</v>
      </c>
      <c r="C464">
        <v>10</v>
      </c>
      <c r="D464" s="8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4</v>
      </c>
      <c r="C465">
        <v>7</v>
      </c>
      <c r="D465" s="8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5</v>
      </c>
      <c r="C466">
        <v>7</v>
      </c>
      <c r="D466" s="8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6</v>
      </c>
      <c r="C467">
        <v>13</v>
      </c>
      <c r="D467" s="8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6</v>
      </c>
      <c r="C468">
        <v>15</v>
      </c>
      <c r="D468" s="8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5</v>
      </c>
      <c r="C469">
        <v>10</v>
      </c>
      <c r="D469" s="8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7</v>
      </c>
      <c r="C470">
        <v>13</v>
      </c>
      <c r="D470" s="8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6</v>
      </c>
      <c r="C471">
        <v>5</v>
      </c>
      <c r="D471" s="8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5</v>
      </c>
      <c r="C472">
        <v>8</v>
      </c>
      <c r="D472" s="8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6</v>
      </c>
      <c r="C473">
        <v>7</v>
      </c>
      <c r="D473" s="8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4</v>
      </c>
      <c r="C474">
        <v>7</v>
      </c>
      <c r="D474" s="8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7</v>
      </c>
      <c r="D475" s="8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5</v>
      </c>
      <c r="C476">
        <v>9</v>
      </c>
      <c r="D476" s="8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5</v>
      </c>
      <c r="C477">
        <v>9</v>
      </c>
      <c r="D477" s="8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5</v>
      </c>
      <c r="C478">
        <v>5</v>
      </c>
      <c r="D478" s="8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4</v>
      </c>
      <c r="C479">
        <v>9</v>
      </c>
      <c r="D479" s="8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5</v>
      </c>
      <c r="C480">
        <v>12</v>
      </c>
      <c r="D480" s="8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5</v>
      </c>
      <c r="C481">
        <v>7</v>
      </c>
      <c r="D481" s="8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7</v>
      </c>
      <c r="C482">
        <v>4</v>
      </c>
      <c r="D482" s="8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6</v>
      </c>
      <c r="C483">
        <v>9</v>
      </c>
      <c r="D483" s="8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7</v>
      </c>
      <c r="C484">
        <v>14</v>
      </c>
      <c r="D484" s="8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0</v>
      </c>
      <c r="C485">
        <v>1</v>
      </c>
      <c r="D485" s="8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4</v>
      </c>
      <c r="C486">
        <v>12</v>
      </c>
      <c r="D486" s="8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8</v>
      </c>
      <c r="C487">
        <v>13</v>
      </c>
      <c r="D487" s="8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6</v>
      </c>
      <c r="C488">
        <v>18</v>
      </c>
      <c r="D488" s="8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7</v>
      </c>
      <c r="C489">
        <v>10</v>
      </c>
      <c r="D489" s="8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8</v>
      </c>
      <c r="C490">
        <v>13</v>
      </c>
      <c r="D490" s="8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6</v>
      </c>
      <c r="C491">
        <v>9</v>
      </c>
      <c r="D491" s="8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11</v>
      </c>
      <c r="D492" s="8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4</v>
      </c>
      <c r="C493">
        <v>9</v>
      </c>
      <c r="D493" s="8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8</v>
      </c>
      <c r="C494">
        <v>4</v>
      </c>
      <c r="D494" s="8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6</v>
      </c>
      <c r="C495">
        <v>7</v>
      </c>
      <c r="D495" s="8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6</v>
      </c>
      <c r="C496">
        <v>11</v>
      </c>
      <c r="D496" s="8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7</v>
      </c>
      <c r="C497">
        <v>16</v>
      </c>
      <c r="D497" s="8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4</v>
      </c>
      <c r="C498">
        <v>8</v>
      </c>
      <c r="D498" s="8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7</v>
      </c>
      <c r="C499">
        <v>13</v>
      </c>
      <c r="D499" s="8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4</v>
      </c>
      <c r="C500">
        <v>14</v>
      </c>
      <c r="D500" s="8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7</v>
      </c>
      <c r="C501">
        <v>15</v>
      </c>
      <c r="D501" s="8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5</v>
      </c>
      <c r="C502">
        <v>10</v>
      </c>
      <c r="D502" s="8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4</v>
      </c>
      <c r="C503">
        <v>15</v>
      </c>
      <c r="D503" s="8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4</v>
      </c>
      <c r="C504">
        <v>11</v>
      </c>
      <c r="D504" s="8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4</v>
      </c>
      <c r="C505">
        <v>11</v>
      </c>
      <c r="D505" s="8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8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1</v>
      </c>
      <c r="C507">
        <v>10</v>
      </c>
      <c r="D507" s="8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1</v>
      </c>
      <c r="C508">
        <v>9</v>
      </c>
      <c r="D508" s="8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1</v>
      </c>
      <c r="C509">
        <v>13</v>
      </c>
      <c r="D509" s="8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12</v>
      </c>
      <c r="D510" s="8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9</v>
      </c>
      <c r="D511" s="8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11</v>
      </c>
      <c r="D512" s="8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12</v>
      </c>
      <c r="D513" s="8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12</v>
      </c>
      <c r="D514" s="8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1</v>
      </c>
      <c r="C515">
        <v>15</v>
      </c>
      <c r="D515" s="8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15</v>
      </c>
      <c r="D516" s="8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3</v>
      </c>
      <c r="C517">
        <v>18</v>
      </c>
      <c r="D517" s="8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2</v>
      </c>
      <c r="C518">
        <v>18</v>
      </c>
      <c r="D518" s="8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3</v>
      </c>
      <c r="C519">
        <v>17</v>
      </c>
      <c r="D519" s="8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3</v>
      </c>
      <c r="C520">
        <v>22</v>
      </c>
      <c r="D520" s="8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2</v>
      </c>
      <c r="C521">
        <v>11</v>
      </c>
      <c r="D521" s="8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3</v>
      </c>
      <c r="C522">
        <v>19</v>
      </c>
      <c r="D522" s="8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4</v>
      </c>
      <c r="C523">
        <v>13</v>
      </c>
      <c r="D523" s="8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20</v>
      </c>
      <c r="D524" s="8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4</v>
      </c>
      <c r="C525">
        <v>12</v>
      </c>
      <c r="D525" s="8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5</v>
      </c>
      <c r="C526">
        <v>17</v>
      </c>
      <c r="D526" s="8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1</v>
      </c>
      <c r="C527">
        <v>10</v>
      </c>
      <c r="D527" s="8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18</v>
      </c>
      <c r="D528" s="8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9</v>
      </c>
      <c r="D529" s="8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8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11</v>
      </c>
      <c r="D531" s="8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0</v>
      </c>
      <c r="C532">
        <v>15</v>
      </c>
      <c r="D532" s="8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2</v>
      </c>
      <c r="C533">
        <v>11</v>
      </c>
      <c r="D533" s="8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0</v>
      </c>
      <c r="C534">
        <v>7</v>
      </c>
      <c r="D534" s="8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3</v>
      </c>
      <c r="C535">
        <v>1</v>
      </c>
      <c r="D535" s="8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2</v>
      </c>
      <c r="C536">
        <v>16</v>
      </c>
      <c r="D536" s="8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2</v>
      </c>
      <c r="C537">
        <v>17</v>
      </c>
      <c r="D537" s="8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3</v>
      </c>
      <c r="C538">
        <v>14</v>
      </c>
      <c r="D538" s="8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3</v>
      </c>
      <c r="C539">
        <v>10</v>
      </c>
      <c r="D539" s="8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0</v>
      </c>
      <c r="C540">
        <v>12</v>
      </c>
      <c r="D540" s="8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1</v>
      </c>
      <c r="C541">
        <v>9</v>
      </c>
      <c r="D541" s="8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1</v>
      </c>
      <c r="C542">
        <v>10</v>
      </c>
      <c r="D542" s="8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4</v>
      </c>
      <c r="C543">
        <v>16</v>
      </c>
      <c r="D543" s="8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2</v>
      </c>
      <c r="C544">
        <v>11</v>
      </c>
      <c r="D544" s="8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4</v>
      </c>
      <c r="C545">
        <v>15</v>
      </c>
      <c r="D545" s="8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0</v>
      </c>
      <c r="C546">
        <v>1</v>
      </c>
      <c r="D546" s="8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5</v>
      </c>
      <c r="C547">
        <v>8</v>
      </c>
      <c r="D547" s="8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3</v>
      </c>
      <c r="C548">
        <v>10</v>
      </c>
      <c r="D548" s="8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4</v>
      </c>
      <c r="C549">
        <v>13</v>
      </c>
      <c r="D549" s="8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10</v>
      </c>
      <c r="D550" s="8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4</v>
      </c>
      <c r="C551">
        <v>12</v>
      </c>
      <c r="D551" s="8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6</v>
      </c>
      <c r="C552">
        <v>6</v>
      </c>
      <c r="D552" s="8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4</v>
      </c>
      <c r="C553">
        <v>11</v>
      </c>
      <c r="D553" s="8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4</v>
      </c>
      <c r="C554">
        <v>11</v>
      </c>
      <c r="D554" s="8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3</v>
      </c>
      <c r="C555">
        <v>8</v>
      </c>
      <c r="D555" s="8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3</v>
      </c>
      <c r="C556">
        <v>6</v>
      </c>
      <c r="D556" s="8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6</v>
      </c>
      <c r="C557">
        <v>14</v>
      </c>
      <c r="D557" s="8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5</v>
      </c>
      <c r="C558">
        <v>7</v>
      </c>
      <c r="D558" s="8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5</v>
      </c>
      <c r="C559">
        <v>9</v>
      </c>
      <c r="D559" s="8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1</v>
      </c>
      <c r="D560" s="8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1</v>
      </c>
      <c r="D561" s="8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3</v>
      </c>
      <c r="C562">
        <v>1</v>
      </c>
      <c r="D562" s="8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3</v>
      </c>
      <c r="C563">
        <v>1</v>
      </c>
      <c r="D563" s="8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3</v>
      </c>
      <c r="C564">
        <v>1</v>
      </c>
      <c r="D564" s="8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0</v>
      </c>
      <c r="C565">
        <v>1</v>
      </c>
      <c r="D565" s="8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3</v>
      </c>
      <c r="C566">
        <v>1</v>
      </c>
      <c r="D566" s="8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6</v>
      </c>
      <c r="C567">
        <v>9</v>
      </c>
      <c r="D567" s="8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4</v>
      </c>
      <c r="C568">
        <v>11</v>
      </c>
      <c r="D568" s="8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3</v>
      </c>
      <c r="C569">
        <v>5</v>
      </c>
      <c r="D569" s="8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2</v>
      </c>
      <c r="C570">
        <v>12</v>
      </c>
      <c r="D570" s="8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1</v>
      </c>
      <c r="C571">
        <v>9</v>
      </c>
      <c r="D571" s="8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3</v>
      </c>
      <c r="C572">
        <v>13</v>
      </c>
      <c r="D572" s="8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2</v>
      </c>
      <c r="C573">
        <v>9</v>
      </c>
      <c r="D573" s="8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14</v>
      </c>
      <c r="D574" s="8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11</v>
      </c>
      <c r="D575" s="8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11</v>
      </c>
      <c r="D576" s="8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2</v>
      </c>
      <c r="C577">
        <v>8</v>
      </c>
      <c r="D577" s="8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3</v>
      </c>
      <c r="C578">
        <v>1</v>
      </c>
      <c r="D578" s="8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3</v>
      </c>
      <c r="C579">
        <v>11</v>
      </c>
      <c r="D579" s="8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4</v>
      </c>
      <c r="C580">
        <v>11</v>
      </c>
      <c r="D580" s="8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6</v>
      </c>
      <c r="C581">
        <v>11</v>
      </c>
      <c r="D581" s="8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2</v>
      </c>
      <c r="C582">
        <v>9</v>
      </c>
      <c r="D582" s="8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11</v>
      </c>
      <c r="D583" s="8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2</v>
      </c>
      <c r="C584">
        <v>11</v>
      </c>
      <c r="D584" s="8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4</v>
      </c>
      <c r="C585">
        <v>16</v>
      </c>
      <c r="D585" s="8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0</v>
      </c>
      <c r="C586">
        <v>1</v>
      </c>
      <c r="D586" s="8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3</v>
      </c>
      <c r="C587">
        <v>13</v>
      </c>
      <c r="D587" s="8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1</v>
      </c>
      <c r="C588">
        <v>8</v>
      </c>
      <c r="D588" s="8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3</v>
      </c>
      <c r="C589">
        <v>9</v>
      </c>
      <c r="D589" s="8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5</v>
      </c>
      <c r="C590">
        <v>5</v>
      </c>
      <c r="D590" s="8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8</v>
      </c>
      <c r="C591">
        <v>10</v>
      </c>
      <c r="D591" s="8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6</v>
      </c>
      <c r="C592">
        <v>9</v>
      </c>
      <c r="D592" s="8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9</v>
      </c>
      <c r="C593">
        <v>13</v>
      </c>
      <c r="D593" s="8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9</v>
      </c>
      <c r="C594">
        <v>15</v>
      </c>
      <c r="D594" s="8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10</v>
      </c>
      <c r="C595">
        <v>13</v>
      </c>
      <c r="D595" s="8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8</v>
      </c>
      <c r="C596">
        <v>12</v>
      </c>
      <c r="D596" s="8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2</v>
      </c>
      <c r="C597">
        <v>7</v>
      </c>
      <c r="D597" s="8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9</v>
      </c>
      <c r="C598">
        <v>11</v>
      </c>
      <c r="D598" s="8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8</v>
      </c>
      <c r="C599">
        <v>7</v>
      </c>
      <c r="D599" s="8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7</v>
      </c>
      <c r="C600">
        <v>8</v>
      </c>
      <c r="D600" s="8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5</v>
      </c>
      <c r="C601">
        <v>11</v>
      </c>
      <c r="D601" s="8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7</v>
      </c>
      <c r="C602">
        <v>13</v>
      </c>
      <c r="D602" s="8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3</v>
      </c>
      <c r="C603">
        <v>8</v>
      </c>
      <c r="D603" s="8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3</v>
      </c>
      <c r="C604">
        <v>12</v>
      </c>
      <c r="D604" s="8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4</v>
      </c>
      <c r="C605">
        <v>11</v>
      </c>
      <c r="D605" s="8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4</v>
      </c>
      <c r="C606">
        <v>10</v>
      </c>
      <c r="D606" s="8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2</v>
      </c>
      <c r="C607">
        <v>7</v>
      </c>
      <c r="D607" s="8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12</v>
      </c>
      <c r="D608" s="8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3</v>
      </c>
      <c r="C609">
        <v>9</v>
      </c>
      <c r="D609" s="8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8</v>
      </c>
      <c r="D610" s="8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3</v>
      </c>
      <c r="C611">
        <v>5</v>
      </c>
      <c r="D611" s="8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1</v>
      </c>
      <c r="C612">
        <v>12</v>
      </c>
      <c r="D612" s="8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1</v>
      </c>
      <c r="C613">
        <v>10</v>
      </c>
      <c r="D613" s="8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12</v>
      </c>
      <c r="D614" s="8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7</v>
      </c>
      <c r="D615" s="8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6</v>
      </c>
      <c r="D616" s="8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17</v>
      </c>
      <c r="D617" s="8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5</v>
      </c>
      <c r="D618" s="8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11</v>
      </c>
      <c r="D619" s="8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1</v>
      </c>
      <c r="C620">
        <v>12</v>
      </c>
      <c r="D620" s="8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6</v>
      </c>
      <c r="D621" s="8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2</v>
      </c>
      <c r="C622">
        <v>12</v>
      </c>
      <c r="D622" s="8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0</v>
      </c>
      <c r="C623">
        <v>6</v>
      </c>
      <c r="D623" s="8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2</v>
      </c>
      <c r="C624">
        <v>16</v>
      </c>
      <c r="D624" s="8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11</v>
      </c>
      <c r="D625" s="8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0</v>
      </c>
      <c r="C626">
        <v>9</v>
      </c>
      <c r="D626" s="8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2</v>
      </c>
      <c r="C627">
        <v>16</v>
      </c>
      <c r="D627" s="8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1</v>
      </c>
      <c r="C628">
        <v>14</v>
      </c>
      <c r="D628" s="8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11</v>
      </c>
      <c r="D629" s="8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1</v>
      </c>
      <c r="C630">
        <v>8</v>
      </c>
      <c r="D630" s="8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9</v>
      </c>
      <c r="D631" s="8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9</v>
      </c>
      <c r="D632" s="8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2</v>
      </c>
      <c r="C633">
        <v>7</v>
      </c>
      <c r="D633" s="8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2</v>
      </c>
      <c r="C634">
        <v>13</v>
      </c>
      <c r="D634" s="8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3</v>
      </c>
      <c r="C635">
        <v>11</v>
      </c>
      <c r="D635" s="8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3</v>
      </c>
      <c r="C636">
        <v>16</v>
      </c>
      <c r="D636" s="8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11</v>
      </c>
      <c r="D637" s="8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7</v>
      </c>
      <c r="D638" s="8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7</v>
      </c>
      <c r="D639" s="8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9</v>
      </c>
      <c r="D640" s="8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1</v>
      </c>
      <c r="C641">
        <v>8</v>
      </c>
      <c r="D641" s="8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4</v>
      </c>
      <c r="D642" s="8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3</v>
      </c>
      <c r="D643" s="8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6</v>
      </c>
      <c r="C644">
        <v>8</v>
      </c>
      <c r="D644" s="8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2</v>
      </c>
      <c r="C645">
        <v>4</v>
      </c>
      <c r="D645" s="8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5</v>
      </c>
      <c r="D646" s="8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6</v>
      </c>
      <c r="C647">
        <v>6</v>
      </c>
      <c r="D647" s="8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2</v>
      </c>
      <c r="C648">
        <v>8</v>
      </c>
      <c r="D648" s="8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4</v>
      </c>
      <c r="D649" s="8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1</v>
      </c>
      <c r="C650">
        <v>7</v>
      </c>
      <c r="D650" s="8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4</v>
      </c>
      <c r="D651" s="8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3</v>
      </c>
      <c r="C652">
        <v>7</v>
      </c>
      <c r="D652" s="8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4</v>
      </c>
      <c r="C653">
        <v>17</v>
      </c>
      <c r="D653" s="8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15</v>
      </c>
      <c r="D654" s="8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4</v>
      </c>
      <c r="C655">
        <v>16</v>
      </c>
      <c r="D655" s="8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6</v>
      </c>
      <c r="C656">
        <v>17</v>
      </c>
      <c r="D656" s="8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4</v>
      </c>
      <c r="C657">
        <v>14</v>
      </c>
      <c r="D657" s="8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11</v>
      </c>
      <c r="D658" s="8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3</v>
      </c>
      <c r="C659">
        <v>8</v>
      </c>
      <c r="D659" s="8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3</v>
      </c>
      <c r="C660">
        <v>8</v>
      </c>
      <c r="D660" s="8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3</v>
      </c>
      <c r="C661">
        <v>12</v>
      </c>
      <c r="D661" s="8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6</v>
      </c>
      <c r="C662">
        <v>11</v>
      </c>
      <c r="D662" s="8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6</v>
      </c>
      <c r="C663">
        <v>9</v>
      </c>
      <c r="D663" s="8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4</v>
      </c>
      <c r="C664">
        <v>13</v>
      </c>
      <c r="D664" s="8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5</v>
      </c>
      <c r="C665">
        <v>12</v>
      </c>
      <c r="D665" s="8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5</v>
      </c>
      <c r="C666">
        <v>9</v>
      </c>
      <c r="D666" s="8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4</v>
      </c>
      <c r="C667">
        <v>6</v>
      </c>
      <c r="D667" s="8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7</v>
      </c>
      <c r="C668">
        <v>5</v>
      </c>
      <c r="D668" s="8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4</v>
      </c>
      <c r="C669">
        <v>13</v>
      </c>
      <c r="D669" s="8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4</v>
      </c>
      <c r="C670">
        <v>10</v>
      </c>
      <c r="D670" s="8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5</v>
      </c>
      <c r="C671">
        <v>14</v>
      </c>
      <c r="D671" s="8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5</v>
      </c>
      <c r="C672">
        <v>10</v>
      </c>
      <c r="D672" s="8">
        <v>44196</v>
      </c>
      <c r="E672" t="str">
        <f>RIGHT(LEFT(Table[[#This Row],[Source.Name]],LEN("csv.50_ aaa")),3)</f>
        <v>ZAF</v>
      </c>
    </row>
    <row r="673" spans="1:6" x14ac:dyDescent="0.35">
      <c r="A673" s="1" t="s">
        <v>127</v>
      </c>
      <c r="B673">
        <v>8</v>
      </c>
      <c r="C673">
        <v>11</v>
      </c>
      <c r="D673" s="8">
        <v>44561</v>
      </c>
      <c r="E673" t="str">
        <f>RIGHT(LEFT(Table[[#This Row],[Source.Name]],LEN("csv.50_ aaa")),3)</f>
        <v>ZAF</v>
      </c>
    </row>
    <row r="675" spans="1:6" x14ac:dyDescent="0.35">
      <c r="E675" s="18"/>
      <c r="F675" s="20"/>
    </row>
    <row r="676" spans="1:6" x14ac:dyDescent="0.35">
      <c r="F676" s="21"/>
    </row>
    <row r="677" spans="1:6" x14ac:dyDescent="0.35">
      <c r="F677" s="21"/>
    </row>
    <row r="678" spans="1:6" x14ac:dyDescent="0.35">
      <c r="F678" s="20"/>
    </row>
    <row r="679" spans="1:6" x14ac:dyDescent="0.35">
      <c r="F679" s="21"/>
    </row>
    <row r="680" spans="1:6" x14ac:dyDescent="0.35">
      <c r="F680" s="20"/>
    </row>
    <row r="681" spans="1:6" x14ac:dyDescent="0.35">
      <c r="F681" s="21"/>
    </row>
    <row r="682" spans="1:6" x14ac:dyDescent="0.35">
      <c r="F682" s="20"/>
    </row>
    <row r="683" spans="1:6" x14ac:dyDescent="0.35">
      <c r="F683" s="21"/>
    </row>
    <row r="684" spans="1:6" x14ac:dyDescent="0.35">
      <c r="F684" s="20"/>
    </row>
    <row r="685" spans="1:6" x14ac:dyDescent="0.35">
      <c r="F685" s="21"/>
    </row>
    <row r="686" spans="1:6" x14ac:dyDescent="0.35">
      <c r="F686" s="20"/>
    </row>
    <row r="687" spans="1:6" x14ac:dyDescent="0.35">
      <c r="F687" s="21"/>
    </row>
    <row r="688" spans="1:6" x14ac:dyDescent="0.35">
      <c r="F688" s="20"/>
    </row>
    <row r="689" spans="6:6" x14ac:dyDescent="0.35">
      <c r="F689" s="21"/>
    </row>
    <row r="690" spans="6:6" x14ac:dyDescent="0.35">
      <c r="F690" s="20"/>
    </row>
    <row r="691" spans="6:6" x14ac:dyDescent="0.35">
      <c r="F691" s="21"/>
    </row>
    <row r="692" spans="6:6" x14ac:dyDescent="0.35">
      <c r="F692" s="20"/>
    </row>
    <row r="693" spans="6:6" x14ac:dyDescent="0.35">
      <c r="F693" s="21"/>
    </row>
    <row r="694" spans="6:6" x14ac:dyDescent="0.35">
      <c r="F694" s="20"/>
    </row>
    <row r="695" spans="6:6" x14ac:dyDescent="0.35">
      <c r="F695" s="21"/>
    </row>
    <row r="696" spans="6:6" x14ac:dyDescent="0.35">
      <c r="F696" s="20"/>
    </row>
    <row r="697" spans="6:6" x14ac:dyDescent="0.35">
      <c r="F697" s="21"/>
    </row>
    <row r="698" spans="6:6" x14ac:dyDescent="0.35">
      <c r="F698" s="20"/>
    </row>
    <row r="699" spans="6:6" x14ac:dyDescent="0.35">
      <c r="F699" s="21"/>
    </row>
    <row r="700" spans="6:6" x14ac:dyDescent="0.35">
      <c r="F700" s="20"/>
    </row>
    <row r="701" spans="6:6" x14ac:dyDescent="0.35">
      <c r="F701" s="21"/>
    </row>
    <row r="702" spans="6:6" x14ac:dyDescent="0.35">
      <c r="F702" s="20"/>
    </row>
    <row r="703" spans="6:6" x14ac:dyDescent="0.35">
      <c r="F703" s="21"/>
    </row>
    <row r="704" spans="6:6" x14ac:dyDescent="0.35">
      <c r="F704" s="20"/>
    </row>
    <row r="705" spans="6:6" x14ac:dyDescent="0.35">
      <c r="F705" s="21"/>
    </row>
    <row r="706" spans="6:6" x14ac:dyDescent="0.35">
      <c r="F706" s="20"/>
    </row>
    <row r="707" spans="6:6" x14ac:dyDescent="0.35">
      <c r="F707" s="21"/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E2" sqref="E2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7" t="s">
        <v>95</v>
      </c>
      <c r="C2" s="7" t="str">
        <f>INDEX(Table!$R$1:$T$14,MATCH(Table!L2,Table!$R$1:$R$14,0),2)</f>
        <v>10k</v>
      </c>
      <c r="D2" s="7" t="str">
        <f>INDEX(Table!$R$1:$T$14,MATCH(Table!M2,Table!$R$1:$R$14,0),2)</f>
        <v>250k</v>
      </c>
      <c r="E2" cm="1">
        <f t="array" ref="E2">MIN(IF(Table[COUNTRYCD]=Table!H2,Table[MRA]))</f>
        <v>7</v>
      </c>
      <c r="F2" s="5" cm="1">
        <f t="array" ref="F2">MEDIAN(IF(Table[COUNTRYCD]=Table!H2,Table[MRA]))</f>
        <v>14</v>
      </c>
      <c r="G2" cm="1">
        <f t="array" ref="G2">MAX(IF(Table[COUNTRYCD]=Table!H2,Table[MRA]))</f>
        <v>18</v>
      </c>
    </row>
    <row r="3" spans="1:7" x14ac:dyDescent="0.35">
      <c r="A3" s="3" t="s">
        <v>56</v>
      </c>
      <c r="B3" s="7" t="str">
        <f>INDEX(Table!$R$1:$T$14,MATCH(Table!K3,Table!$R$1:$R$14,0),2)</f>
        <v>2k</v>
      </c>
      <c r="C3" s="7" t="str">
        <f>INDEX(Table!$R$1:$T$14,MATCH(Table!L3,Table!$R$1:$R$14,0),2)</f>
        <v>10k</v>
      </c>
      <c r="D3" s="7" t="str">
        <f>INDEX(Table!$R$1:$T$14,MATCH(Table!M3,Table!$R$1:$R$14,0),2)</f>
        <v>25k</v>
      </c>
      <c r="E3" cm="1">
        <f t="array" ref="E3">MIN(IF(Table[COUNTRYCD]=Table!H3,Table[MRA]))</f>
        <v>4</v>
      </c>
      <c r="F3" s="5" cm="1">
        <f t="array" ref="F3">MEDIAN(IF(Table[COUNTRYCD]=Table!H3,Table[MRA]))</f>
        <v>10</v>
      </c>
      <c r="G3" cm="1">
        <f t="array" ref="G3">MAX(IF(Table[COUNTRYCD]=Table!H3,Table[MRA]))</f>
        <v>17</v>
      </c>
    </row>
    <row r="4" spans="1:7" x14ac:dyDescent="0.35">
      <c r="A4" s="3" t="s">
        <v>57</v>
      </c>
      <c r="B4" s="7" t="str">
        <f>INDEX(Table!$R$1:$T$14,MATCH(Table!K4,Table!$R$1:$R$14,0),2)</f>
        <v>2k</v>
      </c>
      <c r="C4" s="7" t="str">
        <f>INDEX(Table!$R$1:$T$14,MATCH(Table!L4,Table!$R$1:$R$14,0),2)</f>
        <v>5k</v>
      </c>
      <c r="D4" s="7" t="str">
        <f>INDEX(Table!$R$1:$T$14,MATCH(Table!M4,Table!$R$1:$R$14,0),2)</f>
        <v>250k</v>
      </c>
      <c r="E4" cm="1">
        <f t="array" ref="E4">MIN(IF(Table[COUNTRYCD]=Table!H4,Table[MRA]))</f>
        <v>6</v>
      </c>
      <c r="F4" s="5" cm="1">
        <f t="array" ref="F4">MEDIAN(IF(Table[COUNTRYCD]=Table!H4,Table[MRA]))</f>
        <v>10</v>
      </c>
      <c r="G4" cm="1">
        <f t="array" ref="G4">MAX(IF(Table[COUNTRYCD]=Table!H4,Table[MRA]))</f>
        <v>15</v>
      </c>
    </row>
    <row r="5" spans="1:7" x14ac:dyDescent="0.35">
      <c r="A5" s="3" t="s">
        <v>58</v>
      </c>
      <c r="B5" s="7">
        <f>INDEX(Table!$R$1:$T$14,MATCH(Table!K5,Table!$R$1:$R$14,0),2)</f>
        <v>250</v>
      </c>
      <c r="C5" s="7" t="str">
        <f>INDEX(Table!$R$1:$T$14,MATCH(Table!L5,Table!$R$1:$R$14,0),2)</f>
        <v>2k</v>
      </c>
      <c r="D5" s="7" t="str">
        <f>INDEX(Table!$R$1:$T$14,MATCH(Table!M5,Table!$R$1:$R$14,0),2)</f>
        <v>3k</v>
      </c>
      <c r="E5" cm="1">
        <f t="array" ref="E5">MIN(IF(Table[COUNTRYCD]=Table!H5,Table[MRA]))</f>
        <v>2</v>
      </c>
      <c r="F5" s="5" cm="1">
        <f t="array" ref="F5">MEDIAN(IF(Table[COUNTRYCD]=Table!H5,Table[MRA]))</f>
        <v>7</v>
      </c>
      <c r="G5" cm="1">
        <f t="array" ref="G5">MAX(IF(Table[COUNTRYCD]=Table!H5,Table[MRA]))</f>
        <v>10</v>
      </c>
    </row>
    <row r="6" spans="1:7" x14ac:dyDescent="0.35">
      <c r="A6" s="3" t="s">
        <v>59</v>
      </c>
      <c r="B6" s="7">
        <f>INDEX(Table!$R$1:$T$14,MATCH(Table!K6,Table!$R$1:$R$14,0),2)</f>
        <v>100</v>
      </c>
      <c r="C6" s="7">
        <f>INDEX(Table!$R$1:$T$14,MATCH(Table!L6,Table!$R$1:$R$14,0),2)</f>
        <v>100</v>
      </c>
      <c r="D6" s="7" t="str">
        <f>INDEX(Table!$R$1:$T$14,MATCH(Table!M6,Table!$R$1:$R$14,0),2)</f>
        <v>1k</v>
      </c>
      <c r="E6" cm="1">
        <f t="array" ref="E6">MIN(IF(Table[COUNTRYCD]=Table!H6,Table[MRA]))</f>
        <v>1</v>
      </c>
      <c r="F6" s="5" cm="1">
        <f t="array" ref="F6">MEDIAN(IF(Table[COUNTRYCD]=Table!H6,Table[MRA]))</f>
        <v>6</v>
      </c>
      <c r="G6" cm="1">
        <f t="array" ref="G6">MAX(IF(Table[COUNTRYCD]=Table!H6,Table[MRA]))</f>
        <v>13</v>
      </c>
    </row>
    <row r="7" spans="1:7" x14ac:dyDescent="0.35">
      <c r="A7" s="3" t="s">
        <v>60</v>
      </c>
      <c r="B7" s="7">
        <f>INDEX(Table!$R$1:$T$14,MATCH(Table!K7,Table!$R$1:$R$14,0),2)</f>
        <v>100</v>
      </c>
      <c r="C7" s="7" t="str">
        <f>INDEX(Table!$R$1:$T$14,MATCH(Table!L7,Table!$R$1:$R$14,0),2)</f>
        <v>10k</v>
      </c>
      <c r="D7" s="7" t="str">
        <f>INDEX(Table!$R$1:$T$14,MATCH(Table!M7,Table!$R$1:$R$14,0),2)</f>
        <v>50k</v>
      </c>
      <c r="E7" cm="1">
        <f t="array" ref="E7">MIN(IF(Table[COUNTRYCD]=Table!H7,Table[MRA]))</f>
        <v>0</v>
      </c>
      <c r="F7" s="5" cm="1">
        <f t="array" ref="F7">MEDIAN(IF(Table[COUNTRYCD]=Table!H7,Table[MRA]))</f>
        <v>8</v>
      </c>
      <c r="G7" cm="1">
        <f t="array" ref="G7">MAX(IF(Table[COUNTRYCD]=Table!H7,Table[MRA]))</f>
        <v>14</v>
      </c>
    </row>
    <row r="8" spans="1:7" x14ac:dyDescent="0.35">
      <c r="A8" s="3" t="s">
        <v>61</v>
      </c>
      <c r="B8" s="7">
        <f>INDEX(Table!$R$1:$T$14,MATCH(Table!K8,Table!$R$1:$R$14,0),2)</f>
        <v>100</v>
      </c>
      <c r="C8" s="7" t="str">
        <f>INDEX(Table!$R$1:$T$14,MATCH(Table!L8,Table!$R$1:$R$14,0),2)</f>
        <v>5k</v>
      </c>
      <c r="D8" s="7" t="str">
        <f>INDEX(Table!$R$1:$T$14,MATCH(Table!M8,Table!$R$1:$R$14,0),2)</f>
        <v>25k</v>
      </c>
      <c r="E8" cm="1">
        <f t="array" ref="E8">MIN(IF(Table[COUNTRYCD]=Table!H8,Table[MRA]))</f>
        <v>1</v>
      </c>
      <c r="F8" s="5" cm="1">
        <f t="array" ref="F8">MEDIAN(IF(Table[COUNTRYCD]=Table!H8,Table[MRA]))</f>
        <v>12</v>
      </c>
      <c r="G8" cm="1">
        <f t="array" ref="G8">MAX(IF(Table[COUNTRYCD]=Table!H8,Table[MRA]))</f>
        <v>16</v>
      </c>
    </row>
    <row r="9" spans="1:7" x14ac:dyDescent="0.35">
      <c r="A9" s="3" t="s">
        <v>62</v>
      </c>
      <c r="B9" s="7">
        <f>INDEX(Table!$R$1:$T$14,MATCH(Table!K9,Table!$R$1:$R$14,0),2)</f>
        <v>100</v>
      </c>
      <c r="C9" s="7" t="str">
        <f>INDEX(Table!$R$1:$T$14,MATCH(Table!L9,Table!$R$1:$R$14,0),2)</f>
        <v>1k</v>
      </c>
      <c r="D9" s="7" t="str">
        <f>INDEX(Table!$R$1:$T$14,MATCH(Table!M9,Table!$R$1:$R$14,0),2)</f>
        <v>5k</v>
      </c>
      <c r="E9" cm="1">
        <f t="array" ref="E9">MIN(IF(Table[COUNTRYCD]=Table!H9,Table[MRA]))</f>
        <v>1</v>
      </c>
      <c r="F9" s="5" cm="1">
        <f t="array" ref="F9">MEDIAN(IF(Table[COUNTRYCD]=Table!H9,Table[MRA]))</f>
        <v>8</v>
      </c>
      <c r="G9" cm="1">
        <f t="array" ref="G9">MAX(IF(Table[COUNTRYCD]=Table!H9,Table[MRA]))</f>
        <v>19</v>
      </c>
    </row>
    <row r="10" spans="1:7" x14ac:dyDescent="0.35">
      <c r="A10" s="3" t="s">
        <v>63</v>
      </c>
      <c r="B10" s="7">
        <f>INDEX(Table!$R$1:$T$14,MATCH(Table!K10,Table!$R$1:$R$14,0),2)</f>
        <v>100</v>
      </c>
      <c r="C10" s="7" t="str">
        <f>INDEX(Table!$R$1:$T$14,MATCH(Table!L10,Table!$R$1:$R$14,0),2)</f>
        <v>3k</v>
      </c>
      <c r="D10" s="7" t="str">
        <f>INDEX(Table!$R$1:$T$14,MATCH(Table!M10,Table!$R$1:$R$14,0),2)</f>
        <v>25k</v>
      </c>
      <c r="E10" cm="1">
        <f t="array" ref="E10">MIN(IF(Table[COUNTRYCD]=Table!H10,Table[MRA]))</f>
        <v>1</v>
      </c>
      <c r="F10" s="5" cm="1">
        <f t="array" ref="F10">MEDIAN(IF(Table[COUNTRYCD]=Table!H10,Table[MRA]))</f>
        <v>9</v>
      </c>
      <c r="G10" cm="1">
        <f t="array" ref="G10">MAX(IF(Table[COUNTRYCD]=Table!H10,Table[MRA]))</f>
        <v>14</v>
      </c>
    </row>
    <row r="11" spans="1:7" x14ac:dyDescent="0.35">
      <c r="A11" s="3" t="s">
        <v>64</v>
      </c>
      <c r="B11" s="7">
        <f>INDEX(Table!$R$1:$T$14,MATCH(Table!K11,Table!$R$1:$R$14,0),2)</f>
        <v>500</v>
      </c>
      <c r="C11" s="7" t="str">
        <f>INDEX(Table!$R$1:$T$14,MATCH(Table!L11,Table!$R$1:$R$14,0),2)</f>
        <v>2k</v>
      </c>
      <c r="D11" s="7" t="str">
        <f>INDEX(Table!$R$1:$T$14,MATCH(Table!M11,Table!$R$1:$R$14,0),2)</f>
        <v>10k</v>
      </c>
      <c r="E11" cm="1">
        <f t="array" ref="E11">MIN(IF(Table[COUNTRYCD]=Table!H11,Table[MRA]))</f>
        <v>2</v>
      </c>
      <c r="F11" s="5" cm="1">
        <f t="array" ref="F11">MEDIAN(IF(Table[COUNTRYCD]=Table!H11,Table[MRA]))</f>
        <v>9</v>
      </c>
      <c r="G11" cm="1">
        <f t="array" ref="G11">MAX(IF(Table[COUNTRYCD]=Table!H11,Table[MRA]))</f>
        <v>17</v>
      </c>
    </row>
    <row r="12" spans="1:7" x14ac:dyDescent="0.35">
      <c r="A12" s="3" t="s">
        <v>65</v>
      </c>
      <c r="B12" s="7" t="str">
        <f>INDEX(Table!$R$1:$T$14,MATCH(Table!K12,Table!$R$1:$R$14,0),2)</f>
        <v>2k</v>
      </c>
      <c r="C12" s="7" t="str">
        <f>INDEX(Table!$R$1:$T$14,MATCH(Table!L12,Table!$R$1:$R$14,0),2)</f>
        <v>5k</v>
      </c>
      <c r="D12" s="7" t="str">
        <f>INDEX(Table!$R$1:$T$14,MATCH(Table!M12,Table!$R$1:$R$14,0),2)</f>
        <v>50k</v>
      </c>
      <c r="E12" cm="1">
        <f t="array" ref="E12">MIN(IF(Table[COUNTRYCD]=Table!H12,Table[MRA]))</f>
        <v>4</v>
      </c>
      <c r="F12" s="5" cm="1">
        <f t="array" ref="F12">MEDIAN(IF(Table[COUNTRYCD]=Table!H12,Table[MRA]))</f>
        <v>8</v>
      </c>
      <c r="G12" cm="1">
        <f t="array" ref="G12">MAX(IF(Table[COUNTRYCD]=Table!H12,Table[MRA]))</f>
        <v>12</v>
      </c>
    </row>
    <row r="13" spans="1:7" x14ac:dyDescent="0.35">
      <c r="A13" s="3" t="s">
        <v>66</v>
      </c>
      <c r="B13" s="7" t="str">
        <f>INDEX(Table!$R$1:$T$14,MATCH(Table!K13,Table!$R$1:$R$14,0),2)</f>
        <v>1k</v>
      </c>
      <c r="C13" s="7" t="str">
        <f>INDEX(Table!$R$1:$T$14,MATCH(Table!L13,Table!$R$1:$R$14,0),2)</f>
        <v>5k</v>
      </c>
      <c r="D13" s="7" t="str">
        <f>INDEX(Table!$R$1:$T$14,MATCH(Table!M13,Table!$R$1:$R$14,0),2)</f>
        <v>50k</v>
      </c>
      <c r="E13" cm="1">
        <f t="array" ref="E13">MIN(IF(Table[COUNTRYCD]=Table!H13,Table[MRA]))</f>
        <v>2</v>
      </c>
      <c r="F13" s="5" cm="1">
        <f t="array" ref="F13">MEDIAN(IF(Table[COUNTRYCD]=Table!H13,Table[MRA]))</f>
        <v>11</v>
      </c>
      <c r="G13" cm="1">
        <f t="array" ref="G13">MAX(IF(Table[COUNTRYCD]=Table!H13,Table[MRA]))</f>
        <v>18</v>
      </c>
    </row>
    <row r="14" spans="1:7" x14ac:dyDescent="0.35">
      <c r="A14" s="3" t="s">
        <v>67</v>
      </c>
      <c r="B14" s="7">
        <f>INDEX(Table!$R$1:$T$14,MATCH(Table!K14,Table!$R$1:$R$14,0),2)</f>
        <v>100</v>
      </c>
      <c r="C14" s="7" t="str">
        <f>INDEX(Table!$R$1:$T$14,MATCH(Table!L14,Table!$R$1:$R$14,0),2)</f>
        <v>2k</v>
      </c>
      <c r="D14" s="7" t="str">
        <f>INDEX(Table!$R$1:$T$14,MATCH(Table!M14,Table!$R$1:$R$14,0),2)</f>
        <v>25k</v>
      </c>
      <c r="E14" cm="1">
        <f t="array" ref="E14">MIN(IF(Table[COUNTRYCD]=Table!H14,Table[MRA]))</f>
        <v>1</v>
      </c>
      <c r="F14" s="5" cm="1">
        <f t="array" ref="F14">MEDIAN(IF(Table[COUNTRYCD]=Table!H14,Table[MRA]))</f>
        <v>8</v>
      </c>
      <c r="G14" cm="1">
        <f t="array" ref="G14">MAX(IF(Table[COUNTRYCD]=Table!H14,Table[MRA]))</f>
        <v>13</v>
      </c>
    </row>
    <row r="15" spans="1:7" x14ac:dyDescent="0.35">
      <c r="A15" s="3" t="s">
        <v>68</v>
      </c>
      <c r="B15" s="7">
        <f>INDEX(Table!$R$1:$T$14,MATCH(Table!K15,Table!$R$1:$R$14,0),2)</f>
        <v>100</v>
      </c>
      <c r="C15" s="7">
        <f>INDEX(Table!$R$1:$T$14,MATCH(Table!L15,Table!$R$1:$R$14,0),2)</f>
        <v>500</v>
      </c>
      <c r="D15" s="7" t="str">
        <f>INDEX(Table!$R$1:$T$14,MATCH(Table!M15,Table!$R$1:$R$14,0),2)</f>
        <v>2k</v>
      </c>
      <c r="E15" cm="1">
        <f t="array" ref="E15">MIN(IF(Table[COUNTRYCD]=Table!H15,Table[MRA]))</f>
        <v>3</v>
      </c>
      <c r="F15" s="5" cm="1">
        <f t="array" ref="F15">MEDIAN(IF(Table[COUNTRYCD]=Table!H15,Table[MRA]))</f>
        <v>6</v>
      </c>
      <c r="G15" cm="1">
        <f t="array" ref="G15">MAX(IF(Table[COUNTRYCD]=Table!H15,Table[MRA]))</f>
        <v>14</v>
      </c>
    </row>
    <row r="16" spans="1:7" x14ac:dyDescent="0.35">
      <c r="A16" s="3" t="s">
        <v>69</v>
      </c>
      <c r="B16" s="7">
        <f>INDEX(Table!$R$1:$T$14,MATCH(Table!K16,Table!$R$1:$R$14,0),2)</f>
        <v>100</v>
      </c>
      <c r="C16" s="7" t="str">
        <f>INDEX(Table!$R$1:$T$14,MATCH(Table!L16,Table!$R$1:$R$14,0),2)</f>
        <v>2k</v>
      </c>
      <c r="D16" s="7" t="str">
        <f>INDEX(Table!$R$1:$T$14,MATCH(Table!M16,Table!$R$1:$R$14,0),2)</f>
        <v>10k</v>
      </c>
      <c r="E16" cm="1">
        <f t="array" ref="E16">MIN(IF(Table[COUNTRYCD]=Table!H16,Table[MRA]))</f>
        <v>1</v>
      </c>
      <c r="F16" s="5" cm="1">
        <f t="array" ref="F16">MEDIAN(IF(Table[COUNTRYCD]=Table!H16,Table[MRA]))</f>
        <v>16</v>
      </c>
      <c r="G16" cm="1">
        <f t="array" ref="G16">MAX(IF(Table[COUNTRYCD]=Table!H16,Table[MRA]))</f>
        <v>22</v>
      </c>
    </row>
    <row r="17" spans="1:7" x14ac:dyDescent="0.35">
      <c r="A17" s="3" t="s">
        <v>70</v>
      </c>
      <c r="B17" s="7">
        <f>INDEX(Table!$R$1:$T$14,MATCH(Table!K17,Table!$R$1:$R$14,0),2)</f>
        <v>100</v>
      </c>
      <c r="C17" s="7">
        <f>INDEX(Table!$R$1:$T$14,MATCH(Table!L17,Table!$R$1:$R$14,0),2)</f>
        <v>100</v>
      </c>
      <c r="D17" s="7" t="str">
        <f>INDEX(Table!$R$1:$T$14,MATCH(Table!M17,Table!$R$1:$R$14,0),2)</f>
        <v>25k</v>
      </c>
      <c r="E17" cm="1">
        <f t="array" ref="E17">MIN(IF(Table[COUNTRYCD]=Table!H17,Table[MRA]))</f>
        <v>1</v>
      </c>
      <c r="F17" s="5" cm="1">
        <f t="array" ref="F17">MEDIAN(IF(Table[COUNTRYCD]=Table!H17,Table[MRA]))</f>
        <v>11</v>
      </c>
      <c r="G17" cm="1">
        <f t="array" ref="G17">MAX(IF(Table[COUNTRYCD]=Table!H17,Table[MRA]))</f>
        <v>19</v>
      </c>
    </row>
    <row r="18" spans="1:7" x14ac:dyDescent="0.35">
      <c r="A18" s="3" t="s">
        <v>71</v>
      </c>
      <c r="B18" s="7">
        <f>INDEX(Table!$R$1:$T$14,MATCH(Table!K18,Table!$R$1:$R$14,0),2)</f>
        <v>100</v>
      </c>
      <c r="C18" s="7" t="str">
        <f>INDEX(Table!$R$1:$T$14,MATCH(Table!L18,Table!$R$1:$R$14,0),2)</f>
        <v>1k</v>
      </c>
      <c r="D18" s="7" t="str">
        <f>INDEX(Table!$R$1:$T$14,MATCH(Table!M18,Table!$R$1:$R$14,0),2)</f>
        <v>50k</v>
      </c>
      <c r="E18" cm="1">
        <f t="array" ref="E18">MIN(IF(Table[COUNTRYCD]=Table!H18,Table[MRA]))</f>
        <v>6</v>
      </c>
      <c r="F18" s="5" cm="1">
        <f t="array" ref="F18">MEDIAN(IF(Table[COUNTRYCD]=Table!H18,Table[MRA]))</f>
        <v>11</v>
      </c>
      <c r="G18" cm="1">
        <f t="array" ref="G18">MAX(IF(Table[COUNTRYCD]=Table!H18,Table[MRA]))</f>
        <v>18</v>
      </c>
    </row>
    <row r="19" spans="1:7" x14ac:dyDescent="0.35">
      <c r="A19" s="3" t="s">
        <v>72</v>
      </c>
      <c r="B19" s="7">
        <f>INDEX(Table!$R$1:$T$14,MATCH(Table!K19,Table!$R$1:$R$14,0),2)</f>
        <v>100</v>
      </c>
      <c r="C19" s="7" t="str">
        <f>INDEX(Table!$R$1:$T$14,MATCH(Table!L19,Table!$R$1:$R$14,0),2)</f>
        <v>2k</v>
      </c>
      <c r="D19" s="7" t="str">
        <f>INDEX(Table!$R$1:$T$14,MATCH(Table!M19,Table!$R$1:$R$14,0),2)</f>
        <v>25k</v>
      </c>
      <c r="E19" cm="1">
        <f t="array" ref="E19">MIN(IF(Table[COUNTRYCD]=Table!H19,Table[MRA]))</f>
        <v>1</v>
      </c>
      <c r="F19" s="5" cm="1">
        <f t="array" ref="F19">MEDIAN(IF(Table[COUNTRYCD]=Table!H19,Table[MRA]))</f>
        <v>14</v>
      </c>
      <c r="G19" cm="1">
        <f t="array" ref="G19">MAX(IF(Table[COUNTRYCD]=Table!H19,Table[MRA]))</f>
        <v>19</v>
      </c>
    </row>
    <row r="20" spans="1:7" x14ac:dyDescent="0.35">
      <c r="A20" s="3" t="s">
        <v>73</v>
      </c>
      <c r="B20" s="7">
        <f>INDEX(Table!$R$1:$T$14,MATCH(Table!K20,Table!$R$1:$R$14,0),2)</f>
        <v>100</v>
      </c>
      <c r="C20" s="7" t="str">
        <f>INDEX(Table!$R$1:$T$14,MATCH(Table!L20,Table!$R$1:$R$14,0),2)</f>
        <v>2k</v>
      </c>
      <c r="D20" s="7" t="str">
        <f>INDEX(Table!$R$1:$T$14,MATCH(Table!M20,Table!$R$1:$R$14,0),2)</f>
        <v>25k</v>
      </c>
      <c r="E20" cm="1">
        <f t="array" ref="E20">MIN(IF(Table[COUNTRYCD]=Table!H20,Table[MRA]))</f>
        <v>2</v>
      </c>
      <c r="F20" s="5" cm="1">
        <f t="array" ref="F20">MEDIAN(IF(Table[COUNTRYCD]=Table!H20,Table[MRA]))</f>
        <v>7</v>
      </c>
      <c r="G20" cm="1">
        <f t="array" ref="G20">MAX(IF(Table[COUNTRYCD]=Table!H20,Table[MRA]))</f>
        <v>11</v>
      </c>
    </row>
    <row r="21" spans="1:7" x14ac:dyDescent="0.35">
      <c r="A21" s="3" t="s">
        <v>74</v>
      </c>
      <c r="B21" s="7">
        <f>INDEX(Table!$R$1:$T$14,MATCH(Table!K21,Table!$R$1:$R$14,0),2)</f>
        <v>250</v>
      </c>
      <c r="C21" s="7" t="str">
        <f>INDEX(Table!$R$1:$T$14,MATCH(Table!L21,Table!$R$1:$R$14,0),2)</f>
        <v>2k</v>
      </c>
      <c r="D21" s="7" t="str">
        <f>INDEX(Table!$R$1:$T$14,MATCH(Table!M21,Table!$R$1:$R$14,0),2)</f>
        <v>25k</v>
      </c>
      <c r="E21" cm="1">
        <f t="array" ref="E21">MIN(IF(Table[COUNTRYCD]=Table!H21,Table[MRA]))</f>
        <v>5</v>
      </c>
      <c r="F21" s="5" cm="1">
        <f t="array" ref="F21">MEDIAN(IF(Table[COUNTRYCD]=Table!H21,Table[MRA]))</f>
        <v>8</v>
      </c>
      <c r="G21" cm="1">
        <f t="array" ref="G21">MAX(IF(Table[COUNTRYCD]=Table!H21,Table[MRA]))</f>
        <v>13</v>
      </c>
    </row>
    <row r="22" spans="1:7" x14ac:dyDescent="0.35">
      <c r="A22" s="3" t="s">
        <v>75</v>
      </c>
      <c r="B22" s="7">
        <f>INDEX(Table!$R$1:$T$14,MATCH(Table!K22,Table!$R$1:$R$14,0),2)</f>
        <v>100</v>
      </c>
      <c r="C22" s="7">
        <f>INDEX(Table!$R$1:$T$14,MATCH(Table!L22,Table!$R$1:$R$14,0),2)</f>
        <v>500</v>
      </c>
      <c r="D22" s="7" t="str">
        <f>INDEX(Table!$R$1:$T$14,MATCH(Table!M22,Table!$R$1:$R$14,0),2)</f>
        <v>2k</v>
      </c>
      <c r="E22" cm="1">
        <f t="array" ref="E22">MIN(IF(Table[COUNTRYCD]=Table!H22,Table[MRA]))</f>
        <v>1</v>
      </c>
      <c r="F22" s="5" cm="1">
        <f t="array" ref="F22">MEDIAN(IF(Table[COUNTRYCD]=Table!H22,Table[MRA]))</f>
        <v>8</v>
      </c>
      <c r="G22" cm="1">
        <f t="array" ref="G22">MAX(IF(Table[COUNTRYCD]=Table!H22,Table[MRA]))</f>
        <v>17</v>
      </c>
    </row>
    <row r="23" spans="1:7" x14ac:dyDescent="0.35">
      <c r="A23" s="3" t="s">
        <v>76</v>
      </c>
      <c r="B23" s="7">
        <f>INDEX(Table!$R$1:$T$14,MATCH(Table!K23,Table!$R$1:$R$14,0),2)</f>
        <v>100</v>
      </c>
      <c r="C23" s="7">
        <f>INDEX(Table!$R$1:$T$14,MATCH(Table!L23,Table!$R$1:$R$14,0),2)</f>
        <v>500</v>
      </c>
      <c r="D23" s="7" t="str">
        <f>INDEX(Table!$R$1:$T$14,MATCH(Table!M23,Table!$R$1:$R$14,0),2)</f>
        <v>2k</v>
      </c>
      <c r="E23" cm="1">
        <f t="array" ref="E23">MIN(IF(Table[COUNTRYCD]=Table!H23,Table[MRA]))</f>
        <v>6</v>
      </c>
      <c r="F23" s="5" cm="1">
        <f t="array" ref="F23">MEDIAN(IF(Table[COUNTRYCD]=Table!H23,Table[MRA]))</f>
        <v>12</v>
      </c>
      <c r="G23" cm="1">
        <f t="array" ref="G23">MAX(IF(Table[COUNTRYCD]=Table!H23,Table[MRA]))</f>
        <v>19</v>
      </c>
    </row>
    <row r="24" spans="1:7" x14ac:dyDescent="0.35">
      <c r="A24" s="3" t="s">
        <v>77</v>
      </c>
      <c r="B24" s="7" t="str">
        <f>INDEX(Table!$R$1:$T$14,MATCH(Table!K24,Table!$R$1:$R$14,0),2)</f>
        <v>2k</v>
      </c>
      <c r="C24" s="7" t="str">
        <f>INDEX(Table!$R$1:$T$14,MATCH(Table!L24,Table!$R$1:$R$14,0),2)</f>
        <v>3k</v>
      </c>
      <c r="D24" s="7" t="str">
        <f>INDEX(Table!$R$1:$T$14,MATCH(Table!M24,Table!$R$1:$R$14,0),2)</f>
        <v>10k</v>
      </c>
      <c r="E24" cm="1">
        <f t="array" ref="E24">MIN(IF(Table[COUNTRYCD]=Table!H24,Table[MRA]))</f>
        <v>4</v>
      </c>
      <c r="F24" s="5" cm="1">
        <f t="array" ref="F24">MEDIAN(IF(Table[COUNTRYCD]=Table!H24,Table[MRA]))</f>
        <v>9</v>
      </c>
      <c r="G24" cm="1">
        <f t="array" ref="G24">MAX(IF(Table[COUNTRYCD]=Table!H24,Table[MRA]))</f>
        <v>15</v>
      </c>
    </row>
    <row r="25" spans="1:7" x14ac:dyDescent="0.35">
      <c r="A25" s="3" t="s">
        <v>78</v>
      </c>
      <c r="B25" s="7">
        <f>INDEX(Table!$R$1:$T$14,MATCH(Table!K25,Table!$R$1:$R$14,0),2)</f>
        <v>100</v>
      </c>
      <c r="C25" s="7" t="str">
        <f>INDEX(Table!$R$1:$T$14,MATCH(Table!L25,Table!$R$1:$R$14,0),2)</f>
        <v>5k</v>
      </c>
      <c r="D25" s="7" t="str">
        <f>INDEX(Table!$R$1:$T$14,MATCH(Table!M25,Table!$R$1:$R$14,0),2)</f>
        <v>25k</v>
      </c>
      <c r="E25" cm="1">
        <f t="array" ref="E25">MIN(IF(Table[COUNTRYCD]=Table!H25,Table[MRA]))</f>
        <v>1</v>
      </c>
      <c r="F25" s="5" cm="1">
        <f t="array" ref="F25">MEDIAN(IF(Table[COUNTRYCD]=Table!H25,Table[MRA]))</f>
        <v>11</v>
      </c>
      <c r="G25" cm="1">
        <f t="array" ref="G25">MAX(IF(Table[COUNTRYCD]=Table!H25,Table[MRA]))</f>
        <v>18</v>
      </c>
    </row>
    <row r="26" spans="1:7" x14ac:dyDescent="0.35">
      <c r="A26" s="3" t="s">
        <v>79</v>
      </c>
      <c r="B26" s="7">
        <f>INDEX(Table!$R$1:$T$14,MATCH(Table!K26,Table!$R$1:$R$14,0),2)</f>
        <v>100</v>
      </c>
      <c r="C26" s="7">
        <f>INDEX(Table!$R$1:$T$14,MATCH(Table!L26,Table!$R$1:$R$14,0),2)</f>
        <v>500</v>
      </c>
      <c r="D26" s="7" t="str">
        <f>INDEX(Table!$R$1:$T$14,MATCH(Table!M26,Table!$R$1:$R$14,0),2)</f>
        <v>3k</v>
      </c>
      <c r="E26" cm="1">
        <f t="array" ref="E26">MIN(IF(Table[COUNTRYCD]=Table!H26,Table[MRA]))</f>
        <v>7</v>
      </c>
      <c r="F26" s="5" cm="1">
        <f t="array" ref="F26">MEDIAN(IF(Table[COUNTRYCD]=Table!H26,Table[MRA]))</f>
        <v>13</v>
      </c>
      <c r="G26" cm="1">
        <f t="array" ref="G26">MAX(IF(Table[COUNTRYCD]=Table!H26,Table[MRA]))</f>
        <v>22</v>
      </c>
    </row>
    <row r="27" spans="1:7" x14ac:dyDescent="0.35">
      <c r="A27" s="3" t="s">
        <v>80</v>
      </c>
      <c r="B27" s="7">
        <f>INDEX(Table!$R$1:$T$14,MATCH(Table!K27,Table!$R$1:$R$14,0),2)</f>
        <v>100</v>
      </c>
      <c r="C27" s="7">
        <f>INDEX(Table!$R$1:$T$14,MATCH(Table!L27,Table!$R$1:$R$14,0),2)</f>
        <v>500</v>
      </c>
      <c r="D27" s="7" t="str">
        <f>INDEX(Table!$R$1:$T$14,MATCH(Table!M27,Table!$R$1:$R$14,0),2)</f>
        <v>3k</v>
      </c>
      <c r="E27" cm="1">
        <f t="array" ref="E27">MIN(IF(Table[COUNTRYCD]=Table!H27,Table[MRA]))</f>
        <v>1</v>
      </c>
      <c r="F27" s="5" cm="1">
        <f t="array" ref="F27">MEDIAN(IF(Table[COUNTRYCD]=Table!H27,Table[MRA]))</f>
        <v>11</v>
      </c>
      <c r="G27" cm="1">
        <f t="array" ref="G27">MAX(IF(Table[COUNTRYCD]=Table!H27,Table[MRA]))</f>
        <v>18</v>
      </c>
    </row>
    <row r="28" spans="1:7" x14ac:dyDescent="0.35">
      <c r="A28" s="3" t="s">
        <v>81</v>
      </c>
      <c r="B28" s="7">
        <f>INDEX(Table!$R$1:$T$14,MATCH(Table!K28,Table!$R$1:$R$14,0),2)</f>
        <v>100</v>
      </c>
      <c r="C28" s="7" t="str">
        <f>INDEX(Table!$R$1:$T$14,MATCH(Table!L28,Table!$R$1:$R$14,0),2)</f>
        <v>1k</v>
      </c>
      <c r="D28" s="7" t="str">
        <f>INDEX(Table!$R$1:$T$14,MATCH(Table!M28,Table!$R$1:$R$14,0),2)</f>
        <v>5k</v>
      </c>
      <c r="E28" cm="1">
        <f t="array" ref="E28">MIN(IF(Table[COUNTRYCD]=Table!H28,Table[MRA]))</f>
        <v>1</v>
      </c>
      <c r="F28" s="5" cm="1">
        <f t="array" ref="F28">MEDIAN(IF(Table[COUNTRYCD]=Table!H28,Table[MRA]))</f>
        <v>8</v>
      </c>
      <c r="G28" cm="1">
        <f t="array" ref="G28">MAX(IF(Table[COUNTRYCD]=Table!H28,Table[MRA]))</f>
        <v>14</v>
      </c>
    </row>
    <row r="29" spans="1:7" x14ac:dyDescent="0.35">
      <c r="A29" s="3" t="s">
        <v>82</v>
      </c>
      <c r="B29" s="7">
        <f>INDEX(Table!$R$1:$T$14,MATCH(Table!K29,Table!$R$1:$R$14,0),2)</f>
        <v>100</v>
      </c>
      <c r="C29" s="7">
        <f>INDEX(Table!$R$1:$T$14,MATCH(Table!L29,Table!$R$1:$R$14,0),2)</f>
        <v>500</v>
      </c>
      <c r="D29" s="7" t="str">
        <f>INDEX(Table!$R$1:$T$14,MATCH(Table!M29,Table!$R$1:$R$14,0),2)</f>
        <v>5k</v>
      </c>
      <c r="E29" cm="1">
        <f t="array" ref="E29">MIN(IF(Table[COUNTRYCD]=Table!H29,Table[MRA]))</f>
        <v>1</v>
      </c>
      <c r="F29" s="5" cm="1">
        <f t="array" ref="F29">MEDIAN(IF(Table[COUNTRYCD]=Table!H29,Table[MRA]))</f>
        <v>11</v>
      </c>
      <c r="G29" cm="1">
        <f t="array" ref="G29">MAX(IF(Table[COUNTRYCD]=Table!H29,Table[MRA]))</f>
        <v>16</v>
      </c>
    </row>
    <row r="30" spans="1:7" x14ac:dyDescent="0.35">
      <c r="A30" s="3" t="s">
        <v>83</v>
      </c>
      <c r="B30" s="7">
        <f>INDEX(Table!$R$1:$T$14,MATCH(Table!K30,Table!$R$1:$R$14,0),2)</f>
        <v>500</v>
      </c>
      <c r="C30" s="7" t="str">
        <f>INDEX(Table!$R$1:$T$14,MATCH(Table!L30,Table!$R$1:$R$14,0),2)</f>
        <v>3k</v>
      </c>
      <c r="D30" s="7" t="str">
        <f>INDEX(Table!$R$1:$T$14,MATCH(Table!M30,Table!$R$1:$R$14,0),2)</f>
        <v>250k</v>
      </c>
      <c r="E30" cm="1">
        <f t="array" ref="E30">MIN(IF(Table[COUNTRYCD]=Table!H30,Table[MRA]))</f>
        <v>5</v>
      </c>
      <c r="F30" s="5" cm="1">
        <f t="array" ref="F30">MEDIAN(IF(Table[COUNTRYCD]=Table!H30,Table[MRA]))</f>
        <v>10</v>
      </c>
      <c r="G30" cm="1">
        <f t="array" ref="G30">MAX(IF(Table[COUNTRYCD]=Table!H30,Table[MRA]))</f>
        <v>15</v>
      </c>
    </row>
    <row r="31" spans="1:7" x14ac:dyDescent="0.35">
      <c r="A31" s="3" t="s">
        <v>84</v>
      </c>
      <c r="B31" s="7">
        <f>INDEX(Table!$R$1:$T$14,MATCH(Table!K31,Table!$R$1:$R$14,0),2)</f>
        <v>100</v>
      </c>
      <c r="C31" s="7">
        <f>INDEX(Table!$R$1:$T$14,MATCH(Table!L31,Table!$R$1:$R$14,0),2)</f>
        <v>250</v>
      </c>
      <c r="D31" s="7" t="str">
        <f>INDEX(Table!$R$1:$T$14,MATCH(Table!M31,Table!$R$1:$R$14,0),2)</f>
        <v>1k</v>
      </c>
      <c r="E31" cm="1">
        <f t="array" ref="E31">MIN(IF(Table[COUNTRYCD]=Table!H31,Table[MRA]))</f>
        <v>5</v>
      </c>
      <c r="F31" s="5" cm="1">
        <f t="array" ref="F31">MEDIAN(IF(Table[COUNTRYCD]=Table!H31,Table[MRA]))</f>
        <v>11</v>
      </c>
      <c r="G31" cm="1">
        <f t="array" ref="G31">MAX(IF(Table[COUNTRYCD]=Table!H31,Table[MRA]))</f>
        <v>17</v>
      </c>
    </row>
    <row r="32" spans="1:7" x14ac:dyDescent="0.35">
      <c r="A32" s="3" t="s">
        <v>85</v>
      </c>
      <c r="B32" s="7">
        <f>INDEX(Table!$R$1:$T$14,MATCH(Table!K32,Table!$R$1:$R$14,0),2)</f>
        <v>100</v>
      </c>
      <c r="C32" s="7">
        <f>INDEX(Table!$R$1:$T$14,MATCH(Table!L32,Table!$R$1:$R$14,0),2)</f>
        <v>250</v>
      </c>
      <c r="D32" s="7" t="str">
        <f>INDEX(Table!$R$1:$T$14,MATCH(Table!M32,Table!$R$1:$R$14,0),2)</f>
        <v>5k</v>
      </c>
      <c r="E32" cm="1">
        <f t="array" ref="E32">MIN(IF(Table[COUNTRYCD]=Table!H32,Table[MRA]))</f>
        <v>3</v>
      </c>
      <c r="F32" s="5" cm="1">
        <f t="array" ref="F32">MEDIAN(IF(Table[COUNTRYCD]=Table!H32,Table[MRA]))</f>
        <v>7</v>
      </c>
      <c r="G32" cm="1">
        <f t="array" ref="G32">MAX(IF(Table[COUNTRYCD]=Table!H32,Table[MRA]))</f>
        <v>16</v>
      </c>
    </row>
    <row r="33" spans="1:7" x14ac:dyDescent="0.35">
      <c r="A33" s="14" t="s">
        <v>86</v>
      </c>
      <c r="B33" s="12">
        <f>INDEX(Table!$R$1:$T$14,MATCH(Table!K33,Table!$R$1:$R$14,0),2)</f>
        <v>250</v>
      </c>
      <c r="C33" s="12" t="str">
        <f>INDEX(Table!$R$1:$T$14,MATCH(Table!L33,Table!$R$1:$R$14,0),2)</f>
        <v>2k</v>
      </c>
      <c r="D33" s="12" t="str">
        <f>INDEX(Table!$R$1:$T$14,MATCH(Table!M33,Table!$R$1:$R$14,0),2)</f>
        <v>25k</v>
      </c>
      <c r="E33" s="10" cm="1">
        <f t="array" ref="E33">MIN(IF(Table[COUNTRYCD]=Table!H33,Table[MRA]))</f>
        <v>5</v>
      </c>
      <c r="F33" s="15" cm="1">
        <f t="array" ref="F33">MEDIAN(IF(Table[COUNTRYCD]=Table!H33,Table[MRA]))</f>
        <v>11</v>
      </c>
      <c r="G33" s="10" cm="1">
        <f t="array" ref="G33">MAX(IF(Table[COUNTRYCD]=Table!H33,Table[MRA]))</f>
        <v>17</v>
      </c>
    </row>
    <row r="34" spans="1:7" x14ac:dyDescent="0.35">
      <c r="A34" s="13" t="s">
        <v>91</v>
      </c>
      <c r="B34" s="12">
        <f>INDEX(Table!$R$1:$T$14,MATCH(Table!K34,Table!$R$1:$R$14,0),2)</f>
        <v>100</v>
      </c>
      <c r="C34" s="12" t="str">
        <f>INDEX(Table!$R$1:$T$14,MATCH(Table!L34,Table!$R$1:$R$14,0),2)</f>
        <v>2k</v>
      </c>
      <c r="D34" s="12" t="str">
        <f>INDEX(Table!$R$1:$T$14,MATCH(Table!M34,Table!$R$1:$R$14,0),2)</f>
        <v>250k</v>
      </c>
      <c r="E34" s="10">
        <f>MIN(Table[[#All],[MRA]])</f>
        <v>0</v>
      </c>
      <c r="F34" s="11">
        <f>MEDIAN(Table[[#All],[MRA]])</f>
        <v>10</v>
      </c>
      <c r="G34" s="10">
        <f>MAX(Table[[#All],[MRA]])</f>
        <v>22</v>
      </c>
    </row>
  </sheetData>
  <conditionalFormatting sqref="C2:C33">
    <cfRule type="cellIs" dxfId="9" priority="3" operator="equal">
      <formula>100</formula>
    </cfRule>
  </conditionalFormatting>
  <conditionalFormatting sqref="C2:C34">
    <cfRule type="cellIs" dxfId="8" priority="1" operator="equal">
      <formula>250</formula>
    </cfRule>
    <cfRule type="cellIs" dxfId="7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tabSelected="1" workbookViewId="0">
      <selection activeCell="K14" sqref="K14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6">
        <v>37256</v>
      </c>
      <c r="B2" cm="1">
        <f t="array" ref="B2:B22">TRANSPOSE('By year'!H5:AB5)</f>
        <v>3</v>
      </c>
      <c r="C2" cm="1">
        <f t="array" ref="C2:C22">TRANSPOSE('By year'!H10:AB10)</f>
        <v>10</v>
      </c>
    </row>
    <row r="3" spans="1:3" x14ac:dyDescent="0.35">
      <c r="A3" s="17">
        <v>37621</v>
      </c>
      <c r="B3">
        <v>4</v>
      </c>
      <c r="C3">
        <v>10.5</v>
      </c>
    </row>
    <row r="4" spans="1:3" x14ac:dyDescent="0.35">
      <c r="A4" s="16">
        <v>37986</v>
      </c>
      <c r="B4">
        <v>4</v>
      </c>
      <c r="C4">
        <v>10.5</v>
      </c>
    </row>
    <row r="5" spans="1:3" x14ac:dyDescent="0.35">
      <c r="A5" s="17">
        <v>38352</v>
      </c>
      <c r="B5">
        <v>5</v>
      </c>
      <c r="C5">
        <v>12</v>
      </c>
    </row>
    <row r="6" spans="1:3" x14ac:dyDescent="0.35">
      <c r="A6" s="16">
        <v>38717</v>
      </c>
      <c r="B6">
        <v>4</v>
      </c>
      <c r="C6">
        <v>12</v>
      </c>
    </row>
    <row r="7" spans="1:3" x14ac:dyDescent="0.35">
      <c r="A7" s="17">
        <v>39082</v>
      </c>
      <c r="B7">
        <v>4</v>
      </c>
      <c r="C7">
        <v>11</v>
      </c>
    </row>
    <row r="8" spans="1:3" x14ac:dyDescent="0.35">
      <c r="A8" s="16">
        <v>39447</v>
      </c>
      <c r="B8">
        <v>3</v>
      </c>
      <c r="C8">
        <v>10</v>
      </c>
    </row>
    <row r="9" spans="1:3" x14ac:dyDescent="0.35">
      <c r="A9" s="17">
        <v>39813</v>
      </c>
      <c r="B9">
        <v>3</v>
      </c>
      <c r="C9">
        <v>7</v>
      </c>
    </row>
    <row r="10" spans="1:3" x14ac:dyDescent="0.35">
      <c r="A10" s="16">
        <v>40178</v>
      </c>
      <c r="B10">
        <v>3</v>
      </c>
      <c r="C10">
        <v>9</v>
      </c>
    </row>
    <row r="11" spans="1:3" x14ac:dyDescent="0.35">
      <c r="A11" s="17">
        <v>40543</v>
      </c>
      <c r="B11">
        <v>4</v>
      </c>
      <c r="C11">
        <v>8</v>
      </c>
    </row>
    <row r="12" spans="1:3" x14ac:dyDescent="0.35">
      <c r="A12" s="16">
        <v>40908</v>
      </c>
      <c r="B12">
        <v>4</v>
      </c>
      <c r="C12">
        <v>7</v>
      </c>
    </row>
    <row r="13" spans="1:3" x14ac:dyDescent="0.35">
      <c r="A13" s="17">
        <v>41274</v>
      </c>
      <c r="B13">
        <v>4</v>
      </c>
      <c r="C13">
        <v>10</v>
      </c>
    </row>
    <row r="14" spans="1:3" x14ac:dyDescent="0.35">
      <c r="A14" s="16">
        <v>41639</v>
      </c>
      <c r="B14">
        <v>5</v>
      </c>
      <c r="C14">
        <v>10</v>
      </c>
    </row>
    <row r="15" spans="1:3" x14ac:dyDescent="0.35">
      <c r="A15" s="17">
        <v>42004</v>
      </c>
      <c r="B15">
        <v>3</v>
      </c>
      <c r="C15">
        <v>8</v>
      </c>
    </row>
    <row r="16" spans="1:3" x14ac:dyDescent="0.35">
      <c r="A16" s="16">
        <v>42369</v>
      </c>
      <c r="B16">
        <v>3</v>
      </c>
      <c r="C16">
        <v>8</v>
      </c>
    </row>
    <row r="17" spans="1:3" x14ac:dyDescent="0.35">
      <c r="A17" s="17">
        <v>42735</v>
      </c>
      <c r="B17">
        <v>4</v>
      </c>
      <c r="C17">
        <v>9</v>
      </c>
    </row>
    <row r="18" spans="1:3" x14ac:dyDescent="0.35">
      <c r="A18" s="16">
        <v>43100</v>
      </c>
      <c r="B18">
        <v>5</v>
      </c>
      <c r="C18">
        <v>13.5</v>
      </c>
    </row>
    <row r="19" spans="1:3" x14ac:dyDescent="0.35">
      <c r="A19" s="17">
        <v>43465</v>
      </c>
      <c r="B19">
        <v>4</v>
      </c>
      <c r="C19">
        <v>9</v>
      </c>
    </row>
    <row r="20" spans="1:3" x14ac:dyDescent="0.35">
      <c r="A20" s="16">
        <v>43830</v>
      </c>
      <c r="B20">
        <v>4</v>
      </c>
      <c r="C20">
        <v>11</v>
      </c>
    </row>
    <row r="21" spans="1:3" x14ac:dyDescent="0.35">
      <c r="A21" s="17">
        <v>44196</v>
      </c>
      <c r="B21">
        <v>4</v>
      </c>
      <c r="C21">
        <v>8.5</v>
      </c>
    </row>
    <row r="22" spans="1:3" x14ac:dyDescent="0.35">
      <c r="A22" s="16">
        <v>44561</v>
      </c>
      <c r="B22">
        <v>5</v>
      </c>
      <c r="C22">
        <v>10.5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2022-05-07T14:50:36Z</dcterms:modified>
</cp:coreProperties>
</file>