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duvaud-my.sharepoint.com/personal/pq17tmn_eduvaud_ch/Documents/ETML/CID2B/4/P_Passion_Lecture/Doc/"/>
    </mc:Choice>
  </mc:AlternateContent>
  <xr:revisionPtr revIDLastSave="76" documentId="13_ncr:1_{48E22AA5-B33F-4A25-A7B6-F76100878FB2}" xr6:coauthVersionLast="47" xr6:coauthVersionMax="47" xr10:uidLastSave="{3BBC5675-4B9D-46BC-8D46-87FEF214CD7F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05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<sst xmlns="http://schemas.openxmlformats.org/spreadsheetml/2006/main" count="71" uniqueCount="50">
  <si>
    <t>Journal de travail</t>
  </si>
  <si>
    <t>Auteur:</t>
  </si>
  <si>
    <t>Toledo Adrian</t>
  </si>
  <si>
    <t>Projet:</t>
  </si>
  <si>
    <t>P_App - 335 - Passion Lecture</t>
  </si>
  <si>
    <t>Temps total:</t>
  </si>
  <si>
    <t>Date:</t>
  </si>
  <si>
    <t>18.03.2024  au 27.05.2024</t>
  </si>
  <si>
    <t>Temps</t>
  </si>
  <si>
    <t>Semaine</t>
  </si>
  <si>
    <t>Jour</t>
  </si>
  <si>
    <t>heure</t>
  </si>
  <si>
    <t>min.</t>
  </si>
  <si>
    <t>Activité</t>
  </si>
  <si>
    <t>Description</t>
  </si>
  <si>
    <t>Remarque / problème</t>
  </si>
  <si>
    <t>Documentation</t>
  </si>
  <si>
    <t>Lire le cahiers de charges et télécharger les documents du projet</t>
  </si>
  <si>
    <t>Création du répertoire pour le projet et remplissage du journal de travail.</t>
  </si>
  <si>
    <t>Analyse</t>
  </si>
  <si>
    <t>Design</t>
  </si>
  <si>
    <t>Conception de maquettes papier : écran d'accueil, menu bibliothèque, lecture de livre et ajout de livre</t>
  </si>
  <si>
    <t>Développement</t>
  </si>
  <si>
    <t>Maquettes digitales : projet commencé mais non terminé dans figma en raison de problèmes techniques.</t>
  </si>
  <si>
    <t>Test</t>
  </si>
  <si>
    <t>Récupération de l'ancien projet REST API</t>
  </si>
  <si>
    <t>Création du projet avec Maui</t>
  </si>
  <si>
    <t>Meeting</t>
  </si>
  <si>
    <t>Création de la page d'accueil : logo, nom de l'app et nom de l'entreprise</t>
  </si>
  <si>
    <t>Présentation</t>
  </si>
  <si>
    <t>Recherche d'informations sur la documentation de  Maui</t>
  </si>
  <si>
    <t>Développement d'un site web pour une bibliothèque de livres : Titre: Library, Book: Sherlock Holmes</t>
  </si>
  <si>
    <t>Autre</t>
  </si>
  <si>
    <t>Insertion des images sur xml pour les livres</t>
  </si>
  <si>
    <t>Créer des fonctions dans les boutons pour changer de page.</t>
  </si>
  <si>
    <t>Création de GitHub et enregistrement des fichiers</t>
  </si>
  <si>
    <t>De retour de vacances : lire ma journée de travail, télécharger des documents depuis onedrive</t>
  </si>
  <si>
    <t>Problème technique : l’application d’émulation ne fonctionne pas et je dois la télécharger à nouveau (4,2 Go)</t>
  </si>
  <si>
    <t>Télécharger le Github Desktop et récupérer le projet précédent.</t>
  </si>
  <si>
    <t xml:space="preserve">Activation du mode débogage via le port USB de mon appareil mobile. </t>
  </si>
  <si>
    <t xml:space="preserve">Problème Figma dans le navigateur. Solution : téléchargez Figma desktop et travaillez sur les maquettes </t>
  </si>
  <si>
    <t>Maquettes de la page d'accueil et de la bibliothèque</t>
  </si>
  <si>
    <t>Maquette de la visualisation d'une livre</t>
  </si>
  <si>
    <t xml:space="preserve">Sur le maquette : ajouter la recherche par tags et le tri par date ou par nom alphabétique. </t>
  </si>
  <si>
    <t>Récupération de l'API du projet backend 295 et l'adaptation du code à ce projet</t>
  </si>
  <si>
    <t>Heures</t>
  </si>
  <si>
    <t>Minutes</t>
  </si>
  <si>
    <t>Type d'activité</t>
  </si>
  <si>
    <t>Total heures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</si>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</sst>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1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0.10416666666666667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C19" activePane="bottomLeft" state="frozen"/>
      <selection pane="bottomLeft" activeCell="D30" sqref="D30"/>
    </sheetView>
  </sheetViews>
  <sheetFormatPr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5" t="s">
        <v>2</v>
      </c>
      <c r="D2" s="55"/>
      <c r="E2" s="55"/>
      <c r="F2" s="5" t="s">
        <v>3</v>
      </c>
      <c r="G2" s="6" t="s">
        <v>4</v>
      </c>
    </row>
    <row r="3" spans="1:15" ht="23.25">
      <c r="B3" s="5" t="s">
        <v>5</v>
      </c>
      <c r="C3" s="23" t="str">
        <f>INT(E4/1440)&amp;" jours "&amp;INT(MOD(E4/1440,1)*24)&amp;" heurs "&amp;INT(MOD(MOD(E4/1440,1)*24,1)*60)&amp;" minutes"</f>
        <v>0 jours 6 heurs 0 minutes</v>
      </c>
      <c r="D3" s="23"/>
      <c r="E3" s="3"/>
      <c r="F3" s="4" t="s">
        <v>6</v>
      </c>
      <c r="G3" s="7" t="s">
        <v>7</v>
      </c>
    </row>
    <row r="4" spans="1:15" ht="23.25" hidden="1">
      <c r="B4" s="5"/>
      <c r="C4" s="23">
        <f>SUBTOTAL(9,$C$7:$C$531)*60</f>
        <v>0</v>
      </c>
      <c r="D4" s="23">
        <f>SUBTOTAL(9,$D$7:$D$531)</f>
        <v>360</v>
      </c>
      <c r="E4" s="41">
        <f>SUM(C4:D4)</f>
        <v>360</v>
      </c>
      <c r="F4" s="4"/>
      <c r="G4" s="7"/>
    </row>
    <row r="5" spans="1:15">
      <c r="C5" s="56" t="s">
        <v>8</v>
      </c>
      <c r="D5" s="56"/>
    </row>
    <row r="6" spans="1:15" s="21" customFormat="1" ht="20.100000000000001" customHeight="1">
      <c r="A6" s="19" t="s">
        <v>9</v>
      </c>
      <c r="B6" s="33" t="s">
        <v>10</v>
      </c>
      <c r="C6" s="22" t="s">
        <v>11</v>
      </c>
      <c r="D6" s="22" t="s">
        <v>12</v>
      </c>
      <c r="E6" s="20" t="s">
        <v>13</v>
      </c>
      <c r="F6" s="20" t="s">
        <v>14</v>
      </c>
      <c r="G6" s="20" t="s">
        <v>15</v>
      </c>
    </row>
    <row r="7" spans="1:15">
      <c r="A7" s="14">
        <f>IF(ISBLANK(B7),"",_xlfn.ISOWEEKNUM('Journal de travail'!$B7))</f>
        <v>13</v>
      </c>
      <c r="B7" s="43">
        <v>45376</v>
      </c>
      <c r="C7" s="44"/>
      <c r="D7" s="45">
        <v>15</v>
      </c>
      <c r="E7" s="46" t="s">
        <v>16</v>
      </c>
      <c r="F7" s="37" t="s">
        <v>17</v>
      </c>
      <c r="G7" s="15"/>
    </row>
    <row r="8" spans="1:15">
      <c r="A8" s="8">
        <f>IF(ISBLANK(B8),"",_xlfn.ISOWEEKNUM('Journal de travail'!$B8))</f>
        <v>13</v>
      </c>
      <c r="B8" s="47">
        <v>45376</v>
      </c>
      <c r="C8" s="48"/>
      <c r="D8" s="49">
        <v>15</v>
      </c>
      <c r="E8" s="50" t="s">
        <v>16</v>
      </c>
      <c r="F8" s="37" t="s">
        <v>18</v>
      </c>
      <c r="G8" s="16"/>
      <c r="M8" t="s">
        <v>19</v>
      </c>
      <c r="N8">
        <v>1</v>
      </c>
      <c r="O8">
        <v>0</v>
      </c>
    </row>
    <row r="9" spans="1:15" ht="31.5">
      <c r="A9" s="17">
        <f>IF(ISBLANK(B9),"",_xlfn.ISOWEEKNUM('Journal de travail'!$B9))</f>
        <v>13</v>
      </c>
      <c r="B9" s="51">
        <v>45376</v>
      </c>
      <c r="C9" s="52"/>
      <c r="D9" s="53">
        <v>15</v>
      </c>
      <c r="E9" s="54" t="s">
        <v>20</v>
      </c>
      <c r="F9" s="37" t="s">
        <v>21</v>
      </c>
      <c r="G9" s="18"/>
      <c r="M9" t="s">
        <v>22</v>
      </c>
      <c r="N9">
        <v>2</v>
      </c>
      <c r="O9">
        <v>5</v>
      </c>
    </row>
    <row r="10" spans="1:15" ht="31.5">
      <c r="A10" s="8">
        <f>IF(ISBLANK(B10),"",_xlfn.ISOWEEKNUM('Journal de travail'!$B10))</f>
        <v>13</v>
      </c>
      <c r="B10" s="47">
        <v>45376</v>
      </c>
      <c r="C10" s="48"/>
      <c r="D10" s="49">
        <v>15</v>
      </c>
      <c r="E10" s="50" t="s">
        <v>20</v>
      </c>
      <c r="F10" s="37" t="s">
        <v>23</v>
      </c>
      <c r="G10" s="16"/>
      <c r="M10" t="s">
        <v>24</v>
      </c>
      <c r="N10">
        <v>3</v>
      </c>
      <c r="O10">
        <v>10</v>
      </c>
    </row>
    <row r="11" spans="1:15">
      <c r="A11" s="17">
        <f>IF(ISBLANK(B11),"",_xlfn.ISOWEEKNUM('Journal de travail'!$B11))</f>
        <v>13</v>
      </c>
      <c r="B11" s="51">
        <v>45376</v>
      </c>
      <c r="C11" s="52"/>
      <c r="D11" s="53">
        <v>15</v>
      </c>
      <c r="E11" s="54" t="s">
        <v>22</v>
      </c>
      <c r="F11" s="37" t="s">
        <v>25</v>
      </c>
      <c r="G11" s="18"/>
      <c r="M11" t="s">
        <v>16</v>
      </c>
      <c r="N11">
        <v>4</v>
      </c>
      <c r="O11">
        <v>15</v>
      </c>
    </row>
    <row r="12" spans="1:15">
      <c r="A12" s="8">
        <f>IF(ISBLANK(B12),"",_xlfn.ISOWEEKNUM('Journal de travail'!$B12))</f>
        <v>13</v>
      </c>
      <c r="B12" s="47">
        <v>45376</v>
      </c>
      <c r="C12" s="48"/>
      <c r="D12" s="49">
        <v>15</v>
      </c>
      <c r="E12" s="50" t="s">
        <v>22</v>
      </c>
      <c r="F12" s="37" t="s">
        <v>26</v>
      </c>
      <c r="G12" s="16"/>
      <c r="M12" t="s">
        <v>27</v>
      </c>
      <c r="N12">
        <v>5</v>
      </c>
      <c r="O12">
        <v>20</v>
      </c>
    </row>
    <row r="13" spans="1:15">
      <c r="A13" s="17">
        <f>IF(ISBLANK(B13),"",_xlfn.ISOWEEKNUM('Journal de travail'!$B13))</f>
        <v>13</v>
      </c>
      <c r="B13" s="51">
        <v>45376</v>
      </c>
      <c r="C13" s="52"/>
      <c r="D13" s="53">
        <v>15</v>
      </c>
      <c r="E13" s="54" t="s">
        <v>22</v>
      </c>
      <c r="F13" s="37" t="s">
        <v>28</v>
      </c>
      <c r="G13" s="18"/>
      <c r="M13" t="s">
        <v>29</v>
      </c>
      <c r="N13">
        <v>6</v>
      </c>
      <c r="O13">
        <v>25</v>
      </c>
    </row>
    <row r="14" spans="1:15">
      <c r="A14" s="8">
        <f>IF(ISBLANK(B14),"",_xlfn.ISOWEEKNUM('Journal de travail'!$B14))</f>
        <v>13</v>
      </c>
      <c r="B14" s="47">
        <v>45376</v>
      </c>
      <c r="C14" s="48"/>
      <c r="D14" s="49">
        <v>15</v>
      </c>
      <c r="E14" s="50" t="s">
        <v>19</v>
      </c>
      <c r="F14" s="37" t="s">
        <v>30</v>
      </c>
      <c r="G14" s="16"/>
      <c r="M14" t="s">
        <v>20</v>
      </c>
      <c r="N14">
        <v>7</v>
      </c>
      <c r="O14">
        <v>30</v>
      </c>
    </row>
    <row r="15" spans="1:15">
      <c r="A15" s="17">
        <f>IF(ISBLANK(B15),"",_xlfn.ISOWEEKNUM('Journal de travail'!$B15))</f>
        <v>13</v>
      </c>
      <c r="B15" s="51">
        <v>45376</v>
      </c>
      <c r="C15" s="52"/>
      <c r="D15" s="53">
        <v>15</v>
      </c>
      <c r="E15" s="54" t="s">
        <v>22</v>
      </c>
      <c r="F15" s="37" t="s">
        <v>31</v>
      </c>
      <c r="G15" s="18"/>
      <c r="M15" t="s">
        <v>32</v>
      </c>
      <c r="N15">
        <v>8</v>
      </c>
      <c r="O15">
        <v>35</v>
      </c>
    </row>
    <row r="16" spans="1:15">
      <c r="A16" s="8">
        <f>IF(ISBLANK(B16),"",_xlfn.ISOWEEKNUM('Journal de travail'!$B16))</f>
        <v>13</v>
      </c>
      <c r="B16" s="47">
        <v>45376</v>
      </c>
      <c r="C16" s="48"/>
      <c r="D16" s="49">
        <v>15</v>
      </c>
      <c r="E16" s="50" t="s">
        <v>22</v>
      </c>
      <c r="F16" s="37" t="s">
        <v>33</v>
      </c>
      <c r="G16" s="16"/>
      <c r="O16">
        <v>40</v>
      </c>
    </row>
    <row r="17" spans="1:15">
      <c r="A17" s="17">
        <f>IF(ISBLANK(B17),"",_xlfn.ISOWEEKNUM('Journal de travail'!$B17))</f>
        <v>13</v>
      </c>
      <c r="B17" s="51">
        <v>45376</v>
      </c>
      <c r="C17" s="52"/>
      <c r="D17" s="53">
        <v>15</v>
      </c>
      <c r="E17" s="54" t="s">
        <v>22</v>
      </c>
      <c r="F17" s="37" t="s">
        <v>34</v>
      </c>
      <c r="G17" s="18"/>
      <c r="O17">
        <v>45</v>
      </c>
    </row>
    <row r="18" spans="1:15">
      <c r="A18" s="8">
        <f>IF(ISBLANK(B18),"",_xlfn.ISOWEEKNUM('Journal de travail'!$B18))</f>
        <v>13</v>
      </c>
      <c r="B18" s="47">
        <v>45376</v>
      </c>
      <c r="C18" s="48"/>
      <c r="D18" s="49">
        <v>15</v>
      </c>
      <c r="E18" s="50" t="s">
        <v>22</v>
      </c>
      <c r="F18" s="37" t="s">
        <v>35</v>
      </c>
      <c r="G18" s="16"/>
      <c r="O18">
        <v>50</v>
      </c>
    </row>
    <row r="19" spans="1:15" ht="16.5">
      <c r="A19" s="17">
        <f>IF(ISBLANK(B19),"",_xlfn.ISOWEEKNUM('Journal de travail'!$B19))</f>
        <v>16</v>
      </c>
      <c r="B19" s="51">
        <v>45397</v>
      </c>
      <c r="C19" s="52"/>
      <c r="D19" s="53">
        <v>15</v>
      </c>
      <c r="E19" s="54" t="s">
        <v>32</v>
      </c>
      <c r="F19" s="37" t="s">
        <v>36</v>
      </c>
      <c r="G19" s="18"/>
      <c r="O19">
        <v>55</v>
      </c>
    </row>
    <row r="20" spans="1:15" ht="32.25">
      <c r="A20" s="8">
        <f>IF(ISBLANK(B20),"",_xlfn.ISOWEEKNUM('Journal de travail'!$B20))</f>
        <v>16</v>
      </c>
      <c r="B20" s="47">
        <v>45397</v>
      </c>
      <c r="C20" s="48"/>
      <c r="D20" s="49">
        <v>15</v>
      </c>
      <c r="E20" s="50" t="s">
        <v>32</v>
      </c>
      <c r="F20" s="37" t="s">
        <v>37</v>
      </c>
      <c r="G20" s="16"/>
    </row>
    <row r="21" spans="1:15" ht="16.5">
      <c r="A21" s="17" t="str">
        <f>IF(ISBLANK(B21),"",_xlfn.ISOWEEKNUM('Journal de travail'!$B21))</f>
        <v/>
      </c>
      <c r="B21" s="51"/>
      <c r="C21" s="52"/>
      <c r="D21" s="53">
        <v>15</v>
      </c>
      <c r="E21" s="54" t="s">
        <v>32</v>
      </c>
      <c r="F21" s="37" t="s">
        <v>38</v>
      </c>
      <c r="G21" s="18"/>
    </row>
    <row r="22" spans="1:15" ht="16.5">
      <c r="A22" s="8" t="str">
        <f>IF(ISBLANK(B22),"",_xlfn.ISOWEEKNUM('Journal de travail'!$B22))</f>
        <v/>
      </c>
      <c r="B22" s="47"/>
      <c r="C22" s="48"/>
      <c r="D22" s="49">
        <v>15</v>
      </c>
      <c r="E22" s="50" t="s">
        <v>22</v>
      </c>
      <c r="F22" s="37" t="s">
        <v>39</v>
      </c>
      <c r="G22" s="16"/>
    </row>
    <row r="23" spans="1:15" ht="32.25">
      <c r="A23" s="17" t="str">
        <f>IF(ISBLANK(B23),"",_xlfn.ISOWEEKNUM('Journal de travail'!$B23))</f>
        <v/>
      </c>
      <c r="B23" s="51"/>
      <c r="C23" s="52"/>
      <c r="D23" s="53">
        <v>15</v>
      </c>
      <c r="E23" s="54" t="s">
        <v>20</v>
      </c>
      <c r="F23" s="37" t="s">
        <v>40</v>
      </c>
      <c r="G23" s="18"/>
    </row>
    <row r="24" spans="1:15" ht="16.5">
      <c r="A24" s="8" t="str">
        <f>IF(ISBLANK(B24),"",_xlfn.ISOWEEKNUM('Journal de travail'!$B24))</f>
        <v/>
      </c>
      <c r="B24" s="47"/>
      <c r="C24" s="48"/>
      <c r="D24" s="49">
        <v>15</v>
      </c>
      <c r="E24" s="50" t="s">
        <v>20</v>
      </c>
      <c r="F24" s="37" t="s">
        <v>41</v>
      </c>
      <c r="G24" s="16"/>
    </row>
    <row r="25" spans="1:15" ht="16.5">
      <c r="A25" s="17" t="str">
        <f>IF(ISBLANK(B25),"",_xlfn.ISOWEEKNUM('Journal de travail'!$B25))</f>
        <v/>
      </c>
      <c r="B25" s="51"/>
      <c r="C25" s="52"/>
      <c r="D25" s="53">
        <v>15</v>
      </c>
      <c r="E25" s="54" t="s">
        <v>20</v>
      </c>
      <c r="F25" s="37" t="s">
        <v>42</v>
      </c>
      <c r="G25" s="18"/>
    </row>
    <row r="26" spans="1:15" ht="16.5">
      <c r="A26" s="8" t="str">
        <f>IF(ISBLANK(B26),"",_xlfn.ISOWEEKNUM('Journal de travail'!$B26))</f>
        <v/>
      </c>
      <c r="B26" s="47"/>
      <c r="C26" s="48"/>
      <c r="D26" s="49">
        <v>15</v>
      </c>
      <c r="E26" s="50" t="s">
        <v>20</v>
      </c>
      <c r="F26" s="37" t="s">
        <v>43</v>
      </c>
      <c r="G26" s="16"/>
    </row>
    <row r="27" spans="1:15" ht="16.5">
      <c r="A27" s="17" t="str">
        <f>IF(ISBLANK(B27),"",_xlfn.ISOWEEKNUM('Journal de travail'!$B27))</f>
        <v/>
      </c>
      <c r="B27" s="51"/>
      <c r="C27" s="52"/>
      <c r="D27" s="53">
        <v>30</v>
      </c>
      <c r="E27" s="54" t="s">
        <v>22</v>
      </c>
      <c r="F27" s="57" t="s">
        <v>44</v>
      </c>
      <c r="G27" s="18"/>
    </row>
    <row r="28" spans="1:15">
      <c r="A28" s="8" t="str">
        <f>IF(ISBLANK(B28),"",_xlfn.ISOWEEKNUM('Journal de travail'!$B28))</f>
        <v/>
      </c>
      <c r="B28" s="47"/>
      <c r="C28" s="48"/>
      <c r="D28" s="49">
        <v>15</v>
      </c>
      <c r="E28" s="50"/>
      <c r="F28" s="36"/>
      <c r="G28" s="16"/>
    </row>
    <row r="29" spans="1:15">
      <c r="A29" s="17" t="str">
        <f>IF(ISBLANK(B29),"",_xlfn.ISOWEEKNUM('Journal de travail'!$B29))</f>
        <v/>
      </c>
      <c r="B29" s="51"/>
      <c r="C29" s="52"/>
      <c r="D29" s="53">
        <v>15</v>
      </c>
      <c r="E29" s="54"/>
      <c r="F29" s="36"/>
      <c r="G29" s="18"/>
    </row>
    <row r="30" spans="1:1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"/>
    </sheetView>
  </sheetViews>
  <sheetFormatPr defaultColWidth="11" defaultRowHeight="18.75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>
      <c r="A3" t="s">
        <v>45</v>
      </c>
      <c r="B3" t="s">
        <v>46</v>
      </c>
      <c r="C3" s="24" t="s">
        <v>47</v>
      </c>
      <c r="D3" s="25" t="s">
        <v>48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1.0416666666666666E-2</v>
      </c>
    </row>
    <row r="5" spans="1:4">
      <c r="A5">
        <f>SUMIF('Journal de travail'!$E$7:$E$532,Analyse!C5,'Journal de travail'!$C$7:$C$532)*60</f>
        <v>0</v>
      </c>
      <c r="B5">
        <f>SUMIF('Journal de travail'!$E$7:$E$532,Analyse!C5,'Journal de travail'!$D$7:$D$532)</f>
        <v>150</v>
      </c>
      <c r="C5" s="42" t="str">
        <f>'Journal de travail'!M9</f>
        <v>Développement</v>
      </c>
      <c r="D5" s="34">
        <f t="shared" ref="D5:D11" si="0">(A5+B5)/1440</f>
        <v>0.10416666666666667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>
      <c r="B10">
        <f>SUMIF('Journal de travail'!$E$7:$E$532,Analyse!C10,'Journal de travail'!$D$7:$D$532)</f>
        <v>90</v>
      </c>
      <c r="C10" s="38" t="str">
        <f>'Journal de travail'!M14</f>
        <v>Design</v>
      </c>
      <c r="D10" s="34">
        <f t="shared" si="0"/>
        <v>6.25E-2</v>
      </c>
    </row>
    <row r="11" spans="1:4">
      <c r="B11">
        <f>SUMIF('Journal de travail'!$E$7:$E$532,Analyse!C11,'Journal de travail'!$D$7:$D$532)</f>
        <v>45</v>
      </c>
      <c r="C11" s="40" t="str">
        <f>'Journal de travail'!M15</f>
        <v>Autre</v>
      </c>
      <c r="D11" s="34">
        <f t="shared" si="0"/>
        <v>3.125E-2</v>
      </c>
    </row>
    <row r="12" spans="1:4">
      <c r="C12" s="24" t="s">
        <v>49</v>
      </c>
      <c r="D12" s="35">
        <f>SUM(D4:D11)</f>
        <v>0.22916666666666669</v>
      </c>
    </row>
    <row r="14" spans="1: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/>
</file>

<file path=customXml/itemProps2.xml><?xml version="1.0" encoding="utf-8"?>
<ds:datastoreItem xmlns:ds="http://schemas.openxmlformats.org/officeDocument/2006/customXml" ds:itemID="{0453EC0E-0298-408B-815C-A1500DB4F5E9}"/>
</file>

<file path=customXml/itemProps3.xml><?xml version="1.0" encoding="utf-8"?>
<ds:datastoreItem xmlns:ds="http://schemas.openxmlformats.org/officeDocument/2006/customXml" ds:itemID="{F2FB702A-DCBD-43A8-A34C-6000FD8861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Adrian Federico Toledo Campoverde</cp:lastModifiedBy>
  <cp:revision/>
  <dcterms:created xsi:type="dcterms:W3CDTF">2023-11-21T20:00:34Z</dcterms:created>
  <dcterms:modified xsi:type="dcterms:W3CDTF">2024-04-15T13:17:34Z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