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osy\Downloads\"/>
    </mc:Choice>
  </mc:AlternateContent>
  <xr:revisionPtr revIDLastSave="0" documentId="8_{430A2B22-726C-4247-9589-C62C5679892D}" xr6:coauthVersionLast="45" xr6:coauthVersionMax="45" xr10:uidLastSave="{00000000-0000-0000-0000-000000000000}"/>
  <bookViews>
    <workbookView xWindow="-120" yWindow="-120" windowWidth="20730" windowHeight="11160" activeTab="2" xr2:uid="{9F3D6959-63E0-43B4-BC86-7657B6D987AF}"/>
  </bookViews>
  <sheets>
    <sheet name="datos" sheetId="1" r:id="rId1"/>
    <sheet name="tablas dinamicas" sheetId="2" r:id="rId2"/>
    <sheet name="dashboard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5" i="3"/>
  <c r="A5" i="3"/>
  <c r="A6" i="3"/>
  <c r="A7" i="3"/>
  <c r="A8" i="3"/>
  <c r="A9" i="3"/>
  <c r="A10" i="3"/>
  <c r="A11" i="3"/>
  <c r="A12" i="3"/>
  <c r="A13" i="3"/>
  <c r="A4" i="3"/>
  <c r="E5" i="3"/>
  <c r="E6" i="3"/>
  <c r="E7" i="3"/>
  <c r="E8" i="3"/>
  <c r="E9" i="3"/>
  <c r="E10" i="3"/>
  <c r="E11" i="3"/>
  <c r="E12" i="3"/>
  <c r="E13" i="3"/>
  <c r="B15" i="3"/>
  <c r="B13" i="3"/>
  <c r="B11" i="3"/>
  <c r="B9" i="3"/>
  <c r="B7" i="3"/>
  <c r="B5" i="3"/>
  <c r="F13" i="3"/>
  <c r="F11" i="3"/>
  <c r="B4" i="3"/>
  <c r="B14" i="3"/>
  <c r="B12" i="3"/>
  <c r="B10" i="3"/>
  <c r="B8" i="3"/>
  <c r="B6" i="3"/>
  <c r="F9" i="3"/>
  <c r="F10" i="3"/>
  <c r="F12" i="3"/>
  <c r="C6" i="3" l="1"/>
  <c r="C8" i="3"/>
  <c r="C10" i="3"/>
  <c r="C12" i="3"/>
  <c r="C14" i="3"/>
  <c r="C4" i="3"/>
  <c r="C5" i="3"/>
  <c r="C7" i="3"/>
  <c r="C9" i="3"/>
  <c r="C11" i="3"/>
  <c r="C13" i="3"/>
  <c r="C15" i="3"/>
  <c r="I5" i="3"/>
  <c r="I6" i="3"/>
  <c r="I7" i="3"/>
  <c r="I8" i="3"/>
  <c r="I4" i="3"/>
  <c r="E4" i="3"/>
  <c r="J7" i="3"/>
  <c r="F6" i="3"/>
  <c r="J5" i="3"/>
  <c r="F8" i="3"/>
  <c r="F5" i="3"/>
  <c r="J8" i="3"/>
  <c r="F7" i="3"/>
  <c r="J4" i="3"/>
  <c r="J6" i="3"/>
  <c r="F4" i="3"/>
  <c r="G12" i="3" l="1"/>
  <c r="G9" i="3"/>
  <c r="G11" i="3"/>
  <c r="G10" i="3"/>
  <c r="G13" i="3"/>
  <c r="G4" i="3"/>
  <c r="G5" i="3"/>
  <c r="K6" i="3"/>
  <c r="G8" i="3"/>
  <c r="K4" i="3"/>
  <c r="K5" i="3"/>
  <c r="G7" i="3"/>
  <c r="G6" i="3"/>
  <c r="K8" i="3"/>
  <c r="K7" i="3"/>
</calcChain>
</file>

<file path=xl/sharedStrings.xml><?xml version="1.0" encoding="utf-8"?>
<sst xmlns="http://schemas.openxmlformats.org/spreadsheetml/2006/main" count="64" uniqueCount="41">
  <si>
    <t>Ticket_id</t>
  </si>
  <si>
    <t>Fecha</t>
  </si>
  <si>
    <t>hora</t>
  </si>
  <si>
    <t>id_pago</t>
  </si>
  <si>
    <t>id_caja</t>
  </si>
  <si>
    <t>total_ticket</t>
  </si>
  <si>
    <t>id_empledo</t>
  </si>
  <si>
    <t>id_centro</t>
  </si>
  <si>
    <t>Suma de total_ticket</t>
  </si>
  <si>
    <t>Top 5 dias de ventas</t>
  </si>
  <si>
    <t>Ventas</t>
  </si>
  <si>
    <t>Grafica</t>
  </si>
  <si>
    <t>Etiquetas de fila</t>
  </si>
  <si>
    <t>Total general</t>
  </si>
  <si>
    <t>29-mar</t>
  </si>
  <si>
    <t>06-may</t>
  </si>
  <si>
    <t>05-dic</t>
  </si>
  <si>
    <t>11-dic</t>
  </si>
  <si>
    <t>Top 5 centros de ventas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</si>
  <si>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</si>
  <si>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</si>
  <si>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</si>
  <si>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</si>
  <si>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</si>
  <si>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</si>
  <si>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</si>
  <si>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</si>
  <si>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</si>
  <si>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</si>
  <si>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</si>
  <si>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</si>
  <si>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Cuenta de total_ticket</t>
  </si>
  <si>
    <t>04-ene</t>
  </si>
  <si>
    <t>22-abr</t>
  </si>
  <si>
    <t>21-jun</t>
  </si>
  <si>
    <t>05-jul</t>
  </si>
  <si>
    <t>17-ago</t>
  </si>
  <si>
    <t>03-oct</t>
  </si>
  <si>
    <t>Ventas Mensuales</t>
  </si>
  <si>
    <t>Graficas</t>
  </si>
  <si>
    <t>Dashboard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</si>
</sst>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Playbill"/>
      <family val="5"/>
    </font>
    <font>
      <sz val="11"/>
      <color theme="9" tint="-0.499984740745262"/>
      <name val="Playbill"/>
      <family val="5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44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1" xfId="0" pivotButton="1" applyBorder="1"/>
    <xf numFmtId="44" fontId="0" fillId="0" borderId="1" xfId="0" applyNumberFormat="1" applyBorder="1"/>
    <xf numFmtId="44" fontId="0" fillId="0" borderId="1" xfId="0" pivotButton="1" applyNumberFormat="1" applyBorder="1"/>
    <xf numFmtId="0" fontId="2" fillId="2" borderId="1" xfId="0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/>
    <xf numFmtId="14" fontId="0" fillId="3" borderId="1" xfId="0" applyNumberFormat="1" applyFill="1" applyBorder="1" applyAlignment="1">
      <alignment horizontal="center"/>
    </xf>
    <xf numFmtId="1" fontId="0" fillId="3" borderId="1" xfId="1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0" fillId="3" borderId="1" xfId="0" applyFill="1" applyBorder="1"/>
    <xf numFmtId="0" fontId="4" fillId="3" borderId="1" xfId="0" applyFont="1" applyFill="1" applyBorder="1"/>
    <xf numFmtId="0" fontId="0" fillId="3" borderId="1" xfId="0" applyFill="1" applyBorder="1" applyAlignment="1">
      <alignment horizontal="center"/>
    </xf>
    <xf numFmtId="44" fontId="0" fillId="3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44" fontId="0" fillId="3" borderId="1" xfId="0" applyNumberFormat="1" applyFill="1" applyBorder="1"/>
    <xf numFmtId="14" fontId="0" fillId="3" borderId="1" xfId="0" applyNumberFormat="1" applyFill="1" applyBorder="1" applyAlignment="1">
      <alignment horizontal="left"/>
    </xf>
    <xf numFmtId="1" fontId="0" fillId="3" borderId="1" xfId="0" applyNumberFormat="1" applyFill="1" applyBorder="1"/>
    <xf numFmtId="0" fontId="0" fillId="3" borderId="1" xfId="0" applyNumberFormat="1" applyFill="1" applyBorder="1"/>
    <xf numFmtId="0" fontId="0" fillId="4" borderId="1" xfId="0" applyFill="1" applyBorder="1"/>
  </cellXfs>
  <cellStyles count="2">
    <cellStyle name="Moneda" xfId="1" builtinId="4"/>
    <cellStyle name="Normal" xfId="0" builtinId="0"/>
  </cellStyles>
  <dxfs count="45"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$&quot;* #,##0.00_-;\-&quot;$&quot;* #,##0.00_-;_-&quot;$&quot;* &quot;-&quot;??_-;_-@_-"/>
    </dxf>
    <dxf>
      <numFmt numFmtId="1" formatCode="0"/>
    </dxf>
    <dxf>
      <numFmt numFmtId="1" formatCode="0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 de Windows" refreshedDate="44140.734694791667" createdVersion="6" refreshedVersion="6" minRefreshableVersion="3" recordCount="200" xr:uid="{D539D906-49C6-4829-8FB4-C396A7463BF7}">
  <cacheSource type="worksheet">
    <worksheetSource name="Ventas"/>
  </cacheSource>
  <cacheFields count="9">
    <cacheField name="Ticket_id" numFmtId="0">
      <sharedItems containsSemiMixedTypes="0" containsString="0" containsNumber="1" containsInteger="1" minValue="201" maxValue="400"/>
    </cacheField>
    <cacheField name="Fecha" numFmtId="14">
      <sharedItems containsSemiMixedTypes="0" containsNonDate="0" containsDate="1" containsString="0" minDate="2020-01-04T00:00:00" maxDate="2020-12-30T00:00:00" count="149">
        <d v="2020-01-04T00:00:00"/>
        <d v="2020-12-15T00:00:00"/>
        <d v="2020-12-05T00:00:00"/>
        <d v="2020-04-22T00:00:00"/>
        <d v="2020-11-15T00:00:00"/>
        <d v="2020-12-28T00:00:00"/>
        <d v="2020-07-16T00:00:00"/>
        <d v="2020-08-04T00:00:00"/>
        <d v="2020-01-26T00:00:00"/>
        <d v="2020-05-06T00:00:00"/>
        <d v="2020-11-29T00:00:00"/>
        <d v="2020-07-19T00:00:00"/>
        <d v="2020-02-11T00:00:00"/>
        <d v="2020-04-02T00:00:00"/>
        <d v="2020-09-19T00:00:00"/>
        <d v="2020-08-18T00:00:00"/>
        <d v="2020-03-08T00:00:00"/>
        <d v="2020-10-16T00:00:00"/>
        <d v="2020-05-30T00:00:00"/>
        <d v="2020-01-15T00:00:00"/>
        <d v="2020-08-12T00:00:00"/>
        <d v="2020-11-09T00:00:00"/>
        <d v="2020-03-30T00:00:00"/>
        <d v="2020-03-16T00:00:00"/>
        <d v="2020-06-21T00:00:00"/>
        <d v="2020-01-10T00:00:00"/>
        <d v="2020-08-10T00:00:00"/>
        <d v="2020-02-20T00:00:00"/>
        <d v="2020-06-24T00:00:00"/>
        <d v="2020-02-28T00:00:00"/>
        <d v="2020-10-05T00:00:00"/>
        <d v="2020-12-13T00:00:00"/>
        <d v="2020-12-26T00:00:00"/>
        <d v="2020-10-03T00:00:00"/>
        <d v="2020-05-23T00:00:00"/>
        <d v="2020-08-31T00:00:00"/>
        <d v="2020-02-25T00:00:00"/>
        <d v="2020-10-08T00:00:00"/>
        <d v="2020-12-11T00:00:00"/>
        <d v="2020-05-01T00:00:00"/>
        <d v="2020-09-26T00:00:00"/>
        <d v="2020-11-24T00:00:00"/>
        <d v="2020-03-20T00:00:00"/>
        <d v="2020-03-19T00:00:00"/>
        <d v="2020-12-19T00:00:00"/>
        <d v="2020-11-22T00:00:00"/>
        <d v="2020-07-01T00:00:00"/>
        <d v="2020-01-21T00:00:00"/>
        <d v="2020-03-02T00:00:00"/>
        <d v="2020-10-21T00:00:00"/>
        <d v="2020-03-23T00:00:00"/>
        <d v="2020-02-23T00:00:00"/>
        <d v="2020-02-16T00:00:00"/>
        <d v="2020-04-30T00:00:00"/>
        <d v="2020-02-03T00:00:00"/>
        <d v="2020-07-05T00:00:00"/>
        <d v="2020-07-06T00:00:00"/>
        <d v="2020-10-17T00:00:00"/>
        <d v="2020-08-17T00:00:00"/>
        <d v="2020-04-16T00:00:00"/>
        <d v="2020-03-18T00:00:00"/>
        <d v="2020-08-19T00:00:00"/>
        <d v="2020-03-13T00:00:00"/>
        <d v="2020-05-02T00:00:00"/>
        <d v="2020-11-02T00:00:00"/>
        <d v="2020-09-15T00:00:00"/>
        <d v="2020-02-18T00:00:00"/>
        <d v="2020-11-10T00:00:00"/>
        <d v="2020-09-25T00:00:00"/>
        <d v="2020-04-06T00:00:00"/>
        <d v="2020-11-08T00:00:00"/>
        <d v="2020-11-14T00:00:00"/>
        <d v="2020-10-29T00:00:00"/>
        <d v="2020-10-04T00:00:00"/>
        <d v="2020-02-29T00:00:00"/>
        <d v="2020-10-26T00:00:00"/>
        <d v="2020-03-10T00:00:00"/>
        <d v="2020-11-16T00:00:00"/>
        <d v="2020-01-20T00:00:00"/>
        <d v="2020-06-18T00:00:00"/>
        <d v="2020-06-16T00:00:00"/>
        <d v="2020-05-10T00:00:00"/>
        <d v="2020-06-09T00:00:00"/>
        <d v="2020-03-29T00:00:00"/>
        <d v="2020-11-05T00:00:00"/>
        <d v="2020-12-18T00:00:00"/>
        <d v="2020-07-28T00:00:00"/>
        <d v="2020-09-18T00:00:00"/>
        <d v="2020-02-17T00:00:00"/>
        <d v="2020-07-20T00:00:00"/>
        <d v="2020-06-10T00:00:00"/>
        <d v="2020-10-18T00:00:00"/>
        <d v="2020-12-01T00:00:00"/>
        <d v="2020-03-25T00:00:00"/>
        <d v="2020-04-18T00:00:00"/>
        <d v="2020-04-04T00:00:00"/>
        <d v="2020-09-16T00:00:00"/>
        <d v="2020-09-21T00:00:00"/>
        <d v="2020-07-09T00:00:00"/>
        <d v="2020-06-26T00:00:00"/>
        <d v="2020-06-11T00:00:00"/>
        <d v="2020-09-23T00:00:00"/>
        <d v="2020-06-15T00:00:00"/>
        <d v="2020-06-30T00:00:00"/>
        <d v="2020-07-13T00:00:00"/>
        <d v="2020-06-29T00:00:00"/>
        <d v="2020-11-11T00:00:00"/>
        <d v="2020-08-24T00:00:00"/>
        <d v="2020-07-24T00:00:00"/>
        <d v="2020-10-07T00:00:00"/>
        <d v="2020-11-19T00:00:00"/>
        <d v="2020-04-09T00:00:00"/>
        <d v="2020-05-31T00:00:00"/>
        <d v="2020-12-03T00:00:00"/>
        <d v="2020-09-07T00:00:00"/>
        <d v="2020-11-17T00:00:00"/>
        <d v="2020-12-29T00:00:00"/>
        <d v="2020-07-17T00:00:00"/>
        <d v="2020-06-25T00:00:00"/>
        <d v="2020-10-24T00:00:00"/>
        <d v="2020-06-06T00:00:00"/>
        <d v="2020-01-05T00:00:00"/>
        <d v="2020-06-07T00:00:00"/>
        <d v="2020-05-08T00:00:00"/>
        <d v="2020-06-28T00:00:00"/>
        <d v="2020-07-21T00:00:00"/>
        <d v="2020-08-11T00:00:00"/>
        <d v="2020-08-02T00:00:00"/>
        <d v="2020-11-03T00:00:00"/>
        <d v="2020-04-13T00:00:00"/>
        <d v="2020-05-25T00:00:00"/>
        <d v="2020-12-16T00:00:00"/>
        <d v="2020-03-27T00:00:00"/>
        <d v="2020-02-19T00:00:00"/>
        <d v="2020-04-15T00:00:00"/>
        <d v="2020-08-03T00:00:00"/>
        <d v="2020-08-16T00:00:00"/>
        <d v="2020-08-22T00:00:00"/>
        <d v="2020-12-04T00:00:00"/>
        <d v="2020-04-07T00:00:00"/>
        <d v="2020-08-13T00:00:00"/>
        <d v="2020-12-25T00:00:00"/>
        <d v="2020-08-07T00:00:00"/>
        <d v="2020-03-03T00:00:00"/>
        <d v="2020-08-08T00:00:00"/>
        <d v="2020-08-28T00:00:00"/>
        <d v="2020-01-16T00:00:00"/>
        <d v="2020-08-05T00:00:00"/>
        <d v="2020-07-12T00:00:00"/>
      </sharedItems>
      <fieldGroup par="8" base="1">
        <rangePr groupBy="days" startDate="2020-01-04T00:00:00" endDate="2020-12-30T00:00:00"/>
        <groupItems count="368">
          <s v="&lt;04/01/2020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/12/2020"/>
        </groupItems>
      </fieldGroup>
    </cacheField>
    <cacheField name="hora" numFmtId="0">
      <sharedItems containsSemiMixedTypes="0" containsString="0" containsNumber="1" containsInteger="1" minValue="1" maxValue="23"/>
    </cacheField>
    <cacheField name="id_pago" numFmtId="0">
      <sharedItems containsSemiMixedTypes="0" containsString="0" containsNumber="1" containsInteger="1" minValue="1" maxValue="2"/>
    </cacheField>
    <cacheField name="id_caja" numFmtId="0">
      <sharedItems containsSemiMixedTypes="0" containsString="0" containsNumber="1" containsInteger="1" minValue="1" maxValue="14"/>
    </cacheField>
    <cacheField name="total_ticket" numFmtId="0">
      <sharedItems containsSemiMixedTypes="0" containsString="0" containsNumber="1" containsInteger="1" minValue="10" maxValue="4992"/>
    </cacheField>
    <cacheField name="id_empledo" numFmtId="0">
      <sharedItems containsSemiMixedTypes="0" containsString="0" containsNumber="1" containsInteger="1" minValue="8" maxValue="998"/>
    </cacheField>
    <cacheField name="id_centro" numFmtId="0">
      <sharedItems containsSemiMixedTypes="0" containsString="0" containsNumber="1" containsInteger="1" minValue="1" maxValue="49" count="49">
        <n v="12"/>
        <n v="3"/>
        <n v="4"/>
        <n v="42"/>
        <n v="29"/>
        <n v="10"/>
        <n v="5"/>
        <n v="24"/>
        <n v="43"/>
        <n v="6"/>
        <n v="19"/>
        <n v="1"/>
        <n v="8"/>
        <n v="16"/>
        <n v="21"/>
        <n v="25"/>
        <n v="32"/>
        <n v="28"/>
        <n v="48"/>
        <n v="41"/>
        <n v="31"/>
        <n v="20"/>
        <n v="46"/>
        <n v="40"/>
        <n v="36"/>
        <n v="23"/>
        <n v="11"/>
        <n v="17"/>
        <n v="47"/>
        <n v="27"/>
        <n v="9"/>
        <n v="34"/>
        <n v="18"/>
        <n v="14"/>
        <n v="44"/>
        <n v="13"/>
        <n v="39"/>
        <n v="7"/>
        <n v="2"/>
        <n v="33"/>
        <n v="15"/>
        <n v="30"/>
        <n v="45"/>
        <n v="26"/>
        <n v="37"/>
        <n v="35"/>
        <n v="38"/>
        <n v="22"/>
        <n v="49"/>
      </sharedItems>
    </cacheField>
    <cacheField name="Meses" numFmtId="0" databaseField="0">
      <fieldGroup base="1">
        <rangePr groupBy="months" startDate="2020-01-04T00:00:00" endDate="2020-12-30T00:00:00"/>
        <groupItems count="14">
          <s v="&lt;04/01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1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201"/>
    <x v="0"/>
    <n v="10"/>
    <n v="1"/>
    <n v="3"/>
    <n v="2544"/>
    <n v="576"/>
    <x v="0"/>
  </r>
  <r>
    <n v="202"/>
    <x v="1"/>
    <n v="8"/>
    <n v="2"/>
    <n v="2"/>
    <n v="2350"/>
    <n v="529"/>
    <x v="1"/>
  </r>
  <r>
    <n v="203"/>
    <x v="2"/>
    <n v="16"/>
    <n v="1"/>
    <n v="4"/>
    <n v="122"/>
    <n v="754"/>
    <x v="2"/>
  </r>
  <r>
    <n v="204"/>
    <x v="3"/>
    <n v="9"/>
    <n v="2"/>
    <n v="7"/>
    <n v="3273"/>
    <n v="143"/>
    <x v="3"/>
  </r>
  <r>
    <n v="205"/>
    <x v="4"/>
    <n v="5"/>
    <n v="1"/>
    <n v="13"/>
    <n v="46"/>
    <n v="881"/>
    <x v="4"/>
  </r>
  <r>
    <n v="206"/>
    <x v="5"/>
    <n v="11"/>
    <n v="2"/>
    <n v="4"/>
    <n v="1147"/>
    <n v="425"/>
    <x v="5"/>
  </r>
  <r>
    <n v="207"/>
    <x v="6"/>
    <n v="17"/>
    <n v="2"/>
    <n v="3"/>
    <n v="917"/>
    <n v="487"/>
    <x v="6"/>
  </r>
  <r>
    <n v="208"/>
    <x v="7"/>
    <n v="4"/>
    <n v="2"/>
    <n v="4"/>
    <n v="4519"/>
    <n v="234"/>
    <x v="7"/>
  </r>
  <r>
    <n v="209"/>
    <x v="8"/>
    <n v="15"/>
    <n v="2"/>
    <n v="6"/>
    <n v="3923"/>
    <n v="579"/>
    <x v="8"/>
  </r>
  <r>
    <n v="210"/>
    <x v="9"/>
    <n v="16"/>
    <n v="2"/>
    <n v="7"/>
    <n v="4990"/>
    <n v="924"/>
    <x v="5"/>
  </r>
  <r>
    <n v="211"/>
    <x v="10"/>
    <n v="17"/>
    <n v="1"/>
    <n v="8"/>
    <n v="2391"/>
    <n v="613"/>
    <x v="7"/>
  </r>
  <r>
    <n v="212"/>
    <x v="11"/>
    <n v="6"/>
    <n v="2"/>
    <n v="4"/>
    <n v="1496"/>
    <n v="392"/>
    <x v="9"/>
  </r>
  <r>
    <n v="213"/>
    <x v="12"/>
    <n v="14"/>
    <n v="1"/>
    <n v="2"/>
    <n v="2569"/>
    <n v="570"/>
    <x v="10"/>
  </r>
  <r>
    <n v="214"/>
    <x v="13"/>
    <n v="11"/>
    <n v="1"/>
    <n v="9"/>
    <n v="487"/>
    <n v="877"/>
    <x v="11"/>
  </r>
  <r>
    <n v="215"/>
    <x v="14"/>
    <n v="11"/>
    <n v="1"/>
    <n v="2"/>
    <n v="919"/>
    <n v="559"/>
    <x v="12"/>
  </r>
  <r>
    <n v="216"/>
    <x v="15"/>
    <n v="4"/>
    <n v="2"/>
    <n v="7"/>
    <n v="2321"/>
    <n v="46"/>
    <x v="13"/>
  </r>
  <r>
    <n v="217"/>
    <x v="2"/>
    <n v="9"/>
    <n v="2"/>
    <n v="13"/>
    <n v="777"/>
    <n v="275"/>
    <x v="14"/>
  </r>
  <r>
    <n v="218"/>
    <x v="16"/>
    <n v="6"/>
    <n v="2"/>
    <n v="4"/>
    <n v="1924"/>
    <n v="345"/>
    <x v="15"/>
  </r>
  <r>
    <n v="219"/>
    <x v="17"/>
    <n v="8"/>
    <n v="2"/>
    <n v="3"/>
    <n v="451"/>
    <n v="858"/>
    <x v="16"/>
  </r>
  <r>
    <n v="220"/>
    <x v="18"/>
    <n v="3"/>
    <n v="1"/>
    <n v="14"/>
    <n v="2741"/>
    <n v="839"/>
    <x v="17"/>
  </r>
  <r>
    <n v="221"/>
    <x v="19"/>
    <n v="11"/>
    <n v="1"/>
    <n v="7"/>
    <n v="4766"/>
    <n v="883"/>
    <x v="12"/>
  </r>
  <r>
    <n v="222"/>
    <x v="20"/>
    <n v="10"/>
    <n v="1"/>
    <n v="4"/>
    <n v="654"/>
    <n v="852"/>
    <x v="18"/>
  </r>
  <r>
    <n v="223"/>
    <x v="21"/>
    <n v="17"/>
    <n v="2"/>
    <n v="14"/>
    <n v="4517"/>
    <n v="736"/>
    <x v="19"/>
  </r>
  <r>
    <n v="224"/>
    <x v="22"/>
    <n v="14"/>
    <n v="1"/>
    <n v="13"/>
    <n v="842"/>
    <n v="726"/>
    <x v="8"/>
  </r>
  <r>
    <n v="225"/>
    <x v="2"/>
    <n v="8"/>
    <n v="1"/>
    <n v="3"/>
    <n v="3593"/>
    <n v="819"/>
    <x v="20"/>
  </r>
  <r>
    <n v="226"/>
    <x v="23"/>
    <n v="17"/>
    <n v="1"/>
    <n v="1"/>
    <n v="3820"/>
    <n v="492"/>
    <x v="2"/>
  </r>
  <r>
    <n v="227"/>
    <x v="24"/>
    <n v="10"/>
    <n v="1"/>
    <n v="14"/>
    <n v="2887"/>
    <n v="241"/>
    <x v="21"/>
  </r>
  <r>
    <n v="228"/>
    <x v="25"/>
    <n v="4"/>
    <n v="2"/>
    <n v="12"/>
    <n v="2109"/>
    <n v="671"/>
    <x v="22"/>
  </r>
  <r>
    <n v="229"/>
    <x v="26"/>
    <n v="3"/>
    <n v="1"/>
    <n v="13"/>
    <n v="1127"/>
    <n v="616"/>
    <x v="23"/>
  </r>
  <r>
    <n v="230"/>
    <x v="27"/>
    <n v="19"/>
    <n v="2"/>
    <n v="5"/>
    <n v="2906"/>
    <n v="378"/>
    <x v="8"/>
  </r>
  <r>
    <n v="231"/>
    <x v="28"/>
    <n v="2"/>
    <n v="1"/>
    <n v="6"/>
    <n v="820"/>
    <n v="8"/>
    <x v="5"/>
  </r>
  <r>
    <n v="232"/>
    <x v="29"/>
    <n v="8"/>
    <n v="1"/>
    <n v="3"/>
    <n v="4354"/>
    <n v="632"/>
    <x v="24"/>
  </r>
  <r>
    <n v="233"/>
    <x v="30"/>
    <n v="4"/>
    <n v="1"/>
    <n v="5"/>
    <n v="4700"/>
    <n v="941"/>
    <x v="6"/>
  </r>
  <r>
    <n v="234"/>
    <x v="31"/>
    <n v="1"/>
    <n v="2"/>
    <n v="13"/>
    <n v="1562"/>
    <n v="994"/>
    <x v="23"/>
  </r>
  <r>
    <n v="235"/>
    <x v="0"/>
    <n v="13"/>
    <n v="2"/>
    <n v="1"/>
    <n v="1617"/>
    <n v="449"/>
    <x v="21"/>
  </r>
  <r>
    <n v="236"/>
    <x v="3"/>
    <n v="18"/>
    <n v="2"/>
    <n v="9"/>
    <n v="81"/>
    <n v="191"/>
    <x v="23"/>
  </r>
  <r>
    <n v="237"/>
    <x v="32"/>
    <n v="22"/>
    <n v="2"/>
    <n v="14"/>
    <n v="3763"/>
    <n v="926"/>
    <x v="25"/>
  </r>
  <r>
    <n v="238"/>
    <x v="33"/>
    <n v="20"/>
    <n v="1"/>
    <n v="8"/>
    <n v="1992"/>
    <n v="673"/>
    <x v="10"/>
  </r>
  <r>
    <n v="239"/>
    <x v="34"/>
    <n v="2"/>
    <n v="1"/>
    <n v="3"/>
    <n v="2794"/>
    <n v="12"/>
    <x v="26"/>
  </r>
  <r>
    <n v="240"/>
    <x v="35"/>
    <n v="17"/>
    <n v="2"/>
    <n v="3"/>
    <n v="2032"/>
    <n v="719"/>
    <x v="27"/>
  </r>
  <r>
    <n v="241"/>
    <x v="36"/>
    <n v="8"/>
    <n v="1"/>
    <n v="14"/>
    <n v="4415"/>
    <n v="703"/>
    <x v="28"/>
  </r>
  <r>
    <n v="242"/>
    <x v="37"/>
    <n v="17"/>
    <n v="1"/>
    <n v="2"/>
    <n v="4257"/>
    <n v="243"/>
    <x v="29"/>
  </r>
  <r>
    <n v="243"/>
    <x v="38"/>
    <n v="12"/>
    <n v="1"/>
    <n v="11"/>
    <n v="2497"/>
    <n v="596"/>
    <x v="7"/>
  </r>
  <r>
    <n v="244"/>
    <x v="39"/>
    <n v="1"/>
    <n v="2"/>
    <n v="10"/>
    <n v="4555"/>
    <n v="407"/>
    <x v="30"/>
  </r>
  <r>
    <n v="245"/>
    <x v="9"/>
    <n v="8"/>
    <n v="1"/>
    <n v="13"/>
    <n v="1162"/>
    <n v="607"/>
    <x v="31"/>
  </r>
  <r>
    <n v="246"/>
    <x v="40"/>
    <n v="4"/>
    <n v="1"/>
    <n v="3"/>
    <n v="2058"/>
    <n v="755"/>
    <x v="25"/>
  </r>
  <r>
    <n v="247"/>
    <x v="41"/>
    <n v="10"/>
    <n v="2"/>
    <n v="8"/>
    <n v="2488"/>
    <n v="665"/>
    <x v="10"/>
  </r>
  <r>
    <n v="248"/>
    <x v="42"/>
    <n v="5"/>
    <n v="2"/>
    <n v="11"/>
    <n v="3619"/>
    <n v="146"/>
    <x v="19"/>
  </r>
  <r>
    <n v="249"/>
    <x v="43"/>
    <n v="13"/>
    <n v="1"/>
    <n v="4"/>
    <n v="174"/>
    <n v="277"/>
    <x v="31"/>
  </r>
  <r>
    <n v="250"/>
    <x v="44"/>
    <n v="23"/>
    <n v="2"/>
    <n v="9"/>
    <n v="1879"/>
    <n v="22"/>
    <x v="9"/>
  </r>
  <r>
    <n v="251"/>
    <x v="45"/>
    <n v="5"/>
    <n v="1"/>
    <n v="6"/>
    <n v="152"/>
    <n v="199"/>
    <x v="3"/>
  </r>
  <r>
    <n v="252"/>
    <x v="46"/>
    <n v="11"/>
    <n v="1"/>
    <n v="2"/>
    <n v="3011"/>
    <n v="833"/>
    <x v="6"/>
  </r>
  <r>
    <n v="253"/>
    <x v="47"/>
    <n v="12"/>
    <n v="2"/>
    <n v="7"/>
    <n v="755"/>
    <n v="795"/>
    <x v="18"/>
  </r>
  <r>
    <n v="254"/>
    <x v="48"/>
    <n v="18"/>
    <n v="2"/>
    <n v="6"/>
    <n v="3664"/>
    <n v="233"/>
    <x v="15"/>
  </r>
  <r>
    <n v="255"/>
    <x v="49"/>
    <n v="17"/>
    <n v="2"/>
    <n v="6"/>
    <n v="4326"/>
    <n v="573"/>
    <x v="20"/>
  </r>
  <r>
    <n v="256"/>
    <x v="50"/>
    <n v="20"/>
    <n v="2"/>
    <n v="4"/>
    <n v="3055"/>
    <n v="906"/>
    <x v="32"/>
  </r>
  <r>
    <n v="257"/>
    <x v="51"/>
    <n v="22"/>
    <n v="1"/>
    <n v="2"/>
    <n v="3785"/>
    <n v="419"/>
    <x v="14"/>
  </r>
  <r>
    <n v="258"/>
    <x v="52"/>
    <n v="13"/>
    <n v="2"/>
    <n v="8"/>
    <n v="3883"/>
    <n v="971"/>
    <x v="33"/>
  </r>
  <r>
    <n v="259"/>
    <x v="2"/>
    <n v="10"/>
    <n v="2"/>
    <n v="12"/>
    <n v="4687"/>
    <n v="472"/>
    <x v="34"/>
  </r>
  <r>
    <n v="260"/>
    <x v="53"/>
    <n v="15"/>
    <n v="2"/>
    <n v="12"/>
    <n v="3468"/>
    <n v="669"/>
    <x v="33"/>
  </r>
  <r>
    <n v="261"/>
    <x v="54"/>
    <n v="15"/>
    <n v="2"/>
    <n v="5"/>
    <n v="3658"/>
    <n v="291"/>
    <x v="35"/>
  </r>
  <r>
    <n v="262"/>
    <x v="55"/>
    <n v="7"/>
    <n v="2"/>
    <n v="13"/>
    <n v="3962"/>
    <n v="58"/>
    <x v="32"/>
  </r>
  <r>
    <n v="263"/>
    <x v="56"/>
    <n v="14"/>
    <n v="2"/>
    <n v="12"/>
    <n v="4962"/>
    <n v="516"/>
    <x v="2"/>
  </r>
  <r>
    <n v="264"/>
    <x v="57"/>
    <n v="2"/>
    <n v="1"/>
    <n v="14"/>
    <n v="2754"/>
    <n v="100"/>
    <x v="18"/>
  </r>
  <r>
    <n v="265"/>
    <x v="58"/>
    <n v="23"/>
    <n v="1"/>
    <n v="12"/>
    <n v="338"/>
    <n v="217"/>
    <x v="14"/>
  </r>
  <r>
    <n v="266"/>
    <x v="59"/>
    <n v="20"/>
    <n v="2"/>
    <n v="5"/>
    <n v="1203"/>
    <n v="82"/>
    <x v="36"/>
  </r>
  <r>
    <n v="267"/>
    <x v="60"/>
    <n v="22"/>
    <n v="1"/>
    <n v="7"/>
    <n v="366"/>
    <n v="573"/>
    <x v="37"/>
  </r>
  <r>
    <n v="268"/>
    <x v="61"/>
    <n v="7"/>
    <n v="2"/>
    <n v="7"/>
    <n v="3613"/>
    <n v="404"/>
    <x v="38"/>
  </r>
  <r>
    <n v="269"/>
    <x v="62"/>
    <n v="21"/>
    <n v="1"/>
    <n v="6"/>
    <n v="1395"/>
    <n v="628"/>
    <x v="32"/>
  </r>
  <r>
    <n v="270"/>
    <x v="63"/>
    <n v="1"/>
    <n v="1"/>
    <n v="2"/>
    <n v="4560"/>
    <n v="155"/>
    <x v="23"/>
  </r>
  <r>
    <n v="271"/>
    <x v="64"/>
    <n v="18"/>
    <n v="2"/>
    <n v="3"/>
    <n v="2346"/>
    <n v="260"/>
    <x v="35"/>
  </r>
  <r>
    <n v="272"/>
    <x v="52"/>
    <n v="17"/>
    <n v="1"/>
    <n v="3"/>
    <n v="1839"/>
    <n v="869"/>
    <x v="9"/>
  </r>
  <r>
    <n v="273"/>
    <x v="65"/>
    <n v="18"/>
    <n v="2"/>
    <n v="4"/>
    <n v="569"/>
    <n v="698"/>
    <x v="39"/>
  </r>
  <r>
    <n v="274"/>
    <x v="66"/>
    <n v="10"/>
    <n v="2"/>
    <n v="9"/>
    <n v="503"/>
    <n v="82"/>
    <x v="40"/>
  </r>
  <r>
    <n v="275"/>
    <x v="67"/>
    <n v="9"/>
    <n v="1"/>
    <n v="13"/>
    <n v="1653"/>
    <n v="722"/>
    <x v="3"/>
  </r>
  <r>
    <n v="276"/>
    <x v="68"/>
    <n v="4"/>
    <n v="2"/>
    <n v="12"/>
    <n v="501"/>
    <n v="104"/>
    <x v="10"/>
  </r>
  <r>
    <n v="277"/>
    <x v="69"/>
    <n v="4"/>
    <n v="1"/>
    <n v="14"/>
    <n v="2012"/>
    <n v="241"/>
    <x v="41"/>
  </r>
  <r>
    <n v="278"/>
    <x v="66"/>
    <n v="23"/>
    <n v="2"/>
    <n v="1"/>
    <n v="2923"/>
    <n v="453"/>
    <x v="14"/>
  </r>
  <r>
    <n v="279"/>
    <x v="70"/>
    <n v="16"/>
    <n v="2"/>
    <n v="5"/>
    <n v="3038"/>
    <n v="507"/>
    <x v="1"/>
  </r>
  <r>
    <n v="280"/>
    <x v="25"/>
    <n v="19"/>
    <n v="1"/>
    <n v="2"/>
    <n v="115"/>
    <n v="863"/>
    <x v="17"/>
  </r>
  <r>
    <n v="281"/>
    <x v="71"/>
    <n v="23"/>
    <n v="2"/>
    <n v="6"/>
    <n v="4195"/>
    <n v="137"/>
    <x v="37"/>
  </r>
  <r>
    <n v="282"/>
    <x v="72"/>
    <n v="21"/>
    <n v="1"/>
    <n v="4"/>
    <n v="329"/>
    <n v="34"/>
    <x v="42"/>
  </r>
  <r>
    <n v="283"/>
    <x v="2"/>
    <n v="17"/>
    <n v="1"/>
    <n v="3"/>
    <n v="1984"/>
    <n v="341"/>
    <x v="2"/>
  </r>
  <r>
    <n v="284"/>
    <x v="73"/>
    <n v="6"/>
    <n v="2"/>
    <n v="2"/>
    <n v="4484"/>
    <n v="414"/>
    <x v="10"/>
  </r>
  <r>
    <n v="285"/>
    <x v="74"/>
    <n v="8"/>
    <n v="2"/>
    <n v="4"/>
    <n v="1126"/>
    <n v="256"/>
    <x v="43"/>
  </r>
  <r>
    <n v="286"/>
    <x v="75"/>
    <n v="21"/>
    <n v="1"/>
    <n v="6"/>
    <n v="1714"/>
    <n v="599"/>
    <x v="6"/>
  </r>
  <r>
    <n v="287"/>
    <x v="40"/>
    <n v="13"/>
    <n v="1"/>
    <n v="8"/>
    <n v="1084"/>
    <n v="376"/>
    <x v="26"/>
  </r>
  <r>
    <n v="288"/>
    <x v="76"/>
    <n v="9"/>
    <n v="1"/>
    <n v="11"/>
    <n v="567"/>
    <n v="451"/>
    <x v="11"/>
  </r>
  <r>
    <n v="289"/>
    <x v="77"/>
    <n v="2"/>
    <n v="2"/>
    <n v="1"/>
    <n v="2421"/>
    <n v="673"/>
    <x v="9"/>
  </r>
  <r>
    <n v="290"/>
    <x v="12"/>
    <n v="11"/>
    <n v="2"/>
    <n v="13"/>
    <n v="4541"/>
    <n v="79"/>
    <x v="32"/>
  </r>
  <r>
    <n v="291"/>
    <x v="78"/>
    <n v="22"/>
    <n v="1"/>
    <n v="2"/>
    <n v="4374"/>
    <n v="316"/>
    <x v="40"/>
  </r>
  <r>
    <n v="292"/>
    <x v="79"/>
    <n v="7"/>
    <n v="1"/>
    <n v="2"/>
    <n v="3917"/>
    <n v="546"/>
    <x v="28"/>
  </r>
  <r>
    <n v="293"/>
    <x v="80"/>
    <n v="1"/>
    <n v="1"/>
    <n v="2"/>
    <n v="1615"/>
    <n v="259"/>
    <x v="19"/>
  </r>
  <r>
    <n v="294"/>
    <x v="81"/>
    <n v="20"/>
    <n v="2"/>
    <n v="7"/>
    <n v="177"/>
    <n v="834"/>
    <x v="20"/>
  </r>
  <r>
    <n v="295"/>
    <x v="82"/>
    <n v="8"/>
    <n v="2"/>
    <n v="4"/>
    <n v="1543"/>
    <n v="494"/>
    <x v="27"/>
  </r>
  <r>
    <n v="296"/>
    <x v="83"/>
    <n v="12"/>
    <n v="1"/>
    <n v="9"/>
    <n v="3584"/>
    <n v="343"/>
    <x v="18"/>
  </r>
  <r>
    <n v="297"/>
    <x v="84"/>
    <n v="7"/>
    <n v="2"/>
    <n v="14"/>
    <n v="3366"/>
    <n v="387"/>
    <x v="26"/>
  </r>
  <r>
    <n v="298"/>
    <x v="33"/>
    <n v="1"/>
    <n v="2"/>
    <n v="4"/>
    <n v="4601"/>
    <n v="875"/>
    <x v="15"/>
  </r>
  <r>
    <n v="299"/>
    <x v="85"/>
    <n v="3"/>
    <n v="2"/>
    <n v="5"/>
    <n v="3196"/>
    <n v="192"/>
    <x v="44"/>
  </r>
  <r>
    <n v="300"/>
    <x v="86"/>
    <n v="20"/>
    <n v="1"/>
    <n v="1"/>
    <n v="190"/>
    <n v="35"/>
    <x v="38"/>
  </r>
  <r>
    <n v="301"/>
    <x v="87"/>
    <n v="15"/>
    <n v="1"/>
    <n v="3"/>
    <n v="2758"/>
    <n v="778"/>
    <x v="40"/>
  </r>
  <r>
    <n v="302"/>
    <x v="56"/>
    <n v="21"/>
    <n v="2"/>
    <n v="12"/>
    <n v="4182"/>
    <n v="345"/>
    <x v="45"/>
  </r>
  <r>
    <n v="303"/>
    <x v="83"/>
    <n v="18"/>
    <n v="2"/>
    <n v="4"/>
    <n v="3041"/>
    <n v="94"/>
    <x v="17"/>
  </r>
  <r>
    <n v="304"/>
    <x v="88"/>
    <n v="7"/>
    <n v="1"/>
    <n v="5"/>
    <n v="898"/>
    <n v="383"/>
    <x v="34"/>
  </r>
  <r>
    <n v="305"/>
    <x v="53"/>
    <n v="23"/>
    <n v="2"/>
    <n v="6"/>
    <n v="41"/>
    <n v="296"/>
    <x v="22"/>
  </r>
  <r>
    <n v="306"/>
    <x v="89"/>
    <n v="12"/>
    <n v="2"/>
    <n v="7"/>
    <n v="3938"/>
    <n v="189"/>
    <x v="46"/>
  </r>
  <r>
    <n v="307"/>
    <x v="38"/>
    <n v="3"/>
    <n v="1"/>
    <n v="13"/>
    <n v="4779"/>
    <n v="514"/>
    <x v="3"/>
  </r>
  <r>
    <n v="308"/>
    <x v="90"/>
    <n v="12"/>
    <n v="2"/>
    <n v="3"/>
    <n v="1556"/>
    <n v="355"/>
    <x v="11"/>
  </r>
  <r>
    <n v="309"/>
    <x v="91"/>
    <n v="11"/>
    <n v="1"/>
    <n v="13"/>
    <n v="3821"/>
    <n v="289"/>
    <x v="42"/>
  </r>
  <r>
    <n v="310"/>
    <x v="92"/>
    <n v="23"/>
    <n v="2"/>
    <n v="6"/>
    <n v="4196"/>
    <n v="281"/>
    <x v="31"/>
  </r>
  <r>
    <n v="311"/>
    <x v="89"/>
    <n v="23"/>
    <n v="1"/>
    <n v="8"/>
    <n v="1021"/>
    <n v="588"/>
    <x v="11"/>
  </r>
  <r>
    <n v="312"/>
    <x v="93"/>
    <n v="20"/>
    <n v="1"/>
    <n v="9"/>
    <n v="4449"/>
    <n v="466"/>
    <x v="15"/>
  </r>
  <r>
    <n v="313"/>
    <x v="94"/>
    <n v="8"/>
    <n v="1"/>
    <n v="12"/>
    <n v="3762"/>
    <n v="984"/>
    <x v="47"/>
  </r>
  <r>
    <n v="314"/>
    <x v="95"/>
    <n v="20"/>
    <n v="1"/>
    <n v="10"/>
    <n v="813"/>
    <n v="490"/>
    <x v="27"/>
  </r>
  <r>
    <n v="315"/>
    <x v="38"/>
    <n v="8"/>
    <n v="2"/>
    <n v="8"/>
    <n v="2408"/>
    <n v="892"/>
    <x v="11"/>
  </r>
  <r>
    <n v="316"/>
    <x v="96"/>
    <n v="5"/>
    <n v="1"/>
    <n v="8"/>
    <n v="918"/>
    <n v="152"/>
    <x v="14"/>
  </r>
  <r>
    <n v="317"/>
    <x v="9"/>
    <n v="12"/>
    <n v="1"/>
    <n v="1"/>
    <n v="3139"/>
    <n v="304"/>
    <x v="24"/>
  </r>
  <r>
    <n v="318"/>
    <x v="97"/>
    <n v="17"/>
    <n v="2"/>
    <n v="2"/>
    <n v="701"/>
    <n v="19"/>
    <x v="35"/>
  </r>
  <r>
    <n v="319"/>
    <x v="88"/>
    <n v="13"/>
    <n v="2"/>
    <n v="3"/>
    <n v="4474"/>
    <n v="576"/>
    <x v="44"/>
  </r>
  <r>
    <n v="320"/>
    <x v="3"/>
    <n v="1"/>
    <n v="2"/>
    <n v="9"/>
    <n v="3209"/>
    <n v="684"/>
    <x v="3"/>
  </r>
  <r>
    <n v="321"/>
    <x v="98"/>
    <n v="13"/>
    <n v="1"/>
    <n v="2"/>
    <n v="2507"/>
    <n v="820"/>
    <x v="13"/>
  </r>
  <r>
    <n v="322"/>
    <x v="99"/>
    <n v="15"/>
    <n v="1"/>
    <n v="13"/>
    <n v="1007"/>
    <n v="167"/>
    <x v="1"/>
  </r>
  <r>
    <n v="323"/>
    <x v="100"/>
    <n v="14"/>
    <n v="2"/>
    <n v="9"/>
    <n v="2113"/>
    <n v="901"/>
    <x v="8"/>
  </r>
  <r>
    <n v="324"/>
    <x v="8"/>
    <n v="18"/>
    <n v="1"/>
    <n v="7"/>
    <n v="938"/>
    <n v="53"/>
    <x v="28"/>
  </r>
  <r>
    <n v="325"/>
    <x v="29"/>
    <n v="2"/>
    <n v="2"/>
    <n v="3"/>
    <n v="4275"/>
    <n v="963"/>
    <x v="19"/>
  </r>
  <r>
    <n v="326"/>
    <x v="60"/>
    <n v="15"/>
    <n v="1"/>
    <n v="9"/>
    <n v="3310"/>
    <n v="698"/>
    <x v="11"/>
  </r>
  <r>
    <n v="327"/>
    <x v="101"/>
    <n v="2"/>
    <n v="1"/>
    <n v="5"/>
    <n v="779"/>
    <n v="510"/>
    <x v="22"/>
  </r>
  <r>
    <n v="328"/>
    <x v="102"/>
    <n v="13"/>
    <n v="1"/>
    <n v="10"/>
    <n v="2219"/>
    <n v="126"/>
    <x v="11"/>
  </r>
  <r>
    <n v="329"/>
    <x v="68"/>
    <n v="7"/>
    <n v="1"/>
    <n v="10"/>
    <n v="4437"/>
    <n v="222"/>
    <x v="16"/>
  </r>
  <r>
    <n v="330"/>
    <x v="103"/>
    <n v="10"/>
    <n v="2"/>
    <n v="6"/>
    <n v="4063"/>
    <n v="465"/>
    <x v="2"/>
  </r>
  <r>
    <n v="331"/>
    <x v="83"/>
    <n v="11"/>
    <n v="2"/>
    <n v="3"/>
    <n v="4834"/>
    <n v="69"/>
    <x v="14"/>
  </r>
  <r>
    <n v="332"/>
    <x v="10"/>
    <n v="19"/>
    <n v="1"/>
    <n v="10"/>
    <n v="2906"/>
    <n v="416"/>
    <x v="8"/>
  </r>
  <r>
    <n v="333"/>
    <x v="55"/>
    <n v="1"/>
    <n v="1"/>
    <n v="9"/>
    <n v="1245"/>
    <n v="874"/>
    <x v="8"/>
  </r>
  <r>
    <n v="334"/>
    <x v="104"/>
    <n v="15"/>
    <n v="1"/>
    <n v="3"/>
    <n v="492"/>
    <n v="734"/>
    <x v="12"/>
  </r>
  <r>
    <n v="335"/>
    <x v="4"/>
    <n v="16"/>
    <n v="1"/>
    <n v="6"/>
    <n v="4879"/>
    <n v="552"/>
    <x v="20"/>
  </r>
  <r>
    <n v="336"/>
    <x v="105"/>
    <n v="13"/>
    <n v="1"/>
    <n v="6"/>
    <n v="4601"/>
    <n v="432"/>
    <x v="10"/>
  </r>
  <r>
    <n v="337"/>
    <x v="106"/>
    <n v="11"/>
    <n v="2"/>
    <n v="6"/>
    <n v="1248"/>
    <n v="805"/>
    <x v="6"/>
  </r>
  <r>
    <n v="338"/>
    <x v="107"/>
    <n v="14"/>
    <n v="1"/>
    <n v="5"/>
    <n v="522"/>
    <n v="340"/>
    <x v="21"/>
  </r>
  <r>
    <n v="339"/>
    <x v="108"/>
    <n v="9"/>
    <n v="1"/>
    <n v="12"/>
    <n v="3683"/>
    <n v="830"/>
    <x v="13"/>
  </r>
  <r>
    <n v="340"/>
    <x v="109"/>
    <n v="23"/>
    <n v="1"/>
    <n v="2"/>
    <n v="4762"/>
    <n v="998"/>
    <x v="8"/>
  </r>
  <r>
    <n v="341"/>
    <x v="38"/>
    <n v="14"/>
    <n v="2"/>
    <n v="2"/>
    <n v="1690"/>
    <n v="406"/>
    <x v="22"/>
  </r>
  <r>
    <n v="342"/>
    <x v="110"/>
    <n v="2"/>
    <n v="1"/>
    <n v="11"/>
    <n v="1615"/>
    <n v="433"/>
    <x v="26"/>
  </r>
  <r>
    <n v="343"/>
    <x v="37"/>
    <n v="18"/>
    <n v="2"/>
    <n v="8"/>
    <n v="4582"/>
    <n v="912"/>
    <x v="27"/>
  </r>
  <r>
    <n v="344"/>
    <x v="111"/>
    <n v="23"/>
    <n v="2"/>
    <n v="10"/>
    <n v="1998"/>
    <n v="642"/>
    <x v="28"/>
  </r>
  <r>
    <n v="345"/>
    <x v="112"/>
    <n v="13"/>
    <n v="1"/>
    <n v="3"/>
    <n v="2021"/>
    <n v="70"/>
    <x v="46"/>
  </r>
  <r>
    <n v="346"/>
    <x v="113"/>
    <n v="16"/>
    <n v="1"/>
    <n v="14"/>
    <n v="2052"/>
    <n v="656"/>
    <x v="13"/>
  </r>
  <r>
    <n v="347"/>
    <x v="114"/>
    <n v="17"/>
    <n v="1"/>
    <n v="8"/>
    <n v="2941"/>
    <n v="113"/>
    <x v="13"/>
  </r>
  <r>
    <n v="348"/>
    <x v="115"/>
    <n v="4"/>
    <n v="1"/>
    <n v="4"/>
    <n v="4773"/>
    <n v="542"/>
    <x v="16"/>
  </r>
  <r>
    <n v="349"/>
    <x v="116"/>
    <n v="15"/>
    <n v="1"/>
    <n v="11"/>
    <n v="4687"/>
    <n v="202"/>
    <x v="6"/>
  </r>
  <r>
    <n v="350"/>
    <x v="24"/>
    <n v="8"/>
    <n v="2"/>
    <n v="4"/>
    <n v="637"/>
    <n v="503"/>
    <x v="46"/>
  </r>
  <r>
    <n v="351"/>
    <x v="48"/>
    <n v="11"/>
    <n v="2"/>
    <n v="9"/>
    <n v="3231"/>
    <n v="410"/>
    <x v="36"/>
  </r>
  <r>
    <n v="352"/>
    <x v="117"/>
    <n v="19"/>
    <n v="1"/>
    <n v="4"/>
    <n v="4063"/>
    <n v="363"/>
    <x v="16"/>
  </r>
  <r>
    <n v="353"/>
    <x v="118"/>
    <n v="19"/>
    <n v="2"/>
    <n v="6"/>
    <n v="3449"/>
    <n v="826"/>
    <x v="31"/>
  </r>
  <r>
    <n v="354"/>
    <x v="58"/>
    <n v="12"/>
    <n v="1"/>
    <n v="13"/>
    <n v="4894"/>
    <n v="826"/>
    <x v="22"/>
  </r>
  <r>
    <n v="355"/>
    <x v="21"/>
    <n v="14"/>
    <n v="1"/>
    <n v="11"/>
    <n v="2846"/>
    <n v="165"/>
    <x v="7"/>
  </r>
  <r>
    <n v="356"/>
    <x v="119"/>
    <n v="20"/>
    <n v="1"/>
    <n v="7"/>
    <n v="1634"/>
    <n v="640"/>
    <x v="33"/>
  </r>
  <r>
    <n v="357"/>
    <x v="120"/>
    <n v="10"/>
    <n v="1"/>
    <n v="6"/>
    <n v="63"/>
    <n v="922"/>
    <x v="8"/>
  </r>
  <r>
    <n v="358"/>
    <x v="121"/>
    <n v="8"/>
    <n v="2"/>
    <n v="11"/>
    <n v="4917"/>
    <n v="844"/>
    <x v="1"/>
  </r>
  <r>
    <n v="359"/>
    <x v="122"/>
    <n v="16"/>
    <n v="2"/>
    <n v="8"/>
    <n v="4909"/>
    <n v="57"/>
    <x v="40"/>
  </r>
  <r>
    <n v="360"/>
    <x v="123"/>
    <n v="4"/>
    <n v="2"/>
    <n v="9"/>
    <n v="951"/>
    <n v="650"/>
    <x v="48"/>
  </r>
  <r>
    <n v="361"/>
    <x v="27"/>
    <n v="11"/>
    <n v="2"/>
    <n v="2"/>
    <n v="1247"/>
    <n v="79"/>
    <x v="1"/>
  </r>
  <r>
    <n v="362"/>
    <x v="124"/>
    <n v="1"/>
    <n v="2"/>
    <n v="14"/>
    <n v="830"/>
    <n v="869"/>
    <x v="20"/>
  </r>
  <r>
    <n v="363"/>
    <x v="125"/>
    <n v="3"/>
    <n v="2"/>
    <n v="1"/>
    <n v="4220"/>
    <n v="29"/>
    <x v="13"/>
  </r>
  <r>
    <n v="364"/>
    <x v="49"/>
    <n v="2"/>
    <n v="2"/>
    <n v="10"/>
    <n v="4035"/>
    <n v="54"/>
    <x v="2"/>
  </r>
  <r>
    <n v="365"/>
    <x v="126"/>
    <n v="2"/>
    <n v="1"/>
    <n v="3"/>
    <n v="1998"/>
    <n v="563"/>
    <x v="37"/>
  </r>
  <r>
    <n v="366"/>
    <x v="127"/>
    <n v="1"/>
    <n v="2"/>
    <n v="7"/>
    <n v="4227"/>
    <n v="815"/>
    <x v="14"/>
  </r>
  <r>
    <n v="367"/>
    <x v="128"/>
    <n v="10"/>
    <n v="1"/>
    <n v="8"/>
    <n v="873"/>
    <n v="110"/>
    <x v="32"/>
  </r>
  <r>
    <n v="368"/>
    <x v="0"/>
    <n v="19"/>
    <n v="2"/>
    <n v="14"/>
    <n v="3569"/>
    <n v="785"/>
    <x v="19"/>
  </r>
  <r>
    <n v="369"/>
    <x v="129"/>
    <n v="17"/>
    <n v="1"/>
    <n v="13"/>
    <n v="627"/>
    <n v="462"/>
    <x v="16"/>
  </r>
  <r>
    <n v="370"/>
    <x v="130"/>
    <n v="8"/>
    <n v="1"/>
    <n v="11"/>
    <n v="4395"/>
    <n v="433"/>
    <x v="38"/>
  </r>
  <r>
    <n v="371"/>
    <x v="131"/>
    <n v="15"/>
    <n v="1"/>
    <n v="10"/>
    <n v="2193"/>
    <n v="451"/>
    <x v="32"/>
  </r>
  <r>
    <n v="372"/>
    <x v="132"/>
    <n v="21"/>
    <n v="1"/>
    <n v="12"/>
    <n v="4268"/>
    <n v="16"/>
    <x v="20"/>
  </r>
  <r>
    <n v="373"/>
    <x v="33"/>
    <n v="5"/>
    <n v="2"/>
    <n v="10"/>
    <n v="1509"/>
    <n v="320"/>
    <x v="25"/>
  </r>
  <r>
    <n v="374"/>
    <x v="133"/>
    <n v="7"/>
    <n v="1"/>
    <n v="4"/>
    <n v="699"/>
    <n v="554"/>
    <x v="41"/>
  </r>
  <r>
    <n v="375"/>
    <x v="134"/>
    <n v="13"/>
    <n v="2"/>
    <n v="2"/>
    <n v="3671"/>
    <n v="789"/>
    <x v="45"/>
  </r>
  <r>
    <n v="376"/>
    <x v="132"/>
    <n v="10"/>
    <n v="1"/>
    <n v="14"/>
    <n v="3478"/>
    <n v="857"/>
    <x v="6"/>
  </r>
  <r>
    <n v="377"/>
    <x v="135"/>
    <n v="5"/>
    <n v="1"/>
    <n v="13"/>
    <n v="3277"/>
    <n v="612"/>
    <x v="6"/>
  </r>
  <r>
    <n v="378"/>
    <x v="136"/>
    <n v="11"/>
    <n v="1"/>
    <n v="1"/>
    <n v="3539"/>
    <n v="152"/>
    <x v="26"/>
  </r>
  <r>
    <n v="379"/>
    <x v="30"/>
    <n v="23"/>
    <n v="1"/>
    <n v="11"/>
    <n v="51"/>
    <n v="917"/>
    <x v="10"/>
  </r>
  <r>
    <n v="380"/>
    <x v="137"/>
    <n v="20"/>
    <n v="2"/>
    <n v="2"/>
    <n v="2098"/>
    <n v="960"/>
    <x v="45"/>
  </r>
  <r>
    <n v="381"/>
    <x v="110"/>
    <n v="20"/>
    <n v="2"/>
    <n v="13"/>
    <n v="2600"/>
    <n v="927"/>
    <x v="38"/>
  </r>
  <r>
    <n v="382"/>
    <x v="138"/>
    <n v="17"/>
    <n v="1"/>
    <n v="11"/>
    <n v="10"/>
    <n v="808"/>
    <x v="40"/>
  </r>
  <r>
    <n v="383"/>
    <x v="139"/>
    <n v="17"/>
    <n v="1"/>
    <n v="7"/>
    <n v="3873"/>
    <n v="990"/>
    <x v="18"/>
  </r>
  <r>
    <n v="384"/>
    <x v="18"/>
    <n v="7"/>
    <n v="1"/>
    <n v="5"/>
    <n v="3428"/>
    <n v="619"/>
    <x v="31"/>
  </r>
  <r>
    <n v="385"/>
    <x v="140"/>
    <n v="11"/>
    <n v="2"/>
    <n v="8"/>
    <n v="2194"/>
    <n v="869"/>
    <x v="43"/>
  </r>
  <r>
    <n v="386"/>
    <x v="85"/>
    <n v="4"/>
    <n v="1"/>
    <n v="9"/>
    <n v="4420"/>
    <n v="541"/>
    <x v="43"/>
  </r>
  <r>
    <n v="387"/>
    <x v="141"/>
    <n v="3"/>
    <n v="1"/>
    <n v="4"/>
    <n v="3196"/>
    <n v="725"/>
    <x v="37"/>
  </r>
  <r>
    <n v="388"/>
    <x v="142"/>
    <n v="12"/>
    <n v="1"/>
    <n v="12"/>
    <n v="1127"/>
    <n v="43"/>
    <x v="0"/>
  </r>
  <r>
    <n v="389"/>
    <x v="55"/>
    <n v="10"/>
    <n v="2"/>
    <n v="2"/>
    <n v="1823"/>
    <n v="621"/>
    <x v="7"/>
  </r>
  <r>
    <n v="390"/>
    <x v="143"/>
    <n v="5"/>
    <n v="1"/>
    <n v="14"/>
    <n v="4714"/>
    <n v="341"/>
    <x v="42"/>
  </r>
  <r>
    <n v="391"/>
    <x v="144"/>
    <n v="21"/>
    <n v="1"/>
    <n v="11"/>
    <n v="446"/>
    <n v="997"/>
    <x v="31"/>
  </r>
  <r>
    <n v="392"/>
    <x v="41"/>
    <n v="2"/>
    <n v="1"/>
    <n v="5"/>
    <n v="639"/>
    <n v="743"/>
    <x v="25"/>
  </r>
  <r>
    <n v="393"/>
    <x v="145"/>
    <n v="15"/>
    <n v="2"/>
    <n v="14"/>
    <n v="1371"/>
    <n v="101"/>
    <x v="9"/>
  </r>
  <r>
    <n v="394"/>
    <x v="103"/>
    <n v="16"/>
    <n v="1"/>
    <n v="1"/>
    <n v="3706"/>
    <n v="817"/>
    <x v="28"/>
  </r>
  <r>
    <n v="395"/>
    <x v="146"/>
    <n v="9"/>
    <n v="1"/>
    <n v="4"/>
    <n v="3069"/>
    <n v="172"/>
    <x v="32"/>
  </r>
  <r>
    <n v="396"/>
    <x v="147"/>
    <n v="2"/>
    <n v="2"/>
    <n v="2"/>
    <n v="484"/>
    <n v="712"/>
    <x v="23"/>
  </r>
  <r>
    <n v="397"/>
    <x v="148"/>
    <n v="8"/>
    <n v="2"/>
    <n v="1"/>
    <n v="1317"/>
    <n v="248"/>
    <x v="9"/>
  </r>
  <r>
    <n v="398"/>
    <x v="24"/>
    <n v="9"/>
    <n v="1"/>
    <n v="7"/>
    <n v="4992"/>
    <n v="20"/>
    <x v="39"/>
  </r>
  <r>
    <n v="399"/>
    <x v="58"/>
    <n v="20"/>
    <n v="2"/>
    <n v="2"/>
    <n v="1851"/>
    <n v="875"/>
    <x v="12"/>
  </r>
  <r>
    <n v="400"/>
    <x v="35"/>
    <n v="16"/>
    <n v="2"/>
    <n v="11"/>
    <n v="3999"/>
    <n v="979"/>
    <x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91563E-0F71-4B00-8F02-C1BFFA4FF9CD}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1:H7" firstHeaderRow="1" firstDataRow="1" firstDataCol="1"/>
  <pivotFields count="9">
    <pivotField showAll="0"/>
    <pivotField numFmtId="14" showAll="0"/>
    <pivotField showAll="0"/>
    <pivotField showAll="0"/>
    <pivotField showAll="0"/>
    <pivotField dataField="1" showAll="0"/>
    <pivotField showAll="0"/>
    <pivotField axis="axisRow" showAll="0" measureFilter="1" sortType="descending">
      <items count="50">
        <item x="11"/>
        <item x="38"/>
        <item x="1"/>
        <item x="2"/>
        <item x="6"/>
        <item x="9"/>
        <item x="37"/>
        <item x="12"/>
        <item x="30"/>
        <item x="5"/>
        <item x="26"/>
        <item x="0"/>
        <item x="35"/>
        <item x="33"/>
        <item x="40"/>
        <item x="13"/>
        <item x="27"/>
        <item x="32"/>
        <item x="10"/>
        <item x="21"/>
        <item x="14"/>
        <item x="47"/>
        <item x="25"/>
        <item x="7"/>
        <item x="15"/>
        <item x="43"/>
        <item x="29"/>
        <item x="17"/>
        <item x="4"/>
        <item x="41"/>
        <item x="20"/>
        <item x="16"/>
        <item x="39"/>
        <item x="31"/>
        <item x="45"/>
        <item x="24"/>
        <item x="44"/>
        <item x="46"/>
        <item x="36"/>
        <item x="23"/>
        <item x="19"/>
        <item x="3"/>
        <item x="8"/>
        <item x="34"/>
        <item x="42"/>
        <item x="22"/>
        <item x="28"/>
        <item x="18"/>
        <item x="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</pivotFields>
  <rowFields count="1">
    <field x="7"/>
  </rowFields>
  <rowItems count="6">
    <i>
      <x v="4"/>
    </i>
    <i>
      <x v="17"/>
    </i>
    <i>
      <x v="3"/>
    </i>
    <i>
      <x v="42"/>
    </i>
    <i>
      <x v="30"/>
    </i>
    <i t="grand">
      <x/>
    </i>
  </rowItems>
  <colItems count="1">
    <i/>
  </colItems>
  <dataFields count="1">
    <dataField name="Suma de total_ticket" fld="5" baseField="0" baseItem="0"/>
  </dataFields>
  <formats count="10">
    <format dxfId="36">
      <pivotArea collapsedLevelsAreSubtotals="1" fieldPosition="0">
        <references count="1">
          <reference field="7" count="5">
            <x v="3"/>
            <x v="4"/>
            <x v="17"/>
            <x v="30"/>
            <x v="42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7" type="button" dataOnly="0" labelOnly="1" outline="0" axis="axisRow" fieldPosition="0"/>
    </format>
    <format dxfId="20">
      <pivotArea dataOnly="0" labelOnly="1" fieldPosition="0">
        <references count="1">
          <reference field="7" count="5">
            <x v="3"/>
            <x v="4"/>
            <x v="17"/>
            <x v="30"/>
            <x v="42"/>
          </reference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  <format dxfId="5">
      <pivotArea outline="0" collapsedLevelsAreSubtotals="1" fieldPosition="0"/>
    </format>
    <format dxfId="4">
      <pivotArea dataOnly="0" labelOnly="1" fieldPosition="0">
        <references count="1">
          <reference field="7" count="5">
            <x v="3"/>
            <x v="4"/>
            <x v="17"/>
            <x v="30"/>
            <x v="42"/>
          </reference>
        </references>
      </pivotArea>
    </format>
    <format dxfId="3">
      <pivotArea dataOnly="0" labelOnly="1" grandRow="1" outline="0" fieldPosition="0"/>
    </format>
  </formats>
  <pivotTableStyleInfo name="PivotStyleMedium12" showRowHeaders="1" showColHeaders="1" showRowStripes="0" showColStripes="0" showLastColumn="1"/>
  <filters count="1">
    <filter fld="7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6BAE43-0358-4467-8585-35A349014856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12" firstHeaderRow="1" firstDataRow="1" firstDataCol="1"/>
  <pivotFields count="9">
    <pivotField showAll="0"/>
    <pivotField axis="axisRow" numFmtId="14" showAll="0" measureFilter="1" sortType="descending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11">
    <i>
      <x v="340"/>
    </i>
    <i>
      <x v="346"/>
    </i>
    <i>
      <x v="230"/>
    </i>
    <i>
      <x v="187"/>
    </i>
    <i>
      <x v="113"/>
    </i>
    <i>
      <x v="89"/>
    </i>
    <i>
      <x v="277"/>
    </i>
    <i>
      <x v="127"/>
    </i>
    <i>
      <x v="4"/>
    </i>
    <i>
      <x v="173"/>
    </i>
    <i t="grand">
      <x/>
    </i>
  </rowItems>
  <colItems count="1">
    <i/>
  </colItems>
  <dataFields count="1">
    <dataField name="Cuenta de total_ticket" fld="5" subtotal="count" baseField="1" baseItem="89" numFmtId="44"/>
  </dataFields>
  <formats count="12">
    <format dxfId="39">
      <pivotArea outline="0" collapsedLevelsAreSubtotals="1" fieldPosition="0"/>
    </format>
    <format dxfId="38">
      <pivotArea collapsedLevelsAreSubtotals="1" fieldPosition="0">
        <references count="1">
          <reference field="1" count="10">
            <x v="4"/>
            <x v="89"/>
            <x v="113"/>
            <x v="127"/>
            <x v="173"/>
            <x v="187"/>
            <x v="230"/>
            <x v="277"/>
            <x v="340"/>
            <x v="346"/>
          </reference>
        </references>
      </pivotArea>
    </format>
    <format dxfId="37">
      <pivotArea grandRow="1" outline="0" collapsedLevelsAreSubtotals="1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1" type="button" dataOnly="0" labelOnly="1" outline="0" axis="axisRow" fieldPosition="0"/>
    </format>
    <format dxfId="26">
      <pivotArea dataOnly="0" labelOnly="1" fieldPosition="0">
        <references count="1">
          <reference field="1" count="10">
            <x v="4"/>
            <x v="89"/>
            <x v="113"/>
            <x v="127"/>
            <x v="173"/>
            <x v="187"/>
            <x v="230"/>
            <x v="277"/>
            <x v="340"/>
            <x v="346"/>
          </reference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  <format dxfId="8">
      <pivotArea outline="0" collapsedLevelsAreSubtotals="1" fieldPosition="0"/>
    </format>
    <format dxfId="7">
      <pivotArea dataOnly="0" labelOnly="1" fieldPosition="0">
        <references count="1">
          <reference field="1" count="10">
            <x v="4"/>
            <x v="89"/>
            <x v="113"/>
            <x v="127"/>
            <x v="173"/>
            <x v="187"/>
            <x v="230"/>
            <x v="277"/>
            <x v="340"/>
            <x v="346"/>
          </reference>
        </references>
      </pivotArea>
    </format>
    <format dxfId="6">
      <pivotArea dataOnly="0" labelOnly="1" grandRow="1" outline="0" fieldPosition="0"/>
    </format>
  </formats>
  <pivotTableStyleInfo name="PivotStyleMedium12" showRowHeaders="1" showColHeaders="1" showRowStripes="0" showColStripes="0" showLastColumn="1"/>
  <filters count="1">
    <filter fld="1" type="count" evalOrder="-1" id="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E3975B-ADC2-49D2-869B-27C5B7FDBE82}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J1:K14" firstHeaderRow="1" firstDataRow="1" firstDataCol="1"/>
  <pivotFields count="9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total_ticket" fld="5" baseField="0" baseItem="0" numFmtId="44"/>
  </dataFields>
  <formats count="11">
    <format dxfId="41">
      <pivotArea dataOnly="0" labelOnly="1" outline="0" axis="axisValues" fieldPosition="0"/>
    </format>
    <format dxfId="40">
      <pivotArea outline="0" collapsedLevelsAreSubtotals="1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8" type="button" dataOnly="0" labelOnly="1" outline="0" axis="axisRow" fieldPosition="0"/>
    </format>
    <format dxfId="14">
      <pivotArea dataOnly="0" labelOnly="1" fieldPosition="0">
        <references count="1">
          <reference field="8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  <format dxfId="2">
      <pivotArea outline="0" collapsedLevelsAreSubtotals="1" fieldPosition="0"/>
    </format>
    <format dxfId="1">
      <pivotArea dataOnly="0" labelOnly="1" fieldPosition="0">
        <references count="1">
          <reference field="8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0">
      <pivotArea dataOnly="0" labelOnly="1" grandRow="1" outline="0" fieldPosition="0"/>
    </format>
  </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6301FA-DA49-4AE5-AB48-E2807BE03E45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B14" firstHeaderRow="1" firstDataRow="1" firstDataCol="1"/>
  <pivotFields count="9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total_ticket" fld="5" baseField="0" baseItem="0" numFmtId="44"/>
  </dataFields>
  <formats count="11">
    <format dxfId="43">
      <pivotArea dataOnly="0" labelOnly="1" outline="0" axis="axisValues" fieldPosition="0"/>
    </format>
    <format dxfId="42">
      <pivotArea outline="0" collapsedLevelsAreSubtotals="1" fieldPosition="0"/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8" type="button" dataOnly="0" labelOnly="1" outline="0" axis="axisRow" fieldPosition="0"/>
    </format>
    <format dxfId="32">
      <pivotArea dataOnly="0" labelOnly="1" fieldPosition="0">
        <references count="1">
          <reference field="8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  <format dxfId="11">
      <pivotArea outline="0" collapsedLevelsAreSubtotals="1" fieldPosition="0"/>
    </format>
    <format dxfId="10">
      <pivotArea dataOnly="0" labelOnly="1" fieldPosition="0">
        <references count="1">
          <reference field="8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9">
      <pivotArea dataOnly="0" labelOnly="1" grandRow="1" outline="0" fieldPosition="0"/>
    </format>
  </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FE42EA-3074-43F7-8488-A9A6A6C05359}" name="Ventas" displayName="Ventas" ref="A1:H201" totalsRowShown="0">
  <autoFilter ref="A1:H201" xr:uid="{601F3E9E-5335-40D9-BD6D-F794E58F9A4D}"/>
  <tableColumns count="8">
    <tableColumn id="1" xr3:uid="{01A74D8A-6E18-44F5-A19F-6AB0E0DA44A7}" name="Ticket_id"/>
    <tableColumn id="2" xr3:uid="{D578B12C-47B6-4E93-B12A-62D68378F0C6}" name="Fecha" dataDxfId="44"/>
    <tableColumn id="3" xr3:uid="{5856AF04-D416-4D9E-9D2F-58E6337177BF}" name="hora"/>
    <tableColumn id="4" xr3:uid="{8557C205-8B7A-4AB4-8F04-7AFC486A2A03}" name="id_pago"/>
    <tableColumn id="5" xr3:uid="{D7C4A520-6475-4599-B491-931B83C37332}" name="id_caja"/>
    <tableColumn id="6" xr3:uid="{919B19C0-E9B4-4C16-A5C4-D2CAA87AAB87}" name="total_ticket"/>
    <tableColumn id="7" xr3:uid="{89024E6B-67D9-4686-885A-3C47311EFA0D}" name="id_empledo"/>
    <tableColumn id="8" xr3:uid="{DCFD1CE7-584D-4E27-9F7B-7A1557EE6355}" name="id_centro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AF238-0DC5-4DBA-AC5E-388458A4150C}">
  <dimension ref="A1:H201"/>
  <sheetViews>
    <sheetView workbookViewId="0">
      <selection activeCell="K9" sqref="K9"/>
    </sheetView>
  </sheetViews>
  <sheetFormatPr baseColWidth="10" defaultRowHeight="15" x14ac:dyDescent="0.25"/>
  <cols>
    <col min="6" max="6" width="13.28515625" customWidth="1"/>
    <col min="7" max="7" width="13.85546875" customWidth="1"/>
    <col min="8" max="8" width="11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201</v>
      </c>
      <c r="B2" s="1">
        <v>43834</v>
      </c>
      <c r="C2">
        <v>10</v>
      </c>
      <c r="D2">
        <v>1</v>
      </c>
      <c r="E2">
        <v>3</v>
      </c>
      <c r="F2">
        <v>2544</v>
      </c>
      <c r="G2">
        <v>576</v>
      </c>
      <c r="H2">
        <v>12</v>
      </c>
    </row>
    <row r="3" spans="1:8" x14ac:dyDescent="0.25">
      <c r="A3">
        <v>202</v>
      </c>
      <c r="B3" s="1">
        <v>44180</v>
      </c>
      <c r="C3">
        <v>8</v>
      </c>
      <c r="D3">
        <v>2</v>
      </c>
      <c r="E3">
        <v>2</v>
      </c>
      <c r="F3">
        <v>2350</v>
      </c>
      <c r="G3">
        <v>529</v>
      </c>
      <c r="H3">
        <v>3</v>
      </c>
    </row>
    <row r="4" spans="1:8" x14ac:dyDescent="0.25">
      <c r="A4">
        <v>203</v>
      </c>
      <c r="B4" s="1">
        <v>44170</v>
      </c>
      <c r="C4">
        <v>16</v>
      </c>
      <c r="D4">
        <v>1</v>
      </c>
      <c r="E4">
        <v>4</v>
      </c>
      <c r="F4">
        <v>122</v>
      </c>
      <c r="G4">
        <v>754</v>
      </c>
      <c r="H4">
        <v>4</v>
      </c>
    </row>
    <row r="5" spans="1:8" x14ac:dyDescent="0.25">
      <c r="A5">
        <v>204</v>
      </c>
      <c r="B5" s="1">
        <v>43943</v>
      </c>
      <c r="C5">
        <v>9</v>
      </c>
      <c r="D5">
        <v>2</v>
      </c>
      <c r="E5">
        <v>7</v>
      </c>
      <c r="F5">
        <v>3273</v>
      </c>
      <c r="G5">
        <v>143</v>
      </c>
      <c r="H5">
        <v>42</v>
      </c>
    </row>
    <row r="6" spans="1:8" x14ac:dyDescent="0.25">
      <c r="A6">
        <v>205</v>
      </c>
      <c r="B6" s="1">
        <v>44150</v>
      </c>
      <c r="C6">
        <v>5</v>
      </c>
      <c r="D6">
        <v>1</v>
      </c>
      <c r="E6">
        <v>13</v>
      </c>
      <c r="F6">
        <v>46</v>
      </c>
      <c r="G6">
        <v>881</v>
      </c>
      <c r="H6">
        <v>29</v>
      </c>
    </row>
    <row r="7" spans="1:8" x14ac:dyDescent="0.25">
      <c r="A7">
        <v>206</v>
      </c>
      <c r="B7" s="1">
        <v>44193</v>
      </c>
      <c r="C7">
        <v>11</v>
      </c>
      <c r="D7">
        <v>2</v>
      </c>
      <c r="E7">
        <v>4</v>
      </c>
      <c r="F7">
        <v>1147</v>
      </c>
      <c r="G7">
        <v>425</v>
      </c>
      <c r="H7">
        <v>10</v>
      </c>
    </row>
    <row r="8" spans="1:8" x14ac:dyDescent="0.25">
      <c r="A8">
        <v>207</v>
      </c>
      <c r="B8" s="1">
        <v>44028</v>
      </c>
      <c r="C8">
        <v>17</v>
      </c>
      <c r="D8">
        <v>2</v>
      </c>
      <c r="E8">
        <v>3</v>
      </c>
      <c r="F8">
        <v>917</v>
      </c>
      <c r="G8">
        <v>487</v>
      </c>
      <c r="H8">
        <v>5</v>
      </c>
    </row>
    <row r="9" spans="1:8" x14ac:dyDescent="0.25">
      <c r="A9">
        <v>208</v>
      </c>
      <c r="B9" s="1">
        <v>44047</v>
      </c>
      <c r="C9">
        <v>4</v>
      </c>
      <c r="D9">
        <v>2</v>
      </c>
      <c r="E9">
        <v>4</v>
      </c>
      <c r="F9">
        <v>4519</v>
      </c>
      <c r="G9">
        <v>234</v>
      </c>
      <c r="H9">
        <v>24</v>
      </c>
    </row>
    <row r="10" spans="1:8" x14ac:dyDescent="0.25">
      <c r="A10">
        <v>209</v>
      </c>
      <c r="B10" s="1">
        <v>43856</v>
      </c>
      <c r="C10">
        <v>15</v>
      </c>
      <c r="D10">
        <v>2</v>
      </c>
      <c r="E10">
        <v>6</v>
      </c>
      <c r="F10">
        <v>3923</v>
      </c>
      <c r="G10">
        <v>579</v>
      </c>
      <c r="H10">
        <v>43</v>
      </c>
    </row>
    <row r="11" spans="1:8" x14ac:dyDescent="0.25">
      <c r="A11">
        <v>210</v>
      </c>
      <c r="B11" s="1">
        <v>43957</v>
      </c>
      <c r="C11">
        <v>16</v>
      </c>
      <c r="D11">
        <v>2</v>
      </c>
      <c r="E11">
        <v>7</v>
      </c>
      <c r="F11">
        <v>4990</v>
      </c>
      <c r="G11">
        <v>924</v>
      </c>
      <c r="H11">
        <v>10</v>
      </c>
    </row>
    <row r="12" spans="1:8" x14ac:dyDescent="0.25">
      <c r="A12">
        <v>211</v>
      </c>
      <c r="B12" s="1">
        <v>44164</v>
      </c>
      <c r="C12">
        <v>17</v>
      </c>
      <c r="D12">
        <v>1</v>
      </c>
      <c r="E12">
        <v>8</v>
      </c>
      <c r="F12">
        <v>2391</v>
      </c>
      <c r="G12">
        <v>613</v>
      </c>
      <c r="H12">
        <v>24</v>
      </c>
    </row>
    <row r="13" spans="1:8" x14ac:dyDescent="0.25">
      <c r="A13">
        <v>212</v>
      </c>
      <c r="B13" s="1">
        <v>44031</v>
      </c>
      <c r="C13">
        <v>6</v>
      </c>
      <c r="D13">
        <v>2</v>
      </c>
      <c r="E13">
        <v>4</v>
      </c>
      <c r="F13">
        <v>1496</v>
      </c>
      <c r="G13">
        <v>392</v>
      </c>
      <c r="H13">
        <v>6</v>
      </c>
    </row>
    <row r="14" spans="1:8" x14ac:dyDescent="0.25">
      <c r="A14">
        <v>213</v>
      </c>
      <c r="B14" s="1">
        <v>43872</v>
      </c>
      <c r="C14">
        <v>14</v>
      </c>
      <c r="D14">
        <v>1</v>
      </c>
      <c r="E14">
        <v>2</v>
      </c>
      <c r="F14">
        <v>2569</v>
      </c>
      <c r="G14">
        <v>570</v>
      </c>
      <c r="H14">
        <v>19</v>
      </c>
    </row>
    <row r="15" spans="1:8" x14ac:dyDescent="0.25">
      <c r="A15">
        <v>214</v>
      </c>
      <c r="B15" s="1">
        <v>43923</v>
      </c>
      <c r="C15">
        <v>11</v>
      </c>
      <c r="D15">
        <v>1</v>
      </c>
      <c r="E15">
        <v>9</v>
      </c>
      <c r="F15">
        <v>487</v>
      </c>
      <c r="G15">
        <v>877</v>
      </c>
      <c r="H15">
        <v>1</v>
      </c>
    </row>
    <row r="16" spans="1:8" x14ac:dyDescent="0.25">
      <c r="A16">
        <v>215</v>
      </c>
      <c r="B16" s="1">
        <v>44093</v>
      </c>
      <c r="C16">
        <v>11</v>
      </c>
      <c r="D16">
        <v>1</v>
      </c>
      <c r="E16">
        <v>2</v>
      </c>
      <c r="F16">
        <v>919</v>
      </c>
      <c r="G16">
        <v>559</v>
      </c>
      <c r="H16">
        <v>8</v>
      </c>
    </row>
    <row r="17" spans="1:8" x14ac:dyDescent="0.25">
      <c r="A17">
        <v>216</v>
      </c>
      <c r="B17" s="1">
        <v>44061</v>
      </c>
      <c r="C17">
        <v>4</v>
      </c>
      <c r="D17">
        <v>2</v>
      </c>
      <c r="E17">
        <v>7</v>
      </c>
      <c r="F17">
        <v>2321</v>
      </c>
      <c r="G17">
        <v>46</v>
      </c>
      <c r="H17">
        <v>16</v>
      </c>
    </row>
    <row r="18" spans="1:8" x14ac:dyDescent="0.25">
      <c r="A18">
        <v>217</v>
      </c>
      <c r="B18" s="1">
        <v>44170</v>
      </c>
      <c r="C18">
        <v>9</v>
      </c>
      <c r="D18">
        <v>2</v>
      </c>
      <c r="E18">
        <v>13</v>
      </c>
      <c r="F18">
        <v>777</v>
      </c>
      <c r="G18">
        <v>275</v>
      </c>
      <c r="H18">
        <v>21</v>
      </c>
    </row>
    <row r="19" spans="1:8" x14ac:dyDescent="0.25">
      <c r="A19">
        <v>218</v>
      </c>
      <c r="B19" s="1">
        <v>43898</v>
      </c>
      <c r="C19">
        <v>6</v>
      </c>
      <c r="D19">
        <v>2</v>
      </c>
      <c r="E19">
        <v>4</v>
      </c>
      <c r="F19">
        <v>1924</v>
      </c>
      <c r="G19">
        <v>345</v>
      </c>
      <c r="H19">
        <v>25</v>
      </c>
    </row>
    <row r="20" spans="1:8" x14ac:dyDescent="0.25">
      <c r="A20">
        <v>219</v>
      </c>
      <c r="B20" s="1">
        <v>44120</v>
      </c>
      <c r="C20">
        <v>8</v>
      </c>
      <c r="D20">
        <v>2</v>
      </c>
      <c r="E20">
        <v>3</v>
      </c>
      <c r="F20">
        <v>451</v>
      </c>
      <c r="G20">
        <v>858</v>
      </c>
      <c r="H20">
        <v>32</v>
      </c>
    </row>
    <row r="21" spans="1:8" x14ac:dyDescent="0.25">
      <c r="A21">
        <v>220</v>
      </c>
      <c r="B21" s="1">
        <v>43981</v>
      </c>
      <c r="C21">
        <v>3</v>
      </c>
      <c r="D21">
        <v>1</v>
      </c>
      <c r="E21">
        <v>14</v>
      </c>
      <c r="F21">
        <v>2741</v>
      </c>
      <c r="G21">
        <v>839</v>
      </c>
      <c r="H21">
        <v>28</v>
      </c>
    </row>
    <row r="22" spans="1:8" x14ac:dyDescent="0.25">
      <c r="A22">
        <v>221</v>
      </c>
      <c r="B22" s="1">
        <v>43845</v>
      </c>
      <c r="C22">
        <v>11</v>
      </c>
      <c r="D22">
        <v>1</v>
      </c>
      <c r="E22">
        <v>7</v>
      </c>
      <c r="F22">
        <v>4766</v>
      </c>
      <c r="G22">
        <v>883</v>
      </c>
      <c r="H22">
        <v>8</v>
      </c>
    </row>
    <row r="23" spans="1:8" x14ac:dyDescent="0.25">
      <c r="A23">
        <v>222</v>
      </c>
      <c r="B23" s="1">
        <v>44055</v>
      </c>
      <c r="C23">
        <v>10</v>
      </c>
      <c r="D23">
        <v>1</v>
      </c>
      <c r="E23">
        <v>4</v>
      </c>
      <c r="F23">
        <v>654</v>
      </c>
      <c r="G23">
        <v>852</v>
      </c>
      <c r="H23">
        <v>48</v>
      </c>
    </row>
    <row r="24" spans="1:8" x14ac:dyDescent="0.25">
      <c r="A24">
        <v>223</v>
      </c>
      <c r="B24" s="1">
        <v>44144</v>
      </c>
      <c r="C24">
        <v>17</v>
      </c>
      <c r="D24">
        <v>2</v>
      </c>
      <c r="E24">
        <v>14</v>
      </c>
      <c r="F24">
        <v>4517</v>
      </c>
      <c r="G24">
        <v>736</v>
      </c>
      <c r="H24">
        <v>41</v>
      </c>
    </row>
    <row r="25" spans="1:8" x14ac:dyDescent="0.25">
      <c r="A25">
        <v>224</v>
      </c>
      <c r="B25" s="1">
        <v>43920</v>
      </c>
      <c r="C25">
        <v>14</v>
      </c>
      <c r="D25">
        <v>1</v>
      </c>
      <c r="E25">
        <v>13</v>
      </c>
      <c r="F25">
        <v>842</v>
      </c>
      <c r="G25">
        <v>726</v>
      </c>
      <c r="H25">
        <v>43</v>
      </c>
    </row>
    <row r="26" spans="1:8" x14ac:dyDescent="0.25">
      <c r="A26">
        <v>225</v>
      </c>
      <c r="B26" s="1">
        <v>44170</v>
      </c>
      <c r="C26">
        <v>8</v>
      </c>
      <c r="D26">
        <v>1</v>
      </c>
      <c r="E26">
        <v>3</v>
      </c>
      <c r="F26">
        <v>3593</v>
      </c>
      <c r="G26">
        <v>819</v>
      </c>
      <c r="H26">
        <v>31</v>
      </c>
    </row>
    <row r="27" spans="1:8" x14ac:dyDescent="0.25">
      <c r="A27">
        <v>226</v>
      </c>
      <c r="B27" s="1">
        <v>43906</v>
      </c>
      <c r="C27">
        <v>17</v>
      </c>
      <c r="D27">
        <v>1</v>
      </c>
      <c r="E27">
        <v>1</v>
      </c>
      <c r="F27">
        <v>3820</v>
      </c>
      <c r="G27">
        <v>492</v>
      </c>
      <c r="H27">
        <v>4</v>
      </c>
    </row>
    <row r="28" spans="1:8" x14ac:dyDescent="0.25">
      <c r="A28">
        <v>227</v>
      </c>
      <c r="B28" s="1">
        <v>44003</v>
      </c>
      <c r="C28">
        <v>10</v>
      </c>
      <c r="D28">
        <v>1</v>
      </c>
      <c r="E28">
        <v>14</v>
      </c>
      <c r="F28">
        <v>2887</v>
      </c>
      <c r="G28">
        <v>241</v>
      </c>
      <c r="H28">
        <v>20</v>
      </c>
    </row>
    <row r="29" spans="1:8" x14ac:dyDescent="0.25">
      <c r="A29">
        <v>228</v>
      </c>
      <c r="B29" s="1">
        <v>43840</v>
      </c>
      <c r="C29">
        <v>4</v>
      </c>
      <c r="D29">
        <v>2</v>
      </c>
      <c r="E29">
        <v>12</v>
      </c>
      <c r="F29">
        <v>2109</v>
      </c>
      <c r="G29">
        <v>671</v>
      </c>
      <c r="H29">
        <v>46</v>
      </c>
    </row>
    <row r="30" spans="1:8" x14ac:dyDescent="0.25">
      <c r="A30">
        <v>229</v>
      </c>
      <c r="B30" s="1">
        <v>44053</v>
      </c>
      <c r="C30">
        <v>3</v>
      </c>
      <c r="D30">
        <v>1</v>
      </c>
      <c r="E30">
        <v>13</v>
      </c>
      <c r="F30">
        <v>1127</v>
      </c>
      <c r="G30">
        <v>616</v>
      </c>
      <c r="H30">
        <v>40</v>
      </c>
    </row>
    <row r="31" spans="1:8" x14ac:dyDescent="0.25">
      <c r="A31">
        <v>230</v>
      </c>
      <c r="B31" s="1">
        <v>43881</v>
      </c>
      <c r="C31">
        <v>19</v>
      </c>
      <c r="D31">
        <v>2</v>
      </c>
      <c r="E31">
        <v>5</v>
      </c>
      <c r="F31">
        <v>2906</v>
      </c>
      <c r="G31">
        <v>378</v>
      </c>
      <c r="H31">
        <v>43</v>
      </c>
    </row>
    <row r="32" spans="1:8" x14ac:dyDescent="0.25">
      <c r="A32">
        <v>231</v>
      </c>
      <c r="B32" s="1">
        <v>44006</v>
      </c>
      <c r="C32">
        <v>2</v>
      </c>
      <c r="D32">
        <v>1</v>
      </c>
      <c r="E32">
        <v>6</v>
      </c>
      <c r="F32">
        <v>820</v>
      </c>
      <c r="G32">
        <v>8</v>
      </c>
      <c r="H32">
        <v>10</v>
      </c>
    </row>
    <row r="33" spans="1:8" x14ac:dyDescent="0.25">
      <c r="A33">
        <v>232</v>
      </c>
      <c r="B33" s="1">
        <v>43889</v>
      </c>
      <c r="C33">
        <v>8</v>
      </c>
      <c r="D33">
        <v>1</v>
      </c>
      <c r="E33">
        <v>3</v>
      </c>
      <c r="F33">
        <v>4354</v>
      </c>
      <c r="G33">
        <v>632</v>
      </c>
      <c r="H33">
        <v>36</v>
      </c>
    </row>
    <row r="34" spans="1:8" x14ac:dyDescent="0.25">
      <c r="A34">
        <v>233</v>
      </c>
      <c r="B34" s="1">
        <v>44109</v>
      </c>
      <c r="C34">
        <v>4</v>
      </c>
      <c r="D34">
        <v>1</v>
      </c>
      <c r="E34">
        <v>5</v>
      </c>
      <c r="F34">
        <v>4700</v>
      </c>
      <c r="G34">
        <v>941</v>
      </c>
      <c r="H34">
        <v>5</v>
      </c>
    </row>
    <row r="35" spans="1:8" x14ac:dyDescent="0.25">
      <c r="A35">
        <v>234</v>
      </c>
      <c r="B35" s="1">
        <v>44178</v>
      </c>
      <c r="C35">
        <v>1</v>
      </c>
      <c r="D35">
        <v>2</v>
      </c>
      <c r="E35">
        <v>13</v>
      </c>
      <c r="F35">
        <v>1562</v>
      </c>
      <c r="G35">
        <v>994</v>
      </c>
      <c r="H35">
        <v>40</v>
      </c>
    </row>
    <row r="36" spans="1:8" x14ac:dyDescent="0.25">
      <c r="A36">
        <v>235</v>
      </c>
      <c r="B36" s="1">
        <v>43834</v>
      </c>
      <c r="C36">
        <v>13</v>
      </c>
      <c r="D36">
        <v>2</v>
      </c>
      <c r="E36">
        <v>1</v>
      </c>
      <c r="F36">
        <v>1617</v>
      </c>
      <c r="G36">
        <v>449</v>
      </c>
      <c r="H36">
        <v>20</v>
      </c>
    </row>
    <row r="37" spans="1:8" x14ac:dyDescent="0.25">
      <c r="A37">
        <v>236</v>
      </c>
      <c r="B37" s="1">
        <v>43943</v>
      </c>
      <c r="C37">
        <v>18</v>
      </c>
      <c r="D37">
        <v>2</v>
      </c>
      <c r="E37">
        <v>9</v>
      </c>
      <c r="F37">
        <v>81</v>
      </c>
      <c r="G37">
        <v>191</v>
      </c>
      <c r="H37">
        <v>40</v>
      </c>
    </row>
    <row r="38" spans="1:8" x14ac:dyDescent="0.25">
      <c r="A38">
        <v>237</v>
      </c>
      <c r="B38" s="1">
        <v>44191</v>
      </c>
      <c r="C38">
        <v>22</v>
      </c>
      <c r="D38">
        <v>2</v>
      </c>
      <c r="E38">
        <v>14</v>
      </c>
      <c r="F38">
        <v>3763</v>
      </c>
      <c r="G38">
        <v>926</v>
      </c>
      <c r="H38">
        <v>23</v>
      </c>
    </row>
    <row r="39" spans="1:8" x14ac:dyDescent="0.25">
      <c r="A39">
        <v>238</v>
      </c>
      <c r="B39" s="1">
        <v>44107</v>
      </c>
      <c r="C39">
        <v>20</v>
      </c>
      <c r="D39">
        <v>1</v>
      </c>
      <c r="E39">
        <v>8</v>
      </c>
      <c r="F39">
        <v>1992</v>
      </c>
      <c r="G39">
        <v>673</v>
      </c>
      <c r="H39">
        <v>19</v>
      </c>
    </row>
    <row r="40" spans="1:8" x14ac:dyDescent="0.25">
      <c r="A40">
        <v>239</v>
      </c>
      <c r="B40" s="1">
        <v>43974</v>
      </c>
      <c r="C40">
        <v>2</v>
      </c>
      <c r="D40">
        <v>1</v>
      </c>
      <c r="E40">
        <v>3</v>
      </c>
      <c r="F40">
        <v>2794</v>
      </c>
      <c r="G40">
        <v>12</v>
      </c>
      <c r="H40">
        <v>11</v>
      </c>
    </row>
    <row r="41" spans="1:8" x14ac:dyDescent="0.25">
      <c r="A41">
        <v>240</v>
      </c>
      <c r="B41" s="1">
        <v>44074</v>
      </c>
      <c r="C41">
        <v>17</v>
      </c>
      <c r="D41">
        <v>2</v>
      </c>
      <c r="E41">
        <v>3</v>
      </c>
      <c r="F41">
        <v>2032</v>
      </c>
      <c r="G41">
        <v>719</v>
      </c>
      <c r="H41">
        <v>17</v>
      </c>
    </row>
    <row r="42" spans="1:8" x14ac:dyDescent="0.25">
      <c r="A42">
        <v>241</v>
      </c>
      <c r="B42" s="1">
        <v>43886</v>
      </c>
      <c r="C42">
        <v>8</v>
      </c>
      <c r="D42">
        <v>1</v>
      </c>
      <c r="E42">
        <v>14</v>
      </c>
      <c r="F42">
        <v>4415</v>
      </c>
      <c r="G42">
        <v>703</v>
      </c>
      <c r="H42">
        <v>47</v>
      </c>
    </row>
    <row r="43" spans="1:8" x14ac:dyDescent="0.25">
      <c r="A43">
        <v>242</v>
      </c>
      <c r="B43" s="1">
        <v>44112</v>
      </c>
      <c r="C43">
        <v>17</v>
      </c>
      <c r="D43">
        <v>1</v>
      </c>
      <c r="E43">
        <v>2</v>
      </c>
      <c r="F43">
        <v>4257</v>
      </c>
      <c r="G43">
        <v>243</v>
      </c>
      <c r="H43">
        <v>27</v>
      </c>
    </row>
    <row r="44" spans="1:8" x14ac:dyDescent="0.25">
      <c r="A44">
        <v>243</v>
      </c>
      <c r="B44" s="1">
        <v>44176</v>
      </c>
      <c r="C44">
        <v>12</v>
      </c>
      <c r="D44">
        <v>1</v>
      </c>
      <c r="E44">
        <v>11</v>
      </c>
      <c r="F44">
        <v>2497</v>
      </c>
      <c r="G44">
        <v>596</v>
      </c>
      <c r="H44">
        <v>24</v>
      </c>
    </row>
    <row r="45" spans="1:8" x14ac:dyDescent="0.25">
      <c r="A45">
        <v>244</v>
      </c>
      <c r="B45" s="1">
        <v>43952</v>
      </c>
      <c r="C45">
        <v>1</v>
      </c>
      <c r="D45">
        <v>2</v>
      </c>
      <c r="E45">
        <v>10</v>
      </c>
      <c r="F45">
        <v>4555</v>
      </c>
      <c r="G45">
        <v>407</v>
      </c>
      <c r="H45">
        <v>9</v>
      </c>
    </row>
    <row r="46" spans="1:8" x14ac:dyDescent="0.25">
      <c r="A46">
        <v>245</v>
      </c>
      <c r="B46" s="1">
        <v>43957</v>
      </c>
      <c r="C46">
        <v>8</v>
      </c>
      <c r="D46">
        <v>1</v>
      </c>
      <c r="E46">
        <v>13</v>
      </c>
      <c r="F46">
        <v>1162</v>
      </c>
      <c r="G46">
        <v>607</v>
      </c>
      <c r="H46">
        <v>34</v>
      </c>
    </row>
    <row r="47" spans="1:8" x14ac:dyDescent="0.25">
      <c r="A47">
        <v>246</v>
      </c>
      <c r="B47" s="1">
        <v>44100</v>
      </c>
      <c r="C47">
        <v>4</v>
      </c>
      <c r="D47">
        <v>1</v>
      </c>
      <c r="E47">
        <v>3</v>
      </c>
      <c r="F47">
        <v>2058</v>
      </c>
      <c r="G47">
        <v>755</v>
      </c>
      <c r="H47">
        <v>23</v>
      </c>
    </row>
    <row r="48" spans="1:8" x14ac:dyDescent="0.25">
      <c r="A48">
        <v>247</v>
      </c>
      <c r="B48" s="1">
        <v>44159</v>
      </c>
      <c r="C48">
        <v>10</v>
      </c>
      <c r="D48">
        <v>2</v>
      </c>
      <c r="E48">
        <v>8</v>
      </c>
      <c r="F48">
        <v>2488</v>
      </c>
      <c r="G48">
        <v>665</v>
      </c>
      <c r="H48">
        <v>19</v>
      </c>
    </row>
    <row r="49" spans="1:8" x14ac:dyDescent="0.25">
      <c r="A49">
        <v>248</v>
      </c>
      <c r="B49" s="1">
        <v>43910</v>
      </c>
      <c r="C49">
        <v>5</v>
      </c>
      <c r="D49">
        <v>2</v>
      </c>
      <c r="E49">
        <v>11</v>
      </c>
      <c r="F49">
        <v>3619</v>
      </c>
      <c r="G49">
        <v>146</v>
      </c>
      <c r="H49">
        <v>41</v>
      </c>
    </row>
    <row r="50" spans="1:8" x14ac:dyDescent="0.25">
      <c r="A50">
        <v>249</v>
      </c>
      <c r="B50" s="1">
        <v>43909</v>
      </c>
      <c r="C50">
        <v>13</v>
      </c>
      <c r="D50">
        <v>1</v>
      </c>
      <c r="E50">
        <v>4</v>
      </c>
      <c r="F50">
        <v>174</v>
      </c>
      <c r="G50">
        <v>277</v>
      </c>
      <c r="H50">
        <v>34</v>
      </c>
    </row>
    <row r="51" spans="1:8" x14ac:dyDescent="0.25">
      <c r="A51">
        <v>250</v>
      </c>
      <c r="B51" s="1">
        <v>44184</v>
      </c>
      <c r="C51">
        <v>23</v>
      </c>
      <c r="D51">
        <v>2</v>
      </c>
      <c r="E51">
        <v>9</v>
      </c>
      <c r="F51">
        <v>1879</v>
      </c>
      <c r="G51">
        <v>22</v>
      </c>
      <c r="H51">
        <v>6</v>
      </c>
    </row>
    <row r="52" spans="1:8" x14ac:dyDescent="0.25">
      <c r="A52">
        <v>251</v>
      </c>
      <c r="B52" s="1">
        <v>44157</v>
      </c>
      <c r="C52">
        <v>5</v>
      </c>
      <c r="D52">
        <v>1</v>
      </c>
      <c r="E52">
        <v>6</v>
      </c>
      <c r="F52">
        <v>152</v>
      </c>
      <c r="G52">
        <v>199</v>
      </c>
      <c r="H52">
        <v>42</v>
      </c>
    </row>
    <row r="53" spans="1:8" x14ac:dyDescent="0.25">
      <c r="A53">
        <v>252</v>
      </c>
      <c r="B53" s="1">
        <v>44013</v>
      </c>
      <c r="C53">
        <v>11</v>
      </c>
      <c r="D53">
        <v>1</v>
      </c>
      <c r="E53">
        <v>2</v>
      </c>
      <c r="F53">
        <v>3011</v>
      </c>
      <c r="G53">
        <v>833</v>
      </c>
      <c r="H53">
        <v>5</v>
      </c>
    </row>
    <row r="54" spans="1:8" x14ac:dyDescent="0.25">
      <c r="A54">
        <v>253</v>
      </c>
      <c r="B54" s="1">
        <v>43851</v>
      </c>
      <c r="C54">
        <v>12</v>
      </c>
      <c r="D54">
        <v>2</v>
      </c>
      <c r="E54">
        <v>7</v>
      </c>
      <c r="F54">
        <v>755</v>
      </c>
      <c r="G54">
        <v>795</v>
      </c>
      <c r="H54">
        <v>48</v>
      </c>
    </row>
    <row r="55" spans="1:8" x14ac:dyDescent="0.25">
      <c r="A55">
        <v>254</v>
      </c>
      <c r="B55" s="1">
        <v>43892</v>
      </c>
      <c r="C55">
        <v>18</v>
      </c>
      <c r="D55">
        <v>2</v>
      </c>
      <c r="E55">
        <v>6</v>
      </c>
      <c r="F55">
        <v>3664</v>
      </c>
      <c r="G55">
        <v>233</v>
      </c>
      <c r="H55">
        <v>25</v>
      </c>
    </row>
    <row r="56" spans="1:8" x14ac:dyDescent="0.25">
      <c r="A56">
        <v>255</v>
      </c>
      <c r="B56" s="1">
        <v>44125</v>
      </c>
      <c r="C56">
        <v>17</v>
      </c>
      <c r="D56">
        <v>2</v>
      </c>
      <c r="E56">
        <v>6</v>
      </c>
      <c r="F56">
        <v>4326</v>
      </c>
      <c r="G56">
        <v>573</v>
      </c>
      <c r="H56">
        <v>31</v>
      </c>
    </row>
    <row r="57" spans="1:8" x14ac:dyDescent="0.25">
      <c r="A57">
        <v>256</v>
      </c>
      <c r="B57" s="1">
        <v>43913</v>
      </c>
      <c r="C57">
        <v>20</v>
      </c>
      <c r="D57">
        <v>2</v>
      </c>
      <c r="E57">
        <v>4</v>
      </c>
      <c r="F57">
        <v>3055</v>
      </c>
      <c r="G57">
        <v>906</v>
      </c>
      <c r="H57">
        <v>18</v>
      </c>
    </row>
    <row r="58" spans="1:8" x14ac:dyDescent="0.25">
      <c r="A58">
        <v>257</v>
      </c>
      <c r="B58" s="1">
        <v>43884</v>
      </c>
      <c r="C58">
        <v>22</v>
      </c>
      <c r="D58">
        <v>1</v>
      </c>
      <c r="E58">
        <v>2</v>
      </c>
      <c r="F58">
        <v>3785</v>
      </c>
      <c r="G58">
        <v>419</v>
      </c>
      <c r="H58">
        <v>21</v>
      </c>
    </row>
    <row r="59" spans="1:8" x14ac:dyDescent="0.25">
      <c r="A59">
        <v>258</v>
      </c>
      <c r="B59" s="1">
        <v>43877</v>
      </c>
      <c r="C59">
        <v>13</v>
      </c>
      <c r="D59">
        <v>2</v>
      </c>
      <c r="E59">
        <v>8</v>
      </c>
      <c r="F59">
        <v>3883</v>
      </c>
      <c r="G59">
        <v>971</v>
      </c>
      <c r="H59">
        <v>14</v>
      </c>
    </row>
    <row r="60" spans="1:8" x14ac:dyDescent="0.25">
      <c r="A60">
        <v>259</v>
      </c>
      <c r="B60" s="1">
        <v>44170</v>
      </c>
      <c r="C60">
        <v>10</v>
      </c>
      <c r="D60">
        <v>2</v>
      </c>
      <c r="E60">
        <v>12</v>
      </c>
      <c r="F60">
        <v>4687</v>
      </c>
      <c r="G60">
        <v>472</v>
      </c>
      <c r="H60">
        <v>44</v>
      </c>
    </row>
    <row r="61" spans="1:8" x14ac:dyDescent="0.25">
      <c r="A61">
        <v>260</v>
      </c>
      <c r="B61" s="1">
        <v>43951</v>
      </c>
      <c r="C61">
        <v>15</v>
      </c>
      <c r="D61">
        <v>2</v>
      </c>
      <c r="E61">
        <v>12</v>
      </c>
      <c r="F61">
        <v>3468</v>
      </c>
      <c r="G61">
        <v>669</v>
      </c>
      <c r="H61">
        <v>14</v>
      </c>
    </row>
    <row r="62" spans="1:8" x14ac:dyDescent="0.25">
      <c r="A62">
        <v>261</v>
      </c>
      <c r="B62" s="1">
        <v>43864</v>
      </c>
      <c r="C62">
        <v>15</v>
      </c>
      <c r="D62">
        <v>2</v>
      </c>
      <c r="E62">
        <v>5</v>
      </c>
      <c r="F62">
        <v>3658</v>
      </c>
      <c r="G62">
        <v>291</v>
      </c>
      <c r="H62">
        <v>13</v>
      </c>
    </row>
    <row r="63" spans="1:8" x14ac:dyDescent="0.25">
      <c r="A63">
        <v>262</v>
      </c>
      <c r="B63" s="1">
        <v>44017</v>
      </c>
      <c r="C63">
        <v>7</v>
      </c>
      <c r="D63">
        <v>2</v>
      </c>
      <c r="E63">
        <v>13</v>
      </c>
      <c r="F63">
        <v>3962</v>
      </c>
      <c r="G63">
        <v>58</v>
      </c>
      <c r="H63">
        <v>18</v>
      </c>
    </row>
    <row r="64" spans="1:8" x14ac:dyDescent="0.25">
      <c r="A64">
        <v>263</v>
      </c>
      <c r="B64" s="1">
        <v>44018</v>
      </c>
      <c r="C64">
        <v>14</v>
      </c>
      <c r="D64">
        <v>2</v>
      </c>
      <c r="E64">
        <v>12</v>
      </c>
      <c r="F64">
        <v>4962</v>
      </c>
      <c r="G64">
        <v>516</v>
      </c>
      <c r="H64">
        <v>4</v>
      </c>
    </row>
    <row r="65" spans="1:8" x14ac:dyDescent="0.25">
      <c r="A65">
        <v>264</v>
      </c>
      <c r="B65" s="1">
        <v>44121</v>
      </c>
      <c r="C65">
        <v>2</v>
      </c>
      <c r="D65">
        <v>1</v>
      </c>
      <c r="E65">
        <v>14</v>
      </c>
      <c r="F65">
        <v>2754</v>
      </c>
      <c r="G65">
        <v>100</v>
      </c>
      <c r="H65">
        <v>48</v>
      </c>
    </row>
    <row r="66" spans="1:8" x14ac:dyDescent="0.25">
      <c r="A66">
        <v>265</v>
      </c>
      <c r="B66" s="1">
        <v>44060</v>
      </c>
      <c r="C66">
        <v>23</v>
      </c>
      <c r="D66">
        <v>1</v>
      </c>
      <c r="E66">
        <v>12</v>
      </c>
      <c r="F66">
        <v>338</v>
      </c>
      <c r="G66">
        <v>217</v>
      </c>
      <c r="H66">
        <v>21</v>
      </c>
    </row>
    <row r="67" spans="1:8" x14ac:dyDescent="0.25">
      <c r="A67">
        <v>266</v>
      </c>
      <c r="B67" s="1">
        <v>43937</v>
      </c>
      <c r="C67">
        <v>20</v>
      </c>
      <c r="D67">
        <v>2</v>
      </c>
      <c r="E67">
        <v>5</v>
      </c>
      <c r="F67">
        <v>1203</v>
      </c>
      <c r="G67">
        <v>82</v>
      </c>
      <c r="H67">
        <v>39</v>
      </c>
    </row>
    <row r="68" spans="1:8" x14ac:dyDescent="0.25">
      <c r="A68">
        <v>267</v>
      </c>
      <c r="B68" s="1">
        <v>43908</v>
      </c>
      <c r="C68">
        <v>22</v>
      </c>
      <c r="D68">
        <v>1</v>
      </c>
      <c r="E68">
        <v>7</v>
      </c>
      <c r="F68">
        <v>366</v>
      </c>
      <c r="G68">
        <v>573</v>
      </c>
      <c r="H68">
        <v>7</v>
      </c>
    </row>
    <row r="69" spans="1:8" x14ac:dyDescent="0.25">
      <c r="A69">
        <v>268</v>
      </c>
      <c r="B69" s="1">
        <v>44062</v>
      </c>
      <c r="C69">
        <v>7</v>
      </c>
      <c r="D69">
        <v>2</v>
      </c>
      <c r="E69">
        <v>7</v>
      </c>
      <c r="F69">
        <v>3613</v>
      </c>
      <c r="G69">
        <v>404</v>
      </c>
      <c r="H69">
        <v>2</v>
      </c>
    </row>
    <row r="70" spans="1:8" x14ac:dyDescent="0.25">
      <c r="A70">
        <v>269</v>
      </c>
      <c r="B70" s="1">
        <v>43903</v>
      </c>
      <c r="C70">
        <v>21</v>
      </c>
      <c r="D70">
        <v>1</v>
      </c>
      <c r="E70">
        <v>6</v>
      </c>
      <c r="F70">
        <v>1395</v>
      </c>
      <c r="G70">
        <v>628</v>
      </c>
      <c r="H70">
        <v>18</v>
      </c>
    </row>
    <row r="71" spans="1:8" x14ac:dyDescent="0.25">
      <c r="A71">
        <v>270</v>
      </c>
      <c r="B71" s="1">
        <v>43953</v>
      </c>
      <c r="C71">
        <v>1</v>
      </c>
      <c r="D71">
        <v>1</v>
      </c>
      <c r="E71">
        <v>2</v>
      </c>
      <c r="F71">
        <v>4560</v>
      </c>
      <c r="G71">
        <v>155</v>
      </c>
      <c r="H71">
        <v>40</v>
      </c>
    </row>
    <row r="72" spans="1:8" x14ac:dyDescent="0.25">
      <c r="A72">
        <v>271</v>
      </c>
      <c r="B72" s="1">
        <v>44137</v>
      </c>
      <c r="C72">
        <v>18</v>
      </c>
      <c r="D72">
        <v>2</v>
      </c>
      <c r="E72">
        <v>3</v>
      </c>
      <c r="F72">
        <v>2346</v>
      </c>
      <c r="G72">
        <v>260</v>
      </c>
      <c r="H72">
        <v>13</v>
      </c>
    </row>
    <row r="73" spans="1:8" x14ac:dyDescent="0.25">
      <c r="A73">
        <v>272</v>
      </c>
      <c r="B73" s="1">
        <v>43877</v>
      </c>
      <c r="C73">
        <v>17</v>
      </c>
      <c r="D73">
        <v>1</v>
      </c>
      <c r="E73">
        <v>3</v>
      </c>
      <c r="F73">
        <v>1839</v>
      </c>
      <c r="G73">
        <v>869</v>
      </c>
      <c r="H73">
        <v>6</v>
      </c>
    </row>
    <row r="74" spans="1:8" x14ac:dyDescent="0.25">
      <c r="A74">
        <v>273</v>
      </c>
      <c r="B74" s="1">
        <v>44089</v>
      </c>
      <c r="C74">
        <v>18</v>
      </c>
      <c r="D74">
        <v>2</v>
      </c>
      <c r="E74">
        <v>4</v>
      </c>
      <c r="F74">
        <v>569</v>
      </c>
      <c r="G74">
        <v>698</v>
      </c>
      <c r="H74">
        <v>33</v>
      </c>
    </row>
    <row r="75" spans="1:8" x14ac:dyDescent="0.25">
      <c r="A75">
        <v>274</v>
      </c>
      <c r="B75" s="1">
        <v>43879</v>
      </c>
      <c r="C75">
        <v>10</v>
      </c>
      <c r="D75">
        <v>2</v>
      </c>
      <c r="E75">
        <v>9</v>
      </c>
      <c r="F75">
        <v>503</v>
      </c>
      <c r="G75">
        <v>82</v>
      </c>
      <c r="H75">
        <v>15</v>
      </c>
    </row>
    <row r="76" spans="1:8" x14ac:dyDescent="0.25">
      <c r="A76">
        <v>275</v>
      </c>
      <c r="B76" s="1">
        <v>44145</v>
      </c>
      <c r="C76">
        <v>9</v>
      </c>
      <c r="D76">
        <v>1</v>
      </c>
      <c r="E76">
        <v>13</v>
      </c>
      <c r="F76">
        <v>1653</v>
      </c>
      <c r="G76">
        <v>722</v>
      </c>
      <c r="H76">
        <v>42</v>
      </c>
    </row>
    <row r="77" spans="1:8" x14ac:dyDescent="0.25">
      <c r="A77">
        <v>276</v>
      </c>
      <c r="B77" s="1">
        <v>44099</v>
      </c>
      <c r="C77">
        <v>4</v>
      </c>
      <c r="D77">
        <v>2</v>
      </c>
      <c r="E77">
        <v>12</v>
      </c>
      <c r="F77">
        <v>501</v>
      </c>
      <c r="G77">
        <v>104</v>
      </c>
      <c r="H77">
        <v>19</v>
      </c>
    </row>
    <row r="78" spans="1:8" x14ac:dyDescent="0.25">
      <c r="A78">
        <v>277</v>
      </c>
      <c r="B78" s="1">
        <v>43927</v>
      </c>
      <c r="C78">
        <v>4</v>
      </c>
      <c r="D78">
        <v>1</v>
      </c>
      <c r="E78">
        <v>14</v>
      </c>
      <c r="F78">
        <v>2012</v>
      </c>
      <c r="G78">
        <v>241</v>
      </c>
      <c r="H78">
        <v>30</v>
      </c>
    </row>
    <row r="79" spans="1:8" x14ac:dyDescent="0.25">
      <c r="A79">
        <v>278</v>
      </c>
      <c r="B79" s="1">
        <v>43879</v>
      </c>
      <c r="C79">
        <v>23</v>
      </c>
      <c r="D79">
        <v>2</v>
      </c>
      <c r="E79">
        <v>1</v>
      </c>
      <c r="F79">
        <v>2923</v>
      </c>
      <c r="G79">
        <v>453</v>
      </c>
      <c r="H79">
        <v>21</v>
      </c>
    </row>
    <row r="80" spans="1:8" x14ac:dyDescent="0.25">
      <c r="A80">
        <v>279</v>
      </c>
      <c r="B80" s="1">
        <v>44143</v>
      </c>
      <c r="C80">
        <v>16</v>
      </c>
      <c r="D80">
        <v>2</v>
      </c>
      <c r="E80">
        <v>5</v>
      </c>
      <c r="F80">
        <v>3038</v>
      </c>
      <c r="G80">
        <v>507</v>
      </c>
      <c r="H80">
        <v>3</v>
      </c>
    </row>
    <row r="81" spans="1:8" x14ac:dyDescent="0.25">
      <c r="A81">
        <v>280</v>
      </c>
      <c r="B81" s="1">
        <v>43840</v>
      </c>
      <c r="C81">
        <v>19</v>
      </c>
      <c r="D81">
        <v>1</v>
      </c>
      <c r="E81">
        <v>2</v>
      </c>
      <c r="F81">
        <v>115</v>
      </c>
      <c r="G81">
        <v>863</v>
      </c>
      <c r="H81">
        <v>28</v>
      </c>
    </row>
    <row r="82" spans="1:8" x14ac:dyDescent="0.25">
      <c r="A82">
        <v>281</v>
      </c>
      <c r="B82" s="1">
        <v>44149</v>
      </c>
      <c r="C82">
        <v>23</v>
      </c>
      <c r="D82">
        <v>2</v>
      </c>
      <c r="E82">
        <v>6</v>
      </c>
      <c r="F82">
        <v>4195</v>
      </c>
      <c r="G82">
        <v>137</v>
      </c>
      <c r="H82">
        <v>7</v>
      </c>
    </row>
    <row r="83" spans="1:8" x14ac:dyDescent="0.25">
      <c r="A83">
        <v>282</v>
      </c>
      <c r="B83" s="1">
        <v>44133</v>
      </c>
      <c r="C83">
        <v>21</v>
      </c>
      <c r="D83">
        <v>1</v>
      </c>
      <c r="E83">
        <v>4</v>
      </c>
      <c r="F83">
        <v>329</v>
      </c>
      <c r="G83">
        <v>34</v>
      </c>
      <c r="H83">
        <v>45</v>
      </c>
    </row>
    <row r="84" spans="1:8" x14ac:dyDescent="0.25">
      <c r="A84">
        <v>283</v>
      </c>
      <c r="B84" s="1">
        <v>44170</v>
      </c>
      <c r="C84">
        <v>17</v>
      </c>
      <c r="D84">
        <v>1</v>
      </c>
      <c r="E84">
        <v>3</v>
      </c>
      <c r="F84">
        <v>1984</v>
      </c>
      <c r="G84">
        <v>341</v>
      </c>
      <c r="H84">
        <v>4</v>
      </c>
    </row>
    <row r="85" spans="1:8" x14ac:dyDescent="0.25">
      <c r="A85">
        <v>284</v>
      </c>
      <c r="B85" s="1">
        <v>44108</v>
      </c>
      <c r="C85">
        <v>6</v>
      </c>
      <c r="D85">
        <v>2</v>
      </c>
      <c r="E85">
        <v>2</v>
      </c>
      <c r="F85">
        <v>4484</v>
      </c>
      <c r="G85">
        <v>414</v>
      </c>
      <c r="H85">
        <v>19</v>
      </c>
    </row>
    <row r="86" spans="1:8" x14ac:dyDescent="0.25">
      <c r="A86">
        <v>285</v>
      </c>
      <c r="B86" s="1">
        <v>43890</v>
      </c>
      <c r="C86">
        <v>8</v>
      </c>
      <c r="D86">
        <v>2</v>
      </c>
      <c r="E86">
        <v>4</v>
      </c>
      <c r="F86">
        <v>1126</v>
      </c>
      <c r="G86">
        <v>256</v>
      </c>
      <c r="H86">
        <v>26</v>
      </c>
    </row>
    <row r="87" spans="1:8" x14ac:dyDescent="0.25">
      <c r="A87">
        <v>286</v>
      </c>
      <c r="B87" s="1">
        <v>44130</v>
      </c>
      <c r="C87">
        <v>21</v>
      </c>
      <c r="D87">
        <v>1</v>
      </c>
      <c r="E87">
        <v>6</v>
      </c>
      <c r="F87">
        <v>1714</v>
      </c>
      <c r="G87">
        <v>599</v>
      </c>
      <c r="H87">
        <v>5</v>
      </c>
    </row>
    <row r="88" spans="1:8" x14ac:dyDescent="0.25">
      <c r="A88">
        <v>287</v>
      </c>
      <c r="B88" s="1">
        <v>44100</v>
      </c>
      <c r="C88">
        <v>13</v>
      </c>
      <c r="D88">
        <v>1</v>
      </c>
      <c r="E88">
        <v>8</v>
      </c>
      <c r="F88">
        <v>1084</v>
      </c>
      <c r="G88">
        <v>376</v>
      </c>
      <c r="H88">
        <v>11</v>
      </c>
    </row>
    <row r="89" spans="1:8" x14ac:dyDescent="0.25">
      <c r="A89">
        <v>288</v>
      </c>
      <c r="B89" s="1">
        <v>43900</v>
      </c>
      <c r="C89">
        <v>9</v>
      </c>
      <c r="D89">
        <v>1</v>
      </c>
      <c r="E89">
        <v>11</v>
      </c>
      <c r="F89">
        <v>567</v>
      </c>
      <c r="G89">
        <v>451</v>
      </c>
      <c r="H89">
        <v>1</v>
      </c>
    </row>
    <row r="90" spans="1:8" x14ac:dyDescent="0.25">
      <c r="A90">
        <v>289</v>
      </c>
      <c r="B90" s="1">
        <v>44151</v>
      </c>
      <c r="C90">
        <v>2</v>
      </c>
      <c r="D90">
        <v>2</v>
      </c>
      <c r="E90">
        <v>1</v>
      </c>
      <c r="F90">
        <v>2421</v>
      </c>
      <c r="G90">
        <v>673</v>
      </c>
      <c r="H90">
        <v>6</v>
      </c>
    </row>
    <row r="91" spans="1:8" x14ac:dyDescent="0.25">
      <c r="A91">
        <v>290</v>
      </c>
      <c r="B91" s="1">
        <v>43872</v>
      </c>
      <c r="C91">
        <v>11</v>
      </c>
      <c r="D91">
        <v>2</v>
      </c>
      <c r="E91">
        <v>13</v>
      </c>
      <c r="F91">
        <v>4541</v>
      </c>
      <c r="G91">
        <v>79</v>
      </c>
      <c r="H91">
        <v>18</v>
      </c>
    </row>
    <row r="92" spans="1:8" x14ac:dyDescent="0.25">
      <c r="A92">
        <v>291</v>
      </c>
      <c r="B92" s="1">
        <v>43850</v>
      </c>
      <c r="C92">
        <v>22</v>
      </c>
      <c r="D92">
        <v>1</v>
      </c>
      <c r="E92">
        <v>2</v>
      </c>
      <c r="F92">
        <v>4374</v>
      </c>
      <c r="G92">
        <v>316</v>
      </c>
      <c r="H92">
        <v>15</v>
      </c>
    </row>
    <row r="93" spans="1:8" x14ac:dyDescent="0.25">
      <c r="A93">
        <v>292</v>
      </c>
      <c r="B93" s="1">
        <v>44000</v>
      </c>
      <c r="C93">
        <v>7</v>
      </c>
      <c r="D93">
        <v>1</v>
      </c>
      <c r="E93">
        <v>2</v>
      </c>
      <c r="F93">
        <v>3917</v>
      </c>
      <c r="G93">
        <v>546</v>
      </c>
      <c r="H93">
        <v>47</v>
      </c>
    </row>
    <row r="94" spans="1:8" x14ac:dyDescent="0.25">
      <c r="A94">
        <v>293</v>
      </c>
      <c r="B94" s="1">
        <v>43998</v>
      </c>
      <c r="C94">
        <v>1</v>
      </c>
      <c r="D94">
        <v>1</v>
      </c>
      <c r="E94">
        <v>2</v>
      </c>
      <c r="F94">
        <v>1615</v>
      </c>
      <c r="G94">
        <v>259</v>
      </c>
      <c r="H94">
        <v>41</v>
      </c>
    </row>
    <row r="95" spans="1:8" x14ac:dyDescent="0.25">
      <c r="A95">
        <v>294</v>
      </c>
      <c r="B95" s="1">
        <v>43961</v>
      </c>
      <c r="C95">
        <v>20</v>
      </c>
      <c r="D95">
        <v>2</v>
      </c>
      <c r="E95">
        <v>7</v>
      </c>
      <c r="F95">
        <v>177</v>
      </c>
      <c r="G95">
        <v>834</v>
      </c>
      <c r="H95">
        <v>31</v>
      </c>
    </row>
    <row r="96" spans="1:8" x14ac:dyDescent="0.25">
      <c r="A96">
        <v>295</v>
      </c>
      <c r="B96" s="1">
        <v>43991</v>
      </c>
      <c r="C96">
        <v>8</v>
      </c>
      <c r="D96">
        <v>2</v>
      </c>
      <c r="E96">
        <v>4</v>
      </c>
      <c r="F96">
        <v>1543</v>
      </c>
      <c r="G96">
        <v>494</v>
      </c>
      <c r="H96">
        <v>17</v>
      </c>
    </row>
    <row r="97" spans="1:8" x14ac:dyDescent="0.25">
      <c r="A97">
        <v>296</v>
      </c>
      <c r="B97" s="1">
        <v>43919</v>
      </c>
      <c r="C97">
        <v>12</v>
      </c>
      <c r="D97">
        <v>1</v>
      </c>
      <c r="E97">
        <v>9</v>
      </c>
      <c r="F97">
        <v>3584</v>
      </c>
      <c r="G97">
        <v>343</v>
      </c>
      <c r="H97">
        <v>48</v>
      </c>
    </row>
    <row r="98" spans="1:8" x14ac:dyDescent="0.25">
      <c r="A98">
        <v>297</v>
      </c>
      <c r="B98" s="1">
        <v>44140</v>
      </c>
      <c r="C98">
        <v>7</v>
      </c>
      <c r="D98">
        <v>2</v>
      </c>
      <c r="E98">
        <v>14</v>
      </c>
      <c r="F98">
        <v>3366</v>
      </c>
      <c r="G98">
        <v>387</v>
      </c>
      <c r="H98">
        <v>11</v>
      </c>
    </row>
    <row r="99" spans="1:8" x14ac:dyDescent="0.25">
      <c r="A99">
        <v>298</v>
      </c>
      <c r="B99" s="1">
        <v>44107</v>
      </c>
      <c r="C99">
        <v>1</v>
      </c>
      <c r="D99">
        <v>2</v>
      </c>
      <c r="E99">
        <v>4</v>
      </c>
      <c r="F99">
        <v>4601</v>
      </c>
      <c r="G99">
        <v>875</v>
      </c>
      <c r="H99">
        <v>25</v>
      </c>
    </row>
    <row r="100" spans="1:8" x14ac:dyDescent="0.25">
      <c r="A100">
        <v>299</v>
      </c>
      <c r="B100" s="1">
        <v>44183</v>
      </c>
      <c r="C100">
        <v>3</v>
      </c>
      <c r="D100">
        <v>2</v>
      </c>
      <c r="E100">
        <v>5</v>
      </c>
      <c r="F100">
        <v>3196</v>
      </c>
      <c r="G100">
        <v>192</v>
      </c>
      <c r="H100">
        <v>37</v>
      </c>
    </row>
    <row r="101" spans="1:8" x14ac:dyDescent="0.25">
      <c r="A101">
        <v>300</v>
      </c>
      <c r="B101" s="1">
        <v>44040</v>
      </c>
      <c r="C101">
        <v>20</v>
      </c>
      <c r="D101">
        <v>1</v>
      </c>
      <c r="E101">
        <v>1</v>
      </c>
      <c r="F101">
        <v>190</v>
      </c>
      <c r="G101">
        <v>35</v>
      </c>
      <c r="H101">
        <v>2</v>
      </c>
    </row>
    <row r="102" spans="1:8" x14ac:dyDescent="0.25">
      <c r="A102">
        <v>301</v>
      </c>
      <c r="B102" s="1">
        <v>44092</v>
      </c>
      <c r="C102">
        <v>15</v>
      </c>
      <c r="D102">
        <v>1</v>
      </c>
      <c r="E102">
        <v>3</v>
      </c>
      <c r="F102">
        <v>2758</v>
      </c>
      <c r="G102">
        <v>778</v>
      </c>
      <c r="H102">
        <v>15</v>
      </c>
    </row>
    <row r="103" spans="1:8" x14ac:dyDescent="0.25">
      <c r="A103">
        <v>302</v>
      </c>
      <c r="B103" s="1">
        <v>44018</v>
      </c>
      <c r="C103">
        <v>21</v>
      </c>
      <c r="D103">
        <v>2</v>
      </c>
      <c r="E103">
        <v>12</v>
      </c>
      <c r="F103">
        <v>4182</v>
      </c>
      <c r="G103">
        <v>345</v>
      </c>
      <c r="H103">
        <v>35</v>
      </c>
    </row>
    <row r="104" spans="1:8" x14ac:dyDescent="0.25">
      <c r="A104">
        <v>303</v>
      </c>
      <c r="B104" s="1">
        <v>43919</v>
      </c>
      <c r="C104">
        <v>18</v>
      </c>
      <c r="D104">
        <v>2</v>
      </c>
      <c r="E104">
        <v>4</v>
      </c>
      <c r="F104">
        <v>3041</v>
      </c>
      <c r="G104">
        <v>94</v>
      </c>
      <c r="H104">
        <v>28</v>
      </c>
    </row>
    <row r="105" spans="1:8" x14ac:dyDescent="0.25">
      <c r="A105">
        <v>304</v>
      </c>
      <c r="B105" s="1">
        <v>43878</v>
      </c>
      <c r="C105">
        <v>7</v>
      </c>
      <c r="D105">
        <v>1</v>
      </c>
      <c r="E105">
        <v>5</v>
      </c>
      <c r="F105">
        <v>898</v>
      </c>
      <c r="G105">
        <v>383</v>
      </c>
      <c r="H105">
        <v>44</v>
      </c>
    </row>
    <row r="106" spans="1:8" x14ac:dyDescent="0.25">
      <c r="A106">
        <v>305</v>
      </c>
      <c r="B106" s="1">
        <v>43951</v>
      </c>
      <c r="C106">
        <v>23</v>
      </c>
      <c r="D106">
        <v>2</v>
      </c>
      <c r="E106">
        <v>6</v>
      </c>
      <c r="F106">
        <v>41</v>
      </c>
      <c r="G106">
        <v>296</v>
      </c>
      <c r="H106">
        <v>46</v>
      </c>
    </row>
    <row r="107" spans="1:8" x14ac:dyDescent="0.25">
      <c r="A107">
        <v>306</v>
      </c>
      <c r="B107" s="1">
        <v>44032</v>
      </c>
      <c r="C107">
        <v>12</v>
      </c>
      <c r="D107">
        <v>2</v>
      </c>
      <c r="E107">
        <v>7</v>
      </c>
      <c r="F107">
        <v>3938</v>
      </c>
      <c r="G107">
        <v>189</v>
      </c>
      <c r="H107">
        <v>38</v>
      </c>
    </row>
    <row r="108" spans="1:8" x14ac:dyDescent="0.25">
      <c r="A108">
        <v>307</v>
      </c>
      <c r="B108" s="1">
        <v>44176</v>
      </c>
      <c r="C108">
        <v>3</v>
      </c>
      <c r="D108">
        <v>1</v>
      </c>
      <c r="E108">
        <v>13</v>
      </c>
      <c r="F108">
        <v>4779</v>
      </c>
      <c r="G108">
        <v>514</v>
      </c>
      <c r="H108">
        <v>42</v>
      </c>
    </row>
    <row r="109" spans="1:8" x14ac:dyDescent="0.25">
      <c r="A109">
        <v>308</v>
      </c>
      <c r="B109" s="1">
        <v>43992</v>
      </c>
      <c r="C109">
        <v>12</v>
      </c>
      <c r="D109">
        <v>2</v>
      </c>
      <c r="E109">
        <v>3</v>
      </c>
      <c r="F109">
        <v>1556</v>
      </c>
      <c r="G109">
        <v>355</v>
      </c>
      <c r="H109">
        <v>1</v>
      </c>
    </row>
    <row r="110" spans="1:8" x14ac:dyDescent="0.25">
      <c r="A110">
        <v>309</v>
      </c>
      <c r="B110" s="1">
        <v>44122</v>
      </c>
      <c r="C110">
        <v>11</v>
      </c>
      <c r="D110">
        <v>1</v>
      </c>
      <c r="E110">
        <v>13</v>
      </c>
      <c r="F110">
        <v>3821</v>
      </c>
      <c r="G110">
        <v>289</v>
      </c>
      <c r="H110">
        <v>45</v>
      </c>
    </row>
    <row r="111" spans="1:8" x14ac:dyDescent="0.25">
      <c r="A111">
        <v>310</v>
      </c>
      <c r="B111" s="1">
        <v>44166</v>
      </c>
      <c r="C111">
        <v>23</v>
      </c>
      <c r="D111">
        <v>2</v>
      </c>
      <c r="E111">
        <v>6</v>
      </c>
      <c r="F111">
        <v>4196</v>
      </c>
      <c r="G111">
        <v>281</v>
      </c>
      <c r="H111">
        <v>34</v>
      </c>
    </row>
    <row r="112" spans="1:8" x14ac:dyDescent="0.25">
      <c r="A112">
        <v>311</v>
      </c>
      <c r="B112" s="1">
        <v>44032</v>
      </c>
      <c r="C112">
        <v>23</v>
      </c>
      <c r="D112">
        <v>1</v>
      </c>
      <c r="E112">
        <v>8</v>
      </c>
      <c r="F112">
        <v>1021</v>
      </c>
      <c r="G112">
        <v>588</v>
      </c>
      <c r="H112">
        <v>1</v>
      </c>
    </row>
    <row r="113" spans="1:8" x14ac:dyDescent="0.25">
      <c r="A113">
        <v>312</v>
      </c>
      <c r="B113" s="1">
        <v>43915</v>
      </c>
      <c r="C113">
        <v>20</v>
      </c>
      <c r="D113">
        <v>1</v>
      </c>
      <c r="E113">
        <v>9</v>
      </c>
      <c r="F113">
        <v>4449</v>
      </c>
      <c r="G113">
        <v>466</v>
      </c>
      <c r="H113">
        <v>25</v>
      </c>
    </row>
    <row r="114" spans="1:8" x14ac:dyDescent="0.25">
      <c r="A114">
        <v>313</v>
      </c>
      <c r="B114" s="1">
        <v>43939</v>
      </c>
      <c r="C114">
        <v>8</v>
      </c>
      <c r="D114">
        <v>1</v>
      </c>
      <c r="E114">
        <v>12</v>
      </c>
      <c r="F114">
        <v>3762</v>
      </c>
      <c r="G114">
        <v>984</v>
      </c>
      <c r="H114">
        <v>22</v>
      </c>
    </row>
    <row r="115" spans="1:8" x14ac:dyDescent="0.25">
      <c r="A115">
        <v>314</v>
      </c>
      <c r="B115" s="1">
        <v>43925</v>
      </c>
      <c r="C115">
        <v>20</v>
      </c>
      <c r="D115">
        <v>1</v>
      </c>
      <c r="E115">
        <v>10</v>
      </c>
      <c r="F115">
        <v>813</v>
      </c>
      <c r="G115">
        <v>490</v>
      </c>
      <c r="H115">
        <v>17</v>
      </c>
    </row>
    <row r="116" spans="1:8" x14ac:dyDescent="0.25">
      <c r="A116">
        <v>315</v>
      </c>
      <c r="B116" s="1">
        <v>44176</v>
      </c>
      <c r="C116">
        <v>8</v>
      </c>
      <c r="D116">
        <v>2</v>
      </c>
      <c r="E116">
        <v>8</v>
      </c>
      <c r="F116">
        <v>2408</v>
      </c>
      <c r="G116">
        <v>892</v>
      </c>
      <c r="H116">
        <v>1</v>
      </c>
    </row>
    <row r="117" spans="1:8" x14ac:dyDescent="0.25">
      <c r="A117">
        <v>316</v>
      </c>
      <c r="B117" s="1">
        <v>44090</v>
      </c>
      <c r="C117">
        <v>5</v>
      </c>
      <c r="D117">
        <v>1</v>
      </c>
      <c r="E117">
        <v>8</v>
      </c>
      <c r="F117">
        <v>918</v>
      </c>
      <c r="G117">
        <v>152</v>
      </c>
      <c r="H117">
        <v>21</v>
      </c>
    </row>
    <row r="118" spans="1:8" x14ac:dyDescent="0.25">
      <c r="A118">
        <v>317</v>
      </c>
      <c r="B118" s="1">
        <v>43957</v>
      </c>
      <c r="C118">
        <v>12</v>
      </c>
      <c r="D118">
        <v>1</v>
      </c>
      <c r="E118">
        <v>1</v>
      </c>
      <c r="F118">
        <v>3139</v>
      </c>
      <c r="G118">
        <v>304</v>
      </c>
      <c r="H118">
        <v>36</v>
      </c>
    </row>
    <row r="119" spans="1:8" x14ac:dyDescent="0.25">
      <c r="A119">
        <v>318</v>
      </c>
      <c r="B119" s="1">
        <v>44095</v>
      </c>
      <c r="C119">
        <v>17</v>
      </c>
      <c r="D119">
        <v>2</v>
      </c>
      <c r="E119">
        <v>2</v>
      </c>
      <c r="F119">
        <v>701</v>
      </c>
      <c r="G119">
        <v>19</v>
      </c>
      <c r="H119">
        <v>13</v>
      </c>
    </row>
    <row r="120" spans="1:8" x14ac:dyDescent="0.25">
      <c r="A120">
        <v>319</v>
      </c>
      <c r="B120" s="1">
        <v>43878</v>
      </c>
      <c r="C120">
        <v>13</v>
      </c>
      <c r="D120">
        <v>2</v>
      </c>
      <c r="E120">
        <v>3</v>
      </c>
      <c r="F120">
        <v>4474</v>
      </c>
      <c r="G120">
        <v>576</v>
      </c>
      <c r="H120">
        <v>37</v>
      </c>
    </row>
    <row r="121" spans="1:8" x14ac:dyDescent="0.25">
      <c r="A121">
        <v>320</v>
      </c>
      <c r="B121" s="1">
        <v>43943</v>
      </c>
      <c r="C121">
        <v>1</v>
      </c>
      <c r="D121">
        <v>2</v>
      </c>
      <c r="E121">
        <v>9</v>
      </c>
      <c r="F121">
        <v>3209</v>
      </c>
      <c r="G121">
        <v>684</v>
      </c>
      <c r="H121">
        <v>42</v>
      </c>
    </row>
    <row r="122" spans="1:8" x14ac:dyDescent="0.25">
      <c r="A122">
        <v>321</v>
      </c>
      <c r="B122" s="1">
        <v>44021</v>
      </c>
      <c r="C122">
        <v>13</v>
      </c>
      <c r="D122">
        <v>1</v>
      </c>
      <c r="E122">
        <v>2</v>
      </c>
      <c r="F122">
        <v>2507</v>
      </c>
      <c r="G122">
        <v>820</v>
      </c>
      <c r="H122">
        <v>16</v>
      </c>
    </row>
    <row r="123" spans="1:8" x14ac:dyDescent="0.25">
      <c r="A123">
        <v>322</v>
      </c>
      <c r="B123" s="1">
        <v>44008</v>
      </c>
      <c r="C123">
        <v>15</v>
      </c>
      <c r="D123">
        <v>1</v>
      </c>
      <c r="E123">
        <v>13</v>
      </c>
      <c r="F123">
        <v>1007</v>
      </c>
      <c r="G123">
        <v>167</v>
      </c>
      <c r="H123">
        <v>3</v>
      </c>
    </row>
    <row r="124" spans="1:8" x14ac:dyDescent="0.25">
      <c r="A124">
        <v>323</v>
      </c>
      <c r="B124" s="1">
        <v>43993</v>
      </c>
      <c r="C124">
        <v>14</v>
      </c>
      <c r="D124">
        <v>2</v>
      </c>
      <c r="E124">
        <v>9</v>
      </c>
      <c r="F124">
        <v>2113</v>
      </c>
      <c r="G124">
        <v>901</v>
      </c>
      <c r="H124">
        <v>43</v>
      </c>
    </row>
    <row r="125" spans="1:8" x14ac:dyDescent="0.25">
      <c r="A125">
        <v>324</v>
      </c>
      <c r="B125" s="1">
        <v>43856</v>
      </c>
      <c r="C125">
        <v>18</v>
      </c>
      <c r="D125">
        <v>1</v>
      </c>
      <c r="E125">
        <v>7</v>
      </c>
      <c r="F125">
        <v>938</v>
      </c>
      <c r="G125">
        <v>53</v>
      </c>
      <c r="H125">
        <v>47</v>
      </c>
    </row>
    <row r="126" spans="1:8" x14ac:dyDescent="0.25">
      <c r="A126">
        <v>325</v>
      </c>
      <c r="B126" s="1">
        <v>43889</v>
      </c>
      <c r="C126">
        <v>2</v>
      </c>
      <c r="D126">
        <v>2</v>
      </c>
      <c r="E126">
        <v>3</v>
      </c>
      <c r="F126">
        <v>4275</v>
      </c>
      <c r="G126">
        <v>963</v>
      </c>
      <c r="H126">
        <v>41</v>
      </c>
    </row>
    <row r="127" spans="1:8" x14ac:dyDescent="0.25">
      <c r="A127">
        <v>326</v>
      </c>
      <c r="B127" s="1">
        <v>43908</v>
      </c>
      <c r="C127">
        <v>15</v>
      </c>
      <c r="D127">
        <v>1</v>
      </c>
      <c r="E127">
        <v>9</v>
      </c>
      <c r="F127">
        <v>3310</v>
      </c>
      <c r="G127">
        <v>698</v>
      </c>
      <c r="H127">
        <v>1</v>
      </c>
    </row>
    <row r="128" spans="1:8" x14ac:dyDescent="0.25">
      <c r="A128">
        <v>327</v>
      </c>
      <c r="B128" s="1">
        <v>44097</v>
      </c>
      <c r="C128">
        <v>2</v>
      </c>
      <c r="D128">
        <v>1</v>
      </c>
      <c r="E128">
        <v>5</v>
      </c>
      <c r="F128">
        <v>779</v>
      </c>
      <c r="G128">
        <v>510</v>
      </c>
      <c r="H128">
        <v>46</v>
      </c>
    </row>
    <row r="129" spans="1:8" x14ac:dyDescent="0.25">
      <c r="A129">
        <v>328</v>
      </c>
      <c r="B129" s="1">
        <v>43997</v>
      </c>
      <c r="C129">
        <v>13</v>
      </c>
      <c r="D129">
        <v>1</v>
      </c>
      <c r="E129">
        <v>10</v>
      </c>
      <c r="F129">
        <v>2219</v>
      </c>
      <c r="G129">
        <v>126</v>
      </c>
      <c r="H129">
        <v>1</v>
      </c>
    </row>
    <row r="130" spans="1:8" x14ac:dyDescent="0.25">
      <c r="A130">
        <v>329</v>
      </c>
      <c r="B130" s="1">
        <v>44099</v>
      </c>
      <c r="C130">
        <v>7</v>
      </c>
      <c r="D130">
        <v>1</v>
      </c>
      <c r="E130">
        <v>10</v>
      </c>
      <c r="F130">
        <v>4437</v>
      </c>
      <c r="G130">
        <v>222</v>
      </c>
      <c r="H130">
        <v>32</v>
      </c>
    </row>
    <row r="131" spans="1:8" x14ac:dyDescent="0.25">
      <c r="A131">
        <v>330</v>
      </c>
      <c r="B131" s="1">
        <v>44012</v>
      </c>
      <c r="C131">
        <v>10</v>
      </c>
      <c r="D131">
        <v>2</v>
      </c>
      <c r="E131">
        <v>6</v>
      </c>
      <c r="F131">
        <v>4063</v>
      </c>
      <c r="G131">
        <v>465</v>
      </c>
      <c r="H131">
        <v>4</v>
      </c>
    </row>
    <row r="132" spans="1:8" x14ac:dyDescent="0.25">
      <c r="A132">
        <v>331</v>
      </c>
      <c r="B132" s="1">
        <v>43919</v>
      </c>
      <c r="C132">
        <v>11</v>
      </c>
      <c r="D132">
        <v>2</v>
      </c>
      <c r="E132">
        <v>3</v>
      </c>
      <c r="F132">
        <v>4834</v>
      </c>
      <c r="G132">
        <v>69</v>
      </c>
      <c r="H132">
        <v>21</v>
      </c>
    </row>
    <row r="133" spans="1:8" x14ac:dyDescent="0.25">
      <c r="A133">
        <v>332</v>
      </c>
      <c r="B133" s="1">
        <v>44164</v>
      </c>
      <c r="C133">
        <v>19</v>
      </c>
      <c r="D133">
        <v>1</v>
      </c>
      <c r="E133">
        <v>10</v>
      </c>
      <c r="F133">
        <v>2906</v>
      </c>
      <c r="G133">
        <v>416</v>
      </c>
      <c r="H133">
        <v>43</v>
      </c>
    </row>
    <row r="134" spans="1:8" x14ac:dyDescent="0.25">
      <c r="A134">
        <v>333</v>
      </c>
      <c r="B134" s="1">
        <v>44017</v>
      </c>
      <c r="C134">
        <v>1</v>
      </c>
      <c r="D134">
        <v>1</v>
      </c>
      <c r="E134">
        <v>9</v>
      </c>
      <c r="F134">
        <v>1245</v>
      </c>
      <c r="G134">
        <v>874</v>
      </c>
      <c r="H134">
        <v>43</v>
      </c>
    </row>
    <row r="135" spans="1:8" x14ac:dyDescent="0.25">
      <c r="A135">
        <v>334</v>
      </c>
      <c r="B135" s="1">
        <v>44025</v>
      </c>
      <c r="C135">
        <v>15</v>
      </c>
      <c r="D135">
        <v>1</v>
      </c>
      <c r="E135">
        <v>3</v>
      </c>
      <c r="F135">
        <v>492</v>
      </c>
      <c r="G135">
        <v>734</v>
      </c>
      <c r="H135">
        <v>8</v>
      </c>
    </row>
    <row r="136" spans="1:8" x14ac:dyDescent="0.25">
      <c r="A136">
        <v>335</v>
      </c>
      <c r="B136" s="1">
        <v>44150</v>
      </c>
      <c r="C136">
        <v>16</v>
      </c>
      <c r="D136">
        <v>1</v>
      </c>
      <c r="E136">
        <v>6</v>
      </c>
      <c r="F136">
        <v>4879</v>
      </c>
      <c r="G136">
        <v>552</v>
      </c>
      <c r="H136">
        <v>31</v>
      </c>
    </row>
    <row r="137" spans="1:8" x14ac:dyDescent="0.25">
      <c r="A137">
        <v>336</v>
      </c>
      <c r="B137" s="1">
        <v>44011</v>
      </c>
      <c r="C137">
        <v>13</v>
      </c>
      <c r="D137">
        <v>1</v>
      </c>
      <c r="E137">
        <v>6</v>
      </c>
      <c r="F137">
        <v>4601</v>
      </c>
      <c r="G137">
        <v>432</v>
      </c>
      <c r="H137">
        <v>19</v>
      </c>
    </row>
    <row r="138" spans="1:8" x14ac:dyDescent="0.25">
      <c r="A138">
        <v>337</v>
      </c>
      <c r="B138" s="1">
        <v>44146</v>
      </c>
      <c r="C138">
        <v>11</v>
      </c>
      <c r="D138">
        <v>2</v>
      </c>
      <c r="E138">
        <v>6</v>
      </c>
      <c r="F138">
        <v>1248</v>
      </c>
      <c r="G138">
        <v>805</v>
      </c>
      <c r="H138">
        <v>5</v>
      </c>
    </row>
    <row r="139" spans="1:8" x14ac:dyDescent="0.25">
      <c r="A139">
        <v>338</v>
      </c>
      <c r="B139" s="1">
        <v>44067</v>
      </c>
      <c r="C139">
        <v>14</v>
      </c>
      <c r="D139">
        <v>1</v>
      </c>
      <c r="E139">
        <v>5</v>
      </c>
      <c r="F139">
        <v>522</v>
      </c>
      <c r="G139">
        <v>340</v>
      </c>
      <c r="H139">
        <v>20</v>
      </c>
    </row>
    <row r="140" spans="1:8" x14ac:dyDescent="0.25">
      <c r="A140">
        <v>339</v>
      </c>
      <c r="B140" s="1">
        <v>44036</v>
      </c>
      <c r="C140">
        <v>9</v>
      </c>
      <c r="D140">
        <v>1</v>
      </c>
      <c r="E140">
        <v>12</v>
      </c>
      <c r="F140">
        <v>3683</v>
      </c>
      <c r="G140">
        <v>830</v>
      </c>
      <c r="H140">
        <v>16</v>
      </c>
    </row>
    <row r="141" spans="1:8" x14ac:dyDescent="0.25">
      <c r="A141">
        <v>340</v>
      </c>
      <c r="B141" s="1">
        <v>44111</v>
      </c>
      <c r="C141">
        <v>23</v>
      </c>
      <c r="D141">
        <v>1</v>
      </c>
      <c r="E141">
        <v>2</v>
      </c>
      <c r="F141">
        <v>4762</v>
      </c>
      <c r="G141">
        <v>998</v>
      </c>
      <c r="H141">
        <v>43</v>
      </c>
    </row>
    <row r="142" spans="1:8" x14ac:dyDescent="0.25">
      <c r="A142">
        <v>341</v>
      </c>
      <c r="B142" s="1">
        <v>44176</v>
      </c>
      <c r="C142">
        <v>14</v>
      </c>
      <c r="D142">
        <v>2</v>
      </c>
      <c r="E142">
        <v>2</v>
      </c>
      <c r="F142">
        <v>1690</v>
      </c>
      <c r="G142">
        <v>406</v>
      </c>
      <c r="H142">
        <v>46</v>
      </c>
    </row>
    <row r="143" spans="1:8" x14ac:dyDescent="0.25">
      <c r="A143">
        <v>342</v>
      </c>
      <c r="B143" s="1">
        <v>44154</v>
      </c>
      <c r="C143">
        <v>2</v>
      </c>
      <c r="D143">
        <v>1</v>
      </c>
      <c r="E143">
        <v>11</v>
      </c>
      <c r="F143">
        <v>1615</v>
      </c>
      <c r="G143">
        <v>433</v>
      </c>
      <c r="H143">
        <v>11</v>
      </c>
    </row>
    <row r="144" spans="1:8" x14ac:dyDescent="0.25">
      <c r="A144">
        <v>343</v>
      </c>
      <c r="B144" s="1">
        <v>44112</v>
      </c>
      <c r="C144">
        <v>18</v>
      </c>
      <c r="D144">
        <v>2</v>
      </c>
      <c r="E144">
        <v>8</v>
      </c>
      <c r="F144">
        <v>4582</v>
      </c>
      <c r="G144">
        <v>912</v>
      </c>
      <c r="H144">
        <v>17</v>
      </c>
    </row>
    <row r="145" spans="1:8" x14ac:dyDescent="0.25">
      <c r="A145">
        <v>344</v>
      </c>
      <c r="B145" s="1">
        <v>43930</v>
      </c>
      <c r="C145">
        <v>23</v>
      </c>
      <c r="D145">
        <v>2</v>
      </c>
      <c r="E145">
        <v>10</v>
      </c>
      <c r="F145">
        <v>1998</v>
      </c>
      <c r="G145">
        <v>642</v>
      </c>
      <c r="H145">
        <v>47</v>
      </c>
    </row>
    <row r="146" spans="1:8" x14ac:dyDescent="0.25">
      <c r="A146">
        <v>345</v>
      </c>
      <c r="B146" s="1">
        <v>43982</v>
      </c>
      <c r="C146">
        <v>13</v>
      </c>
      <c r="D146">
        <v>1</v>
      </c>
      <c r="E146">
        <v>3</v>
      </c>
      <c r="F146">
        <v>2021</v>
      </c>
      <c r="G146">
        <v>70</v>
      </c>
      <c r="H146">
        <v>38</v>
      </c>
    </row>
    <row r="147" spans="1:8" x14ac:dyDescent="0.25">
      <c r="A147">
        <v>346</v>
      </c>
      <c r="B147" s="1">
        <v>44168</v>
      </c>
      <c r="C147">
        <v>16</v>
      </c>
      <c r="D147">
        <v>1</v>
      </c>
      <c r="E147">
        <v>14</v>
      </c>
      <c r="F147">
        <v>2052</v>
      </c>
      <c r="G147">
        <v>656</v>
      </c>
      <c r="H147">
        <v>16</v>
      </c>
    </row>
    <row r="148" spans="1:8" x14ac:dyDescent="0.25">
      <c r="A148">
        <v>347</v>
      </c>
      <c r="B148" s="1">
        <v>44081</v>
      </c>
      <c r="C148">
        <v>17</v>
      </c>
      <c r="D148">
        <v>1</v>
      </c>
      <c r="E148">
        <v>8</v>
      </c>
      <c r="F148">
        <v>2941</v>
      </c>
      <c r="G148">
        <v>113</v>
      </c>
      <c r="H148">
        <v>16</v>
      </c>
    </row>
    <row r="149" spans="1:8" x14ac:dyDescent="0.25">
      <c r="A149">
        <v>348</v>
      </c>
      <c r="B149" s="1">
        <v>44152</v>
      </c>
      <c r="C149">
        <v>4</v>
      </c>
      <c r="D149">
        <v>1</v>
      </c>
      <c r="E149">
        <v>4</v>
      </c>
      <c r="F149">
        <v>4773</v>
      </c>
      <c r="G149">
        <v>542</v>
      </c>
      <c r="H149">
        <v>32</v>
      </c>
    </row>
    <row r="150" spans="1:8" x14ac:dyDescent="0.25">
      <c r="A150">
        <v>349</v>
      </c>
      <c r="B150" s="1">
        <v>44194</v>
      </c>
      <c r="C150">
        <v>15</v>
      </c>
      <c r="D150">
        <v>1</v>
      </c>
      <c r="E150">
        <v>11</v>
      </c>
      <c r="F150">
        <v>4687</v>
      </c>
      <c r="G150">
        <v>202</v>
      </c>
      <c r="H150">
        <v>5</v>
      </c>
    </row>
    <row r="151" spans="1:8" x14ac:dyDescent="0.25">
      <c r="A151">
        <v>350</v>
      </c>
      <c r="B151" s="1">
        <v>44003</v>
      </c>
      <c r="C151">
        <v>8</v>
      </c>
      <c r="D151">
        <v>2</v>
      </c>
      <c r="E151">
        <v>4</v>
      </c>
      <c r="F151">
        <v>637</v>
      </c>
      <c r="G151">
        <v>503</v>
      </c>
      <c r="H151">
        <v>38</v>
      </c>
    </row>
    <row r="152" spans="1:8" x14ac:dyDescent="0.25">
      <c r="A152">
        <v>351</v>
      </c>
      <c r="B152" s="1">
        <v>43892</v>
      </c>
      <c r="C152">
        <v>11</v>
      </c>
      <c r="D152">
        <v>2</v>
      </c>
      <c r="E152">
        <v>9</v>
      </c>
      <c r="F152">
        <v>3231</v>
      </c>
      <c r="G152">
        <v>410</v>
      </c>
      <c r="H152">
        <v>39</v>
      </c>
    </row>
    <row r="153" spans="1:8" x14ac:dyDescent="0.25">
      <c r="A153">
        <v>352</v>
      </c>
      <c r="B153" s="1">
        <v>44029</v>
      </c>
      <c r="C153">
        <v>19</v>
      </c>
      <c r="D153">
        <v>1</v>
      </c>
      <c r="E153">
        <v>4</v>
      </c>
      <c r="F153">
        <v>4063</v>
      </c>
      <c r="G153">
        <v>363</v>
      </c>
      <c r="H153">
        <v>32</v>
      </c>
    </row>
    <row r="154" spans="1:8" x14ac:dyDescent="0.25">
      <c r="A154">
        <v>353</v>
      </c>
      <c r="B154" s="1">
        <v>44007</v>
      </c>
      <c r="C154">
        <v>19</v>
      </c>
      <c r="D154">
        <v>2</v>
      </c>
      <c r="E154">
        <v>6</v>
      </c>
      <c r="F154">
        <v>3449</v>
      </c>
      <c r="G154">
        <v>826</v>
      </c>
      <c r="H154">
        <v>34</v>
      </c>
    </row>
    <row r="155" spans="1:8" x14ac:dyDescent="0.25">
      <c r="A155">
        <v>354</v>
      </c>
      <c r="B155" s="1">
        <v>44060</v>
      </c>
      <c r="C155">
        <v>12</v>
      </c>
      <c r="D155">
        <v>1</v>
      </c>
      <c r="E155">
        <v>13</v>
      </c>
      <c r="F155">
        <v>4894</v>
      </c>
      <c r="G155">
        <v>826</v>
      </c>
      <c r="H155">
        <v>46</v>
      </c>
    </row>
    <row r="156" spans="1:8" x14ac:dyDescent="0.25">
      <c r="A156">
        <v>355</v>
      </c>
      <c r="B156" s="1">
        <v>44144</v>
      </c>
      <c r="C156">
        <v>14</v>
      </c>
      <c r="D156">
        <v>1</v>
      </c>
      <c r="E156">
        <v>11</v>
      </c>
      <c r="F156">
        <v>2846</v>
      </c>
      <c r="G156">
        <v>165</v>
      </c>
      <c r="H156">
        <v>24</v>
      </c>
    </row>
    <row r="157" spans="1:8" x14ac:dyDescent="0.25">
      <c r="A157">
        <v>356</v>
      </c>
      <c r="B157" s="1">
        <v>44128</v>
      </c>
      <c r="C157">
        <v>20</v>
      </c>
      <c r="D157">
        <v>1</v>
      </c>
      <c r="E157">
        <v>7</v>
      </c>
      <c r="F157">
        <v>1634</v>
      </c>
      <c r="G157">
        <v>640</v>
      </c>
      <c r="H157">
        <v>14</v>
      </c>
    </row>
    <row r="158" spans="1:8" x14ac:dyDescent="0.25">
      <c r="A158">
        <v>357</v>
      </c>
      <c r="B158" s="1">
        <v>43988</v>
      </c>
      <c r="C158">
        <v>10</v>
      </c>
      <c r="D158">
        <v>1</v>
      </c>
      <c r="E158">
        <v>6</v>
      </c>
      <c r="F158">
        <v>63</v>
      </c>
      <c r="G158">
        <v>922</v>
      </c>
      <c r="H158">
        <v>43</v>
      </c>
    </row>
    <row r="159" spans="1:8" x14ac:dyDescent="0.25">
      <c r="A159">
        <v>358</v>
      </c>
      <c r="B159" s="1">
        <v>43835</v>
      </c>
      <c r="C159">
        <v>8</v>
      </c>
      <c r="D159">
        <v>2</v>
      </c>
      <c r="E159">
        <v>11</v>
      </c>
      <c r="F159">
        <v>4917</v>
      </c>
      <c r="G159">
        <v>844</v>
      </c>
      <c r="H159">
        <v>3</v>
      </c>
    </row>
    <row r="160" spans="1:8" x14ac:dyDescent="0.25">
      <c r="A160">
        <v>359</v>
      </c>
      <c r="B160" s="1">
        <v>43989</v>
      </c>
      <c r="C160">
        <v>16</v>
      </c>
      <c r="D160">
        <v>2</v>
      </c>
      <c r="E160">
        <v>8</v>
      </c>
      <c r="F160">
        <v>4909</v>
      </c>
      <c r="G160">
        <v>57</v>
      </c>
      <c r="H160">
        <v>15</v>
      </c>
    </row>
    <row r="161" spans="1:8" x14ac:dyDescent="0.25">
      <c r="A161">
        <v>360</v>
      </c>
      <c r="B161" s="1">
        <v>43959</v>
      </c>
      <c r="C161">
        <v>4</v>
      </c>
      <c r="D161">
        <v>2</v>
      </c>
      <c r="E161">
        <v>9</v>
      </c>
      <c r="F161">
        <v>951</v>
      </c>
      <c r="G161">
        <v>650</v>
      </c>
      <c r="H161">
        <v>49</v>
      </c>
    </row>
    <row r="162" spans="1:8" x14ac:dyDescent="0.25">
      <c r="A162">
        <v>361</v>
      </c>
      <c r="B162" s="1">
        <v>43881</v>
      </c>
      <c r="C162">
        <v>11</v>
      </c>
      <c r="D162">
        <v>2</v>
      </c>
      <c r="E162">
        <v>2</v>
      </c>
      <c r="F162">
        <v>1247</v>
      </c>
      <c r="G162">
        <v>79</v>
      </c>
      <c r="H162">
        <v>3</v>
      </c>
    </row>
    <row r="163" spans="1:8" x14ac:dyDescent="0.25">
      <c r="A163">
        <v>362</v>
      </c>
      <c r="B163" s="1">
        <v>44010</v>
      </c>
      <c r="C163">
        <v>1</v>
      </c>
      <c r="D163">
        <v>2</v>
      </c>
      <c r="E163">
        <v>14</v>
      </c>
      <c r="F163">
        <v>830</v>
      </c>
      <c r="G163">
        <v>869</v>
      </c>
      <c r="H163">
        <v>31</v>
      </c>
    </row>
    <row r="164" spans="1:8" x14ac:dyDescent="0.25">
      <c r="A164">
        <v>363</v>
      </c>
      <c r="B164" s="1">
        <v>44033</v>
      </c>
      <c r="C164">
        <v>3</v>
      </c>
      <c r="D164">
        <v>2</v>
      </c>
      <c r="E164">
        <v>1</v>
      </c>
      <c r="F164">
        <v>4220</v>
      </c>
      <c r="G164">
        <v>29</v>
      </c>
      <c r="H164">
        <v>16</v>
      </c>
    </row>
    <row r="165" spans="1:8" x14ac:dyDescent="0.25">
      <c r="A165">
        <v>364</v>
      </c>
      <c r="B165" s="1">
        <v>44125</v>
      </c>
      <c r="C165">
        <v>2</v>
      </c>
      <c r="D165">
        <v>2</v>
      </c>
      <c r="E165">
        <v>10</v>
      </c>
      <c r="F165">
        <v>4035</v>
      </c>
      <c r="G165">
        <v>54</v>
      </c>
      <c r="H165">
        <v>4</v>
      </c>
    </row>
    <row r="166" spans="1:8" x14ac:dyDescent="0.25">
      <c r="A166">
        <v>365</v>
      </c>
      <c r="B166" s="1">
        <v>44054</v>
      </c>
      <c r="C166">
        <v>2</v>
      </c>
      <c r="D166">
        <v>1</v>
      </c>
      <c r="E166">
        <v>3</v>
      </c>
      <c r="F166">
        <v>1998</v>
      </c>
      <c r="G166">
        <v>563</v>
      </c>
      <c r="H166">
        <v>7</v>
      </c>
    </row>
    <row r="167" spans="1:8" x14ac:dyDescent="0.25">
      <c r="A167">
        <v>366</v>
      </c>
      <c r="B167" s="1">
        <v>44045</v>
      </c>
      <c r="C167">
        <v>1</v>
      </c>
      <c r="D167">
        <v>2</v>
      </c>
      <c r="E167">
        <v>7</v>
      </c>
      <c r="F167">
        <v>4227</v>
      </c>
      <c r="G167">
        <v>815</v>
      </c>
      <c r="H167">
        <v>21</v>
      </c>
    </row>
    <row r="168" spans="1:8" x14ac:dyDescent="0.25">
      <c r="A168">
        <v>367</v>
      </c>
      <c r="B168" s="1">
        <v>44138</v>
      </c>
      <c r="C168">
        <v>10</v>
      </c>
      <c r="D168">
        <v>1</v>
      </c>
      <c r="E168">
        <v>8</v>
      </c>
      <c r="F168">
        <v>873</v>
      </c>
      <c r="G168">
        <v>110</v>
      </c>
      <c r="H168">
        <v>18</v>
      </c>
    </row>
    <row r="169" spans="1:8" x14ac:dyDescent="0.25">
      <c r="A169">
        <v>368</v>
      </c>
      <c r="B169" s="1">
        <v>43834</v>
      </c>
      <c r="C169">
        <v>19</v>
      </c>
      <c r="D169">
        <v>2</v>
      </c>
      <c r="E169">
        <v>14</v>
      </c>
      <c r="F169">
        <v>3569</v>
      </c>
      <c r="G169">
        <v>785</v>
      </c>
      <c r="H169">
        <v>41</v>
      </c>
    </row>
    <row r="170" spans="1:8" x14ac:dyDescent="0.25">
      <c r="A170">
        <v>369</v>
      </c>
      <c r="B170" s="1">
        <v>43934</v>
      </c>
      <c r="C170">
        <v>17</v>
      </c>
      <c r="D170">
        <v>1</v>
      </c>
      <c r="E170">
        <v>13</v>
      </c>
      <c r="F170">
        <v>627</v>
      </c>
      <c r="G170">
        <v>462</v>
      </c>
      <c r="H170">
        <v>32</v>
      </c>
    </row>
    <row r="171" spans="1:8" x14ac:dyDescent="0.25">
      <c r="A171">
        <v>370</v>
      </c>
      <c r="B171" s="1">
        <v>43976</v>
      </c>
      <c r="C171">
        <v>8</v>
      </c>
      <c r="D171">
        <v>1</v>
      </c>
      <c r="E171">
        <v>11</v>
      </c>
      <c r="F171">
        <v>4395</v>
      </c>
      <c r="G171">
        <v>433</v>
      </c>
      <c r="H171">
        <v>2</v>
      </c>
    </row>
    <row r="172" spans="1:8" x14ac:dyDescent="0.25">
      <c r="A172">
        <v>371</v>
      </c>
      <c r="B172" s="1">
        <v>44181</v>
      </c>
      <c r="C172">
        <v>15</v>
      </c>
      <c r="D172">
        <v>1</v>
      </c>
      <c r="E172">
        <v>10</v>
      </c>
      <c r="F172">
        <v>2193</v>
      </c>
      <c r="G172">
        <v>451</v>
      </c>
      <c r="H172">
        <v>18</v>
      </c>
    </row>
    <row r="173" spans="1:8" x14ac:dyDescent="0.25">
      <c r="A173">
        <v>372</v>
      </c>
      <c r="B173" s="1">
        <v>43917</v>
      </c>
      <c r="C173">
        <v>21</v>
      </c>
      <c r="D173">
        <v>1</v>
      </c>
      <c r="E173">
        <v>12</v>
      </c>
      <c r="F173">
        <v>4268</v>
      </c>
      <c r="G173">
        <v>16</v>
      </c>
      <c r="H173">
        <v>31</v>
      </c>
    </row>
    <row r="174" spans="1:8" x14ac:dyDescent="0.25">
      <c r="A174">
        <v>373</v>
      </c>
      <c r="B174" s="1">
        <v>44107</v>
      </c>
      <c r="C174">
        <v>5</v>
      </c>
      <c r="D174">
        <v>2</v>
      </c>
      <c r="E174">
        <v>10</v>
      </c>
      <c r="F174">
        <v>1509</v>
      </c>
      <c r="G174">
        <v>320</v>
      </c>
      <c r="H174">
        <v>23</v>
      </c>
    </row>
    <row r="175" spans="1:8" x14ac:dyDescent="0.25">
      <c r="A175">
        <v>374</v>
      </c>
      <c r="B175" s="1">
        <v>43880</v>
      </c>
      <c r="C175">
        <v>7</v>
      </c>
      <c r="D175">
        <v>1</v>
      </c>
      <c r="E175">
        <v>4</v>
      </c>
      <c r="F175">
        <v>699</v>
      </c>
      <c r="G175">
        <v>554</v>
      </c>
      <c r="H175">
        <v>30</v>
      </c>
    </row>
    <row r="176" spans="1:8" x14ac:dyDescent="0.25">
      <c r="A176">
        <v>375</v>
      </c>
      <c r="B176" s="1">
        <v>43936</v>
      </c>
      <c r="C176">
        <v>13</v>
      </c>
      <c r="D176">
        <v>2</v>
      </c>
      <c r="E176">
        <v>2</v>
      </c>
      <c r="F176">
        <v>3671</v>
      </c>
      <c r="G176">
        <v>789</v>
      </c>
      <c r="H176">
        <v>35</v>
      </c>
    </row>
    <row r="177" spans="1:8" x14ac:dyDescent="0.25">
      <c r="A177">
        <v>376</v>
      </c>
      <c r="B177" s="1">
        <v>43917</v>
      </c>
      <c r="C177">
        <v>10</v>
      </c>
      <c r="D177">
        <v>1</v>
      </c>
      <c r="E177">
        <v>14</v>
      </c>
      <c r="F177">
        <v>3478</v>
      </c>
      <c r="G177">
        <v>857</v>
      </c>
      <c r="H177">
        <v>5</v>
      </c>
    </row>
    <row r="178" spans="1:8" x14ac:dyDescent="0.25">
      <c r="A178">
        <v>377</v>
      </c>
      <c r="B178" s="1">
        <v>44046</v>
      </c>
      <c r="C178">
        <v>5</v>
      </c>
      <c r="D178">
        <v>1</v>
      </c>
      <c r="E178">
        <v>13</v>
      </c>
      <c r="F178">
        <v>3277</v>
      </c>
      <c r="G178">
        <v>612</v>
      </c>
      <c r="H178">
        <v>5</v>
      </c>
    </row>
    <row r="179" spans="1:8" x14ac:dyDescent="0.25">
      <c r="A179">
        <v>378</v>
      </c>
      <c r="B179" s="1">
        <v>44059</v>
      </c>
      <c r="C179">
        <v>11</v>
      </c>
      <c r="D179">
        <v>1</v>
      </c>
      <c r="E179">
        <v>1</v>
      </c>
      <c r="F179">
        <v>3539</v>
      </c>
      <c r="G179">
        <v>152</v>
      </c>
      <c r="H179">
        <v>11</v>
      </c>
    </row>
    <row r="180" spans="1:8" x14ac:dyDescent="0.25">
      <c r="A180">
        <v>379</v>
      </c>
      <c r="B180" s="1">
        <v>44109</v>
      </c>
      <c r="C180">
        <v>23</v>
      </c>
      <c r="D180">
        <v>1</v>
      </c>
      <c r="E180">
        <v>11</v>
      </c>
      <c r="F180">
        <v>51</v>
      </c>
      <c r="G180">
        <v>917</v>
      </c>
      <c r="H180">
        <v>19</v>
      </c>
    </row>
    <row r="181" spans="1:8" x14ac:dyDescent="0.25">
      <c r="A181">
        <v>380</v>
      </c>
      <c r="B181" s="1">
        <v>44065</v>
      </c>
      <c r="C181">
        <v>20</v>
      </c>
      <c r="D181">
        <v>2</v>
      </c>
      <c r="E181">
        <v>2</v>
      </c>
      <c r="F181">
        <v>2098</v>
      </c>
      <c r="G181">
        <v>960</v>
      </c>
      <c r="H181">
        <v>35</v>
      </c>
    </row>
    <row r="182" spans="1:8" x14ac:dyDescent="0.25">
      <c r="A182">
        <v>381</v>
      </c>
      <c r="B182" s="1">
        <v>44154</v>
      </c>
      <c r="C182">
        <v>20</v>
      </c>
      <c r="D182">
        <v>2</v>
      </c>
      <c r="E182">
        <v>13</v>
      </c>
      <c r="F182">
        <v>2600</v>
      </c>
      <c r="G182">
        <v>927</v>
      </c>
      <c r="H182">
        <v>2</v>
      </c>
    </row>
    <row r="183" spans="1:8" x14ac:dyDescent="0.25">
      <c r="A183">
        <v>382</v>
      </c>
      <c r="B183" s="1">
        <v>44169</v>
      </c>
      <c r="C183">
        <v>17</v>
      </c>
      <c r="D183">
        <v>1</v>
      </c>
      <c r="E183">
        <v>11</v>
      </c>
      <c r="F183">
        <v>10</v>
      </c>
      <c r="G183">
        <v>808</v>
      </c>
      <c r="H183">
        <v>15</v>
      </c>
    </row>
    <row r="184" spans="1:8" x14ac:dyDescent="0.25">
      <c r="A184">
        <v>383</v>
      </c>
      <c r="B184" s="1">
        <v>43928</v>
      </c>
      <c r="C184">
        <v>17</v>
      </c>
      <c r="D184">
        <v>1</v>
      </c>
      <c r="E184">
        <v>7</v>
      </c>
      <c r="F184">
        <v>3873</v>
      </c>
      <c r="G184">
        <v>990</v>
      </c>
      <c r="H184">
        <v>48</v>
      </c>
    </row>
    <row r="185" spans="1:8" x14ac:dyDescent="0.25">
      <c r="A185">
        <v>384</v>
      </c>
      <c r="B185" s="1">
        <v>43981</v>
      </c>
      <c r="C185">
        <v>7</v>
      </c>
      <c r="D185">
        <v>1</v>
      </c>
      <c r="E185">
        <v>5</v>
      </c>
      <c r="F185">
        <v>3428</v>
      </c>
      <c r="G185">
        <v>619</v>
      </c>
      <c r="H185">
        <v>34</v>
      </c>
    </row>
    <row r="186" spans="1:8" x14ac:dyDescent="0.25">
      <c r="A186">
        <v>385</v>
      </c>
      <c r="B186" s="1">
        <v>44056</v>
      </c>
      <c r="C186">
        <v>11</v>
      </c>
      <c r="D186">
        <v>2</v>
      </c>
      <c r="E186">
        <v>8</v>
      </c>
      <c r="F186">
        <v>2194</v>
      </c>
      <c r="G186">
        <v>869</v>
      </c>
      <c r="H186">
        <v>26</v>
      </c>
    </row>
    <row r="187" spans="1:8" x14ac:dyDescent="0.25">
      <c r="A187">
        <v>386</v>
      </c>
      <c r="B187" s="1">
        <v>44183</v>
      </c>
      <c r="C187">
        <v>4</v>
      </c>
      <c r="D187">
        <v>1</v>
      </c>
      <c r="E187">
        <v>9</v>
      </c>
      <c r="F187">
        <v>4420</v>
      </c>
      <c r="G187">
        <v>541</v>
      </c>
      <c r="H187">
        <v>26</v>
      </c>
    </row>
    <row r="188" spans="1:8" x14ac:dyDescent="0.25">
      <c r="A188">
        <v>387</v>
      </c>
      <c r="B188" s="1">
        <v>44190</v>
      </c>
      <c r="C188">
        <v>3</v>
      </c>
      <c r="D188">
        <v>1</v>
      </c>
      <c r="E188">
        <v>4</v>
      </c>
      <c r="F188">
        <v>3196</v>
      </c>
      <c r="G188">
        <v>725</v>
      </c>
      <c r="H188">
        <v>7</v>
      </c>
    </row>
    <row r="189" spans="1:8" x14ac:dyDescent="0.25">
      <c r="A189">
        <v>388</v>
      </c>
      <c r="B189" s="1">
        <v>44050</v>
      </c>
      <c r="C189">
        <v>12</v>
      </c>
      <c r="D189">
        <v>1</v>
      </c>
      <c r="E189">
        <v>12</v>
      </c>
      <c r="F189">
        <v>1127</v>
      </c>
      <c r="G189">
        <v>43</v>
      </c>
      <c r="H189">
        <v>12</v>
      </c>
    </row>
    <row r="190" spans="1:8" x14ac:dyDescent="0.25">
      <c r="A190">
        <v>389</v>
      </c>
      <c r="B190" s="1">
        <v>44017</v>
      </c>
      <c r="C190">
        <v>10</v>
      </c>
      <c r="D190">
        <v>2</v>
      </c>
      <c r="E190">
        <v>2</v>
      </c>
      <c r="F190">
        <v>1823</v>
      </c>
      <c r="G190">
        <v>621</v>
      </c>
      <c r="H190">
        <v>24</v>
      </c>
    </row>
    <row r="191" spans="1:8" x14ac:dyDescent="0.25">
      <c r="A191">
        <v>390</v>
      </c>
      <c r="B191" s="1">
        <v>43893</v>
      </c>
      <c r="C191">
        <v>5</v>
      </c>
      <c r="D191">
        <v>1</v>
      </c>
      <c r="E191">
        <v>14</v>
      </c>
      <c r="F191">
        <v>4714</v>
      </c>
      <c r="G191">
        <v>341</v>
      </c>
      <c r="H191">
        <v>45</v>
      </c>
    </row>
    <row r="192" spans="1:8" x14ac:dyDescent="0.25">
      <c r="A192">
        <v>391</v>
      </c>
      <c r="B192" s="1">
        <v>44051</v>
      </c>
      <c r="C192">
        <v>21</v>
      </c>
      <c r="D192">
        <v>1</v>
      </c>
      <c r="E192">
        <v>11</v>
      </c>
      <c r="F192">
        <v>446</v>
      </c>
      <c r="G192">
        <v>997</v>
      </c>
      <c r="H192">
        <v>34</v>
      </c>
    </row>
    <row r="193" spans="1:8" x14ac:dyDescent="0.25">
      <c r="A193">
        <v>392</v>
      </c>
      <c r="B193" s="1">
        <v>44159</v>
      </c>
      <c r="C193">
        <v>2</v>
      </c>
      <c r="D193">
        <v>1</v>
      </c>
      <c r="E193">
        <v>5</v>
      </c>
      <c r="F193">
        <v>639</v>
      </c>
      <c r="G193">
        <v>743</v>
      </c>
      <c r="H193">
        <v>23</v>
      </c>
    </row>
    <row r="194" spans="1:8" x14ac:dyDescent="0.25">
      <c r="A194">
        <v>393</v>
      </c>
      <c r="B194" s="1">
        <v>44071</v>
      </c>
      <c r="C194">
        <v>15</v>
      </c>
      <c r="D194">
        <v>2</v>
      </c>
      <c r="E194">
        <v>14</v>
      </c>
      <c r="F194">
        <v>1371</v>
      </c>
      <c r="G194">
        <v>101</v>
      </c>
      <c r="H194">
        <v>6</v>
      </c>
    </row>
    <row r="195" spans="1:8" x14ac:dyDescent="0.25">
      <c r="A195">
        <v>394</v>
      </c>
      <c r="B195" s="1">
        <v>44012</v>
      </c>
      <c r="C195">
        <v>16</v>
      </c>
      <c r="D195">
        <v>1</v>
      </c>
      <c r="E195">
        <v>1</v>
      </c>
      <c r="F195">
        <v>3706</v>
      </c>
      <c r="G195">
        <v>817</v>
      </c>
      <c r="H195">
        <v>47</v>
      </c>
    </row>
    <row r="196" spans="1:8" x14ac:dyDescent="0.25">
      <c r="A196">
        <v>395</v>
      </c>
      <c r="B196" s="1">
        <v>43846</v>
      </c>
      <c r="C196">
        <v>9</v>
      </c>
      <c r="D196">
        <v>1</v>
      </c>
      <c r="E196">
        <v>4</v>
      </c>
      <c r="F196">
        <v>3069</v>
      </c>
      <c r="G196">
        <v>172</v>
      </c>
      <c r="H196">
        <v>18</v>
      </c>
    </row>
    <row r="197" spans="1:8" x14ac:dyDescent="0.25">
      <c r="A197">
        <v>396</v>
      </c>
      <c r="B197" s="1">
        <v>44048</v>
      </c>
      <c r="C197">
        <v>2</v>
      </c>
      <c r="D197">
        <v>2</v>
      </c>
      <c r="E197">
        <v>2</v>
      </c>
      <c r="F197">
        <v>484</v>
      </c>
      <c r="G197">
        <v>712</v>
      </c>
      <c r="H197">
        <v>40</v>
      </c>
    </row>
    <row r="198" spans="1:8" x14ac:dyDescent="0.25">
      <c r="A198">
        <v>397</v>
      </c>
      <c r="B198" s="1">
        <v>44024</v>
      </c>
      <c r="C198">
        <v>8</v>
      </c>
      <c r="D198">
        <v>2</v>
      </c>
      <c r="E198">
        <v>1</v>
      </c>
      <c r="F198">
        <v>1317</v>
      </c>
      <c r="G198">
        <v>248</v>
      </c>
      <c r="H198">
        <v>6</v>
      </c>
    </row>
    <row r="199" spans="1:8" x14ac:dyDescent="0.25">
      <c r="A199">
        <v>398</v>
      </c>
      <c r="B199" s="1">
        <v>44003</v>
      </c>
      <c r="C199">
        <v>9</v>
      </c>
      <c r="D199">
        <v>1</v>
      </c>
      <c r="E199">
        <v>7</v>
      </c>
      <c r="F199">
        <v>4992</v>
      </c>
      <c r="G199">
        <v>20</v>
      </c>
      <c r="H199">
        <v>33</v>
      </c>
    </row>
    <row r="200" spans="1:8" x14ac:dyDescent="0.25">
      <c r="A200">
        <v>399</v>
      </c>
      <c r="B200" s="1">
        <v>44060</v>
      </c>
      <c r="C200">
        <v>20</v>
      </c>
      <c r="D200">
        <v>2</v>
      </c>
      <c r="E200">
        <v>2</v>
      </c>
      <c r="F200">
        <v>1851</v>
      </c>
      <c r="G200">
        <v>875</v>
      </c>
      <c r="H200">
        <v>8</v>
      </c>
    </row>
    <row r="201" spans="1:8" x14ac:dyDescent="0.25">
      <c r="A201">
        <v>400</v>
      </c>
      <c r="B201" s="1">
        <v>44074</v>
      </c>
      <c r="C201">
        <v>16</v>
      </c>
      <c r="D201">
        <v>2</v>
      </c>
      <c r="E201">
        <v>11</v>
      </c>
      <c r="F201">
        <v>3999</v>
      </c>
      <c r="G201">
        <v>979</v>
      </c>
      <c r="H201">
        <v>39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9D122-28D3-4E00-A9E3-A78AD42AFA77}">
  <dimension ref="A1:K14"/>
  <sheetViews>
    <sheetView workbookViewId="0"/>
  </sheetViews>
  <sheetFormatPr baseColWidth="10" defaultRowHeight="15" x14ac:dyDescent="0.25"/>
  <cols>
    <col min="1" max="1" width="17.5703125" bestFit="1" customWidth="1"/>
    <col min="2" max="2" width="20.7109375" bestFit="1" customWidth="1"/>
    <col min="3" max="3" width="20.7109375" customWidth="1"/>
    <col min="4" max="4" width="17.5703125" bestFit="1" customWidth="1"/>
    <col min="5" max="5" width="20.7109375" bestFit="1" customWidth="1"/>
    <col min="7" max="7" width="17.5703125" bestFit="1" customWidth="1"/>
    <col min="8" max="8" width="19.28515625" bestFit="1" customWidth="1"/>
    <col min="11" max="11" width="13.7109375" customWidth="1"/>
  </cols>
  <sheetData>
    <row r="1" spans="1:11" x14ac:dyDescent="0.25">
      <c r="A1" s="5" t="s">
        <v>12</v>
      </c>
      <c r="B1" s="6" t="s">
        <v>8</v>
      </c>
      <c r="C1" s="2"/>
      <c r="D1" s="5" t="s">
        <v>12</v>
      </c>
      <c r="E1" s="4" t="s">
        <v>31</v>
      </c>
      <c r="G1" s="5" t="s">
        <v>12</v>
      </c>
      <c r="H1" s="4" t="s">
        <v>8</v>
      </c>
      <c r="J1" s="5" t="s">
        <v>12</v>
      </c>
      <c r="K1" s="7" t="s">
        <v>8</v>
      </c>
    </row>
    <row r="2" spans="1:11" x14ac:dyDescent="0.25">
      <c r="A2" s="18" t="s">
        <v>19</v>
      </c>
      <c r="B2" s="19">
        <v>32696</v>
      </c>
      <c r="C2" s="2"/>
      <c r="D2" s="20" t="s">
        <v>16</v>
      </c>
      <c r="E2" s="21">
        <v>5</v>
      </c>
      <c r="G2" s="18">
        <v>5</v>
      </c>
      <c r="H2" s="19">
        <v>23032</v>
      </c>
      <c r="J2" s="18" t="s">
        <v>19</v>
      </c>
      <c r="K2" s="19">
        <v>32696</v>
      </c>
    </row>
    <row r="3" spans="1:11" x14ac:dyDescent="0.25">
      <c r="A3" s="18" t="s">
        <v>20</v>
      </c>
      <c r="B3" s="19">
        <v>48095</v>
      </c>
      <c r="C3" s="2"/>
      <c r="D3" s="20" t="s">
        <v>17</v>
      </c>
      <c r="E3" s="21">
        <v>4</v>
      </c>
      <c r="G3" s="18">
        <v>18</v>
      </c>
      <c r="H3" s="19">
        <v>19088</v>
      </c>
      <c r="J3" s="18" t="s">
        <v>20</v>
      </c>
      <c r="K3" s="19">
        <v>48095</v>
      </c>
    </row>
    <row r="4" spans="1:11" x14ac:dyDescent="0.25">
      <c r="A4" s="18" t="s">
        <v>21</v>
      </c>
      <c r="B4" s="19">
        <v>54335</v>
      </c>
      <c r="C4" s="2"/>
      <c r="D4" s="20" t="s">
        <v>36</v>
      </c>
      <c r="E4" s="21">
        <v>3</v>
      </c>
      <c r="G4" s="18">
        <v>4</v>
      </c>
      <c r="H4" s="19">
        <v>18986</v>
      </c>
      <c r="J4" s="18" t="s">
        <v>21</v>
      </c>
      <c r="K4" s="19">
        <v>54335</v>
      </c>
    </row>
    <row r="5" spans="1:11" x14ac:dyDescent="0.25">
      <c r="A5" s="18" t="s">
        <v>22</v>
      </c>
      <c r="B5" s="19">
        <v>28518</v>
      </c>
      <c r="C5" s="2"/>
      <c r="D5" s="20" t="s">
        <v>35</v>
      </c>
      <c r="E5" s="21">
        <v>3</v>
      </c>
      <c r="G5" s="18">
        <v>43</v>
      </c>
      <c r="H5" s="19">
        <v>18760</v>
      </c>
      <c r="J5" s="18" t="s">
        <v>22</v>
      </c>
      <c r="K5" s="19">
        <v>28518</v>
      </c>
    </row>
    <row r="6" spans="1:11" x14ac:dyDescent="0.25">
      <c r="A6" s="18" t="s">
        <v>23</v>
      </c>
      <c r="B6" s="19">
        <v>34913</v>
      </c>
      <c r="C6" s="2"/>
      <c r="D6" s="20" t="s">
        <v>33</v>
      </c>
      <c r="E6" s="21">
        <v>3</v>
      </c>
      <c r="G6" s="18">
        <v>31</v>
      </c>
      <c r="H6" s="19">
        <v>18073</v>
      </c>
      <c r="J6" s="18" t="s">
        <v>23</v>
      </c>
      <c r="K6" s="19">
        <v>34913</v>
      </c>
    </row>
    <row r="7" spans="1:11" x14ac:dyDescent="0.25">
      <c r="A7" s="18" t="s">
        <v>24</v>
      </c>
      <c r="B7" s="19">
        <v>44927</v>
      </c>
      <c r="C7" s="2"/>
      <c r="D7" s="20" t="s">
        <v>14</v>
      </c>
      <c r="E7" s="21">
        <v>3</v>
      </c>
      <c r="G7" s="18" t="s">
        <v>13</v>
      </c>
      <c r="H7" s="22">
        <v>97939</v>
      </c>
      <c r="J7" s="18" t="s">
        <v>24</v>
      </c>
      <c r="K7" s="19">
        <v>44927</v>
      </c>
    </row>
    <row r="8" spans="1:11" x14ac:dyDescent="0.25">
      <c r="A8" s="18" t="s">
        <v>25</v>
      </c>
      <c r="B8" s="19">
        <v>43029</v>
      </c>
      <c r="C8" s="2"/>
      <c r="D8" s="20" t="s">
        <v>37</v>
      </c>
      <c r="E8" s="21">
        <v>3</v>
      </c>
      <c r="J8" s="18" t="s">
        <v>25</v>
      </c>
      <c r="K8" s="19">
        <v>43029</v>
      </c>
    </row>
    <row r="9" spans="1:11" x14ac:dyDescent="0.25">
      <c r="A9" s="18" t="s">
        <v>26</v>
      </c>
      <c r="B9" s="19">
        <v>46631</v>
      </c>
      <c r="C9" s="2"/>
      <c r="D9" s="20" t="s">
        <v>15</v>
      </c>
      <c r="E9" s="21">
        <v>3</v>
      </c>
      <c r="J9" s="18" t="s">
        <v>26</v>
      </c>
      <c r="K9" s="19">
        <v>46631</v>
      </c>
    </row>
    <row r="10" spans="1:11" x14ac:dyDescent="0.25">
      <c r="A10" s="18" t="s">
        <v>27</v>
      </c>
      <c r="B10" s="19">
        <v>17665</v>
      </c>
      <c r="C10" s="2"/>
      <c r="D10" s="20" t="s">
        <v>32</v>
      </c>
      <c r="E10" s="21">
        <v>3</v>
      </c>
      <c r="J10" s="18" t="s">
        <v>27</v>
      </c>
      <c r="K10" s="19">
        <v>17665</v>
      </c>
    </row>
    <row r="11" spans="1:11" x14ac:dyDescent="0.25">
      <c r="A11" s="18" t="s">
        <v>28</v>
      </c>
      <c r="B11" s="19">
        <v>50002</v>
      </c>
      <c r="C11" s="2"/>
      <c r="D11" s="20" t="s">
        <v>34</v>
      </c>
      <c r="E11" s="21">
        <v>3</v>
      </c>
      <c r="J11" s="18" t="s">
        <v>28</v>
      </c>
      <c r="K11" s="19">
        <v>50002</v>
      </c>
    </row>
    <row r="12" spans="1:11" x14ac:dyDescent="0.25">
      <c r="A12" s="18" t="s">
        <v>29</v>
      </c>
      <c r="B12" s="19">
        <v>48992</v>
      </c>
      <c r="C12" s="2"/>
      <c r="D12" s="20" t="s">
        <v>13</v>
      </c>
      <c r="E12" s="21">
        <v>33</v>
      </c>
      <c r="J12" s="18" t="s">
        <v>29</v>
      </c>
      <c r="K12" s="19">
        <v>48992</v>
      </c>
    </row>
    <row r="13" spans="1:11" x14ac:dyDescent="0.25">
      <c r="A13" s="18" t="s">
        <v>30</v>
      </c>
      <c r="B13" s="19">
        <v>57188</v>
      </c>
      <c r="C13" s="2"/>
      <c r="J13" s="18" t="s">
        <v>30</v>
      </c>
      <c r="K13" s="19">
        <v>57188</v>
      </c>
    </row>
    <row r="14" spans="1:11" x14ac:dyDescent="0.25">
      <c r="A14" s="18" t="s">
        <v>13</v>
      </c>
      <c r="B14" s="19">
        <v>506991</v>
      </c>
      <c r="C14" s="2"/>
      <c r="J14" s="18" t="s">
        <v>13</v>
      </c>
      <c r="K14" s="19">
        <v>506991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E456-0FC8-46FA-9AB8-C835068E443D}">
  <dimension ref="A1:M15"/>
  <sheetViews>
    <sheetView tabSelected="1" workbookViewId="0">
      <selection activeCell="E19" sqref="E19"/>
    </sheetView>
  </sheetViews>
  <sheetFormatPr baseColWidth="10" defaultRowHeight="15" x14ac:dyDescent="0.25"/>
  <cols>
    <col min="1" max="1" width="20.28515625" customWidth="1"/>
    <col min="2" max="2" width="9.140625" customWidth="1"/>
    <col min="3" max="3" width="10.85546875" customWidth="1"/>
    <col min="4" max="4" width="9.140625" customWidth="1"/>
    <col min="5" max="5" width="18.7109375" customWidth="1"/>
    <col min="6" max="6" width="19.85546875" customWidth="1"/>
    <col min="7" max="7" width="16.85546875" customWidth="1"/>
    <col min="8" max="8" width="9.28515625" customWidth="1"/>
    <col min="9" max="10" width="22.140625" customWidth="1"/>
    <col min="11" max="11" width="15" customWidth="1"/>
    <col min="12" max="12" width="16.28515625" customWidth="1"/>
  </cols>
  <sheetData>
    <row r="1" spans="1:13" x14ac:dyDescent="0.25">
      <c r="A1" s="23" t="s">
        <v>40</v>
      </c>
    </row>
    <row r="3" spans="1:13" x14ac:dyDescent="0.25">
      <c r="A3" s="8" t="s">
        <v>38</v>
      </c>
      <c r="B3" s="9" t="s">
        <v>10</v>
      </c>
      <c r="C3" s="8" t="s">
        <v>39</v>
      </c>
      <c r="E3" s="8" t="s">
        <v>9</v>
      </c>
      <c r="F3" s="8" t="s">
        <v>10</v>
      </c>
      <c r="G3" s="8" t="s">
        <v>11</v>
      </c>
      <c r="I3" s="8" t="s">
        <v>18</v>
      </c>
      <c r="J3" s="8" t="s">
        <v>10</v>
      </c>
      <c r="K3" s="10" t="s">
        <v>11</v>
      </c>
    </row>
    <row r="4" spans="1:13" x14ac:dyDescent="0.25">
      <c r="A4" s="14" t="str">
        <f>'tablas dinamicas'!A2</f>
        <v>ene</v>
      </c>
      <c r="B4" s="14">
        <f>GETPIVOTDATA("total_ticket",'tablas dinamicas'!A1,"Meses",1)</f>
        <v>32696</v>
      </c>
      <c r="C4" s="15" t="str">
        <f>REPT("|",B4/MAX('tablas dinamicas'!$B$3:$B$14)*500)</f>
        <v>||||||||||||||||||||||||||||||||</v>
      </c>
      <c r="D4" s="3"/>
      <c r="E4" s="11" t="str">
        <f>'tablas dinamicas'!D2</f>
        <v>05-dic</v>
      </c>
      <c r="F4" s="12">
        <f>GETPIVOTDATA("total_ticket",'tablas dinamicas'!$D$1,"Fecha",E4)</f>
        <v>5</v>
      </c>
      <c r="G4" s="13" t="str">
        <f t="shared" ref="G4:G13" si="0">REPT("|",F4/MAX($F$4:$F$8)*100)</f>
        <v>||||||||||||||||||||||||||||||||||||||||||||||||||||||||||||||||||||||||||||||||||||||||||||||||||||</v>
      </c>
      <c r="I4" s="16">
        <f>'tablas dinamicas'!G2</f>
        <v>5</v>
      </c>
      <c r="J4" s="17">
        <f>GETPIVOTDATA("total_ticket",'tablas dinamicas'!$G$1,"id_centro",I4)</f>
        <v>23032</v>
      </c>
      <c r="K4" s="15" t="str">
        <f>REPT("|",J4/MAX($J$4:$J$8)*100)</f>
        <v>||||||||||||||||||||||||||||||||||||||||||||||||||||||||||||||||||||||||||||||||||||||||||||||||||||</v>
      </c>
    </row>
    <row r="5" spans="1:13" x14ac:dyDescent="0.25">
      <c r="A5" s="14" t="str">
        <f>'tablas dinamicas'!A3</f>
        <v>feb</v>
      </c>
      <c r="B5" s="14">
        <f>GETPIVOTDATA("total_ticket",'tablas dinamicas'!A1,"Meses",2)</f>
        <v>48095</v>
      </c>
      <c r="C5" s="15" t="str">
        <f>REPT("|",B5/MAX('tablas dinamicas'!$B$3:$B$14)*500)</f>
        <v>|||||||||||||||||||||||||||||||||||||||||||||||</v>
      </c>
      <c r="D5" s="3"/>
      <c r="E5" s="11" t="str">
        <f>'tablas dinamicas'!D3</f>
        <v>11-dic</v>
      </c>
      <c r="F5" s="12">
        <f>GETPIVOTDATA("total_ticket",'tablas dinamicas'!$D$1,"Fecha",E5)</f>
        <v>4</v>
      </c>
      <c r="G5" s="13" t="str">
        <f t="shared" si="0"/>
        <v>||||||||||||||||||||||||||||||||||||||||||||||||||||||||||||||||||||||||||||||||</v>
      </c>
      <c r="I5" s="16">
        <f>'tablas dinamicas'!G3</f>
        <v>18</v>
      </c>
      <c r="J5" s="17">
        <f>GETPIVOTDATA("total_ticket",'tablas dinamicas'!$G$1,"id_centro",I5)</f>
        <v>19088</v>
      </c>
      <c r="K5" s="15" t="str">
        <f>REPT("|",J5/MAX($J$4:$J$8)*100)</f>
        <v>||||||||||||||||||||||||||||||||||||||||||||||||||||||||||||||||||||||||||||||||||</v>
      </c>
    </row>
    <row r="6" spans="1:13" x14ac:dyDescent="0.25">
      <c r="A6" s="14" t="str">
        <f>'tablas dinamicas'!A4</f>
        <v>mar</v>
      </c>
      <c r="B6" s="14">
        <f>GETPIVOTDATA("total_ticket",'tablas dinamicas'!A2,"Meses",3)</f>
        <v>54335</v>
      </c>
      <c r="C6" s="15" t="str">
        <f>REPT("|",B6/MAX('tablas dinamicas'!$B$3:$B$14)*500)</f>
        <v>|||||||||||||||||||||||||||||||||||||||||||||||||||||</v>
      </c>
      <c r="D6" s="3"/>
      <c r="E6" s="11" t="str">
        <f>'tablas dinamicas'!D4</f>
        <v>17-ago</v>
      </c>
      <c r="F6" s="12">
        <f>GETPIVOTDATA("total_ticket",'tablas dinamicas'!$D$1,"Fecha",E6)</f>
        <v>3</v>
      </c>
      <c r="G6" s="13" t="str">
        <f t="shared" si="0"/>
        <v>||||||||||||||||||||||||||||||||||||||||||||||||||||||||||||</v>
      </c>
      <c r="I6" s="16">
        <f>'tablas dinamicas'!G4</f>
        <v>4</v>
      </c>
      <c r="J6" s="17">
        <f>GETPIVOTDATA("total_ticket",'tablas dinamicas'!$G$1,"id_centro",I6)</f>
        <v>18986</v>
      </c>
      <c r="K6" s="15" t="str">
        <f>REPT("|",J6/MAX($J$4:$J$8)*100)</f>
        <v>||||||||||||||||||||||||||||||||||||||||||||||||||||||||||||||||||||||||||||||||||</v>
      </c>
    </row>
    <row r="7" spans="1:13" x14ac:dyDescent="0.25">
      <c r="A7" s="14" t="str">
        <f>'tablas dinamicas'!A5</f>
        <v>abr</v>
      </c>
      <c r="B7" s="14">
        <f>GETPIVOTDATA("total_ticket",'tablas dinamicas'!A3,"Meses",4)</f>
        <v>28518</v>
      </c>
      <c r="C7" s="15" t="str">
        <f>REPT("|",B7/MAX('tablas dinamicas'!$B$3:$B$14)*500)</f>
        <v>||||||||||||||||||||||||||||</v>
      </c>
      <c r="D7" s="3"/>
      <c r="E7" s="11" t="str">
        <f>'tablas dinamicas'!D5</f>
        <v>05-jul</v>
      </c>
      <c r="F7" s="12">
        <f>GETPIVOTDATA("total_ticket",'tablas dinamicas'!$D$1,"Fecha",E7)</f>
        <v>3</v>
      </c>
      <c r="G7" s="13" t="str">
        <f t="shared" si="0"/>
        <v>||||||||||||||||||||||||||||||||||||||||||||||||||||||||||||</v>
      </c>
      <c r="I7" s="16">
        <f>'tablas dinamicas'!G5</f>
        <v>43</v>
      </c>
      <c r="J7" s="17">
        <f>GETPIVOTDATA("total_ticket",'tablas dinamicas'!$G$1,"id_centro",I7)</f>
        <v>18760</v>
      </c>
      <c r="K7" s="15" t="str">
        <f>REPT("|",J7/MAX($J$4:$J$8)*100)</f>
        <v>|||||||||||||||||||||||||||||||||||||||||||||||||||||||||||||||||||||||||||||||||</v>
      </c>
      <c r="M7" s="3"/>
    </row>
    <row r="8" spans="1:13" x14ac:dyDescent="0.25">
      <c r="A8" s="14" t="str">
        <f>'tablas dinamicas'!A6</f>
        <v>may</v>
      </c>
      <c r="B8" s="14">
        <f>GETPIVOTDATA("total_ticket",'tablas dinamicas'!A4,"Meses",5)</f>
        <v>34913</v>
      </c>
      <c r="C8" s="15" t="str">
        <f>REPT("|",B8/MAX('tablas dinamicas'!$B$3:$B$14)*500)</f>
        <v>||||||||||||||||||||||||||||||||||</v>
      </c>
      <c r="D8" s="3"/>
      <c r="E8" s="11" t="str">
        <f>'tablas dinamicas'!D6</f>
        <v>22-abr</v>
      </c>
      <c r="F8" s="12">
        <f>GETPIVOTDATA("total_ticket",'tablas dinamicas'!$D$1,"Fecha",E8)</f>
        <v>3</v>
      </c>
      <c r="G8" s="13" t="str">
        <f t="shared" si="0"/>
        <v>||||||||||||||||||||||||||||||||||||||||||||||||||||||||||||</v>
      </c>
      <c r="I8" s="16">
        <f>'tablas dinamicas'!G6</f>
        <v>31</v>
      </c>
      <c r="J8" s="17">
        <f>GETPIVOTDATA("total_ticket",'tablas dinamicas'!$G$1,"id_centro",I8)</f>
        <v>18073</v>
      </c>
      <c r="K8" s="15" t="str">
        <f>REPT("|",J8/MAX($J$4:$J$8)*100)</f>
        <v>||||||||||||||||||||||||||||||||||||||||||||||||||||||||||||||||||||||||||||||</v>
      </c>
    </row>
    <row r="9" spans="1:13" x14ac:dyDescent="0.25">
      <c r="A9" s="14" t="str">
        <f>'tablas dinamicas'!A7</f>
        <v>jun</v>
      </c>
      <c r="B9" s="14">
        <f>GETPIVOTDATA("total_ticket",'tablas dinamicas'!A5,"Meses",6)</f>
        <v>44927</v>
      </c>
      <c r="C9" s="15" t="str">
        <f>REPT("|",B9/MAX('tablas dinamicas'!$B$3:$B$14)*500)</f>
        <v>||||||||||||||||||||||||||||||||||||||||||||</v>
      </c>
      <c r="D9" s="3"/>
      <c r="E9" s="11" t="str">
        <f>'tablas dinamicas'!D7</f>
        <v>29-mar</v>
      </c>
      <c r="F9" s="12">
        <f>GETPIVOTDATA("total_ticket",'tablas dinamicas'!$D$1,"Fecha",E9)</f>
        <v>3</v>
      </c>
      <c r="G9" s="13" t="str">
        <f t="shared" si="0"/>
        <v>||||||||||||||||||||||||||||||||||||||||||||||||||||||||||||</v>
      </c>
    </row>
    <row r="10" spans="1:13" x14ac:dyDescent="0.25">
      <c r="A10" s="14" t="str">
        <f>'tablas dinamicas'!A8</f>
        <v>jul</v>
      </c>
      <c r="B10" s="14">
        <f>GETPIVOTDATA("total_ticket",'tablas dinamicas'!A6,"Meses",7)</f>
        <v>43029</v>
      </c>
      <c r="C10" s="15" t="str">
        <f>REPT("|",B10/MAX('tablas dinamicas'!$B$3:$B$14)*500)</f>
        <v>||||||||||||||||||||||||||||||||||||||||||</v>
      </c>
      <c r="D10" s="3"/>
      <c r="E10" s="11" t="str">
        <f>'tablas dinamicas'!D8</f>
        <v>03-oct</v>
      </c>
      <c r="F10" s="12">
        <f>GETPIVOTDATA("total_ticket",'tablas dinamicas'!$D$1,"Fecha",E10)</f>
        <v>3</v>
      </c>
      <c r="G10" s="13" t="str">
        <f t="shared" si="0"/>
        <v>||||||||||||||||||||||||||||||||||||||||||||||||||||||||||||</v>
      </c>
    </row>
    <row r="11" spans="1:13" x14ac:dyDescent="0.25">
      <c r="A11" s="14" t="str">
        <f>'tablas dinamicas'!A9</f>
        <v>ago</v>
      </c>
      <c r="B11" s="14">
        <f>GETPIVOTDATA("total_ticket",'tablas dinamicas'!A7,"Meses",8)</f>
        <v>46631</v>
      </c>
      <c r="C11" s="15" t="str">
        <f>REPT("|",B11/MAX('tablas dinamicas'!$B$3:$B$14)*500)</f>
        <v>|||||||||||||||||||||||||||||||||||||||||||||</v>
      </c>
      <c r="D11" s="3"/>
      <c r="E11" s="11" t="str">
        <f>'tablas dinamicas'!D9</f>
        <v>06-may</v>
      </c>
      <c r="F11" s="12">
        <f>GETPIVOTDATA("total_ticket",'tablas dinamicas'!$D$1,"Fecha",E11)</f>
        <v>3</v>
      </c>
      <c r="G11" s="13" t="str">
        <f t="shared" si="0"/>
        <v>||||||||||||||||||||||||||||||||||||||||||||||||||||||||||||</v>
      </c>
    </row>
    <row r="12" spans="1:13" x14ac:dyDescent="0.25">
      <c r="A12" s="14" t="str">
        <f>'tablas dinamicas'!A10</f>
        <v>sep</v>
      </c>
      <c r="B12" s="14">
        <f>GETPIVOTDATA("total_ticket",'tablas dinamicas'!A8,"Meses",9)</f>
        <v>17665</v>
      </c>
      <c r="C12" s="15" t="str">
        <f>REPT("|",B12/MAX('tablas dinamicas'!$B$3:$B$14)*500)</f>
        <v>|||||||||||||||||</v>
      </c>
      <c r="D12" s="3"/>
      <c r="E12" s="11" t="str">
        <f>'tablas dinamicas'!D10</f>
        <v>04-ene</v>
      </c>
      <c r="F12" s="12">
        <f>GETPIVOTDATA("total_ticket",'tablas dinamicas'!$D$1,"Fecha",E12)</f>
        <v>3</v>
      </c>
      <c r="G12" s="13" t="str">
        <f t="shared" si="0"/>
        <v>||||||||||||||||||||||||||||||||||||||||||||||||||||||||||||</v>
      </c>
    </row>
    <row r="13" spans="1:13" x14ac:dyDescent="0.25">
      <c r="A13" s="14" t="str">
        <f>'tablas dinamicas'!A11</f>
        <v>oct</v>
      </c>
      <c r="B13" s="14">
        <f>GETPIVOTDATA("total_ticket",'tablas dinamicas'!A9,"Meses",10)</f>
        <v>50002</v>
      </c>
      <c r="C13" s="15" t="str">
        <f>REPT("|",B13/MAX('tablas dinamicas'!$B$3:$B$14)*500)</f>
        <v>|||||||||||||||||||||||||||||||||||||||||||||||||</v>
      </c>
      <c r="D13" s="3"/>
      <c r="E13" s="11" t="str">
        <f>'tablas dinamicas'!D11</f>
        <v>21-jun</v>
      </c>
      <c r="F13" s="12">
        <f>GETPIVOTDATA("total_ticket",'tablas dinamicas'!$D$1,"Fecha",E13)</f>
        <v>3</v>
      </c>
      <c r="G13" s="13" t="str">
        <f t="shared" si="0"/>
        <v>||||||||||||||||||||||||||||||||||||||||||||||||||||||||||||</v>
      </c>
    </row>
    <row r="14" spans="1:13" x14ac:dyDescent="0.25">
      <c r="A14" s="14" t="str">
        <f>'tablas dinamicas'!A12</f>
        <v>nov</v>
      </c>
      <c r="B14" s="14">
        <f>GETPIVOTDATA("total_ticket",'tablas dinamicas'!A10,"Meses",11)</f>
        <v>48992</v>
      </c>
      <c r="C14" s="15" t="str">
        <f>REPT("|",B14/MAX('tablas dinamicas'!$B$3:$B$14)*500)</f>
        <v>||||||||||||||||||||||||||||||||||||||||||||||||</v>
      </c>
      <c r="D14" s="3"/>
    </row>
    <row r="15" spans="1:13" x14ac:dyDescent="0.25">
      <c r="A15" s="14" t="str">
        <f>'tablas dinamicas'!A13</f>
        <v>dic</v>
      </c>
      <c r="B15" s="14">
        <f>GETPIVOTDATA("total_ticket",'tablas dinamicas'!A11,"Meses",12)</f>
        <v>57188</v>
      </c>
      <c r="C15" s="15" t="str">
        <f>REPT("|",B15/MAX('tablas dinamicas'!$B$3:$B$14)*500)</f>
        <v>||||||||||||||||||||||||||||||||||||||||||||||||||||||||</v>
      </c>
      <c r="D15" s="3"/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9F31810540514DB91C2823036E9FB3" ma:contentTypeVersion="9" ma:contentTypeDescription="Crear nuevo documento." ma:contentTypeScope="" ma:versionID="aa05d4ba32c3ba1683f8597a751b471f">
  <xsd:schema xmlns:xsd="http://www.w3.org/2001/XMLSchema" xmlns:xs="http://www.w3.org/2001/XMLSchema" xmlns:p="http://schemas.microsoft.com/office/2006/metadata/properties" xmlns:ns2="bec19d46-fc67-4eca-9f69-d7c3bc5b36f6" targetNamespace="http://schemas.microsoft.com/office/2006/metadata/properties" ma:root="true" ma:fieldsID="446d45a94c6dfd210cfcbebded38f049" ns2:_="">
    <xsd:import namespace="bec19d46-fc67-4eca-9f69-d7c3bc5b36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19d46-fc67-4eca-9f69-d7c3bc5b36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81807B-127A-4383-AFF3-136A21539797}"/>
</file>

<file path=customXml/itemProps2.xml><?xml version="1.0" encoding="utf-8"?>
<ds:datastoreItem xmlns:ds="http://schemas.openxmlformats.org/officeDocument/2006/customXml" ds:itemID="{90DEA2E3-4E58-4E98-9138-2FAB7A7BA987}"/>
</file>

<file path=customXml/itemProps3.xml><?xml version="1.0" encoding="utf-8"?>
<ds:datastoreItem xmlns:ds="http://schemas.openxmlformats.org/officeDocument/2006/customXml" ds:itemID="{A84C8C2F-3FAA-4D4B-9374-BB709FCAB4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tablas dinamicas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Rosy</dc:creator>
  <cp:lastModifiedBy>Rosy</cp:lastModifiedBy>
  <dcterms:created xsi:type="dcterms:W3CDTF">2020-11-05T23:26:30Z</dcterms:created>
  <dcterms:modified xsi:type="dcterms:W3CDTF">2020-11-06T00:34:34Z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0x010100279F31810540514DB91C2823036E9FB3</vt:lpwstr>
  </property>
</Properties>
</file>