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sos DIO\Excel com IA\"/>
    </mc:Choice>
  </mc:AlternateContent>
  <xr:revisionPtr revIDLastSave="0" documentId="13_ncr:1_{CCCFD1E7-BA09-4661-A9D1-EB1DDF3D5127}" xr6:coauthVersionLast="47" xr6:coauthVersionMax="47" xr10:uidLastSave="{00000000-0000-0000-0000-000000000000}"/>
  <bookViews>
    <workbookView xWindow="-28920" yWindow="-795" windowWidth="29040" windowHeight="15720" tabRatio="580" xr2:uid="{60B43ECC-1A83-4E40-90D6-E64D7EDB3CD8}"/>
  </bookViews>
  <sheets>
    <sheet name="SIMULADOR" sheetId="1" r:id="rId1"/>
    <sheet name="CONTROLE" sheetId="2" r:id="rId2"/>
  </sheets>
  <definedNames>
    <definedName name="INVESTIMENTO_MENSAL">SIMULADOR!$D$9</definedName>
    <definedName name="PERFIL">SIMULADOR!$D$22</definedName>
    <definedName name="RENDA">SIMULADOR!$D$4</definedName>
    <definedName name="RENDIMENTO_CARTEIRA">SIMULADOR!$D$5</definedName>
    <definedName name="TAXA_RENDIMENTO">SIMULADOR!$D$11</definedName>
    <definedName name="TEMPO_INVESTIMENTO">SIMULADOR!$D$10</definedName>
    <definedName name="VALOR_INVESTIDO">SIMULADOR!$D$23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28" i="1"/>
  <c r="C29" i="1"/>
  <c r="C30" i="1"/>
  <c r="C31" i="1"/>
  <c r="C26" i="1"/>
  <c r="C17" i="1"/>
  <c r="D17" i="1" s="1"/>
  <c r="C18" i="1"/>
  <c r="C19" i="1"/>
  <c r="D19" i="1" s="1"/>
  <c r="C20" i="1"/>
  <c r="D20" i="1" s="1"/>
  <c r="D18" i="1"/>
  <c r="C16" i="1"/>
  <c r="D16" i="1" s="1"/>
  <c r="B18" i="2"/>
  <c r="B19" i="2"/>
  <c r="B20" i="2"/>
  <c r="B21" i="2"/>
  <c r="B22" i="2"/>
  <c r="B17" i="2"/>
  <c r="B11" i="2"/>
  <c r="B12" i="2"/>
  <c r="B13" i="2"/>
  <c r="B14" i="2"/>
  <c r="B15" i="2"/>
  <c r="B10" i="2"/>
  <c r="B4" i="2"/>
  <c r="B5" i="2"/>
  <c r="B6" i="2"/>
  <c r="B7" i="2"/>
  <c r="B8" i="2"/>
  <c r="B3" i="2"/>
  <c r="D23" i="1"/>
  <c r="D6" i="1"/>
  <c r="D12" i="1"/>
  <c r="D13" i="1" s="1"/>
  <c r="D28" i="1" l="1"/>
  <c r="D27" i="1"/>
  <c r="D26" i="1"/>
  <c r="D31" i="1"/>
  <c r="D30" i="1"/>
  <c r="D29" i="1"/>
  <c r="D32" i="1" l="1"/>
</calcChain>
</file>

<file path=xl/sharedStrings.xml><?xml version="1.0" encoding="utf-8"?>
<sst xmlns="http://schemas.openxmlformats.org/spreadsheetml/2006/main" count="72" uniqueCount="42">
  <si>
    <t>INVESTIMENTO MENSAL</t>
  </si>
  <si>
    <t>Quanto investir por mês?</t>
  </si>
  <si>
    <t>Por quantos anos?</t>
  </si>
  <si>
    <t>Taxa de rendimento mensal?</t>
  </si>
  <si>
    <t>Quanto em 2 anos?</t>
  </si>
  <si>
    <t>Quanto em 5 anos?</t>
  </si>
  <si>
    <t>Quanto em 10 anos?</t>
  </si>
  <si>
    <t>Quanto em 20 anos?</t>
  </si>
  <si>
    <t>Quanto em 30 anos?</t>
  </si>
  <si>
    <t>CENÁRIOS</t>
  </si>
  <si>
    <t>DIVIDENDOS</t>
  </si>
  <si>
    <t>CONFIGURAÇÕES</t>
  </si>
  <si>
    <t>Perfil</t>
  </si>
  <si>
    <t>AGRESSIVO</t>
  </si>
  <si>
    <t>CONSERVADOR</t>
  </si>
  <si>
    <t>MODERADO</t>
  </si>
  <si>
    <t>Valor a ser investido por mês</t>
  </si>
  <si>
    <t>Tipo de FII</t>
  </si>
  <si>
    <t>Papel</t>
  </si>
  <si>
    <t>Tijolo</t>
  </si>
  <si>
    <t>Híbridos</t>
  </si>
  <si>
    <t>Desenvolvimento</t>
  </si>
  <si>
    <t>FOFs</t>
  </si>
  <si>
    <t>Hotelarias</t>
  </si>
  <si>
    <t>TOTAL</t>
  </si>
  <si>
    <t>%</t>
  </si>
  <si>
    <t>PERFIL</t>
  </si>
  <si>
    <t>TIPOS DE FII</t>
  </si>
  <si>
    <t>% SUGERIDO</t>
  </si>
  <si>
    <t>VALORES</t>
  </si>
  <si>
    <t>R$ ACUMULADO</t>
  </si>
  <si>
    <t>Rendimento da Carteira</t>
  </si>
  <si>
    <t>Sugestão de Investimento (30% da renda)</t>
  </si>
  <si>
    <t>Renda Mensal</t>
  </si>
  <si>
    <t>Patrimônio acumulado ao final do prazo previsto</t>
  </si>
  <si>
    <t xml:space="preserve">Dividendos mensais </t>
  </si>
  <si>
    <t>Chave</t>
  </si>
  <si>
    <t>PAPEL</t>
  </si>
  <si>
    <t>TIJOLO</t>
  </si>
  <si>
    <t>HÍBRIDOS</t>
  </si>
  <si>
    <t>DESENVOLVIMENTO</t>
  </si>
  <si>
    <t>HOTELARIAS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</si>
</sst>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[$R$-416]\ #,##0.00;\-[$R$-416]\ #,##0.00"/>
    <numFmt numFmtId="165" formatCode="&quot;R$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D6C387"/>
      <name val="Segoe UI"/>
      <family val="2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11"/>
      <color rgb="FFCDCDCD"/>
      <name val="Calibri"/>
      <family val="2"/>
      <scheme val="minor"/>
    </font>
    <font>
      <b/>
      <sz val="14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222E3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DCDCD"/>
        <bgColor indexed="64"/>
      </patternFill>
    </fill>
  </fills>
  <borders count="14">
    <border>
      <left/>
      <right/>
      <top/>
      <bottom/>
      <diagonal/>
    </border>
    <border>
      <left style="thin">
        <color rgb="FF222E3B"/>
      </left>
      <right style="thin">
        <color rgb="FF222E3B"/>
      </right>
      <top style="thin">
        <color rgb="FF222E3B"/>
      </top>
      <bottom style="thin">
        <color rgb="FF222E3B"/>
      </bottom>
      <diagonal/>
    </border>
    <border>
      <left style="medium">
        <color rgb="FF222E3B"/>
      </left>
      <right style="thin">
        <color rgb="FFE4E4E4"/>
      </right>
      <top style="medium">
        <color rgb="FF222E3B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medium">
        <color rgb="FF222E3B"/>
      </top>
      <bottom style="thin">
        <color rgb="FFE4E4E4"/>
      </bottom>
      <diagonal/>
    </border>
    <border>
      <left style="thin">
        <color rgb="FFE4E4E4"/>
      </left>
      <right style="medium">
        <color rgb="FF222E3B"/>
      </right>
      <top style="medium">
        <color rgb="FF222E3B"/>
      </top>
      <bottom style="thin">
        <color rgb="FFE4E4E4"/>
      </bottom>
      <diagonal/>
    </border>
    <border>
      <left style="medium">
        <color rgb="FF222E3B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medium">
        <color rgb="FF222E3B"/>
      </right>
      <top style="thin">
        <color rgb="FFE4E4E4"/>
      </top>
      <bottom style="thin">
        <color rgb="FFE4E4E4"/>
      </bottom>
      <diagonal/>
    </border>
    <border>
      <left style="medium">
        <color rgb="FF222E3B"/>
      </left>
      <right style="thin">
        <color rgb="FFE4E4E4"/>
      </right>
      <top style="thin">
        <color rgb="FFE4E4E4"/>
      </top>
      <bottom style="medium">
        <color rgb="FF222E3B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medium">
        <color rgb="FF222E3B"/>
      </bottom>
      <diagonal/>
    </border>
    <border>
      <left style="thin">
        <color rgb="FFE4E4E4"/>
      </left>
      <right style="medium">
        <color rgb="FF222E3B"/>
      </right>
      <top style="thin">
        <color rgb="FFE4E4E4"/>
      </top>
      <bottom style="medium">
        <color rgb="FF222E3B"/>
      </bottom>
      <diagonal/>
    </border>
    <border>
      <left style="thin">
        <color rgb="FF222E3B"/>
      </left>
      <right style="thin">
        <color rgb="FF222E3B"/>
      </right>
      <top style="thin">
        <color rgb="FF222E3B"/>
      </top>
      <bottom/>
      <diagonal/>
    </border>
    <border>
      <left style="thin">
        <color rgb="FF222E3B"/>
      </left>
      <right style="thin">
        <color rgb="FF222E3B"/>
      </right>
      <top/>
      <bottom style="thin">
        <color rgb="FF222E3B"/>
      </bottom>
      <diagonal/>
    </border>
    <border>
      <left/>
      <right/>
      <top style="thin">
        <color rgb="FF222E3B"/>
      </top>
      <bottom style="thin">
        <color rgb="FF222E3B"/>
      </bottom>
      <diagonal/>
    </border>
  </borders>
  <cellStyleXfs count="1">
    <xf numFmtId="0" fontId="0" fillId="0" borderId="0"/>
  </cellStyleXfs>
  <cellXfs count="52">
    <xf numFmtId="0" fontId="0" fillId="0" borderId="0" xfId="0"/>
    <xf numFmtId="9" fontId="0" fillId="0" borderId="0" xfId="0" applyNumberFormat="1"/>
    <xf numFmtId="0" fontId="5" fillId="4" borderId="0" xfId="0" applyFont="1" applyFill="1"/>
    <xf numFmtId="0" fontId="0" fillId="4" borderId="0" xfId="0" applyFill="1"/>
    <xf numFmtId="8" fontId="1" fillId="4" borderId="0" xfId="0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left" vertical="center" indent="2"/>
    </xf>
    <xf numFmtId="165" fontId="4" fillId="0" borderId="7" xfId="0" applyNumberFormat="1" applyFont="1" applyBorder="1" applyAlignment="1">
      <alignment horizontal="right" vertical="center" indent="2"/>
    </xf>
    <xf numFmtId="10" fontId="4" fillId="0" borderId="7" xfId="0" applyNumberFormat="1" applyFont="1" applyBorder="1" applyAlignment="1">
      <alignment horizontal="right" vertical="center" indent="2"/>
    </xf>
    <xf numFmtId="165" fontId="4" fillId="0" borderId="10" xfId="0" applyNumberFormat="1" applyFont="1" applyBorder="1" applyAlignment="1">
      <alignment horizontal="right" vertical="center" indent="2"/>
    </xf>
    <xf numFmtId="164" fontId="4" fillId="0" borderId="7" xfId="0" applyNumberFormat="1" applyFont="1" applyBorder="1" applyAlignment="1">
      <alignment horizontal="right" vertical="center" indent="2"/>
    </xf>
    <xf numFmtId="0" fontId="4" fillId="0" borderId="7" xfId="0" applyFont="1" applyBorder="1" applyAlignment="1">
      <alignment horizontal="right" vertical="center" indent="2"/>
    </xf>
    <xf numFmtId="8" fontId="4" fillId="3" borderId="7" xfId="0" applyNumberFormat="1" applyFont="1" applyFill="1" applyBorder="1" applyAlignment="1">
      <alignment horizontal="right" vertical="center" indent="2"/>
    </xf>
    <xf numFmtId="8" fontId="4" fillId="3" borderId="10" xfId="0" applyNumberFormat="1" applyFont="1" applyFill="1" applyBorder="1" applyAlignment="1">
      <alignment horizontal="right" vertical="center" indent="2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indent="2"/>
    </xf>
    <xf numFmtId="8" fontId="3" fillId="3" borderId="6" xfId="0" applyNumberFormat="1" applyFont="1" applyFill="1" applyBorder="1" applyAlignment="1">
      <alignment horizontal="right" indent="2"/>
    </xf>
    <xf numFmtId="8" fontId="3" fillId="3" borderId="7" xfId="0" applyNumberFormat="1" applyFont="1" applyFill="1" applyBorder="1" applyAlignment="1">
      <alignment horizontal="right" indent="2"/>
    </xf>
    <xf numFmtId="0" fontId="3" fillId="3" borderId="8" xfId="0" applyFont="1" applyFill="1" applyBorder="1" applyAlignment="1">
      <alignment horizontal="left" vertical="center" indent="2"/>
    </xf>
    <xf numFmtId="8" fontId="3" fillId="3" borderId="9" xfId="0" applyNumberFormat="1" applyFont="1" applyFill="1" applyBorder="1" applyAlignment="1">
      <alignment horizontal="right" indent="2"/>
    </xf>
    <xf numFmtId="8" fontId="3" fillId="3" borderId="10" xfId="0" applyNumberFormat="1" applyFont="1" applyFill="1" applyBorder="1" applyAlignment="1">
      <alignment horizontal="right" indent="2"/>
    </xf>
    <xf numFmtId="164" fontId="3" fillId="0" borderId="10" xfId="0" applyNumberFormat="1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right" vertical="center" indent="6"/>
    </xf>
    <xf numFmtId="164" fontId="3" fillId="3" borderId="7" xfId="0" applyNumberFormat="1" applyFont="1" applyFill="1" applyBorder="1" applyAlignment="1">
      <alignment horizontal="right" indent="2"/>
    </xf>
    <xf numFmtId="165" fontId="2" fillId="2" borderId="10" xfId="0" applyNumberFormat="1" applyFont="1" applyFill="1" applyBorder="1" applyAlignment="1">
      <alignment horizontal="center"/>
    </xf>
    <xf numFmtId="0" fontId="3" fillId="0" borderId="1" xfId="0" applyFont="1" applyBorder="1"/>
    <xf numFmtId="9" fontId="3" fillId="0" borderId="1" xfId="0" applyNumberFormat="1" applyFont="1" applyBorder="1" applyAlignment="1">
      <alignment horizontal="center" vertical="center"/>
    </xf>
    <xf numFmtId="0" fontId="3" fillId="0" borderId="11" xfId="0" applyFont="1" applyBorder="1"/>
    <xf numFmtId="9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/>
    <xf numFmtId="9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/>
    <xf numFmtId="0" fontId="3" fillId="0" borderId="13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left" vertical="center" indent="2"/>
    </xf>
    <xf numFmtId="0" fontId="3" fillId="0" borderId="6" xfId="0" applyFont="1" applyBorder="1" applyAlignment="1">
      <alignment horizontal="left" vertical="center" indent="2"/>
    </xf>
    <xf numFmtId="0" fontId="3" fillId="0" borderId="8" xfId="0" applyFont="1" applyBorder="1" applyAlignment="1">
      <alignment horizontal="left" vertical="center" indent="2"/>
    </xf>
    <xf numFmtId="0" fontId="3" fillId="0" borderId="9" xfId="0" applyFont="1" applyBorder="1" applyAlignment="1">
      <alignment horizontal="left" vertical="center" indent="2"/>
    </xf>
    <xf numFmtId="0" fontId="4" fillId="3" borderId="5" xfId="0" applyFont="1" applyFill="1" applyBorder="1" applyAlignment="1">
      <alignment horizontal="left" vertical="center" indent="2"/>
    </xf>
    <xf numFmtId="0" fontId="4" fillId="3" borderId="6" xfId="0" applyFont="1" applyFill="1" applyBorder="1" applyAlignment="1">
      <alignment horizontal="left" vertical="center" indent="2"/>
    </xf>
    <xf numFmtId="0" fontId="4" fillId="3" borderId="8" xfId="0" applyFont="1" applyFill="1" applyBorder="1" applyAlignment="1">
      <alignment horizontal="left" vertical="center" wrapText="1" indent="2"/>
    </xf>
    <xf numFmtId="0" fontId="4" fillId="3" borderId="9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left" vertical="center" indent="2"/>
    </xf>
    <xf numFmtId="0" fontId="2" fillId="2" borderId="9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4E4"/>
      <color rgb="FFE2E2E2"/>
      <color rgb="FFCDCDCD"/>
      <color rgb="FFE0E0E0"/>
      <color rgb="FFFFFFFF"/>
      <color rgb="FF222E3B"/>
      <color rgb="FF304052"/>
      <color rgb="FF293747"/>
      <color rgb="FFD6C387"/>
      <color rgb="FF807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SIMULADOR!$C$25</c:f>
              <c:strCache>
                <c:ptCount val="1"/>
                <c:pt idx="0">
                  <c:v>%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CB-47AF-A197-4AE92955BE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CB-47AF-A197-4AE92955BE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CB-47AF-A197-4AE92955BE3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BCB-47AF-A197-4AE92955BE3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BCB-47AF-A197-4AE92955BE3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BCB-47AF-A197-4AE92955BE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SIMULADOR!$B$26:$C$31</c15:sqref>
                  </c15:fullRef>
                  <c15:levelRef>
                    <c15:sqref>SIMULADOR!$B$26:$B$31</c15:sqref>
                  </c15:levelRef>
                </c:ext>
              </c:extLst>
              <c:f>SIMULADOR!$B$26:$B$31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SIMULADOR!$C$26:$C$32</c15:sqref>
                  </c15:fullRef>
                </c:ext>
              </c:extLst>
              <c:f>SIMULADOR!$C$26:$C$31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7655-469E-834A-9C502F01954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SIMULADOR!$D$25</c15:sqref>
                        </c15:formulaRef>
                      </c:ext>
                    </c:extLst>
                    <c:strCache>
                      <c:ptCount val="1"/>
                      <c:pt idx="0">
                        <c:v>VALORES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EBCB-47AF-A197-4AE92955BE30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EBCB-47AF-A197-4AE92955BE30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1-EBCB-47AF-A197-4AE92955BE30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EBCB-47AF-A197-4AE92955BE30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EBCB-47AF-A197-4AE92955BE30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EBCB-47AF-A197-4AE92955BE30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SIMULADOR!$B$26:$C$31</c15:sqref>
                        </c15:fullRef>
                        <c15:levelRef>
                          <c15:sqref>SIMULADOR!$B$26:$B$31</c15:sqref>
                        </c15:levelRef>
                        <c15:formulaRef>
                          <c15:sqref>SIMULADOR!$B$26:$B$31</c15:sqref>
                        </c15:formulaRef>
                      </c:ext>
                    </c:extLst>
                    <c:strCache>
                      <c:ptCount val="6"/>
                      <c:pt idx="0">
                        <c:v>PAPEL</c:v>
                      </c:pt>
                      <c:pt idx="1">
                        <c:v>TIJOLO</c:v>
                      </c:pt>
                      <c:pt idx="2">
                        <c:v>HÍBRIDOS</c:v>
                      </c:pt>
                      <c:pt idx="3">
                        <c:v>FOFs</c:v>
                      </c:pt>
                      <c:pt idx="4">
                        <c:v>DESENVOLVIMENTO</c:v>
                      </c:pt>
                      <c:pt idx="5">
                        <c:v>HOTELARIAS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SIMULADOR!$D$26:$D$32</c15:sqref>
                        </c15:fullRef>
                        <c15:formulaRef>
                          <c15:sqref>SIMULADOR!$D$26:$D$31</c15:sqref>
                        </c15:formulaRef>
                      </c:ext>
                    </c:extLst>
                    <c:numCache>
                      <c:formatCode>[$R$-416]\ #,##0.00;\-[$R$-416]\ #,##0.00</c:formatCode>
                      <c:ptCount val="6"/>
                      <c:pt idx="0">
                        <c:v>250</c:v>
                      </c:pt>
                      <c:pt idx="1">
                        <c:v>50</c:v>
                      </c:pt>
                      <c:pt idx="2">
                        <c:v>25</c:v>
                      </c:pt>
                      <c:pt idx="3">
                        <c:v>25</c:v>
                      </c:pt>
                      <c:pt idx="4">
                        <c:v>100</c:v>
                      </c:pt>
                      <c:pt idx="5">
                        <c:v>50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7655-469E-834A-9C502F019545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211455</xdr:colOff>
      <xdr:row>0</xdr:row>
      <xdr:rowOff>36194</xdr:rowOff>
    </xdr:from>
    <xdr:to>
      <xdr:col>4</xdr:col>
      <xdr:colOff>0</xdr:colOff>
      <xdr:row>1</xdr:row>
      <xdr:rowOff>19854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09F540C-E79B-2C06-9F80-227D4F7D81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t="58824" r="-1"/>
        <a:stretch/>
      </xdr:blipFill>
      <xdr:spPr>
        <a:xfrm>
          <a:off x="207645" y="36194"/>
          <a:ext cx="5745480" cy="1084750"/>
        </a:xfrm>
        <a:prstGeom prst="rect">
          <a:avLst/>
        </a:prstGeom>
      </xdr:spPr>
    </xdr:pic>
    <xdr:clientData/>
  </xdr:twoCellAnchor>
  <xdr:twoCellAnchor>
    <xdr:from>
      <xdr:col>1</xdr:col>
      <xdr:colOff>7620</xdr:colOff>
      <xdr:row>32</xdr:row>
      <xdr:rowOff>94297</xdr:rowOff>
    </xdr:from>
    <xdr:to>
      <xdr:col>4</xdr:col>
      <xdr:colOff>0</xdr:colOff>
      <xdr:row>47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C67556-8CC5-676B-14A8-2186A6DD6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F40C-EF5A-4A5D-A3FF-DC22AAC55F9A}">
  <dimension ref="A1:G49"/>
  <sheetViews>
    <sheetView showGridLines="0" tabSelected="1" zoomScaleNormal="100" workbookViewId="0">
      <selection activeCell="D22" sqref="D22"/>
    </sheetView>
  </sheetViews>
  <sheetFormatPr defaultColWidth="0" defaultRowHeight="14.4" zeroHeight="1" x14ac:dyDescent="0.3"/>
  <cols>
    <col min="1" max="1" width="3.5546875" customWidth="1"/>
    <col min="2" max="2" width="37.21875" customWidth="1"/>
    <col min="3" max="3" width="24.109375" customWidth="1"/>
    <col min="4" max="4" width="22" customWidth="1"/>
    <col min="5" max="5" width="3.5546875" customWidth="1"/>
    <col min="6" max="6" width="27.33203125" hidden="1" customWidth="1"/>
    <col min="7" max="7" width="13.44140625" hidden="1" customWidth="1"/>
    <col min="8" max="16384" width="8.88671875" hidden="1"/>
  </cols>
  <sheetData>
    <row r="1" spans="1:5" ht="87" customHeight="1" x14ac:dyDescent="0.3">
      <c r="A1" s="3"/>
      <c r="B1" s="3"/>
      <c r="C1" s="3"/>
      <c r="D1" s="3"/>
      <c r="E1" s="3"/>
    </row>
    <row r="2" spans="1:5" ht="15" thickBot="1" x14ac:dyDescent="0.35">
      <c r="A2" s="3"/>
      <c r="B2" s="3"/>
      <c r="C2" s="3"/>
      <c r="D2" s="3"/>
      <c r="E2" s="3"/>
    </row>
    <row r="3" spans="1:5" ht="20.399999999999999" x14ac:dyDescent="0.45">
      <c r="A3" s="3"/>
      <c r="B3" s="39" t="s">
        <v>11</v>
      </c>
      <c r="C3" s="40"/>
      <c r="D3" s="41"/>
      <c r="E3" s="3"/>
    </row>
    <row r="4" spans="1:5" ht="19.2" x14ac:dyDescent="0.3">
      <c r="A4" s="3"/>
      <c r="B4" s="42" t="s">
        <v>33</v>
      </c>
      <c r="C4" s="43"/>
      <c r="D4" s="9">
        <v>5000</v>
      </c>
      <c r="E4" s="3"/>
    </row>
    <row r="5" spans="1:5" ht="19.2" x14ac:dyDescent="0.3">
      <c r="A5" s="3"/>
      <c r="B5" s="42" t="s">
        <v>31</v>
      </c>
      <c r="C5" s="43"/>
      <c r="D5" s="10">
        <v>7.0000000000000001E-3</v>
      </c>
      <c r="E5" s="3"/>
    </row>
    <row r="6" spans="1:5" ht="19.8" thickBot="1" x14ac:dyDescent="0.35">
      <c r="A6" s="3"/>
      <c r="B6" s="44" t="s">
        <v>32</v>
      </c>
      <c r="C6" s="45"/>
      <c r="D6" s="11">
        <f>D4*30%</f>
        <v>1500</v>
      </c>
      <c r="E6" s="3"/>
    </row>
    <row r="7" spans="1:5" ht="15" thickBot="1" x14ac:dyDescent="0.35">
      <c r="A7" s="3"/>
      <c r="B7" s="3"/>
      <c r="C7" s="3"/>
      <c r="D7" s="3"/>
      <c r="E7" s="3"/>
    </row>
    <row r="8" spans="1:5" ht="20.399999999999999" x14ac:dyDescent="0.45">
      <c r="A8" s="3"/>
      <c r="B8" s="39" t="s">
        <v>0</v>
      </c>
      <c r="C8" s="40"/>
      <c r="D8" s="41"/>
      <c r="E8" s="3"/>
    </row>
    <row r="9" spans="1:5" ht="19.2" x14ac:dyDescent="0.3">
      <c r="A9" s="3"/>
      <c r="B9" s="42" t="s">
        <v>1</v>
      </c>
      <c r="C9" s="43"/>
      <c r="D9" s="12">
        <v>500</v>
      </c>
      <c r="E9" s="3"/>
    </row>
    <row r="10" spans="1:5" ht="19.2" x14ac:dyDescent="0.3">
      <c r="A10" s="3"/>
      <c r="B10" s="42" t="s">
        <v>2</v>
      </c>
      <c r="C10" s="43"/>
      <c r="D10" s="13">
        <v>5</v>
      </c>
      <c r="E10" s="3"/>
    </row>
    <row r="11" spans="1:5" ht="19.2" x14ac:dyDescent="0.3">
      <c r="A11" s="3"/>
      <c r="B11" s="42" t="s">
        <v>3</v>
      </c>
      <c r="C11" s="43"/>
      <c r="D11" s="10">
        <v>1.0789999999999999E-2</v>
      </c>
      <c r="E11" s="3"/>
    </row>
    <row r="12" spans="1:5" ht="19.2" x14ac:dyDescent="0.3">
      <c r="A12" s="3"/>
      <c r="B12" s="46" t="s">
        <v>34</v>
      </c>
      <c r="C12" s="47"/>
      <c r="D12" s="14">
        <f>FV(D11,D10*12,D9*-1)</f>
        <v>41888.456999243819</v>
      </c>
      <c r="E12" s="3"/>
    </row>
    <row r="13" spans="1:5" ht="19.8" customHeight="1" thickBot="1" x14ac:dyDescent="0.35">
      <c r="A13" s="3"/>
      <c r="B13" s="48" t="s">
        <v>35</v>
      </c>
      <c r="C13" s="49"/>
      <c r="D13" s="15">
        <f>D12*$D$5</f>
        <v>293.21919899470674</v>
      </c>
      <c r="E13" s="3"/>
    </row>
    <row r="14" spans="1:5" ht="15" thickBot="1" x14ac:dyDescent="0.35">
      <c r="A14" s="3"/>
      <c r="B14" s="3"/>
      <c r="C14" s="4"/>
      <c r="D14" s="3"/>
      <c r="E14" s="3"/>
    </row>
    <row r="15" spans="1:5" ht="20.399999999999999" x14ac:dyDescent="0.3">
      <c r="A15" s="3"/>
      <c r="B15" s="16" t="s">
        <v>9</v>
      </c>
      <c r="C15" s="17" t="s">
        <v>30</v>
      </c>
      <c r="D15" s="18" t="s">
        <v>10</v>
      </c>
      <c r="E15" s="3"/>
    </row>
    <row r="16" spans="1:5" ht="19.2" x14ac:dyDescent="0.45">
      <c r="A16" s="2">
        <v>2</v>
      </c>
      <c r="B16" s="19" t="s">
        <v>4</v>
      </c>
      <c r="C16" s="20">
        <f>FV(TAXA_RENDIMENTO,$A16*12,INVESTIMENTO_MENSAL*-1)</f>
        <v>13613.813648822608</v>
      </c>
      <c r="D16" s="21">
        <f>C16*$D$5</f>
        <v>95.296695541758254</v>
      </c>
      <c r="E16" s="3"/>
    </row>
    <row r="17" spans="1:5" ht="19.2" x14ac:dyDescent="0.45">
      <c r="A17" s="2">
        <v>5</v>
      </c>
      <c r="B17" s="19" t="s">
        <v>5</v>
      </c>
      <c r="C17" s="20">
        <f>FV(TAXA_RENDIMENTO,$A17*12,INVESTIMENTO_MENSAL*-1)</f>
        <v>41888.456999243819</v>
      </c>
      <c r="D17" s="21">
        <f>C17*$D$5</f>
        <v>293.21919899470674</v>
      </c>
      <c r="E17" s="3"/>
    </row>
    <row r="18" spans="1:5" ht="19.2" x14ac:dyDescent="0.45">
      <c r="A18" s="2">
        <v>10</v>
      </c>
      <c r="B18" s="19" t="s">
        <v>6</v>
      </c>
      <c r="C18" s="20">
        <f>FV(TAXA_RENDIMENTO,$A18*12,INVESTIMENTO_MENSAL*-1)</f>
        <v>121642.1062650861</v>
      </c>
      <c r="D18" s="21">
        <f>C18*$D$5</f>
        <v>851.49474385560268</v>
      </c>
      <c r="E18" s="3"/>
    </row>
    <row r="19" spans="1:5" ht="19.2" x14ac:dyDescent="0.45">
      <c r="A19" s="2">
        <v>20</v>
      </c>
      <c r="B19" s="19" t="s">
        <v>7</v>
      </c>
      <c r="C19" s="20">
        <f>FV(TAXA_RENDIMENTO,$A19*12,INVESTIMENTO_MENSAL*-1)</f>
        <v>562599.20004854025</v>
      </c>
      <c r="D19" s="21">
        <f>C19*$D$5</f>
        <v>3938.1944003397821</v>
      </c>
      <c r="E19" s="3"/>
    </row>
    <row r="20" spans="1:5" ht="19.8" thickBot="1" x14ac:dyDescent="0.5">
      <c r="A20" s="2">
        <v>30</v>
      </c>
      <c r="B20" s="22" t="s">
        <v>8</v>
      </c>
      <c r="C20" s="23">
        <f>FV(TAXA_RENDIMENTO,$A20*12,INVESTIMENTO_MENSAL*-1)</f>
        <v>2161084.8275023573</v>
      </c>
      <c r="D20" s="24">
        <f>C20*$D$5</f>
        <v>15127.593792516502</v>
      </c>
      <c r="E20" s="3"/>
    </row>
    <row r="21" spans="1:5" ht="15" thickBot="1" x14ac:dyDescent="0.35">
      <c r="A21" s="3"/>
      <c r="B21" s="3"/>
      <c r="C21" s="3"/>
      <c r="D21" s="3"/>
      <c r="E21" s="3"/>
    </row>
    <row r="22" spans="1:5" ht="20.399999999999999" x14ac:dyDescent="0.45">
      <c r="A22" s="3"/>
      <c r="B22" s="39" t="s">
        <v>26</v>
      </c>
      <c r="C22" s="40" t="s">
        <v>15</v>
      </c>
      <c r="D22" s="7" t="s">
        <v>13</v>
      </c>
      <c r="E22" s="3"/>
    </row>
    <row r="23" spans="1:5" ht="19.8" thickBot="1" x14ac:dyDescent="0.35">
      <c r="A23" s="3"/>
      <c r="B23" s="44" t="s">
        <v>16</v>
      </c>
      <c r="C23" s="45"/>
      <c r="D23" s="25">
        <f>D9</f>
        <v>500</v>
      </c>
      <c r="E23" s="3"/>
    </row>
    <row r="24" spans="1:5" ht="15" thickBot="1" x14ac:dyDescent="0.35">
      <c r="A24" s="3"/>
      <c r="B24" s="3"/>
      <c r="C24" s="3"/>
      <c r="D24" s="3"/>
      <c r="E24" s="3"/>
    </row>
    <row r="25" spans="1:5" ht="20.399999999999999" x14ac:dyDescent="0.45">
      <c r="A25" s="3"/>
      <c r="B25" s="5" t="s">
        <v>27</v>
      </c>
      <c r="C25" s="6" t="s">
        <v>28</v>
      </c>
      <c r="D25" s="7" t="s">
        <v>29</v>
      </c>
      <c r="E25" s="3"/>
    </row>
    <row r="26" spans="1:5" ht="19.2" x14ac:dyDescent="0.45">
      <c r="A26" s="3"/>
      <c r="B26" s="8" t="s">
        <v>37</v>
      </c>
      <c r="C26" s="26">
        <f>VLOOKUP(PERFIL&amp;"-"&amp;B26,CONTROLE!$B$3:$E$22,4,FALSE)</f>
        <v>0.5</v>
      </c>
      <c r="D26" s="27">
        <f t="shared" ref="D26:D31" si="0">$D$23*C26</f>
        <v>250</v>
      </c>
      <c r="E26" s="3"/>
    </row>
    <row r="27" spans="1:5" ht="19.2" x14ac:dyDescent="0.45">
      <c r="A27" s="3"/>
      <c r="B27" s="8" t="s">
        <v>38</v>
      </c>
      <c r="C27" s="26">
        <f>VLOOKUP(PERFIL&amp;"-"&amp;B27,CONTROLE!$B$3:$E$22,4,FALSE)</f>
        <v>0.1</v>
      </c>
      <c r="D27" s="27">
        <f t="shared" si="0"/>
        <v>50</v>
      </c>
      <c r="E27" s="3"/>
    </row>
    <row r="28" spans="1:5" ht="19.2" x14ac:dyDescent="0.45">
      <c r="A28" s="3"/>
      <c r="B28" s="8" t="s">
        <v>39</v>
      </c>
      <c r="C28" s="26">
        <f>VLOOKUP(PERFIL&amp;"-"&amp;B28,CONTROLE!$B$3:$E$22,4,FALSE)</f>
        <v>0.05</v>
      </c>
      <c r="D28" s="27">
        <f t="shared" si="0"/>
        <v>25</v>
      </c>
      <c r="E28" s="3"/>
    </row>
    <row r="29" spans="1:5" ht="19.2" x14ac:dyDescent="0.45">
      <c r="A29" s="3"/>
      <c r="B29" s="8" t="s">
        <v>22</v>
      </c>
      <c r="C29" s="26">
        <f>VLOOKUP(PERFIL&amp;"-"&amp;B29,CONTROLE!$B$3:$E$22,4,FALSE)</f>
        <v>0.05</v>
      </c>
      <c r="D29" s="27">
        <f t="shared" si="0"/>
        <v>25</v>
      </c>
      <c r="E29" s="3"/>
    </row>
    <row r="30" spans="1:5" ht="19.2" x14ac:dyDescent="0.45">
      <c r="A30" s="3"/>
      <c r="B30" s="8" t="s">
        <v>40</v>
      </c>
      <c r="C30" s="26">
        <f>VLOOKUP(PERFIL&amp;"-"&amp;B30,CONTROLE!$B$3:$E$22,4,FALSE)</f>
        <v>0.2</v>
      </c>
      <c r="D30" s="27">
        <f t="shared" si="0"/>
        <v>100</v>
      </c>
      <c r="E30" s="3"/>
    </row>
    <row r="31" spans="1:5" ht="19.2" x14ac:dyDescent="0.45">
      <c r="A31" s="3"/>
      <c r="B31" s="8" t="s">
        <v>41</v>
      </c>
      <c r="C31" s="26">
        <f>VLOOKUP(PERFIL&amp;"-"&amp;B31,CONTROLE!$B$3:$E$22,4,FALSE)</f>
        <v>0.1</v>
      </c>
      <c r="D31" s="27">
        <f t="shared" si="0"/>
        <v>50</v>
      </c>
      <c r="E31" s="3"/>
    </row>
    <row r="32" spans="1:5" ht="21" thickBot="1" x14ac:dyDescent="0.5">
      <c r="A32" s="3"/>
      <c r="B32" s="50" t="s">
        <v>24</v>
      </c>
      <c r="C32" s="51"/>
      <c r="D32" s="28">
        <f>SUM(D26:D31)</f>
        <v>500</v>
      </c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</sheetData>
  <mergeCells count="13">
    <mergeCell ref="B22:C22"/>
    <mergeCell ref="B23:C23"/>
    <mergeCell ref="B32:C32"/>
    <mergeCell ref="B9:C9"/>
    <mergeCell ref="B10:C10"/>
    <mergeCell ref="B11:C11"/>
    <mergeCell ref="B12:C12"/>
    <mergeCell ref="B13:C13"/>
    <mergeCell ref="B3:D3"/>
    <mergeCell ref="B8:D8"/>
    <mergeCell ref="B4:C4"/>
    <mergeCell ref="B5:C5"/>
    <mergeCell ref="B6:C6"/>
  </mergeCells>
  <dataValidations count="2">
    <dataValidation type="list" showInputMessage="1" showErrorMessage="1" sqref="C22" xr:uid="{E04DA961-F88A-4FEA-A23F-950466E26769}">
      <formula1>"AGRESSIVO,CONSERVADOR,MODERADO"</formula1>
    </dataValidation>
    <dataValidation type="list" allowBlank="1" showInputMessage="1" showErrorMessage="1" prompt="Qual o seu Perfil de Investidor" sqref="D22" xr:uid="{B9F1BB98-6FD5-4590-99F5-B00D6E803769}">
      <formula1>"AGRESSIVO,CONSERVADOR,MODERADO"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B48F-0A8F-4E7A-84E0-2408C7A8C316}">
  <dimension ref="B1:I22"/>
  <sheetViews>
    <sheetView showGridLines="0" workbookViewId="0">
      <selection activeCell="H23" sqref="H23"/>
    </sheetView>
  </sheetViews>
  <sheetFormatPr defaultRowHeight="14.4" x14ac:dyDescent="0.3"/>
  <cols>
    <col min="1" max="1" width="1.77734375" customWidth="1"/>
    <col min="2" max="2" width="35.5546875" bestFit="1" customWidth="1"/>
    <col min="3" max="3" width="19.6640625" customWidth="1"/>
    <col min="4" max="4" width="18.33203125" bestFit="1" customWidth="1"/>
    <col min="5" max="5" width="10.33203125" customWidth="1"/>
    <col min="8" max="8" width="16.33203125" bestFit="1" customWidth="1"/>
  </cols>
  <sheetData>
    <row r="1" spans="2:9" ht="20.399999999999999" x14ac:dyDescent="0.3">
      <c r="B1" s="37" t="s">
        <v>36</v>
      </c>
      <c r="C1" s="37" t="s">
        <v>12</v>
      </c>
      <c r="D1" s="37" t="s">
        <v>17</v>
      </c>
      <c r="E1" s="37" t="s">
        <v>25</v>
      </c>
    </row>
    <row r="2" spans="2:9" ht="7.8" customHeight="1" x14ac:dyDescent="0.3">
      <c r="B2" s="38"/>
      <c r="C2" s="38"/>
      <c r="D2" s="38"/>
      <c r="E2" s="38"/>
    </row>
    <row r="3" spans="2:9" ht="19.2" x14ac:dyDescent="0.45">
      <c r="B3" s="33" t="str">
        <f>C3&amp;"-"&amp;D3</f>
        <v>CONSERVADOR-Papel</v>
      </c>
      <c r="C3" s="33" t="s">
        <v>14</v>
      </c>
      <c r="D3" s="33" t="s">
        <v>18</v>
      </c>
      <c r="E3" s="34">
        <v>0.3</v>
      </c>
    </row>
    <row r="4" spans="2:9" ht="19.2" x14ac:dyDescent="0.45">
      <c r="B4" s="29" t="str">
        <f t="shared" ref="B4:B8" si="0">C4&amp;"-"&amp;D4</f>
        <v>CONSERVADOR-Tijolo</v>
      </c>
      <c r="C4" s="29" t="s">
        <v>14</v>
      </c>
      <c r="D4" s="29" t="s">
        <v>19</v>
      </c>
      <c r="E4" s="30">
        <v>0.5</v>
      </c>
      <c r="I4" s="1"/>
    </row>
    <row r="5" spans="2:9" ht="19.2" x14ac:dyDescent="0.45">
      <c r="B5" s="29" t="str">
        <f t="shared" si="0"/>
        <v>CONSERVADOR-Híbridos</v>
      </c>
      <c r="C5" s="29" t="s">
        <v>14</v>
      </c>
      <c r="D5" s="29" t="s">
        <v>20</v>
      </c>
      <c r="E5" s="30">
        <v>0.1</v>
      </c>
    </row>
    <row r="6" spans="2:9" ht="19.2" x14ac:dyDescent="0.45">
      <c r="B6" s="29" t="str">
        <f t="shared" si="0"/>
        <v>CONSERVADOR-FOFs</v>
      </c>
      <c r="C6" s="29" t="s">
        <v>14</v>
      </c>
      <c r="D6" s="29" t="s">
        <v>22</v>
      </c>
      <c r="E6" s="30">
        <v>0.1</v>
      </c>
    </row>
    <row r="7" spans="2:9" ht="19.2" x14ac:dyDescent="0.45">
      <c r="B7" s="29" t="str">
        <f t="shared" si="0"/>
        <v>CONSERVADOR-Desenvolvimento</v>
      </c>
      <c r="C7" s="29" t="s">
        <v>14</v>
      </c>
      <c r="D7" s="29" t="s">
        <v>21</v>
      </c>
      <c r="E7" s="30">
        <v>0</v>
      </c>
    </row>
    <row r="8" spans="2:9" ht="19.2" x14ac:dyDescent="0.45">
      <c r="B8" s="31" t="str">
        <f t="shared" si="0"/>
        <v>CONSERVADOR-Hotelarias</v>
      </c>
      <c r="C8" s="31" t="s">
        <v>14</v>
      </c>
      <c r="D8" s="31" t="s">
        <v>23</v>
      </c>
      <c r="E8" s="32">
        <v>0</v>
      </c>
    </row>
    <row r="9" spans="2:9" ht="7.2" customHeight="1" x14ac:dyDescent="0.45">
      <c r="B9" s="35"/>
      <c r="C9" s="35"/>
      <c r="D9" s="35"/>
      <c r="E9" s="35"/>
    </row>
    <row r="10" spans="2:9" ht="19.2" x14ac:dyDescent="0.45">
      <c r="B10" s="33" t="str">
        <f>C10&amp;"-"&amp;D10</f>
        <v>MODERADO-Papel</v>
      </c>
      <c r="C10" s="33" t="s">
        <v>15</v>
      </c>
      <c r="D10" s="33" t="s">
        <v>18</v>
      </c>
      <c r="E10" s="34">
        <v>0.32</v>
      </c>
    </row>
    <row r="11" spans="2:9" ht="19.2" x14ac:dyDescent="0.45">
      <c r="B11" s="29" t="str">
        <f t="shared" ref="B11:B15" si="1">C11&amp;"-"&amp;D11</f>
        <v>MODERADO-Tijolo</v>
      </c>
      <c r="C11" s="29" t="s">
        <v>15</v>
      </c>
      <c r="D11" s="29" t="s">
        <v>19</v>
      </c>
      <c r="E11" s="30">
        <v>0.35</v>
      </c>
    </row>
    <row r="12" spans="2:9" ht="19.2" x14ac:dyDescent="0.45">
      <c r="B12" s="29" t="str">
        <f t="shared" si="1"/>
        <v>MODERADO-Híbridos</v>
      </c>
      <c r="C12" s="29" t="s">
        <v>15</v>
      </c>
      <c r="D12" s="29" t="s">
        <v>20</v>
      </c>
      <c r="E12" s="30">
        <v>0.08</v>
      </c>
    </row>
    <row r="13" spans="2:9" ht="19.2" x14ac:dyDescent="0.45">
      <c r="B13" s="29" t="str">
        <f t="shared" si="1"/>
        <v>MODERADO-FOFs</v>
      </c>
      <c r="C13" s="29" t="s">
        <v>15</v>
      </c>
      <c r="D13" s="29" t="s">
        <v>22</v>
      </c>
      <c r="E13" s="30">
        <v>0.05</v>
      </c>
    </row>
    <row r="14" spans="2:9" ht="19.2" x14ac:dyDescent="0.45">
      <c r="B14" s="29" t="str">
        <f t="shared" si="1"/>
        <v>MODERADO-Desenvolvimento</v>
      </c>
      <c r="C14" s="29" t="s">
        <v>15</v>
      </c>
      <c r="D14" s="29" t="s">
        <v>21</v>
      </c>
      <c r="E14" s="30">
        <v>0.1</v>
      </c>
    </row>
    <row r="15" spans="2:9" ht="19.2" x14ac:dyDescent="0.45">
      <c r="B15" s="31" t="str">
        <f t="shared" si="1"/>
        <v>MODERADO-Hotelarias</v>
      </c>
      <c r="C15" s="31" t="s">
        <v>15</v>
      </c>
      <c r="D15" s="31" t="s">
        <v>23</v>
      </c>
      <c r="E15" s="32">
        <v>0.1</v>
      </c>
    </row>
    <row r="16" spans="2:9" ht="7.2" customHeight="1" x14ac:dyDescent="0.45">
      <c r="B16" s="35"/>
      <c r="C16" s="35"/>
      <c r="D16" s="35"/>
      <c r="E16" s="36"/>
    </row>
    <row r="17" spans="2:5" ht="19.2" x14ac:dyDescent="0.45">
      <c r="B17" s="33" t="str">
        <f>C17&amp;"-"&amp;D17</f>
        <v>AGRESSIVO-Papel</v>
      </c>
      <c r="C17" s="33" t="s">
        <v>13</v>
      </c>
      <c r="D17" s="33" t="s">
        <v>18</v>
      </c>
      <c r="E17" s="34">
        <v>0.5</v>
      </c>
    </row>
    <row r="18" spans="2:5" ht="19.2" x14ac:dyDescent="0.45">
      <c r="B18" s="29" t="str">
        <f t="shared" ref="B18:B22" si="2">C18&amp;"-"&amp;D18</f>
        <v>AGRESSIVO-Tijolo</v>
      </c>
      <c r="C18" s="29" t="s">
        <v>13</v>
      </c>
      <c r="D18" s="29" t="s">
        <v>19</v>
      </c>
      <c r="E18" s="30">
        <v>0.1</v>
      </c>
    </row>
    <row r="19" spans="2:5" ht="19.2" x14ac:dyDescent="0.45">
      <c r="B19" s="29" t="str">
        <f t="shared" si="2"/>
        <v>AGRESSIVO-Híbridos</v>
      </c>
      <c r="C19" s="29" t="s">
        <v>13</v>
      </c>
      <c r="D19" s="29" t="s">
        <v>20</v>
      </c>
      <c r="E19" s="30">
        <v>0.05</v>
      </c>
    </row>
    <row r="20" spans="2:5" ht="19.2" x14ac:dyDescent="0.45">
      <c r="B20" s="29" t="str">
        <f t="shared" si="2"/>
        <v>AGRESSIVO-FOFs</v>
      </c>
      <c r="C20" s="29" t="s">
        <v>13</v>
      </c>
      <c r="D20" s="29" t="s">
        <v>22</v>
      </c>
      <c r="E20" s="30">
        <v>0.05</v>
      </c>
    </row>
    <row r="21" spans="2:5" ht="19.2" x14ac:dyDescent="0.45">
      <c r="B21" s="29" t="str">
        <f t="shared" si="2"/>
        <v>AGRESSIVO-Desenvolvimento</v>
      </c>
      <c r="C21" s="29" t="s">
        <v>13</v>
      </c>
      <c r="D21" s="29" t="s">
        <v>21</v>
      </c>
      <c r="E21" s="30">
        <v>0.2</v>
      </c>
    </row>
    <row r="22" spans="2:5" ht="19.2" x14ac:dyDescent="0.45">
      <c r="B22" s="29" t="str">
        <f t="shared" si="2"/>
        <v>AGRESSIVO-Hotelarias</v>
      </c>
      <c r="C22" s="29" t="s">
        <v>13</v>
      </c>
      <c r="D22" s="29" t="s">
        <v>23</v>
      </c>
      <c r="E22" s="30">
        <v>0.1</v>
      </c>
    </row>
  </sheetData>
  <sheetProtection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SIMULADOR</vt:lpstr>
      <vt:lpstr>CONTROLE</vt:lpstr>
      <vt:lpstr>INVESTIMENTO_MENSAL</vt:lpstr>
      <vt:lpstr>PERFIL</vt:lpstr>
      <vt:lpstr>RENDA</vt:lpstr>
      <vt:lpstr>RENDIMENTO_CARTEIRA</vt:lpstr>
      <vt:lpstr>TAXA_RENDIMENTO</vt:lpstr>
      <vt:lpstr>TEMPO_INVESTIMENTO</vt:lpstr>
      <vt:lpstr>VALOR_INVESTIDO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ADRYELLE RIBEIRO</dc:creator>
  <cp:lastModifiedBy>ADRYELLE RIBEIRO</cp:lastModifiedBy>
  <dcterms:created xsi:type="dcterms:W3CDTF">2025-05-20T20:48:03Z</dcterms:created>
  <dcterms:modified xsi:type="dcterms:W3CDTF">2025-05-21T18:18:17Z</dcterms:modified>
</cp:coreProperties>
</file>