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Adila\Documents\7. DATA ANALYTICS\"/>
    </mc:Choice>
  </mc:AlternateContent>
  <xr:revisionPtr revIDLastSave="0" documentId="13_ncr:1_{A91140E0-7B63-4E38-90CF-D03AC437A172}" xr6:coauthVersionLast="47" xr6:coauthVersionMax="47" xr10:uidLastSave="{00000000-0000-0000-0000-000000000000}"/>
  <bookViews>
    <workbookView xWindow="-108" yWindow="-108" windowWidth="23256" windowHeight="12576" xr2:uid="{83F2DE0C-0568-43FA-904D-8FC781A873A4}"/>
  </bookViews>
  <sheets>
    <sheet name="SUMMARY" sheetId="3" r:id="rId1"/>
    <sheet name="DATASET" sheetId="2" r:id="rId2"/>
    <sheet name="Sheet2" sheetId="4" r:id="rId3"/>
  </sheets>
  <definedNames>
    <definedName name="_xlnm._FilterDatabase" localSheetId="1" hidden="1">DATASET!$A$1:$J$87</definedName>
    <definedName name="Slicer_CATEGORY">#N/A</definedName>
    <definedName name="Slicer_SUB_CATEGORY">#N/A</definedName>
  </definedNames>
  <calcPr calcId="191029"/>
  <pivotCaches>
    <pivotCache cacheId="10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3" i="2" l="1"/>
  <c r="F57" i="2"/>
  <c r="F40" i="2"/>
  <c r="F14" i="2"/>
  <c r="F66" i="2"/>
  <c r="F60" i="2"/>
  <c r="F48" i="2"/>
  <c r="F23" i="2"/>
  <c r="F17" i="2"/>
  <c r="F5" i="2"/>
  <c r="F70" i="2"/>
  <c r="F64" i="2"/>
  <c r="F52" i="2"/>
  <c r="F27" i="2"/>
  <c r="F21" i="2"/>
  <c r="F9" i="2"/>
  <c r="F85" i="2"/>
  <c r="F77" i="2"/>
  <c r="F72" i="2"/>
  <c r="F67" i="2"/>
  <c r="F58" i="2"/>
  <c r="F54" i="2"/>
  <c r="F50" i="2"/>
  <c r="F45" i="2"/>
  <c r="F42" i="2"/>
  <c r="F34" i="2"/>
  <c r="F29" i="2"/>
  <c r="F24" i="2"/>
  <c r="F15" i="2"/>
  <c r="F11" i="2"/>
  <c r="F7" i="2"/>
  <c r="F2" i="2"/>
  <c r="F79" i="2"/>
  <c r="F78" i="2"/>
  <c r="F65" i="2"/>
  <c r="F59" i="2"/>
  <c r="F36" i="2"/>
  <c r="F35" i="2"/>
  <c r="F22" i="2"/>
  <c r="F16" i="2"/>
  <c r="F80" i="2"/>
  <c r="F46" i="2"/>
  <c r="F37" i="2"/>
  <c r="F3" i="2"/>
  <c r="F87" i="2"/>
  <c r="F56" i="2"/>
  <c r="F47" i="2"/>
  <c r="F44" i="2"/>
  <c r="F13" i="2"/>
  <c r="F4" i="2"/>
  <c r="F86" i="2"/>
  <c r="F69" i="2"/>
  <c r="F62" i="2"/>
  <c r="F49" i="2"/>
  <c r="F43" i="2"/>
  <c r="F26" i="2"/>
  <c r="F19" i="2"/>
  <c r="F6" i="2"/>
  <c r="F75" i="2"/>
  <c r="F74" i="2"/>
  <c r="F55" i="2"/>
  <c r="F51" i="2"/>
  <c r="F32" i="2"/>
  <c r="F31" i="2"/>
  <c r="F12" i="2"/>
  <c r="F8" i="2"/>
  <c r="F84" i="2"/>
  <c r="F82" i="2"/>
  <c r="F73" i="2"/>
  <c r="F68" i="2"/>
  <c r="F53" i="2"/>
  <c r="F41" i="2"/>
  <c r="F39" i="2"/>
  <c r="F30" i="2"/>
  <c r="F25" i="2"/>
  <c r="F10" i="2"/>
  <c r="F81" i="2"/>
  <c r="F76" i="2"/>
  <c r="F71" i="2"/>
  <c r="F63" i="2"/>
  <c r="F61" i="2"/>
  <c r="F38" i="2"/>
  <c r="F33" i="2"/>
  <c r="F28" i="2"/>
  <c r="F20" i="2"/>
  <c r="F18" i="2"/>
  <c r="C44" i="2"/>
  <c r="G44" i="2"/>
  <c r="J44" i="2" s="1"/>
  <c r="G87" i="2"/>
  <c r="J87" i="2" s="1"/>
  <c r="C87" i="2"/>
  <c r="G86" i="2"/>
  <c r="J86" i="2" s="1"/>
  <c r="C86" i="2"/>
  <c r="G85" i="2"/>
  <c r="J85" i="2" s="1"/>
  <c r="C85" i="2"/>
  <c r="G84" i="2"/>
  <c r="J84" i="2" s="1"/>
  <c r="C84" i="2"/>
  <c r="G83" i="2"/>
  <c r="J83" i="2" s="1"/>
  <c r="C83" i="2"/>
  <c r="G82" i="2"/>
  <c r="J82" i="2" s="1"/>
  <c r="C82" i="2"/>
  <c r="G81" i="2"/>
  <c r="J81" i="2" s="1"/>
  <c r="C81" i="2"/>
  <c r="G80" i="2"/>
  <c r="J80" i="2" s="1"/>
  <c r="C80" i="2"/>
  <c r="G79" i="2"/>
  <c r="J79" i="2" s="1"/>
  <c r="C79" i="2"/>
  <c r="G78" i="2"/>
  <c r="J78" i="2" s="1"/>
  <c r="C78" i="2"/>
  <c r="G77" i="2"/>
  <c r="J77" i="2" s="1"/>
  <c r="C77" i="2"/>
  <c r="G76" i="2"/>
  <c r="J76" i="2" s="1"/>
  <c r="C76" i="2"/>
  <c r="G75" i="2"/>
  <c r="J75" i="2" s="1"/>
  <c r="C75" i="2"/>
  <c r="G74" i="2"/>
  <c r="J74" i="2" s="1"/>
  <c r="C74" i="2"/>
  <c r="G73" i="2"/>
  <c r="J73" i="2" s="1"/>
  <c r="C73" i="2"/>
  <c r="G72" i="2"/>
  <c r="J72" i="2" s="1"/>
  <c r="C72" i="2"/>
  <c r="G71" i="2"/>
  <c r="J71" i="2" s="1"/>
  <c r="C71" i="2"/>
  <c r="G70" i="2"/>
  <c r="J70" i="2" s="1"/>
  <c r="C70" i="2"/>
  <c r="G69" i="2"/>
  <c r="J69" i="2" s="1"/>
  <c r="C69" i="2"/>
  <c r="G68" i="2"/>
  <c r="J68" i="2" s="1"/>
  <c r="C68" i="2"/>
  <c r="G67" i="2"/>
  <c r="J67" i="2" s="1"/>
  <c r="C67" i="2"/>
  <c r="G66" i="2"/>
  <c r="J66" i="2" s="1"/>
  <c r="C66" i="2"/>
  <c r="G65" i="2"/>
  <c r="J65" i="2" s="1"/>
  <c r="C65" i="2"/>
  <c r="G64" i="2"/>
  <c r="J64" i="2" s="1"/>
  <c r="C64" i="2"/>
  <c r="G63" i="2"/>
  <c r="J63" i="2" s="1"/>
  <c r="C63" i="2"/>
  <c r="G62" i="2"/>
  <c r="J62" i="2" s="1"/>
  <c r="C62" i="2"/>
  <c r="G61" i="2"/>
  <c r="J61" i="2" s="1"/>
  <c r="C61" i="2"/>
  <c r="G60" i="2"/>
  <c r="J60" i="2" s="1"/>
  <c r="C60" i="2"/>
  <c r="G59" i="2"/>
  <c r="J59" i="2" s="1"/>
  <c r="C59" i="2"/>
  <c r="G58" i="2"/>
  <c r="J58" i="2" s="1"/>
  <c r="C58" i="2"/>
  <c r="G57" i="2"/>
  <c r="J57" i="2" s="1"/>
  <c r="C57" i="2"/>
  <c r="G56" i="2"/>
  <c r="J56" i="2" s="1"/>
  <c r="C56" i="2"/>
  <c r="G55" i="2"/>
  <c r="J55" i="2" s="1"/>
  <c r="C55" i="2"/>
  <c r="G54" i="2"/>
  <c r="J54" i="2" s="1"/>
  <c r="C54" i="2"/>
  <c r="G53" i="2"/>
  <c r="J53" i="2" s="1"/>
  <c r="C53" i="2"/>
  <c r="G52" i="2"/>
  <c r="J52" i="2" s="1"/>
  <c r="C52" i="2"/>
  <c r="G51" i="2"/>
  <c r="J51" i="2" s="1"/>
  <c r="C51" i="2"/>
  <c r="G50" i="2"/>
  <c r="J50" i="2" s="1"/>
  <c r="C50" i="2"/>
  <c r="G49" i="2"/>
  <c r="J49" i="2" s="1"/>
  <c r="C49" i="2"/>
  <c r="G48" i="2"/>
  <c r="J48" i="2" s="1"/>
  <c r="C48" i="2"/>
  <c r="G47" i="2"/>
  <c r="J47" i="2" s="1"/>
  <c r="C47" i="2"/>
  <c r="G46" i="2"/>
  <c r="J46" i="2" s="1"/>
  <c r="C46" i="2"/>
  <c r="G45" i="2"/>
  <c r="J45" i="2" s="1"/>
  <c r="C45" i="2"/>
  <c r="G3" i="2"/>
  <c r="J3" i="2" s="1"/>
  <c r="G4" i="2"/>
  <c r="J4" i="2" s="1"/>
  <c r="G5" i="2"/>
  <c r="J5" i="2" s="1"/>
  <c r="G6" i="2"/>
  <c r="J6" i="2" s="1"/>
  <c r="G7" i="2"/>
  <c r="J7" i="2" s="1"/>
  <c r="G8" i="2"/>
  <c r="J8" i="2" s="1"/>
  <c r="G9" i="2"/>
  <c r="J9" i="2" s="1"/>
  <c r="G10" i="2"/>
  <c r="J10" i="2" s="1"/>
  <c r="G11" i="2"/>
  <c r="J11" i="2" s="1"/>
  <c r="G12" i="2"/>
  <c r="J12" i="2" s="1"/>
  <c r="G13" i="2"/>
  <c r="J13" i="2" s="1"/>
  <c r="G14" i="2"/>
  <c r="J14" i="2" s="1"/>
  <c r="G15" i="2"/>
  <c r="J15" i="2" s="1"/>
  <c r="G16" i="2"/>
  <c r="J16" i="2" s="1"/>
  <c r="G17" i="2"/>
  <c r="J17" i="2" s="1"/>
  <c r="G18" i="2"/>
  <c r="J18" i="2" s="1"/>
  <c r="G19" i="2"/>
  <c r="J19" i="2" s="1"/>
  <c r="G20" i="2"/>
  <c r="J20" i="2" s="1"/>
  <c r="G21" i="2"/>
  <c r="J21" i="2" s="1"/>
  <c r="G22" i="2"/>
  <c r="J22" i="2" s="1"/>
  <c r="G23" i="2"/>
  <c r="J23" i="2" s="1"/>
  <c r="G24" i="2"/>
  <c r="J24" i="2" s="1"/>
  <c r="G25" i="2"/>
  <c r="J25" i="2" s="1"/>
  <c r="G26" i="2"/>
  <c r="J26" i="2" s="1"/>
  <c r="G27" i="2"/>
  <c r="J27" i="2" s="1"/>
  <c r="G28" i="2"/>
  <c r="J28" i="2" s="1"/>
  <c r="G29" i="2"/>
  <c r="J29" i="2" s="1"/>
  <c r="G30" i="2"/>
  <c r="J30" i="2" s="1"/>
  <c r="G31" i="2"/>
  <c r="J31" i="2" s="1"/>
  <c r="G32" i="2"/>
  <c r="J32" i="2" s="1"/>
  <c r="G33" i="2"/>
  <c r="J33" i="2" s="1"/>
  <c r="G34" i="2"/>
  <c r="J34" i="2" s="1"/>
  <c r="G35" i="2"/>
  <c r="J35" i="2" s="1"/>
  <c r="G36" i="2"/>
  <c r="J36" i="2" s="1"/>
  <c r="G37" i="2"/>
  <c r="J37" i="2" s="1"/>
  <c r="G38" i="2"/>
  <c r="J38" i="2" s="1"/>
  <c r="G39" i="2"/>
  <c r="J39" i="2" s="1"/>
  <c r="G40" i="2"/>
  <c r="J40" i="2" s="1"/>
  <c r="G41" i="2"/>
  <c r="J41" i="2" s="1"/>
  <c r="G42" i="2"/>
  <c r="J42" i="2" s="1"/>
  <c r="G43" i="2"/>
  <c r="J43" i="2" s="1"/>
  <c r="G2" i="2"/>
  <c r="J2" i="2" s="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2" i="2"/>
</calcChain>
</file>

<file path=xl/sharedStrings.xml><?xml version="1.0" encoding="utf-8"?>
<sst xmlns="http://schemas.openxmlformats.org/spreadsheetml/2006/main" count="190" uniqueCount="22">
  <si>
    <t>ID</t>
  </si>
  <si>
    <t>ORDER DATE</t>
  </si>
  <si>
    <t>YEAR</t>
  </si>
  <si>
    <t>REGION</t>
  </si>
  <si>
    <t>CATEGORY</t>
  </si>
  <si>
    <t>SUB-CATEGORY</t>
  </si>
  <si>
    <t>SALES ($)</t>
  </si>
  <si>
    <t>QUANTITY</t>
  </si>
  <si>
    <t>PROFIT</t>
  </si>
  <si>
    <t>East</t>
  </si>
  <si>
    <t>Pen Set</t>
  </si>
  <si>
    <t>Binder</t>
  </si>
  <si>
    <t>Central</t>
  </si>
  <si>
    <t>Pencil</t>
  </si>
  <si>
    <t>West</t>
  </si>
  <si>
    <t>Desk</t>
  </si>
  <si>
    <t>Pen</t>
  </si>
  <si>
    <t>UNIT PRICE</t>
  </si>
  <si>
    <t>Row Labels</t>
  </si>
  <si>
    <t>Grand Total</t>
  </si>
  <si>
    <t>Column Labels</t>
  </si>
  <si>
    <t>Sum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</si>
</sst>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_-* #,##0_-;\-* #,##0_-;_-* &quot;-&quot;??_-;_-@_-"/>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9">
    <xf numFmtId="0" fontId="0" fillId="0" borderId="0" xfId="0"/>
    <xf numFmtId="15" fontId="0" fillId="0" borderId="0" xfId="0" applyNumberFormat="1"/>
    <xf numFmtId="0" fontId="1" fillId="0" borderId="0" xfId="0" applyFont="1"/>
    <xf numFmtId="0" fontId="0" fillId="0" borderId="0" xfId="0" pivotButton="1"/>
    <xf numFmtId="0" fontId="0" fillId="0" borderId="0" xfId="0" applyAlignment="1">
      <alignment horizontal="left"/>
    </xf>
    <xf numFmtId="166" fontId="0" fillId="0" borderId="0" xfId="0" applyNumberFormat="1"/>
    <xf numFmtId="0" fontId="1" fillId="0" borderId="0" xfId="0" applyFont="1" applyAlignment="1">
      <alignment horizontal="left"/>
    </xf>
    <xf numFmtId="166" fontId="1" fillId="0" borderId="0" xfId="0" applyNumberFormat="1" applyFont="1"/>
    <xf numFmtId="0" fontId="0" fillId="2" borderId="0" xfId="0" applyFill="1"/>
  </cellXfs>
  <cellStyles count="1">
    <cellStyle name="Normal" xfId="0" builtinId="0"/>
  </cellStyles>
  <dxfs count="93">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
      <font>
        <b/>
      </font>
    </dxf>
    <dxf>
      <font>
        <b/>
      </font>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DASHBOARD.xlsx]SUMMARY!PivotTable1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SUMMARY!$C$29:$C$30</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SUMMARY!$B$31:$B$35</c:f>
              <c:strCache>
                <c:ptCount val="4"/>
                <c:pt idx="0">
                  <c:v>2014</c:v>
                </c:pt>
                <c:pt idx="1">
                  <c:v>2015</c:v>
                </c:pt>
                <c:pt idx="2">
                  <c:v>2012</c:v>
                </c:pt>
                <c:pt idx="3">
                  <c:v>2013</c:v>
                </c:pt>
              </c:strCache>
            </c:strRef>
          </c:cat>
          <c:val>
            <c:numRef>
              <c:f>SUMMARY!$C$31:$C$35</c:f>
              <c:numCache>
                <c:formatCode>_-* #,##0_-;\-* #,##0_-;_-* "-"??_-;_-@_-</c:formatCode>
                <c:ptCount val="4"/>
                <c:pt idx="0">
                  <c:v>4860.8</c:v>
                </c:pt>
                <c:pt idx="1">
                  <c:v>6278.27</c:v>
                </c:pt>
                <c:pt idx="2">
                  <c:v>5744.9000000000005</c:v>
                </c:pt>
                <c:pt idx="3">
                  <c:v>9202.1299999999992</c:v>
                </c:pt>
              </c:numCache>
            </c:numRef>
          </c:val>
          <c:extLst>
            <c:ext xmlns:c16="http://schemas.microsoft.com/office/drawing/2014/chart" uri="{C3380CC4-5D6E-409C-BE32-E72D297353CC}">
              <c16:uniqueId val="{00000011-6682-4515-BD3B-9806A8CA8D73}"/>
            </c:ext>
          </c:extLst>
        </c:ser>
        <c:ser>
          <c:idx val="1"/>
          <c:order val="1"/>
          <c:tx>
            <c:strRef>
              <c:f>SUMMARY!$D$29:$D$30</c:f>
              <c:strCache>
                <c:ptCount val="1"/>
                <c:pt idx="0">
                  <c:v>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SUMMARY!$B$31:$B$35</c:f>
              <c:strCache>
                <c:ptCount val="4"/>
                <c:pt idx="0">
                  <c:v>2014</c:v>
                </c:pt>
                <c:pt idx="1">
                  <c:v>2015</c:v>
                </c:pt>
                <c:pt idx="2">
                  <c:v>2012</c:v>
                </c:pt>
                <c:pt idx="3">
                  <c:v>2013</c:v>
                </c:pt>
              </c:strCache>
            </c:strRef>
          </c:cat>
          <c:val>
            <c:numRef>
              <c:f>SUMMARY!$D$31:$D$35</c:f>
              <c:numCache>
                <c:formatCode>_-* #,##0_-;\-* #,##0_-;_-* "-"??_-;_-@_-</c:formatCode>
                <c:ptCount val="4"/>
                <c:pt idx="0">
                  <c:v>4475.24</c:v>
                </c:pt>
                <c:pt idx="1">
                  <c:v>1526.85</c:v>
                </c:pt>
                <c:pt idx="2">
                  <c:v>4475.24</c:v>
                </c:pt>
                <c:pt idx="3">
                  <c:v>3987.45</c:v>
                </c:pt>
              </c:numCache>
            </c:numRef>
          </c:val>
          <c:extLst>
            <c:ext xmlns:c16="http://schemas.microsoft.com/office/drawing/2014/chart" uri="{C3380CC4-5D6E-409C-BE32-E72D297353CC}">
              <c16:uniqueId val="{00000025-6682-4515-BD3B-9806A8CA8D73}"/>
            </c:ext>
          </c:extLst>
        </c:ser>
        <c:ser>
          <c:idx val="2"/>
          <c:order val="2"/>
          <c:tx>
            <c:strRef>
              <c:f>SUMMARY!$E$29:$E$30</c:f>
              <c:strCache>
                <c:ptCount val="1"/>
                <c:pt idx="0">
                  <c:v>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SUMMARY!$B$31:$B$35</c:f>
              <c:strCache>
                <c:ptCount val="4"/>
                <c:pt idx="0">
                  <c:v>2014</c:v>
                </c:pt>
                <c:pt idx="1">
                  <c:v>2015</c:v>
                </c:pt>
                <c:pt idx="2">
                  <c:v>2012</c:v>
                </c:pt>
                <c:pt idx="3">
                  <c:v>2013</c:v>
                </c:pt>
              </c:strCache>
            </c:strRef>
          </c:cat>
          <c:val>
            <c:numRef>
              <c:f>SUMMARY!$E$31:$E$35</c:f>
              <c:numCache>
                <c:formatCode>_-* #,##0_-;\-* #,##0_-;_-* "-"??_-;_-@_-</c:formatCode>
                <c:ptCount val="4"/>
                <c:pt idx="0">
                  <c:v>2115.67</c:v>
                </c:pt>
                <c:pt idx="1">
                  <c:v>371.05</c:v>
                </c:pt>
                <c:pt idx="2">
                  <c:v>2115.67</c:v>
                </c:pt>
                <c:pt idx="3">
                  <c:v>371.05</c:v>
                </c:pt>
              </c:numCache>
            </c:numRef>
          </c:val>
          <c:extLst>
            <c:ext xmlns:c16="http://schemas.microsoft.com/office/drawing/2014/chart" uri="{C3380CC4-5D6E-409C-BE32-E72D297353CC}">
              <c16:uniqueId val="{00000026-6682-4515-BD3B-9806A8CA8D73}"/>
            </c:ext>
          </c:extLst>
        </c:ser>
        <c:dLbls>
          <c:showLegendKey val="0"/>
          <c:showVal val="0"/>
          <c:showCatName val="0"/>
          <c:showSerName val="0"/>
          <c:showPercent val="0"/>
          <c:showBubbleSize val="0"/>
        </c:dLbls>
        <c:gapWidth val="100"/>
        <c:overlap val="-24"/>
        <c:axId val="2065228831"/>
        <c:axId val="2065230751"/>
      </c:barChart>
      <c:catAx>
        <c:axId val="2065228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30751"/>
        <c:crosses val="autoZero"/>
        <c:auto val="1"/>
        <c:lblAlgn val="ctr"/>
        <c:lblOffset val="100"/>
        <c:noMultiLvlLbl val="0"/>
      </c:catAx>
      <c:valAx>
        <c:axId val="20652307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28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DASHBOARD.xlsx]SUMMARY!PivotTable1</c:name>
    <c:fmtId val="1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SUMMARY!$C$29:$C$30</c:f>
              <c:strCache>
                <c:ptCount val="1"/>
                <c:pt idx="0">
                  <c:v>Central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SUMMARY!$B$31:$B$35</c:f>
              <c:strCache>
                <c:ptCount val="4"/>
                <c:pt idx="0">
                  <c:v>2014</c:v>
                </c:pt>
                <c:pt idx="1">
                  <c:v>2015</c:v>
                </c:pt>
                <c:pt idx="2">
                  <c:v>2012</c:v>
                </c:pt>
                <c:pt idx="3">
                  <c:v>2013</c:v>
                </c:pt>
              </c:strCache>
            </c:strRef>
          </c:cat>
          <c:val>
            <c:numRef>
              <c:f>SUMMARY!$C$31:$C$35</c:f>
              <c:numCache>
                <c:formatCode>_-* #,##0_-;\-* #,##0_-;_-* "-"??_-;_-@_-</c:formatCode>
                <c:ptCount val="4"/>
                <c:pt idx="0">
                  <c:v>4860.8</c:v>
                </c:pt>
                <c:pt idx="1">
                  <c:v>6278.27</c:v>
                </c:pt>
                <c:pt idx="2">
                  <c:v>5744.9000000000005</c:v>
                </c:pt>
                <c:pt idx="3">
                  <c:v>9202.1299999999992</c:v>
                </c:pt>
              </c:numCache>
            </c:numRef>
          </c:val>
          <c:extLst>
            <c:ext xmlns:c16="http://schemas.microsoft.com/office/drawing/2014/chart" uri="{C3380CC4-5D6E-409C-BE32-E72D297353CC}">
              <c16:uniqueId val="{00000000-2A8C-434B-94E4-7B61C5ACF14C}"/>
            </c:ext>
          </c:extLst>
        </c:ser>
        <c:ser>
          <c:idx val="1"/>
          <c:order val="1"/>
          <c:tx>
            <c:strRef>
              <c:f>SUMMARY!$D$29:$D$30</c:f>
              <c:strCache>
                <c:ptCount val="1"/>
                <c:pt idx="0">
                  <c:v>East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SUMMARY!$B$31:$B$35</c:f>
              <c:strCache>
                <c:ptCount val="4"/>
                <c:pt idx="0">
                  <c:v>2014</c:v>
                </c:pt>
                <c:pt idx="1">
                  <c:v>2015</c:v>
                </c:pt>
                <c:pt idx="2">
                  <c:v>2012</c:v>
                </c:pt>
                <c:pt idx="3">
                  <c:v>2013</c:v>
                </c:pt>
              </c:strCache>
            </c:strRef>
          </c:cat>
          <c:val>
            <c:numRef>
              <c:f>SUMMARY!$D$31:$D$35</c:f>
              <c:numCache>
                <c:formatCode>_-* #,##0_-;\-* #,##0_-;_-* "-"??_-;_-@_-</c:formatCode>
                <c:ptCount val="4"/>
                <c:pt idx="0">
                  <c:v>4475.24</c:v>
                </c:pt>
                <c:pt idx="1">
                  <c:v>1526.85</c:v>
                </c:pt>
                <c:pt idx="2">
                  <c:v>4475.24</c:v>
                </c:pt>
                <c:pt idx="3">
                  <c:v>3987.45</c:v>
                </c:pt>
              </c:numCache>
            </c:numRef>
          </c:val>
          <c:extLst>
            <c:ext xmlns:c16="http://schemas.microsoft.com/office/drawing/2014/chart" uri="{C3380CC4-5D6E-409C-BE32-E72D297353CC}">
              <c16:uniqueId val="{00000013-2A8C-434B-94E4-7B61C5ACF14C}"/>
            </c:ext>
          </c:extLst>
        </c:ser>
        <c:ser>
          <c:idx val="2"/>
          <c:order val="2"/>
          <c:tx>
            <c:strRef>
              <c:f>SUMMARY!$E$29:$E$30</c:f>
              <c:strCache>
                <c:ptCount val="1"/>
                <c:pt idx="0">
                  <c:v>West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SUMMARY!$B$31:$B$35</c:f>
              <c:strCache>
                <c:ptCount val="4"/>
                <c:pt idx="0">
                  <c:v>2014</c:v>
                </c:pt>
                <c:pt idx="1">
                  <c:v>2015</c:v>
                </c:pt>
                <c:pt idx="2">
                  <c:v>2012</c:v>
                </c:pt>
                <c:pt idx="3">
                  <c:v>2013</c:v>
                </c:pt>
              </c:strCache>
            </c:strRef>
          </c:cat>
          <c:val>
            <c:numRef>
              <c:f>SUMMARY!$E$31:$E$35</c:f>
              <c:numCache>
                <c:formatCode>_-* #,##0_-;\-* #,##0_-;_-* "-"??_-;_-@_-</c:formatCode>
                <c:ptCount val="4"/>
                <c:pt idx="0">
                  <c:v>2115.67</c:v>
                </c:pt>
                <c:pt idx="1">
                  <c:v>371.05</c:v>
                </c:pt>
                <c:pt idx="2">
                  <c:v>2115.67</c:v>
                </c:pt>
                <c:pt idx="3">
                  <c:v>371.05</c:v>
                </c:pt>
              </c:numCache>
            </c:numRef>
          </c:val>
          <c:extLst>
            <c:ext xmlns:c16="http://schemas.microsoft.com/office/drawing/2014/chart" uri="{C3380CC4-5D6E-409C-BE32-E72D297353CC}">
              <c16:uniqueId val="{00000014-2A8C-434B-94E4-7B61C5ACF14C}"/>
            </c:ext>
          </c:extLst>
        </c:ser>
        <c:dLbls>
          <c:showLegendKey val="0"/>
          <c:showVal val="0"/>
          <c:showCatName val="0"/>
          <c:showSerName val="0"/>
          <c:showPercent val="0"/>
          <c:showBubbleSize val="0"/>
        </c:dLbls>
        <c:axId val="2065228831"/>
        <c:axId val="2065230751"/>
      </c:radarChart>
      <c:catAx>
        <c:axId val="206522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30751"/>
        <c:crosses val="autoZero"/>
        <c:auto val="1"/>
        <c:lblAlgn val="ctr"/>
        <c:lblOffset val="100"/>
        <c:noMultiLvlLbl val="0"/>
      </c:catAx>
      <c:valAx>
        <c:axId val="206523075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228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28574</xdr:colOff>
      <xdr:row>13</xdr:row>
      <xdr:rowOff>59870</xdr:rowOff>
    </xdr:from>
    <xdr:to>
      <xdr:col>2</xdr:col>
      <xdr:colOff>1024465</xdr:colOff>
      <xdr:row>27</xdr:row>
      <xdr:rowOff>139699</xdr:rowOff>
    </xdr:to>
    <xdr:sp macro="" textlink="">
      <xdr:nvSpPr>
        <xdr:cNvPr id="2" name="Rectangle 1">
          <a:extLst>
            <a:ext uri="{FF2B5EF4-FFF2-40B4-BE49-F238E27FC236}">
              <a16:creationId xmlns:a16="http://schemas.microsoft.com/office/drawing/2014/main" id="{AC5155D7-17A8-DDF8-DBB1-F9E442C73979}"/>
            </a:ext>
          </a:extLst>
        </xdr:cNvPr>
        <xdr:cNvSpPr/>
      </xdr:nvSpPr>
      <xdr:spPr>
        <a:xfrm>
          <a:off x="276224" y="2412545"/>
          <a:ext cx="2024591" cy="261347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AE" sz="1100"/>
        </a:p>
      </xdr:txBody>
    </xdr:sp>
    <xdr:clientData/>
  </xdr:twoCellAnchor>
  <xdr:twoCellAnchor>
    <xdr:from>
      <xdr:col>3</xdr:col>
      <xdr:colOff>76199</xdr:colOff>
      <xdr:row>13</xdr:row>
      <xdr:rowOff>57150</xdr:rowOff>
    </xdr:from>
    <xdr:to>
      <xdr:col>5</xdr:col>
      <xdr:colOff>728133</xdr:colOff>
      <xdr:row>27</xdr:row>
      <xdr:rowOff>136072</xdr:rowOff>
    </xdr:to>
    <xdr:sp macro="" textlink="">
      <xdr:nvSpPr>
        <xdr:cNvPr id="3" name="Rectangle 2">
          <a:extLst>
            <a:ext uri="{FF2B5EF4-FFF2-40B4-BE49-F238E27FC236}">
              <a16:creationId xmlns:a16="http://schemas.microsoft.com/office/drawing/2014/main" id="{DE5509DB-EC2B-4929-B327-42614F222DA1}"/>
            </a:ext>
          </a:extLst>
        </xdr:cNvPr>
        <xdr:cNvSpPr/>
      </xdr:nvSpPr>
      <xdr:spPr>
        <a:xfrm>
          <a:off x="2373085" y="2277836"/>
          <a:ext cx="2018091" cy="2669722"/>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AE" sz="1100"/>
        </a:p>
      </xdr:txBody>
    </xdr:sp>
    <xdr:clientData/>
  </xdr:twoCellAnchor>
  <xdr:twoCellAnchor>
    <xdr:from>
      <xdr:col>1</xdr:col>
      <xdr:colOff>76200</xdr:colOff>
      <xdr:row>13</xdr:row>
      <xdr:rowOff>177799</xdr:rowOff>
    </xdr:from>
    <xdr:to>
      <xdr:col>2</xdr:col>
      <xdr:colOff>1003300</xdr:colOff>
      <xdr:row>27</xdr:row>
      <xdr:rowOff>139700</xdr:rowOff>
    </xdr:to>
    <xdr:graphicFrame macro="">
      <xdr:nvGraphicFramePr>
        <xdr:cNvPr id="4" name="Chart 3">
          <a:extLst>
            <a:ext uri="{FF2B5EF4-FFF2-40B4-BE49-F238E27FC236}">
              <a16:creationId xmlns:a16="http://schemas.microsoft.com/office/drawing/2014/main" id="{3F94DB83-2D46-AA94-E26D-801E5E2ED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88900</xdr:colOff>
      <xdr:row>14</xdr:row>
      <xdr:rowOff>6350</xdr:rowOff>
    </xdr:from>
    <xdr:to>
      <xdr:col>5</xdr:col>
      <xdr:colOff>679450</xdr:colOff>
      <xdr:row>27</xdr:row>
      <xdr:rowOff>152401</xdr:rowOff>
    </xdr:to>
    <xdr:graphicFrame macro="">
      <xdr:nvGraphicFramePr>
        <xdr:cNvPr id="6" name="Chart 5">
          <a:extLst>
            <a:ext uri="{FF2B5EF4-FFF2-40B4-BE49-F238E27FC236}">
              <a16:creationId xmlns:a16="http://schemas.microsoft.com/office/drawing/2014/main" id="{5E83E306-654C-4C2A-B4BF-1976E3D6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19050</xdr:colOff>
      <xdr:row>1</xdr:row>
      <xdr:rowOff>119381</xdr:rowOff>
    </xdr:from>
    <xdr:to>
      <xdr:col>5</xdr:col>
      <xdr:colOff>742949</xdr:colOff>
      <xdr:row>5</xdr:row>
      <xdr:rowOff>25401</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405A6157-CB33-7ED0-CDE7-4A56EC5140E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66700" y="300356"/>
              <a:ext cx="4343399" cy="6299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30480</xdr:colOff>
      <xdr:row>5</xdr:row>
      <xdr:rowOff>95250</xdr:rowOff>
    </xdr:from>
    <xdr:to>
      <xdr:col>5</xdr:col>
      <xdr:colOff>752475</xdr:colOff>
      <xdr:row>12</xdr:row>
      <xdr:rowOff>123825</xdr:rowOff>
    </xdr:to>
    <mc:AlternateContent xmlns:mc="http://schemas.openxmlformats.org/markup-compatibility/2006">
      <mc:Choice xmlns:a14="http://schemas.microsoft.com/office/drawing/2010/main" Requires="a14">
        <xdr:graphicFrame macro="">
          <xdr:nvGraphicFramePr>
            <xdr:cNvPr id="9" name="SUB-CATEGORY">
              <a:extLst>
                <a:ext uri="{FF2B5EF4-FFF2-40B4-BE49-F238E27FC236}">
                  <a16:creationId xmlns:a16="http://schemas.microsoft.com/office/drawing/2014/main" id="{45AAD072-38B3-B1B7-787E-F944232E6557}"/>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278130" y="1000125"/>
              <a:ext cx="4341495" cy="12954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la" refreshedDate="45755.32517384259" createdVersion="8" refreshedVersion="8" minRefreshableVersion="3" recordCount="86" xr:uid="{F04BEFBF-D9C7-4873-A0B4-33A2DD316612}">
  <cacheSource type="worksheet">
    <worksheetSource ref="A1:J87" sheet="DATASET"/>
  </cacheSource>
  <cacheFields count="10">
    <cacheField name="ID" numFmtId="0">
      <sharedItems containsSemiMixedTypes="0" containsString="0" containsNumber="1" containsInteger="1" minValue="6789" maxValue="6831"/>
    </cacheField>
    <cacheField name="ORDER DATE" numFmtId="15">
      <sharedItems containsSemiMixedTypes="0" containsNonDate="0" containsDate="1" containsString="0" minDate="2012-07-04T00:00:00" maxDate="2015-06-26T00:00:00"/>
    </cacheField>
    <cacheField name="YEAR" numFmtId="0">
      <sharedItems containsSemiMixedTypes="0" containsString="0" containsNumber="1" containsInteger="1" minValue="2012" maxValue="2015" count="4">
        <n v="2014"/>
        <n v="2015"/>
        <n v="2012"/>
        <n v="2013"/>
      </sharedItems>
    </cacheField>
    <cacheField name="REGION" numFmtId="0">
      <sharedItems count="3">
        <s v="East"/>
        <s v="Central"/>
        <s v="West"/>
      </sharedItems>
    </cacheField>
    <cacheField name="CATEGORY" numFmtId="0">
      <sharedItems count="5">
        <s v="Pen Set"/>
        <s v="Binder"/>
        <s v="Pencil"/>
        <s v="Desk"/>
        <s v="Pen"/>
      </sharedItems>
    </cacheField>
    <cacheField name="SUB-CATEGORY" numFmtId="0">
      <sharedItems count="43">
        <s v="Pen Set Black"/>
        <s v="Binder Purple"/>
        <s v="Pen Set Green"/>
        <s v="Binder Red"/>
        <s v="Pen Set Pink"/>
        <s v="Pencil Black"/>
        <s v="Desk Brown"/>
        <s v="Desk Orange"/>
        <s v="Pencil Blue"/>
        <s v="Pen Brown"/>
        <s v="Binder Green"/>
        <s v="Binder Grey"/>
        <s v="Pen Black"/>
        <s v="Pencil Yellow"/>
        <s v="Pen Red"/>
        <s v="Binder White"/>
        <s v="Pencil Orange"/>
        <s v="Binder Yellow"/>
        <s v="Pen Set Red"/>
        <s v="Binder Blue"/>
        <s v="Binder Pink"/>
        <s v="Binder Orange"/>
        <s v="Pencil White"/>
        <s v="Binder Black"/>
        <s v="Pen Blue"/>
        <s v="Binder Brown"/>
        <s v="Pencil Brown"/>
        <s v="Pen Set White"/>
        <s v="Pen Purple"/>
        <s v="Pencil Grey"/>
        <s v="Desk Pink"/>
        <s v="Pencil Green"/>
        <s v="Richard" u="1"/>
        <s v="Nick" u="1"/>
        <s v="Morgan" u="1"/>
        <s v="Susan" u="1"/>
        <s v="Matthew" u="1"/>
        <s v="James" u="1"/>
        <s v="Smith" u="1"/>
        <s v="Bill" u="1"/>
        <s v="Thomas" u="1"/>
        <s v="Rachel" u="1"/>
        <s v="Alex" u="1"/>
      </sharedItems>
    </cacheField>
    <cacheField name="SALES ($)" numFmtId="0">
      <sharedItems containsSemiMixedTypes="0" containsString="0" containsNumber="1" minValue="9.0300000000000011" maxValue="3000"/>
    </cacheField>
    <cacheField name="UNIT PRICE" numFmtId="0">
      <sharedItems containsSemiMixedTypes="0" containsString="0" containsNumber="1" minValue="1.29" maxValue="275"/>
    </cacheField>
    <cacheField name="QUANTITY" numFmtId="0">
      <sharedItems containsSemiMixedTypes="0" containsString="0" containsNumber="1" containsInteger="1" minValue="2" maxValue="96"/>
    </cacheField>
    <cacheField name="PROFIT" numFmtId="0">
      <sharedItems containsSemiMixedTypes="0" containsString="0" containsNumber="1" minValue="0.90300000000000014" maxValue="300"/>
    </cacheField>
  </cacheFields>
  <extLst>
    <ext xmlns:x14="http://schemas.microsoft.com/office/spreadsheetml/2009/9/main" uri="{725AE2AE-9491-48be-B2B4-4EB974FC3084}">
      <x14:pivotCacheDefinition pivotCacheId="176492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n v="6789"/>
    <d v="2014-07-04T00:00:00"/>
    <x v="0"/>
    <x v="0"/>
    <x v="0"/>
    <x v="0"/>
    <n v="309.38"/>
    <n v="4.99"/>
    <n v="62"/>
    <n v="30.938000000000002"/>
  </r>
  <r>
    <n v="6790"/>
    <d v="2014-07-12T00:00:00"/>
    <x v="0"/>
    <x v="0"/>
    <x v="1"/>
    <x v="1"/>
    <n v="57.71"/>
    <n v="1.99"/>
    <n v="29"/>
    <n v="5.7709999999999999"/>
  </r>
  <r>
    <n v="6791"/>
    <d v="2014-07-21T00:00:00"/>
    <x v="0"/>
    <x v="1"/>
    <x v="0"/>
    <x v="2"/>
    <n v="686.95"/>
    <n v="12.49"/>
    <n v="55"/>
    <n v="68.694999999999993"/>
  </r>
  <r>
    <n v="6792"/>
    <d v="2014-07-29T00:00:00"/>
    <x v="0"/>
    <x v="0"/>
    <x v="1"/>
    <x v="3"/>
    <n v="1619.1899999999998"/>
    <n v="19.989999999999998"/>
    <n v="81"/>
    <n v="161.91899999999998"/>
  </r>
  <r>
    <n v="6793"/>
    <d v="2014-08-07T00:00:00"/>
    <x v="0"/>
    <x v="1"/>
    <x v="0"/>
    <x v="4"/>
    <n v="1005.9"/>
    <n v="23.95"/>
    <n v="42"/>
    <n v="100.59"/>
  </r>
  <r>
    <n v="6794"/>
    <d v="2014-08-15T00:00:00"/>
    <x v="0"/>
    <x v="0"/>
    <x v="2"/>
    <x v="5"/>
    <n v="174.65"/>
    <n v="4.99"/>
    <n v="35"/>
    <n v="17.465"/>
  </r>
  <r>
    <n v="6795"/>
    <d v="2014-08-24T00:00:00"/>
    <x v="0"/>
    <x v="2"/>
    <x v="3"/>
    <x v="6"/>
    <n v="825"/>
    <n v="275"/>
    <n v="3"/>
    <n v="82.5"/>
  </r>
  <r>
    <n v="6796"/>
    <d v="2014-09-01T00:00:00"/>
    <x v="0"/>
    <x v="1"/>
    <x v="3"/>
    <x v="7"/>
    <n v="250"/>
    <n v="125"/>
    <n v="2"/>
    <n v="25"/>
  </r>
  <r>
    <n v="6797"/>
    <d v="2014-09-10T00:00:00"/>
    <x v="0"/>
    <x v="1"/>
    <x v="2"/>
    <x v="8"/>
    <n v="9.0300000000000011"/>
    <n v="1.29"/>
    <n v="7"/>
    <n v="0.90300000000000014"/>
  </r>
  <r>
    <n v="6798"/>
    <d v="2014-09-18T00:00:00"/>
    <x v="0"/>
    <x v="0"/>
    <x v="0"/>
    <x v="0"/>
    <n v="255.84"/>
    <n v="15.99"/>
    <n v="16"/>
    <n v="25.584"/>
  </r>
  <r>
    <n v="6799"/>
    <d v="2014-09-27T00:00:00"/>
    <x v="0"/>
    <x v="2"/>
    <x v="4"/>
    <x v="9"/>
    <n v="151.24"/>
    <n v="1.99"/>
    <n v="76"/>
    <n v="15.124000000000001"/>
  </r>
  <r>
    <n v="6800"/>
    <d v="2014-10-05T00:00:00"/>
    <x v="0"/>
    <x v="1"/>
    <x v="1"/>
    <x v="10"/>
    <n v="251.72"/>
    <n v="8.99"/>
    <n v="28"/>
    <n v="25.171999999999997"/>
  </r>
  <r>
    <n v="6801"/>
    <d v="2014-10-14T00:00:00"/>
    <x v="0"/>
    <x v="2"/>
    <x v="1"/>
    <x v="11"/>
    <n v="1139.4299999999998"/>
    <n v="19.989999999999998"/>
    <n v="57"/>
    <n v="113.943"/>
  </r>
  <r>
    <n v="6802"/>
    <d v="2014-10-22T00:00:00"/>
    <x v="0"/>
    <x v="0"/>
    <x v="4"/>
    <x v="12"/>
    <n v="575.36"/>
    <n v="8.99"/>
    <n v="64"/>
    <n v="57.536000000000001"/>
  </r>
  <r>
    <n v="6803"/>
    <d v="2014-10-31T00:00:00"/>
    <x v="0"/>
    <x v="1"/>
    <x v="2"/>
    <x v="13"/>
    <n v="18.060000000000002"/>
    <n v="1.29"/>
    <n v="14"/>
    <n v="1.8060000000000003"/>
  </r>
  <r>
    <n v="6804"/>
    <d v="2014-11-08T00:00:00"/>
    <x v="0"/>
    <x v="0"/>
    <x v="4"/>
    <x v="14"/>
    <n v="299.84999999999997"/>
    <n v="19.989999999999998"/>
    <n v="15"/>
    <n v="29.984999999999996"/>
  </r>
  <r>
    <n v="6805"/>
    <d v="2014-11-17T00:00:00"/>
    <x v="0"/>
    <x v="1"/>
    <x v="1"/>
    <x v="15"/>
    <n v="54.89"/>
    <n v="4.99"/>
    <n v="11"/>
    <n v="5.4889999999999999"/>
  </r>
  <r>
    <n v="6806"/>
    <d v="2014-11-25T00:00:00"/>
    <x v="0"/>
    <x v="1"/>
    <x v="0"/>
    <x v="4"/>
    <n v="479.04"/>
    <n v="4.99"/>
    <n v="96"/>
    <n v="47.904000000000003"/>
  </r>
  <r>
    <n v="6807"/>
    <d v="2014-12-04T00:00:00"/>
    <x v="0"/>
    <x v="1"/>
    <x v="1"/>
    <x v="15"/>
    <n v="1879.06"/>
    <n v="19.989999999999998"/>
    <n v="94"/>
    <n v="187.90599999999998"/>
  </r>
  <r>
    <n v="6808"/>
    <d v="2014-12-12T00:00:00"/>
    <x v="0"/>
    <x v="1"/>
    <x v="2"/>
    <x v="16"/>
    <n v="86.43"/>
    <n v="1.29"/>
    <n v="67"/>
    <n v="8.6430000000000007"/>
  </r>
  <r>
    <n v="6809"/>
    <d v="2014-12-21T00:00:00"/>
    <x v="0"/>
    <x v="1"/>
    <x v="1"/>
    <x v="17"/>
    <n v="139.72"/>
    <n v="4.99"/>
    <n v="28"/>
    <n v="13.972000000000001"/>
  </r>
  <r>
    <n v="6810"/>
    <d v="2014-12-29T00:00:00"/>
    <x v="0"/>
    <x v="0"/>
    <x v="0"/>
    <x v="18"/>
    <n v="1183.26"/>
    <n v="15.99"/>
    <n v="74"/>
    <n v="118.32600000000001"/>
  </r>
  <r>
    <n v="6811"/>
    <d v="2015-01-06T00:00:00"/>
    <x v="1"/>
    <x v="0"/>
    <x v="2"/>
    <x v="5"/>
    <n v="189.05"/>
    <n v="1.99"/>
    <n v="95"/>
    <n v="18.905000000000001"/>
  </r>
  <r>
    <n v="6812"/>
    <d v="2015-01-15T00:00:00"/>
    <x v="1"/>
    <x v="1"/>
    <x v="1"/>
    <x v="19"/>
    <n v="413.54"/>
    <n v="8.99"/>
    <n v="46"/>
    <n v="41.354000000000006"/>
  </r>
  <r>
    <n v="6813"/>
    <d v="2015-01-23T00:00:00"/>
    <x v="1"/>
    <x v="1"/>
    <x v="1"/>
    <x v="20"/>
    <n v="999.49999999999989"/>
    <n v="19.989999999999998"/>
    <n v="50"/>
    <n v="99.949999999999989"/>
  </r>
  <r>
    <n v="6814"/>
    <d v="2015-02-01T00:00:00"/>
    <x v="1"/>
    <x v="1"/>
    <x v="1"/>
    <x v="21"/>
    <n v="1305"/>
    <n v="15"/>
    <n v="87"/>
    <n v="130.5"/>
  </r>
  <r>
    <n v="6815"/>
    <d v="2015-02-09T00:00:00"/>
    <x v="1"/>
    <x v="1"/>
    <x v="2"/>
    <x v="22"/>
    <n v="179.64000000000001"/>
    <n v="4.99"/>
    <n v="36"/>
    <n v="17.964000000000002"/>
  </r>
  <r>
    <n v="6816"/>
    <d v="2015-02-18T00:00:00"/>
    <x v="1"/>
    <x v="0"/>
    <x v="1"/>
    <x v="23"/>
    <n v="19.96"/>
    <n v="4.99"/>
    <n v="4"/>
    <n v="1.9960000000000002"/>
  </r>
  <r>
    <n v="6817"/>
    <d v="2015-02-26T00:00:00"/>
    <x v="1"/>
    <x v="1"/>
    <x v="4"/>
    <x v="24"/>
    <n v="539.7299999999999"/>
    <n v="19.989999999999998"/>
    <n v="27"/>
    <n v="53.972999999999992"/>
  </r>
  <r>
    <n v="6818"/>
    <d v="2015-03-07T00:00:00"/>
    <x v="1"/>
    <x v="2"/>
    <x v="1"/>
    <x v="25"/>
    <n v="139.92999999999998"/>
    <n v="19.989999999999998"/>
    <n v="7"/>
    <n v="13.992999999999997"/>
  </r>
  <r>
    <n v="6819"/>
    <d v="2015-03-15T00:00:00"/>
    <x v="1"/>
    <x v="2"/>
    <x v="2"/>
    <x v="26"/>
    <n v="167.44"/>
    <n v="2.99"/>
    <n v="56"/>
    <n v="16.744"/>
  </r>
  <r>
    <n v="6820"/>
    <d v="2015-03-24T00:00:00"/>
    <x v="1"/>
    <x v="1"/>
    <x v="0"/>
    <x v="27"/>
    <n v="249.5"/>
    <n v="4.99"/>
    <n v="50"/>
    <n v="24.95"/>
  </r>
  <r>
    <n v="6821"/>
    <d v="2015-04-01T00:00:00"/>
    <x v="1"/>
    <x v="0"/>
    <x v="1"/>
    <x v="23"/>
    <n v="299.40000000000003"/>
    <n v="4.99"/>
    <n v="60"/>
    <n v="29.940000000000005"/>
  </r>
  <r>
    <n v="6822"/>
    <d v="2015-04-10T00:00:00"/>
    <x v="1"/>
    <x v="1"/>
    <x v="2"/>
    <x v="13"/>
    <n v="131.34"/>
    <n v="1.99"/>
    <n v="66"/>
    <n v="13.134"/>
  </r>
  <r>
    <n v="6823"/>
    <d v="2015-04-18T00:00:00"/>
    <x v="1"/>
    <x v="1"/>
    <x v="2"/>
    <x v="13"/>
    <n v="149.25"/>
    <n v="1.99"/>
    <n v="75"/>
    <n v="14.925000000000001"/>
  </r>
  <r>
    <n v="6824"/>
    <d v="2015-04-27T00:00:00"/>
    <x v="1"/>
    <x v="0"/>
    <x v="4"/>
    <x v="28"/>
    <n v="479.04"/>
    <n v="4.99"/>
    <n v="96"/>
    <n v="47.904000000000003"/>
  </r>
  <r>
    <n v="6825"/>
    <d v="2015-05-05T00:00:00"/>
    <x v="1"/>
    <x v="1"/>
    <x v="2"/>
    <x v="22"/>
    <n v="449.1"/>
    <n v="4.99"/>
    <n v="90"/>
    <n v="44.91"/>
  </r>
  <r>
    <n v="6826"/>
    <d v="2015-05-14T00:00:00"/>
    <x v="1"/>
    <x v="1"/>
    <x v="2"/>
    <x v="8"/>
    <n v="68.37"/>
    <n v="1.29"/>
    <n v="53"/>
    <n v="6.8370000000000006"/>
  </r>
  <r>
    <n v="6827"/>
    <d v="2015-05-22T00:00:00"/>
    <x v="1"/>
    <x v="2"/>
    <x v="2"/>
    <x v="29"/>
    <n v="63.68"/>
    <n v="1.99"/>
    <n v="32"/>
    <n v="6.3679999999999994"/>
  </r>
  <r>
    <n v="6828"/>
    <d v="2015-05-31T00:00:00"/>
    <x v="1"/>
    <x v="1"/>
    <x v="1"/>
    <x v="19"/>
    <n v="719.2"/>
    <n v="8.99"/>
    <n v="80"/>
    <n v="71.92"/>
  </r>
  <r>
    <n v="6829"/>
    <d v="2015-06-08T00:00:00"/>
    <x v="1"/>
    <x v="0"/>
    <x v="1"/>
    <x v="23"/>
    <n v="539.4"/>
    <n v="8.99"/>
    <n v="60"/>
    <n v="53.94"/>
  </r>
  <r>
    <n v="6830"/>
    <d v="2015-06-17T00:00:00"/>
    <x v="1"/>
    <x v="1"/>
    <x v="3"/>
    <x v="30"/>
    <n v="625"/>
    <n v="125"/>
    <n v="5"/>
    <n v="62.5"/>
  </r>
  <r>
    <n v="6831"/>
    <d v="2015-06-25T00:00:00"/>
    <x v="1"/>
    <x v="1"/>
    <x v="2"/>
    <x v="31"/>
    <n v="449.1"/>
    <n v="4.99"/>
    <n v="90"/>
    <n v="44.91"/>
  </r>
  <r>
    <n v="6789"/>
    <d v="2012-07-04T00:00:00"/>
    <x v="2"/>
    <x v="0"/>
    <x v="0"/>
    <x v="0"/>
    <n v="309.38"/>
    <n v="4.99"/>
    <n v="62"/>
    <n v="30.938000000000002"/>
  </r>
  <r>
    <n v="6790"/>
    <d v="2012-07-05T00:00:00"/>
    <x v="2"/>
    <x v="0"/>
    <x v="1"/>
    <x v="1"/>
    <n v="57.71"/>
    <n v="1.99"/>
    <n v="29"/>
    <n v="5.7709999999999999"/>
  </r>
  <r>
    <n v="6791"/>
    <d v="2012-07-06T00:00:00"/>
    <x v="2"/>
    <x v="1"/>
    <x v="0"/>
    <x v="2"/>
    <n v="686.95"/>
    <n v="12.49"/>
    <n v="55"/>
    <n v="68.694999999999993"/>
  </r>
  <r>
    <n v="6792"/>
    <d v="2012-07-07T00:00:00"/>
    <x v="2"/>
    <x v="0"/>
    <x v="1"/>
    <x v="3"/>
    <n v="1619.1899999999998"/>
    <n v="19.989999999999998"/>
    <n v="81"/>
    <n v="161.91899999999998"/>
  </r>
  <r>
    <n v="6793"/>
    <d v="2012-07-08T00:00:00"/>
    <x v="2"/>
    <x v="1"/>
    <x v="0"/>
    <x v="4"/>
    <n v="1890"/>
    <n v="45"/>
    <n v="42"/>
    <n v="189"/>
  </r>
  <r>
    <n v="6794"/>
    <d v="2012-07-09T00:00:00"/>
    <x v="2"/>
    <x v="0"/>
    <x v="2"/>
    <x v="5"/>
    <n v="174.65"/>
    <n v="4.99"/>
    <n v="35"/>
    <n v="17.465"/>
  </r>
  <r>
    <n v="6795"/>
    <d v="2012-07-10T00:00:00"/>
    <x v="2"/>
    <x v="2"/>
    <x v="3"/>
    <x v="6"/>
    <n v="825"/>
    <n v="275"/>
    <n v="3"/>
    <n v="82.5"/>
  </r>
  <r>
    <n v="6796"/>
    <d v="2012-07-11T00:00:00"/>
    <x v="2"/>
    <x v="1"/>
    <x v="3"/>
    <x v="7"/>
    <n v="250"/>
    <n v="125"/>
    <n v="2"/>
    <n v="25"/>
  </r>
  <r>
    <n v="6797"/>
    <d v="2012-07-12T00:00:00"/>
    <x v="2"/>
    <x v="1"/>
    <x v="2"/>
    <x v="8"/>
    <n v="9.0300000000000011"/>
    <n v="1.29"/>
    <n v="7"/>
    <n v="0.90300000000000014"/>
  </r>
  <r>
    <n v="6798"/>
    <d v="2012-07-13T00:00:00"/>
    <x v="2"/>
    <x v="0"/>
    <x v="0"/>
    <x v="0"/>
    <n v="255.84"/>
    <n v="15.99"/>
    <n v="16"/>
    <n v="25.584"/>
  </r>
  <r>
    <n v="6799"/>
    <d v="2012-07-14T00:00:00"/>
    <x v="2"/>
    <x v="2"/>
    <x v="4"/>
    <x v="9"/>
    <n v="151.24"/>
    <n v="1.99"/>
    <n v="76"/>
    <n v="15.124000000000001"/>
  </r>
  <r>
    <n v="6800"/>
    <d v="2012-07-15T00:00:00"/>
    <x v="2"/>
    <x v="1"/>
    <x v="1"/>
    <x v="10"/>
    <n v="251.72"/>
    <n v="8.99"/>
    <n v="28"/>
    <n v="25.171999999999997"/>
  </r>
  <r>
    <n v="6801"/>
    <d v="2012-07-16T00:00:00"/>
    <x v="2"/>
    <x v="2"/>
    <x v="1"/>
    <x v="11"/>
    <n v="1139.4299999999998"/>
    <n v="19.989999999999998"/>
    <n v="57"/>
    <n v="113.943"/>
  </r>
  <r>
    <n v="6802"/>
    <d v="2012-07-17T00:00:00"/>
    <x v="2"/>
    <x v="0"/>
    <x v="4"/>
    <x v="12"/>
    <n v="575.36"/>
    <n v="8.99"/>
    <n v="64"/>
    <n v="57.536000000000001"/>
  </r>
  <r>
    <n v="6803"/>
    <d v="2012-07-18T00:00:00"/>
    <x v="2"/>
    <x v="1"/>
    <x v="2"/>
    <x v="13"/>
    <n v="18.060000000000002"/>
    <n v="1.29"/>
    <n v="14"/>
    <n v="1.8060000000000003"/>
  </r>
  <r>
    <n v="6804"/>
    <d v="2012-07-19T00:00:00"/>
    <x v="2"/>
    <x v="0"/>
    <x v="4"/>
    <x v="14"/>
    <n v="299.84999999999997"/>
    <n v="19.989999999999998"/>
    <n v="15"/>
    <n v="29.984999999999996"/>
  </r>
  <r>
    <n v="6805"/>
    <d v="2012-07-20T00:00:00"/>
    <x v="2"/>
    <x v="1"/>
    <x v="1"/>
    <x v="15"/>
    <n v="54.89"/>
    <n v="4.99"/>
    <n v="11"/>
    <n v="5.4889999999999999"/>
  </r>
  <r>
    <n v="6806"/>
    <d v="2012-07-21T00:00:00"/>
    <x v="2"/>
    <x v="1"/>
    <x v="0"/>
    <x v="4"/>
    <n v="479.04"/>
    <n v="4.99"/>
    <n v="96"/>
    <n v="47.904000000000003"/>
  </r>
  <r>
    <n v="6807"/>
    <d v="2012-07-22T00:00:00"/>
    <x v="2"/>
    <x v="1"/>
    <x v="1"/>
    <x v="15"/>
    <n v="1879.06"/>
    <n v="19.989999999999998"/>
    <n v="94"/>
    <n v="187.90599999999998"/>
  </r>
  <r>
    <n v="6808"/>
    <d v="2012-07-23T00:00:00"/>
    <x v="2"/>
    <x v="1"/>
    <x v="2"/>
    <x v="16"/>
    <n v="86.43"/>
    <n v="1.29"/>
    <n v="67"/>
    <n v="8.6430000000000007"/>
  </r>
  <r>
    <n v="6809"/>
    <d v="2012-07-24T00:00:00"/>
    <x v="2"/>
    <x v="1"/>
    <x v="1"/>
    <x v="17"/>
    <n v="139.72"/>
    <n v="4.99"/>
    <n v="28"/>
    <n v="13.972000000000001"/>
  </r>
  <r>
    <n v="6810"/>
    <d v="2012-07-25T00:00:00"/>
    <x v="2"/>
    <x v="0"/>
    <x v="0"/>
    <x v="18"/>
    <n v="1183.26"/>
    <n v="15.99"/>
    <n v="74"/>
    <n v="118.32600000000001"/>
  </r>
  <r>
    <n v="6811"/>
    <d v="2013-01-06T00:00:00"/>
    <x v="3"/>
    <x v="0"/>
    <x v="2"/>
    <x v="5"/>
    <n v="189.05"/>
    <n v="1.99"/>
    <n v="95"/>
    <n v="18.905000000000001"/>
  </r>
  <r>
    <n v="6812"/>
    <d v="2013-01-07T00:00:00"/>
    <x v="3"/>
    <x v="1"/>
    <x v="1"/>
    <x v="19"/>
    <n v="920"/>
    <n v="20"/>
    <n v="46"/>
    <n v="92"/>
  </r>
  <r>
    <n v="6813"/>
    <d v="2013-01-08T00:00:00"/>
    <x v="3"/>
    <x v="1"/>
    <x v="1"/>
    <x v="20"/>
    <n v="999.49999999999989"/>
    <n v="19.989999999999998"/>
    <n v="50"/>
    <n v="99.949999999999989"/>
  </r>
  <r>
    <n v="6814"/>
    <d v="2013-01-09T00:00:00"/>
    <x v="3"/>
    <x v="1"/>
    <x v="1"/>
    <x v="21"/>
    <n v="1305"/>
    <n v="15"/>
    <n v="87"/>
    <n v="130.5"/>
  </r>
  <r>
    <n v="6815"/>
    <d v="2013-01-10T00:00:00"/>
    <x v="3"/>
    <x v="1"/>
    <x v="2"/>
    <x v="22"/>
    <n v="179.64000000000001"/>
    <n v="4.99"/>
    <n v="36"/>
    <n v="17.964000000000002"/>
  </r>
  <r>
    <n v="6816"/>
    <d v="2013-01-11T00:00:00"/>
    <x v="3"/>
    <x v="0"/>
    <x v="1"/>
    <x v="23"/>
    <n v="19.96"/>
    <n v="4.99"/>
    <n v="4"/>
    <n v="1.9960000000000002"/>
  </r>
  <r>
    <n v="6817"/>
    <d v="2013-01-12T00:00:00"/>
    <x v="3"/>
    <x v="1"/>
    <x v="4"/>
    <x v="24"/>
    <n v="1215"/>
    <n v="45"/>
    <n v="27"/>
    <n v="121.5"/>
  </r>
  <r>
    <n v="6818"/>
    <d v="2013-01-13T00:00:00"/>
    <x v="3"/>
    <x v="2"/>
    <x v="1"/>
    <x v="25"/>
    <n v="139.92999999999998"/>
    <n v="19.989999999999998"/>
    <n v="7"/>
    <n v="13.992999999999997"/>
  </r>
  <r>
    <n v="6819"/>
    <d v="2013-01-14T00:00:00"/>
    <x v="3"/>
    <x v="2"/>
    <x v="2"/>
    <x v="26"/>
    <n v="167.44"/>
    <n v="2.99"/>
    <n v="56"/>
    <n v="16.744"/>
  </r>
  <r>
    <n v="6820"/>
    <d v="2013-01-15T00:00:00"/>
    <x v="3"/>
    <x v="1"/>
    <x v="0"/>
    <x v="27"/>
    <n v="1000"/>
    <n v="20"/>
    <n v="50"/>
    <n v="100"/>
  </r>
  <r>
    <n v="6821"/>
    <d v="2013-01-16T00:00:00"/>
    <x v="3"/>
    <x v="0"/>
    <x v="1"/>
    <x v="23"/>
    <n v="299.40000000000003"/>
    <n v="4.99"/>
    <n v="60"/>
    <n v="29.940000000000005"/>
  </r>
  <r>
    <n v="6822"/>
    <d v="2013-01-17T00:00:00"/>
    <x v="3"/>
    <x v="1"/>
    <x v="2"/>
    <x v="13"/>
    <n v="131.34"/>
    <n v="1.99"/>
    <n v="66"/>
    <n v="13.134"/>
  </r>
  <r>
    <n v="6823"/>
    <d v="2013-01-18T00:00:00"/>
    <x v="3"/>
    <x v="1"/>
    <x v="2"/>
    <x v="13"/>
    <n v="149.25"/>
    <n v="1.99"/>
    <n v="75"/>
    <n v="14.925000000000001"/>
  </r>
  <r>
    <n v="6824"/>
    <d v="2013-01-19T00:00:00"/>
    <x v="3"/>
    <x v="0"/>
    <x v="4"/>
    <x v="28"/>
    <n v="479.04"/>
    <n v="4.99"/>
    <n v="96"/>
    <n v="47.904000000000003"/>
  </r>
  <r>
    <n v="6825"/>
    <d v="2013-01-20T00:00:00"/>
    <x v="3"/>
    <x v="1"/>
    <x v="2"/>
    <x v="22"/>
    <n v="449.1"/>
    <n v="4.99"/>
    <n v="90"/>
    <n v="44.91"/>
  </r>
  <r>
    <n v="6826"/>
    <d v="2013-01-21T00:00:00"/>
    <x v="3"/>
    <x v="1"/>
    <x v="2"/>
    <x v="8"/>
    <n v="1060"/>
    <n v="20"/>
    <n v="53"/>
    <n v="106"/>
  </r>
  <r>
    <n v="6827"/>
    <d v="2013-01-22T00:00:00"/>
    <x v="3"/>
    <x v="2"/>
    <x v="2"/>
    <x v="29"/>
    <n v="63.68"/>
    <n v="1.99"/>
    <n v="32"/>
    <n v="6.3679999999999994"/>
  </r>
  <r>
    <n v="6828"/>
    <d v="2013-01-23T00:00:00"/>
    <x v="3"/>
    <x v="1"/>
    <x v="1"/>
    <x v="19"/>
    <n v="719.2"/>
    <n v="8.99"/>
    <n v="80"/>
    <n v="71.92"/>
  </r>
  <r>
    <n v="6829"/>
    <d v="2013-01-24T00:00:00"/>
    <x v="3"/>
    <x v="0"/>
    <x v="1"/>
    <x v="23"/>
    <n v="3000"/>
    <n v="50"/>
    <n v="60"/>
    <n v="300"/>
  </r>
  <r>
    <n v="6830"/>
    <d v="2013-01-25T00:00:00"/>
    <x v="3"/>
    <x v="1"/>
    <x v="3"/>
    <x v="30"/>
    <n v="625"/>
    <n v="125"/>
    <n v="5"/>
    <n v="62.5"/>
  </r>
  <r>
    <n v="6831"/>
    <d v="2013-01-26T00:00:00"/>
    <x v="3"/>
    <x v="1"/>
    <x v="2"/>
    <x v="31"/>
    <n v="449.1"/>
    <n v="4.99"/>
    <n v="90"/>
    <n v="4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EFB9E-F3B8-4B81-B45D-07B17B3AC403}" name="PivotTable1" cacheId="10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2">
  <location ref="B29:F35" firstHeaderRow="1" firstDataRow="2" firstDataCol="1"/>
  <pivotFields count="10">
    <pivotField showAll="0"/>
    <pivotField numFmtId="15" showAll="0"/>
    <pivotField axis="axisRow" showAll="0">
      <items count="5">
        <item x="0"/>
        <item x="1"/>
        <item x="2"/>
        <item x="3"/>
        <item t="default"/>
      </items>
    </pivotField>
    <pivotField axis="axisCol" showAll="0">
      <items count="4">
        <item x="1"/>
        <item x="0"/>
        <item x="2"/>
        <item t="default"/>
      </items>
    </pivotField>
    <pivotField showAll="0">
      <items count="6">
        <item x="1"/>
        <item x="3"/>
        <item x="4"/>
        <item x="0"/>
        <item x="2"/>
        <item t="default"/>
      </items>
    </pivotField>
    <pivotField showAll="0">
      <items count="44">
        <item m="1" x="42"/>
        <item m="1" x="39"/>
        <item x="23"/>
        <item x="19"/>
        <item x="25"/>
        <item x="10"/>
        <item x="11"/>
        <item x="21"/>
        <item x="20"/>
        <item x="1"/>
        <item x="3"/>
        <item x="15"/>
        <item x="17"/>
        <item x="6"/>
        <item x="7"/>
        <item x="30"/>
        <item m="1" x="37"/>
        <item m="1" x="36"/>
        <item m="1" x="34"/>
        <item m="1" x="33"/>
        <item x="12"/>
        <item x="24"/>
        <item x="9"/>
        <item x="28"/>
        <item x="14"/>
        <item x="0"/>
        <item x="2"/>
        <item x="4"/>
        <item x="18"/>
        <item x="27"/>
        <item x="5"/>
        <item x="8"/>
        <item x="26"/>
        <item x="31"/>
        <item x="29"/>
        <item x="16"/>
        <item x="22"/>
        <item x="13"/>
        <item m="1" x="41"/>
        <item m="1" x="32"/>
        <item m="1" x="38"/>
        <item m="1" x="35"/>
        <item m="1" x="40"/>
        <item t="default"/>
      </items>
    </pivotField>
    <pivotField dataField="1" showAll="0"/>
    <pivotField showAll="0"/>
    <pivotField showAll="0"/>
    <pivotField showAll="0"/>
  </pivotFields>
  <rowFields count="1">
    <field x="2"/>
  </rowFields>
  <rowItems count="5">
    <i>
      <x/>
    </i>
    <i>
      <x v="1"/>
    </i>
    <i>
      <x v="2"/>
    </i>
    <i>
      <x v="3"/>
    </i>
    <i t="grand">
      <x/>
    </i>
  </rowItems>
  <colFields count="1">
    <field x="3"/>
  </colFields>
  <colItems count="4">
    <i>
      <x/>
    </i>
    <i>
      <x v="1"/>
    </i>
    <i>
      <x v="2"/>
    </i>
    <i t="grand">
      <x/>
    </i>
  </colItems>
  <dataFields count="1">
    <dataField name="Sum of SALES ($)" fld="6" baseField="0" baseItem="0" numFmtId="166"/>
  </dataFields>
  <formats count="3">
    <format dxfId="90">
      <pivotArea dataOnly="0" labelOnly="1" fieldPosition="0">
        <references count="1">
          <reference field="2" count="0"/>
        </references>
      </pivotArea>
    </format>
    <format dxfId="91">
      <pivotArea grandCol="1" outline="0" collapsedLevelsAreSubtotals="1" fieldPosition="0"/>
    </format>
    <format dxfId="92">
      <pivotArea outline="0" collapsedLevelsAreSubtotals="1" fieldPosition="0"/>
    </format>
  </formats>
  <chartFormats count="6">
    <chartFormat chart="0" format="27" series="1">
      <pivotArea type="data" outline="0" fieldPosition="0">
        <references count="2">
          <reference field="4294967294" count="1" selected="0">
            <x v="0"/>
          </reference>
          <reference field="3" count="1" selected="0">
            <x v="0"/>
          </reference>
        </references>
      </pivotArea>
    </chartFormat>
    <chartFormat chart="0" format="28" series="1">
      <pivotArea type="data" outline="0" fieldPosition="0">
        <references count="2">
          <reference field="4294967294" count="1" selected="0">
            <x v="0"/>
          </reference>
          <reference field="3" count="1" selected="0">
            <x v="1"/>
          </reference>
        </references>
      </pivotArea>
    </chartFormat>
    <chartFormat chart="0" format="29" series="1">
      <pivotArea type="data" outline="0" fieldPosition="0">
        <references count="2">
          <reference field="4294967294" count="1" selected="0">
            <x v="0"/>
          </reference>
          <reference field="3" count="1" selected="0">
            <x v="2"/>
          </reference>
        </references>
      </pivotArea>
    </chartFormat>
    <chartFormat chart="13" format="24" series="1">
      <pivotArea type="data" outline="0" fieldPosition="0">
        <references count="2">
          <reference field="4294967294" count="1" selected="0">
            <x v="0"/>
          </reference>
          <reference field="3" count="1" selected="0">
            <x v="0"/>
          </reference>
        </references>
      </pivotArea>
    </chartFormat>
    <chartFormat chart="13" format="25" series="1">
      <pivotArea type="data" outline="0" fieldPosition="0">
        <references count="2">
          <reference field="4294967294" count="1" selected="0">
            <x v="0"/>
          </reference>
          <reference field="3" count="1" selected="0">
            <x v="1"/>
          </reference>
        </references>
      </pivotArea>
    </chartFormat>
    <chartFormat chart="13" format="26"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91665F3-0769-4F97-82FB-FB19B0BBC289}" sourceName="CATEGORY">
  <pivotTables>
    <pivotTable tabId="3" name="PivotTable1"/>
  </pivotTables>
  <data>
    <tabular pivotCacheId="176492074">
      <items count="5">
        <i x="1" s="1"/>
        <i x="3"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6FB7B7B0-7FC9-47D3-B171-C12CBD8B00D3}" sourceName="SUB-CATEGORY">
  <pivotTables>
    <pivotTable tabId="3" name="PivotTable1"/>
  </pivotTables>
  <data>
    <tabular pivotCacheId="176492074">
      <items count="43">
        <i x="23" s="1"/>
        <i x="19" s="1"/>
        <i x="25" s="1"/>
        <i x="10" s="1"/>
        <i x="11" s="1"/>
        <i x="21" s="1"/>
        <i x="20" s="1"/>
        <i x="1" s="1"/>
        <i x="3" s="1"/>
        <i x="15" s="1"/>
        <i x="17" s="1"/>
        <i x="6" s="1"/>
        <i x="7" s="1"/>
        <i x="30" s="1"/>
        <i x="12" s="1"/>
        <i x="24" s="1"/>
        <i x="9" s="1"/>
        <i x="28" s="1"/>
        <i x="14" s="1"/>
        <i x="0" s="1"/>
        <i x="2" s="1"/>
        <i x="4" s="1"/>
        <i x="18" s="1"/>
        <i x="27" s="1"/>
        <i x="5" s="1"/>
        <i x="8" s="1"/>
        <i x="26" s="1"/>
        <i x="31" s="1"/>
        <i x="29" s="1"/>
        <i x="16" s="1"/>
        <i x="22" s="1"/>
        <i x="13" s="1"/>
        <i x="42" s="1" nd="1"/>
        <i x="39" s="1" nd="1"/>
        <i x="37" s="1" nd="1"/>
        <i x="36" s="1" nd="1"/>
        <i x="34" s="1" nd="1"/>
        <i x="33" s="1" nd="1"/>
        <i x="41" s="1" nd="1"/>
        <i x="32" s="1" nd="1"/>
        <i x="38" s="1" nd="1"/>
        <i x="35" s="1" nd="1"/>
        <i x="4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5860509-8ED9-4F17-944C-D4EEAC62BA9C}" cache="Slicer_CATEGORY" caption="CATEGORY" columnCount="5" style="SlicerStyleLight5" rowHeight="247650"/>
  <slicer name="SUB-CATEGORY" xr10:uid="{24CE1C23-2A9B-4560-B4C0-754C512EB8E1}" cache="Slicer_SUB_CATEGORY" caption="SUB-CATEGORY" startItem="3" columnCount="3" style="SlicerStyleLight6"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F0F3E-6B47-4A0F-B851-132F830CF97B}">
  <dimension ref="A1:G37"/>
  <sheetViews>
    <sheetView showGridLines="0" tabSelected="1" zoomScale="80" zoomScaleNormal="80" workbookViewId="0">
      <selection activeCell="I11" sqref="I11"/>
    </sheetView>
  </sheetViews>
  <sheetFormatPr defaultRowHeight="14.4" x14ac:dyDescent="0.3"/>
  <cols>
    <col min="1" max="1" width="3.5546875" customWidth="1"/>
    <col min="2" max="2" width="15" bestFit="1" customWidth="1"/>
    <col min="3" max="3" width="15.6640625" bestFit="1" customWidth="1"/>
    <col min="4" max="4" width="10.44140625" bestFit="1" customWidth="1"/>
    <col min="5" max="5" width="11.6640625" customWidth="1"/>
    <col min="6" max="6" width="11.109375" customWidth="1"/>
    <col min="7" max="7" width="3.5546875" customWidth="1"/>
  </cols>
  <sheetData>
    <row r="1" spans="1:7" x14ac:dyDescent="0.3">
      <c r="A1" s="8"/>
      <c r="B1" s="8"/>
      <c r="C1" s="8"/>
      <c r="D1" s="8"/>
      <c r="E1" s="8"/>
      <c r="F1" s="8"/>
      <c r="G1" s="8"/>
    </row>
    <row r="2" spans="1:7" x14ac:dyDescent="0.3">
      <c r="A2" s="8"/>
      <c r="G2" s="8"/>
    </row>
    <row r="3" spans="1:7" x14ac:dyDescent="0.3">
      <c r="A3" s="8"/>
      <c r="G3" s="8"/>
    </row>
    <row r="4" spans="1:7" x14ac:dyDescent="0.3">
      <c r="A4" s="8"/>
      <c r="G4" s="8"/>
    </row>
    <row r="5" spans="1:7" x14ac:dyDescent="0.3">
      <c r="A5" s="8"/>
      <c r="G5" s="8"/>
    </row>
    <row r="6" spans="1:7" x14ac:dyDescent="0.3">
      <c r="A6" s="8"/>
      <c r="G6" s="8"/>
    </row>
    <row r="7" spans="1:7" x14ac:dyDescent="0.3">
      <c r="A7" s="8"/>
      <c r="G7" s="8"/>
    </row>
    <row r="8" spans="1:7" x14ac:dyDescent="0.3">
      <c r="A8" s="8"/>
      <c r="G8" s="8"/>
    </row>
    <row r="9" spans="1:7" x14ac:dyDescent="0.3">
      <c r="A9" s="8"/>
      <c r="G9" s="8"/>
    </row>
    <row r="10" spans="1:7" x14ac:dyDescent="0.3">
      <c r="A10" s="8"/>
      <c r="G10" s="8"/>
    </row>
    <row r="11" spans="1:7" x14ac:dyDescent="0.3">
      <c r="A11" s="8"/>
      <c r="G11" s="8"/>
    </row>
    <row r="12" spans="1:7" x14ac:dyDescent="0.3">
      <c r="A12" s="8"/>
      <c r="G12" s="8"/>
    </row>
    <row r="13" spans="1:7" x14ac:dyDescent="0.3">
      <c r="A13" s="8"/>
      <c r="G13" s="8"/>
    </row>
    <row r="14" spans="1:7" x14ac:dyDescent="0.3">
      <c r="A14" s="8"/>
      <c r="G14" s="8"/>
    </row>
    <row r="15" spans="1:7" x14ac:dyDescent="0.3">
      <c r="A15" s="8"/>
      <c r="G15" s="8"/>
    </row>
    <row r="16" spans="1:7" x14ac:dyDescent="0.3">
      <c r="A16" s="8"/>
      <c r="G16" s="8"/>
    </row>
    <row r="17" spans="1:7" x14ac:dyDescent="0.3">
      <c r="A17" s="8"/>
      <c r="G17" s="8"/>
    </row>
    <row r="18" spans="1:7" x14ac:dyDescent="0.3">
      <c r="A18" s="8"/>
      <c r="G18" s="8"/>
    </row>
    <row r="19" spans="1:7" x14ac:dyDescent="0.3">
      <c r="A19" s="8"/>
      <c r="G19" s="8"/>
    </row>
    <row r="20" spans="1:7" x14ac:dyDescent="0.3">
      <c r="A20" s="8"/>
      <c r="G20" s="8"/>
    </row>
    <row r="21" spans="1:7" x14ac:dyDescent="0.3">
      <c r="A21" s="8"/>
      <c r="G21" s="8"/>
    </row>
    <row r="22" spans="1:7" x14ac:dyDescent="0.3">
      <c r="A22" s="8"/>
      <c r="G22" s="8"/>
    </row>
    <row r="23" spans="1:7" x14ac:dyDescent="0.3">
      <c r="A23" s="8"/>
      <c r="G23" s="8"/>
    </row>
    <row r="24" spans="1:7" x14ac:dyDescent="0.3">
      <c r="A24" s="8"/>
      <c r="G24" s="8"/>
    </row>
    <row r="25" spans="1:7" x14ac:dyDescent="0.3">
      <c r="A25" s="8"/>
      <c r="G25" s="8"/>
    </row>
    <row r="26" spans="1:7" x14ac:dyDescent="0.3">
      <c r="A26" s="8"/>
      <c r="G26" s="8"/>
    </row>
    <row r="27" spans="1:7" x14ac:dyDescent="0.3">
      <c r="A27" s="8"/>
      <c r="G27" s="8"/>
    </row>
    <row r="28" spans="1:7" x14ac:dyDescent="0.3">
      <c r="A28" s="8"/>
      <c r="G28" s="8"/>
    </row>
    <row r="29" spans="1:7" x14ac:dyDescent="0.3">
      <c r="A29" s="8"/>
      <c r="B29" s="3" t="s">
        <v>21</v>
      </c>
      <c r="C29" s="3" t="s">
        <v>20</v>
      </c>
      <c r="G29" s="8"/>
    </row>
    <row r="30" spans="1:7" x14ac:dyDescent="0.3">
      <c r="A30" s="8"/>
      <c r="B30" s="3" t="s">
        <v>18</v>
      </c>
      <c r="C30" t="s">
        <v>12</v>
      </c>
      <c r="D30" t="s">
        <v>9</v>
      </c>
      <c r="E30" t="s">
        <v>14</v>
      </c>
      <c r="F30" t="s">
        <v>19</v>
      </c>
      <c r="G30" s="8"/>
    </row>
    <row r="31" spans="1:7" x14ac:dyDescent="0.3">
      <c r="A31" s="8"/>
      <c r="B31" s="6">
        <v>2014</v>
      </c>
      <c r="C31" s="5">
        <v>4860.8</v>
      </c>
      <c r="D31" s="5">
        <v>4475.24</v>
      </c>
      <c r="E31" s="5">
        <v>2115.67</v>
      </c>
      <c r="F31" s="7">
        <v>11451.710000000001</v>
      </c>
      <c r="G31" s="8"/>
    </row>
    <row r="32" spans="1:7" x14ac:dyDescent="0.3">
      <c r="A32" s="8"/>
      <c r="B32" s="6">
        <v>2015</v>
      </c>
      <c r="C32" s="5">
        <v>6278.27</v>
      </c>
      <c r="D32" s="5">
        <v>1526.85</v>
      </c>
      <c r="E32" s="5">
        <v>371.05</v>
      </c>
      <c r="F32" s="7">
        <v>8176.170000000001</v>
      </c>
      <c r="G32" s="8"/>
    </row>
    <row r="33" spans="1:7" x14ac:dyDescent="0.3">
      <c r="A33" s="8"/>
      <c r="B33" s="6">
        <v>2012</v>
      </c>
      <c r="C33" s="5">
        <v>5744.9000000000005</v>
      </c>
      <c r="D33" s="5">
        <v>4475.24</v>
      </c>
      <c r="E33" s="5">
        <v>2115.67</v>
      </c>
      <c r="F33" s="7">
        <v>12335.81</v>
      </c>
      <c r="G33" s="8"/>
    </row>
    <row r="34" spans="1:7" x14ac:dyDescent="0.3">
      <c r="A34" s="8"/>
      <c r="B34" s="6">
        <v>2013</v>
      </c>
      <c r="C34" s="5">
        <v>9202.1299999999992</v>
      </c>
      <c r="D34" s="5">
        <v>3987.45</v>
      </c>
      <c r="E34" s="5">
        <v>371.05</v>
      </c>
      <c r="F34" s="7">
        <v>13560.629999999997</v>
      </c>
      <c r="G34" s="8"/>
    </row>
    <row r="35" spans="1:7" x14ac:dyDescent="0.3">
      <c r="A35" s="8"/>
      <c r="B35" s="4" t="s">
        <v>19</v>
      </c>
      <c r="C35" s="5">
        <v>26086.1</v>
      </c>
      <c r="D35" s="5">
        <v>14464.779999999999</v>
      </c>
      <c r="E35" s="5">
        <v>4973.4400000000005</v>
      </c>
      <c r="F35" s="7">
        <v>45524.32</v>
      </c>
      <c r="G35" s="8"/>
    </row>
    <row r="36" spans="1:7" x14ac:dyDescent="0.3">
      <c r="A36" s="8"/>
      <c r="G36" s="8"/>
    </row>
    <row r="37" spans="1:7" x14ac:dyDescent="0.3">
      <c r="A37" s="8"/>
      <c r="B37" s="8"/>
      <c r="C37" s="8"/>
      <c r="D37" s="8"/>
      <c r="E37" s="8"/>
      <c r="F37" s="8"/>
      <c r="G37"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2734-2DE1-4BD3-BAF9-F5FECAB7EF93}">
  <dimension ref="A1:J87"/>
  <sheetViews>
    <sheetView workbookViewId="0">
      <pane xSplit="6" ySplit="1" topLeftCell="G2" activePane="bottomRight" state="frozen"/>
      <selection pane="topRight" activeCell="G1" sqref="G1"/>
      <selection pane="bottomLeft" activeCell="A2" sqref="A2"/>
      <selection pane="bottomRight" activeCell="F14" sqref="F14:F83"/>
    </sheetView>
  </sheetViews>
  <sheetFormatPr defaultRowHeight="14.4" x14ac:dyDescent="0.3"/>
  <cols>
    <col min="1" max="1" width="8.44140625" customWidth="1"/>
    <col min="2" max="2" width="11.33203125" bestFit="1" customWidth="1"/>
    <col min="3" max="3" width="5.21875" bestFit="1" customWidth="1"/>
    <col min="4" max="4" width="7.5546875" bestFit="1" customWidth="1"/>
    <col min="5" max="5" width="10" bestFit="1" customWidth="1"/>
    <col min="6" max="6" width="14.109375" bestFit="1" customWidth="1"/>
    <col min="7" max="7" width="8.44140625" bestFit="1" customWidth="1"/>
    <col min="8" max="8" width="10.109375" bestFit="1" customWidth="1"/>
    <col min="9" max="9" width="9.21875" bestFit="1" customWidth="1"/>
    <col min="10" max="10" width="6.88671875" bestFit="1" customWidth="1"/>
  </cols>
  <sheetData>
    <row r="1" spans="1:10" s="2" customFormat="1" x14ac:dyDescent="0.3">
      <c r="A1" s="2" t="s">
        <v>0</v>
      </c>
      <c r="B1" s="2" t="s">
        <v>1</v>
      </c>
      <c r="C1" s="2" t="s">
        <v>2</v>
      </c>
      <c r="D1" s="2" t="s">
        <v>3</v>
      </c>
      <c r="E1" s="2" t="s">
        <v>4</v>
      </c>
      <c r="F1" s="2" t="s">
        <v>5</v>
      </c>
      <c r="G1" s="2" t="s">
        <v>6</v>
      </c>
      <c r="H1" s="2" t="s">
        <v>17</v>
      </c>
      <c r="I1" s="2" t="s">
        <v>7</v>
      </c>
      <c r="J1" s="2" t="s">
        <v>8</v>
      </c>
    </row>
    <row r="2" spans="1:10" x14ac:dyDescent="0.3">
      <c r="A2">
        <v>6789</v>
      </c>
      <c r="B2" s="1">
        <v>41824</v>
      </c>
      <c r="C2">
        <f>YEAR(B2)</f>
        <v>2014</v>
      </c>
      <c r="D2" t="s">
        <v>9</v>
      </c>
      <c r="E2" t="s">
        <v>10</v>
      </c>
      <c r="F2" t="str">
        <f>CONCATENATE(E2," ","Black")</f>
        <v>Pen Set Black</v>
      </c>
      <c r="G2">
        <f>H2*I2</f>
        <v>309.38</v>
      </c>
      <c r="H2">
        <v>4.99</v>
      </c>
      <c r="I2">
        <v>62</v>
      </c>
      <c r="J2">
        <f>G2*10/100</f>
        <v>30.938000000000002</v>
      </c>
    </row>
    <row r="3" spans="1:10" x14ac:dyDescent="0.3">
      <c r="A3">
        <v>6790</v>
      </c>
      <c r="B3" s="1">
        <v>41832</v>
      </c>
      <c r="C3">
        <f t="shared" ref="C3:C44" si="0">YEAR(B3)</f>
        <v>2014</v>
      </c>
      <c r="D3" t="s">
        <v>9</v>
      </c>
      <c r="E3" t="s">
        <v>11</v>
      </c>
      <c r="F3" t="str">
        <f>CONCATENATE(E3," ","Purple")</f>
        <v>Binder Purple</v>
      </c>
      <c r="G3">
        <f t="shared" ref="G3:G44" si="1">H3*I3</f>
        <v>57.71</v>
      </c>
      <c r="H3">
        <v>1.99</v>
      </c>
      <c r="I3">
        <v>29</v>
      </c>
      <c r="J3">
        <f t="shared" ref="J3:J44" si="2">G3*10/100</f>
        <v>5.7709999999999999</v>
      </c>
    </row>
    <row r="4" spans="1:10" x14ac:dyDescent="0.3">
      <c r="A4">
        <v>6791</v>
      </c>
      <c r="B4" s="1">
        <v>41841</v>
      </c>
      <c r="C4">
        <f t="shared" si="0"/>
        <v>2014</v>
      </c>
      <c r="D4" t="s">
        <v>12</v>
      </c>
      <c r="E4" t="s">
        <v>10</v>
      </c>
      <c r="F4" t="str">
        <f>CONCATENATE(E4," ","Green")</f>
        <v>Pen Set Green</v>
      </c>
      <c r="G4">
        <f t="shared" si="1"/>
        <v>686.95</v>
      </c>
      <c r="H4">
        <v>12.49</v>
      </c>
      <c r="I4">
        <v>55</v>
      </c>
      <c r="J4">
        <f t="shared" si="2"/>
        <v>68.694999999999993</v>
      </c>
    </row>
    <row r="5" spans="1:10" x14ac:dyDescent="0.3">
      <c r="A5">
        <v>6792</v>
      </c>
      <c r="B5" s="1">
        <v>41849</v>
      </c>
      <c r="C5">
        <f t="shared" si="0"/>
        <v>2014</v>
      </c>
      <c r="D5" t="s">
        <v>9</v>
      </c>
      <c r="E5" t="s">
        <v>11</v>
      </c>
      <c r="F5" t="str">
        <f>CONCATENATE(E5," ","Red")</f>
        <v>Binder Red</v>
      </c>
      <c r="G5">
        <f t="shared" si="1"/>
        <v>1619.1899999999998</v>
      </c>
      <c r="H5">
        <v>19.989999999999998</v>
      </c>
      <c r="I5">
        <v>81</v>
      </c>
      <c r="J5">
        <f t="shared" si="2"/>
        <v>161.91899999999998</v>
      </c>
    </row>
    <row r="6" spans="1:10" x14ac:dyDescent="0.3">
      <c r="A6">
        <v>6793</v>
      </c>
      <c r="B6" s="1">
        <v>41858</v>
      </c>
      <c r="C6">
        <f t="shared" si="0"/>
        <v>2014</v>
      </c>
      <c r="D6" t="s">
        <v>12</v>
      </c>
      <c r="E6" t="s">
        <v>10</v>
      </c>
      <c r="F6" t="str">
        <f>CONCATENATE(E6," ","Pink")</f>
        <v>Pen Set Pink</v>
      </c>
      <c r="G6">
        <f t="shared" si="1"/>
        <v>1005.9</v>
      </c>
      <c r="H6">
        <v>23.95</v>
      </c>
      <c r="I6">
        <v>42</v>
      </c>
      <c r="J6">
        <f t="shared" si="2"/>
        <v>100.59</v>
      </c>
    </row>
    <row r="7" spans="1:10" x14ac:dyDescent="0.3">
      <c r="A7">
        <v>6794</v>
      </c>
      <c r="B7" s="1">
        <v>41866</v>
      </c>
      <c r="C7">
        <f t="shared" si="0"/>
        <v>2014</v>
      </c>
      <c r="D7" t="s">
        <v>9</v>
      </c>
      <c r="E7" t="s">
        <v>13</v>
      </c>
      <c r="F7" t="str">
        <f>CONCATENATE(E7," ","Black")</f>
        <v>Pencil Black</v>
      </c>
      <c r="G7">
        <f t="shared" si="1"/>
        <v>174.65</v>
      </c>
      <c r="H7">
        <v>4.99</v>
      </c>
      <c r="I7">
        <v>35</v>
      </c>
      <c r="J7">
        <f t="shared" si="2"/>
        <v>17.465</v>
      </c>
    </row>
    <row r="8" spans="1:10" x14ac:dyDescent="0.3">
      <c r="A8">
        <v>6795</v>
      </c>
      <c r="B8" s="1">
        <v>41875</v>
      </c>
      <c r="C8">
        <f t="shared" si="0"/>
        <v>2014</v>
      </c>
      <c r="D8" t="s">
        <v>14</v>
      </c>
      <c r="E8" t="s">
        <v>15</v>
      </c>
      <c r="F8" t="str">
        <f>CONCATENATE(E8," ","Brown")</f>
        <v>Desk Brown</v>
      </c>
      <c r="G8">
        <f t="shared" si="1"/>
        <v>825</v>
      </c>
      <c r="H8">
        <v>275</v>
      </c>
      <c r="I8">
        <v>3</v>
      </c>
      <c r="J8">
        <f t="shared" si="2"/>
        <v>82.5</v>
      </c>
    </row>
    <row r="9" spans="1:10" x14ac:dyDescent="0.3">
      <c r="A9">
        <v>6796</v>
      </c>
      <c r="B9" s="1">
        <v>41883</v>
      </c>
      <c r="C9">
        <f t="shared" si="0"/>
        <v>2014</v>
      </c>
      <c r="D9" t="s">
        <v>12</v>
      </c>
      <c r="E9" t="s">
        <v>15</v>
      </c>
      <c r="F9" t="str">
        <f>CONCATENATE(E9," ","Orange")</f>
        <v>Desk Orange</v>
      </c>
      <c r="G9">
        <f t="shared" si="1"/>
        <v>250</v>
      </c>
      <c r="H9">
        <v>125</v>
      </c>
      <c r="I9">
        <v>2</v>
      </c>
      <c r="J9">
        <f t="shared" si="2"/>
        <v>25</v>
      </c>
    </row>
    <row r="10" spans="1:10" x14ac:dyDescent="0.3">
      <c r="A10">
        <v>6797</v>
      </c>
      <c r="B10" s="1">
        <v>41892</v>
      </c>
      <c r="C10">
        <f t="shared" si="0"/>
        <v>2014</v>
      </c>
      <c r="D10" t="s">
        <v>12</v>
      </c>
      <c r="E10" t="s">
        <v>13</v>
      </c>
      <c r="F10" t="str">
        <f>CONCATENATE(E10," ","Blue")</f>
        <v>Pencil Blue</v>
      </c>
      <c r="G10">
        <f t="shared" si="1"/>
        <v>9.0300000000000011</v>
      </c>
      <c r="H10">
        <v>1.29</v>
      </c>
      <c r="I10">
        <v>7</v>
      </c>
      <c r="J10">
        <f t="shared" si="2"/>
        <v>0.90300000000000014</v>
      </c>
    </row>
    <row r="11" spans="1:10" x14ac:dyDescent="0.3">
      <c r="A11">
        <v>6798</v>
      </c>
      <c r="B11" s="1">
        <v>41900</v>
      </c>
      <c r="C11">
        <f t="shared" si="0"/>
        <v>2014</v>
      </c>
      <c r="D11" t="s">
        <v>9</v>
      </c>
      <c r="E11" t="s">
        <v>10</v>
      </c>
      <c r="F11" t="str">
        <f>CONCATENATE(E11," ","Black")</f>
        <v>Pen Set Black</v>
      </c>
      <c r="G11">
        <f t="shared" si="1"/>
        <v>255.84</v>
      </c>
      <c r="H11">
        <v>15.99</v>
      </c>
      <c r="I11">
        <v>16</v>
      </c>
      <c r="J11">
        <f t="shared" si="2"/>
        <v>25.584</v>
      </c>
    </row>
    <row r="12" spans="1:10" x14ac:dyDescent="0.3">
      <c r="A12">
        <v>6799</v>
      </c>
      <c r="B12" s="1">
        <v>41909</v>
      </c>
      <c r="C12">
        <f t="shared" si="0"/>
        <v>2014</v>
      </c>
      <c r="D12" t="s">
        <v>14</v>
      </c>
      <c r="E12" t="s">
        <v>16</v>
      </c>
      <c r="F12" t="str">
        <f>CONCATENATE(E12," ","Brown")</f>
        <v>Pen Brown</v>
      </c>
      <c r="G12">
        <f t="shared" si="1"/>
        <v>151.24</v>
      </c>
      <c r="H12">
        <v>1.99</v>
      </c>
      <c r="I12">
        <v>76</v>
      </c>
      <c r="J12">
        <f t="shared" si="2"/>
        <v>15.124000000000001</v>
      </c>
    </row>
    <row r="13" spans="1:10" x14ac:dyDescent="0.3">
      <c r="A13">
        <v>6800</v>
      </c>
      <c r="B13" s="1">
        <v>41917</v>
      </c>
      <c r="C13">
        <f t="shared" si="0"/>
        <v>2014</v>
      </c>
      <c r="D13" t="s">
        <v>12</v>
      </c>
      <c r="E13" t="s">
        <v>11</v>
      </c>
      <c r="F13" t="str">
        <f>CONCATENATE(E13," ","Green")</f>
        <v>Binder Green</v>
      </c>
      <c r="G13">
        <f t="shared" si="1"/>
        <v>251.72</v>
      </c>
      <c r="H13">
        <v>8.99</v>
      </c>
      <c r="I13">
        <v>28</v>
      </c>
      <c r="J13">
        <f t="shared" si="2"/>
        <v>25.171999999999997</v>
      </c>
    </row>
    <row r="14" spans="1:10" x14ac:dyDescent="0.3">
      <c r="A14">
        <v>6801</v>
      </c>
      <c r="B14" s="1">
        <v>41926</v>
      </c>
      <c r="C14">
        <f t="shared" si="0"/>
        <v>2014</v>
      </c>
      <c r="D14" t="s">
        <v>14</v>
      </c>
      <c r="E14" t="s">
        <v>11</v>
      </c>
      <c r="F14" t="str">
        <f>CONCATENATE(E14," ","Grey")</f>
        <v>Binder Grey</v>
      </c>
      <c r="G14">
        <f t="shared" si="1"/>
        <v>1139.4299999999998</v>
      </c>
      <c r="H14">
        <v>19.989999999999998</v>
      </c>
      <c r="I14">
        <v>57</v>
      </c>
      <c r="J14">
        <f t="shared" si="2"/>
        <v>113.943</v>
      </c>
    </row>
    <row r="15" spans="1:10" x14ac:dyDescent="0.3">
      <c r="A15">
        <v>6802</v>
      </c>
      <c r="B15" s="1">
        <v>41934</v>
      </c>
      <c r="C15">
        <f t="shared" si="0"/>
        <v>2014</v>
      </c>
      <c r="D15" t="s">
        <v>9</v>
      </c>
      <c r="E15" t="s">
        <v>16</v>
      </c>
      <c r="F15" t="str">
        <f>CONCATENATE(E15," ","Black")</f>
        <v>Pen Black</v>
      </c>
      <c r="G15">
        <f t="shared" si="1"/>
        <v>575.36</v>
      </c>
      <c r="H15">
        <v>8.99</v>
      </c>
      <c r="I15">
        <v>64</v>
      </c>
      <c r="J15">
        <f t="shared" si="2"/>
        <v>57.536000000000001</v>
      </c>
    </row>
    <row r="16" spans="1:10" x14ac:dyDescent="0.3">
      <c r="A16">
        <v>6803</v>
      </c>
      <c r="B16" s="1">
        <v>41943</v>
      </c>
      <c r="C16">
        <f t="shared" si="0"/>
        <v>2014</v>
      </c>
      <c r="D16" t="s">
        <v>12</v>
      </c>
      <c r="E16" t="s">
        <v>13</v>
      </c>
      <c r="F16" t="str">
        <f>CONCATENATE(E16," ","Yellow")</f>
        <v>Pencil Yellow</v>
      </c>
      <c r="G16">
        <f t="shared" si="1"/>
        <v>18.060000000000002</v>
      </c>
      <c r="H16">
        <v>1.29</v>
      </c>
      <c r="I16">
        <v>14</v>
      </c>
      <c r="J16">
        <f t="shared" si="2"/>
        <v>1.8060000000000003</v>
      </c>
    </row>
    <row r="17" spans="1:10" x14ac:dyDescent="0.3">
      <c r="A17">
        <v>6804</v>
      </c>
      <c r="B17" s="1">
        <v>41951</v>
      </c>
      <c r="C17">
        <f t="shared" si="0"/>
        <v>2014</v>
      </c>
      <c r="D17" t="s">
        <v>9</v>
      </c>
      <c r="E17" t="s">
        <v>16</v>
      </c>
      <c r="F17" t="str">
        <f>CONCATENATE(E17," ","Red")</f>
        <v>Pen Red</v>
      </c>
      <c r="G17">
        <f t="shared" si="1"/>
        <v>299.84999999999997</v>
      </c>
      <c r="H17">
        <v>19.989999999999998</v>
      </c>
      <c r="I17">
        <v>15</v>
      </c>
      <c r="J17">
        <f t="shared" si="2"/>
        <v>29.984999999999996</v>
      </c>
    </row>
    <row r="18" spans="1:10" x14ac:dyDescent="0.3">
      <c r="A18">
        <v>6805</v>
      </c>
      <c r="B18" s="1">
        <v>41960</v>
      </c>
      <c r="C18">
        <f t="shared" si="0"/>
        <v>2014</v>
      </c>
      <c r="D18" t="s">
        <v>12</v>
      </c>
      <c r="E18" t="s">
        <v>11</v>
      </c>
      <c r="F18" t="str">
        <f>CONCATENATE(E18," ","White")</f>
        <v>Binder White</v>
      </c>
      <c r="G18">
        <f t="shared" si="1"/>
        <v>54.89</v>
      </c>
      <c r="H18">
        <v>4.99</v>
      </c>
      <c r="I18">
        <v>11</v>
      </c>
      <c r="J18">
        <f t="shared" si="2"/>
        <v>5.4889999999999999</v>
      </c>
    </row>
    <row r="19" spans="1:10" x14ac:dyDescent="0.3">
      <c r="A19">
        <v>6806</v>
      </c>
      <c r="B19" s="1">
        <v>41968</v>
      </c>
      <c r="C19">
        <f t="shared" si="0"/>
        <v>2014</v>
      </c>
      <c r="D19" t="s">
        <v>12</v>
      </c>
      <c r="E19" t="s">
        <v>10</v>
      </c>
      <c r="F19" t="str">
        <f>CONCATENATE(E19," ","Pink")</f>
        <v>Pen Set Pink</v>
      </c>
      <c r="G19">
        <f t="shared" si="1"/>
        <v>479.04</v>
      </c>
      <c r="H19">
        <v>4.99</v>
      </c>
      <c r="I19">
        <v>96</v>
      </c>
      <c r="J19">
        <f t="shared" si="2"/>
        <v>47.904000000000003</v>
      </c>
    </row>
    <row r="20" spans="1:10" x14ac:dyDescent="0.3">
      <c r="A20">
        <v>6807</v>
      </c>
      <c r="B20" s="1">
        <v>41977</v>
      </c>
      <c r="C20">
        <f t="shared" si="0"/>
        <v>2014</v>
      </c>
      <c r="D20" t="s">
        <v>12</v>
      </c>
      <c r="E20" t="s">
        <v>11</v>
      </c>
      <c r="F20" t="str">
        <f>CONCATENATE(E20," ","White")</f>
        <v>Binder White</v>
      </c>
      <c r="G20">
        <f t="shared" si="1"/>
        <v>1879.06</v>
      </c>
      <c r="H20">
        <v>19.989999999999998</v>
      </c>
      <c r="I20">
        <v>94</v>
      </c>
      <c r="J20">
        <f t="shared" si="2"/>
        <v>187.90599999999998</v>
      </c>
    </row>
    <row r="21" spans="1:10" x14ac:dyDescent="0.3">
      <c r="A21">
        <v>6808</v>
      </c>
      <c r="B21" s="1">
        <v>41985</v>
      </c>
      <c r="C21">
        <f t="shared" si="0"/>
        <v>2014</v>
      </c>
      <c r="D21" t="s">
        <v>12</v>
      </c>
      <c r="E21" t="s">
        <v>13</v>
      </c>
      <c r="F21" t="str">
        <f>CONCATENATE(E21," ","Orange")</f>
        <v>Pencil Orange</v>
      </c>
      <c r="G21">
        <f t="shared" si="1"/>
        <v>86.43</v>
      </c>
      <c r="H21">
        <v>1.29</v>
      </c>
      <c r="I21">
        <v>67</v>
      </c>
      <c r="J21">
        <f t="shared" si="2"/>
        <v>8.6430000000000007</v>
      </c>
    </row>
    <row r="22" spans="1:10" x14ac:dyDescent="0.3">
      <c r="A22">
        <v>6809</v>
      </c>
      <c r="B22" s="1">
        <v>41994</v>
      </c>
      <c r="C22">
        <f t="shared" si="0"/>
        <v>2014</v>
      </c>
      <c r="D22" t="s">
        <v>12</v>
      </c>
      <c r="E22" t="s">
        <v>11</v>
      </c>
      <c r="F22" t="str">
        <f>CONCATENATE(E22," ","Yellow")</f>
        <v>Binder Yellow</v>
      </c>
      <c r="G22">
        <f t="shared" si="1"/>
        <v>139.72</v>
      </c>
      <c r="H22">
        <v>4.99</v>
      </c>
      <c r="I22">
        <v>28</v>
      </c>
      <c r="J22">
        <f t="shared" si="2"/>
        <v>13.972000000000001</v>
      </c>
    </row>
    <row r="23" spans="1:10" x14ac:dyDescent="0.3">
      <c r="A23">
        <v>6810</v>
      </c>
      <c r="B23" s="1">
        <v>42002</v>
      </c>
      <c r="C23">
        <f t="shared" si="0"/>
        <v>2014</v>
      </c>
      <c r="D23" t="s">
        <v>9</v>
      </c>
      <c r="E23" t="s">
        <v>10</v>
      </c>
      <c r="F23" t="str">
        <f>CONCATENATE(E23," ","Red")</f>
        <v>Pen Set Red</v>
      </c>
      <c r="G23">
        <f t="shared" si="1"/>
        <v>1183.26</v>
      </c>
      <c r="H23">
        <v>15.99</v>
      </c>
      <c r="I23">
        <v>74</v>
      </c>
      <c r="J23">
        <f t="shared" si="2"/>
        <v>118.32600000000001</v>
      </c>
    </row>
    <row r="24" spans="1:10" x14ac:dyDescent="0.3">
      <c r="A24">
        <v>6811</v>
      </c>
      <c r="B24" s="1">
        <v>42010</v>
      </c>
      <c r="C24">
        <f t="shared" si="0"/>
        <v>2015</v>
      </c>
      <c r="D24" t="s">
        <v>9</v>
      </c>
      <c r="E24" t="s">
        <v>13</v>
      </c>
      <c r="F24" t="str">
        <f>CONCATENATE(E24," ","Black")</f>
        <v>Pencil Black</v>
      </c>
      <c r="G24">
        <f t="shared" si="1"/>
        <v>189.05</v>
      </c>
      <c r="H24">
        <v>1.99</v>
      </c>
      <c r="I24">
        <v>95</v>
      </c>
      <c r="J24">
        <f t="shared" si="2"/>
        <v>18.905000000000001</v>
      </c>
    </row>
    <row r="25" spans="1:10" x14ac:dyDescent="0.3">
      <c r="A25">
        <v>6812</v>
      </c>
      <c r="B25" s="1">
        <v>42019</v>
      </c>
      <c r="C25">
        <f t="shared" si="0"/>
        <v>2015</v>
      </c>
      <c r="D25" t="s">
        <v>12</v>
      </c>
      <c r="E25" t="s">
        <v>11</v>
      </c>
      <c r="F25" t="str">
        <f>CONCATENATE(E25," ","Blue")</f>
        <v>Binder Blue</v>
      </c>
      <c r="G25">
        <f t="shared" si="1"/>
        <v>413.54</v>
      </c>
      <c r="H25">
        <v>8.99</v>
      </c>
      <c r="I25">
        <v>46</v>
      </c>
      <c r="J25">
        <f t="shared" si="2"/>
        <v>41.354000000000006</v>
      </c>
    </row>
    <row r="26" spans="1:10" x14ac:dyDescent="0.3">
      <c r="A26">
        <v>6813</v>
      </c>
      <c r="B26" s="1">
        <v>42027</v>
      </c>
      <c r="C26">
        <f t="shared" si="0"/>
        <v>2015</v>
      </c>
      <c r="D26" t="s">
        <v>12</v>
      </c>
      <c r="E26" t="s">
        <v>11</v>
      </c>
      <c r="F26" t="str">
        <f>CONCATENATE(E26," ","Pink")</f>
        <v>Binder Pink</v>
      </c>
      <c r="G26">
        <f t="shared" si="1"/>
        <v>999.49999999999989</v>
      </c>
      <c r="H26">
        <v>19.989999999999998</v>
      </c>
      <c r="I26">
        <v>50</v>
      </c>
      <c r="J26">
        <f t="shared" si="2"/>
        <v>99.949999999999989</v>
      </c>
    </row>
    <row r="27" spans="1:10" x14ac:dyDescent="0.3">
      <c r="A27">
        <v>6814</v>
      </c>
      <c r="B27" s="1">
        <v>42036</v>
      </c>
      <c r="C27">
        <f t="shared" si="0"/>
        <v>2015</v>
      </c>
      <c r="D27" t="s">
        <v>12</v>
      </c>
      <c r="E27" t="s">
        <v>11</v>
      </c>
      <c r="F27" t="str">
        <f>CONCATENATE(E27," ","Orange")</f>
        <v>Binder Orange</v>
      </c>
      <c r="G27">
        <f t="shared" si="1"/>
        <v>1305</v>
      </c>
      <c r="H27">
        <v>15</v>
      </c>
      <c r="I27">
        <v>87</v>
      </c>
      <c r="J27">
        <f t="shared" si="2"/>
        <v>130.5</v>
      </c>
    </row>
    <row r="28" spans="1:10" x14ac:dyDescent="0.3">
      <c r="A28">
        <v>6815</v>
      </c>
      <c r="B28" s="1">
        <v>42044</v>
      </c>
      <c r="C28">
        <f t="shared" si="0"/>
        <v>2015</v>
      </c>
      <c r="D28" t="s">
        <v>12</v>
      </c>
      <c r="E28" t="s">
        <v>13</v>
      </c>
      <c r="F28" t="str">
        <f>CONCATENATE(E28," ","White")</f>
        <v>Pencil White</v>
      </c>
      <c r="G28">
        <f t="shared" si="1"/>
        <v>179.64000000000001</v>
      </c>
      <c r="H28">
        <v>4.99</v>
      </c>
      <c r="I28">
        <v>36</v>
      </c>
      <c r="J28">
        <f t="shared" si="2"/>
        <v>17.964000000000002</v>
      </c>
    </row>
    <row r="29" spans="1:10" x14ac:dyDescent="0.3">
      <c r="A29">
        <v>6816</v>
      </c>
      <c r="B29" s="1">
        <v>42053</v>
      </c>
      <c r="C29">
        <f t="shared" si="0"/>
        <v>2015</v>
      </c>
      <c r="D29" t="s">
        <v>9</v>
      </c>
      <c r="E29" t="s">
        <v>11</v>
      </c>
      <c r="F29" t="str">
        <f>CONCATENATE(E29," ","Black")</f>
        <v>Binder Black</v>
      </c>
      <c r="G29">
        <f t="shared" si="1"/>
        <v>19.96</v>
      </c>
      <c r="H29">
        <v>4.99</v>
      </c>
      <c r="I29">
        <v>4</v>
      </c>
      <c r="J29">
        <f t="shared" si="2"/>
        <v>1.9960000000000002</v>
      </c>
    </row>
    <row r="30" spans="1:10" x14ac:dyDescent="0.3">
      <c r="A30">
        <v>6817</v>
      </c>
      <c r="B30" s="1">
        <v>42061</v>
      </c>
      <c r="C30">
        <f t="shared" si="0"/>
        <v>2015</v>
      </c>
      <c r="D30" t="s">
        <v>12</v>
      </c>
      <c r="E30" t="s">
        <v>16</v>
      </c>
      <c r="F30" t="str">
        <f>CONCATENATE(E30," ","Blue")</f>
        <v>Pen Blue</v>
      </c>
      <c r="G30">
        <f t="shared" si="1"/>
        <v>539.7299999999999</v>
      </c>
      <c r="H30">
        <v>19.989999999999998</v>
      </c>
      <c r="I30">
        <v>27</v>
      </c>
      <c r="J30">
        <f t="shared" si="2"/>
        <v>53.972999999999992</v>
      </c>
    </row>
    <row r="31" spans="1:10" x14ac:dyDescent="0.3">
      <c r="A31">
        <v>6818</v>
      </c>
      <c r="B31" s="1">
        <v>42070</v>
      </c>
      <c r="C31">
        <f t="shared" si="0"/>
        <v>2015</v>
      </c>
      <c r="D31" t="s">
        <v>14</v>
      </c>
      <c r="E31" t="s">
        <v>11</v>
      </c>
      <c r="F31" t="str">
        <f t="shared" ref="F31:F32" si="3">CONCATENATE(E31," ","Brown")</f>
        <v>Binder Brown</v>
      </c>
      <c r="G31">
        <f t="shared" si="1"/>
        <v>139.92999999999998</v>
      </c>
      <c r="H31">
        <v>19.989999999999998</v>
      </c>
      <c r="I31">
        <v>7</v>
      </c>
      <c r="J31">
        <f t="shared" si="2"/>
        <v>13.992999999999997</v>
      </c>
    </row>
    <row r="32" spans="1:10" x14ac:dyDescent="0.3">
      <c r="A32">
        <v>6819</v>
      </c>
      <c r="B32" s="1">
        <v>42078</v>
      </c>
      <c r="C32">
        <f t="shared" si="0"/>
        <v>2015</v>
      </c>
      <c r="D32" t="s">
        <v>14</v>
      </c>
      <c r="E32" t="s">
        <v>13</v>
      </c>
      <c r="F32" t="str">
        <f t="shared" si="3"/>
        <v>Pencil Brown</v>
      </c>
      <c r="G32">
        <f t="shared" si="1"/>
        <v>167.44</v>
      </c>
      <c r="H32">
        <v>2.99</v>
      </c>
      <c r="I32">
        <v>56</v>
      </c>
      <c r="J32">
        <f t="shared" si="2"/>
        <v>16.744</v>
      </c>
    </row>
    <row r="33" spans="1:10" x14ac:dyDescent="0.3">
      <c r="A33">
        <v>6820</v>
      </c>
      <c r="B33" s="1">
        <v>42087</v>
      </c>
      <c r="C33">
        <f t="shared" si="0"/>
        <v>2015</v>
      </c>
      <c r="D33" t="s">
        <v>12</v>
      </c>
      <c r="E33" t="s">
        <v>10</v>
      </c>
      <c r="F33" t="str">
        <f>CONCATENATE(E33," ","White")</f>
        <v>Pen Set White</v>
      </c>
      <c r="G33">
        <f t="shared" si="1"/>
        <v>249.5</v>
      </c>
      <c r="H33">
        <v>4.99</v>
      </c>
      <c r="I33">
        <v>50</v>
      </c>
      <c r="J33">
        <f t="shared" si="2"/>
        <v>24.95</v>
      </c>
    </row>
    <row r="34" spans="1:10" x14ac:dyDescent="0.3">
      <c r="A34">
        <v>6821</v>
      </c>
      <c r="B34" s="1">
        <v>42095</v>
      </c>
      <c r="C34">
        <f t="shared" si="0"/>
        <v>2015</v>
      </c>
      <c r="D34" t="s">
        <v>9</v>
      </c>
      <c r="E34" t="s">
        <v>11</v>
      </c>
      <c r="F34" t="str">
        <f>CONCATENATE(E34," ","Black")</f>
        <v>Binder Black</v>
      </c>
      <c r="G34">
        <f t="shared" si="1"/>
        <v>299.40000000000003</v>
      </c>
      <c r="H34">
        <v>4.99</v>
      </c>
      <c r="I34">
        <v>60</v>
      </c>
      <c r="J34">
        <f t="shared" si="2"/>
        <v>29.940000000000005</v>
      </c>
    </row>
    <row r="35" spans="1:10" x14ac:dyDescent="0.3">
      <c r="A35">
        <v>6822</v>
      </c>
      <c r="B35" s="1">
        <v>42104</v>
      </c>
      <c r="C35">
        <f t="shared" si="0"/>
        <v>2015</v>
      </c>
      <c r="D35" t="s">
        <v>12</v>
      </c>
      <c r="E35" t="s">
        <v>13</v>
      </c>
      <c r="F35" t="str">
        <f t="shared" ref="F35:F36" si="4">CONCATENATE(E35," ","Yellow")</f>
        <v>Pencil Yellow</v>
      </c>
      <c r="G35">
        <f t="shared" si="1"/>
        <v>131.34</v>
      </c>
      <c r="H35">
        <v>1.99</v>
      </c>
      <c r="I35">
        <v>66</v>
      </c>
      <c r="J35">
        <f t="shared" si="2"/>
        <v>13.134</v>
      </c>
    </row>
    <row r="36" spans="1:10" x14ac:dyDescent="0.3">
      <c r="A36">
        <v>6823</v>
      </c>
      <c r="B36" s="1">
        <v>42112</v>
      </c>
      <c r="C36">
        <f t="shared" si="0"/>
        <v>2015</v>
      </c>
      <c r="D36" t="s">
        <v>12</v>
      </c>
      <c r="E36" t="s">
        <v>13</v>
      </c>
      <c r="F36" t="str">
        <f t="shared" si="4"/>
        <v>Pencil Yellow</v>
      </c>
      <c r="G36">
        <f t="shared" si="1"/>
        <v>149.25</v>
      </c>
      <c r="H36">
        <v>1.99</v>
      </c>
      <c r="I36">
        <v>75</v>
      </c>
      <c r="J36">
        <f t="shared" si="2"/>
        <v>14.925000000000001</v>
      </c>
    </row>
    <row r="37" spans="1:10" x14ac:dyDescent="0.3">
      <c r="A37">
        <v>6824</v>
      </c>
      <c r="B37" s="1">
        <v>42121</v>
      </c>
      <c r="C37">
        <f t="shared" si="0"/>
        <v>2015</v>
      </c>
      <c r="D37" t="s">
        <v>9</v>
      </c>
      <c r="E37" t="s">
        <v>16</v>
      </c>
      <c r="F37" t="str">
        <f>CONCATENATE(E37," ","Purple")</f>
        <v>Pen Purple</v>
      </c>
      <c r="G37">
        <f t="shared" si="1"/>
        <v>479.04</v>
      </c>
      <c r="H37">
        <v>4.99</v>
      </c>
      <c r="I37">
        <v>96</v>
      </c>
      <c r="J37">
        <f t="shared" si="2"/>
        <v>47.904000000000003</v>
      </c>
    </row>
    <row r="38" spans="1:10" x14ac:dyDescent="0.3">
      <c r="A38">
        <v>6825</v>
      </c>
      <c r="B38" s="1">
        <v>42129</v>
      </c>
      <c r="C38">
        <f t="shared" si="0"/>
        <v>2015</v>
      </c>
      <c r="D38" t="s">
        <v>12</v>
      </c>
      <c r="E38" t="s">
        <v>13</v>
      </c>
      <c r="F38" t="str">
        <f>CONCATENATE(E38," ","White")</f>
        <v>Pencil White</v>
      </c>
      <c r="G38">
        <f t="shared" si="1"/>
        <v>449.1</v>
      </c>
      <c r="H38">
        <v>4.99</v>
      </c>
      <c r="I38">
        <v>90</v>
      </c>
      <c r="J38">
        <f t="shared" si="2"/>
        <v>44.91</v>
      </c>
    </row>
    <row r="39" spans="1:10" x14ac:dyDescent="0.3">
      <c r="A39">
        <v>6826</v>
      </c>
      <c r="B39" s="1">
        <v>42138</v>
      </c>
      <c r="C39">
        <f t="shared" si="0"/>
        <v>2015</v>
      </c>
      <c r="D39" t="s">
        <v>12</v>
      </c>
      <c r="E39" t="s">
        <v>13</v>
      </c>
      <c r="F39" t="str">
        <f>CONCATENATE(E39," ","Blue")</f>
        <v>Pencil Blue</v>
      </c>
      <c r="G39">
        <f t="shared" si="1"/>
        <v>68.37</v>
      </c>
      <c r="H39">
        <v>1.29</v>
      </c>
      <c r="I39">
        <v>53</v>
      </c>
      <c r="J39">
        <f t="shared" si="2"/>
        <v>6.8370000000000006</v>
      </c>
    </row>
    <row r="40" spans="1:10" x14ac:dyDescent="0.3">
      <c r="A40">
        <v>6827</v>
      </c>
      <c r="B40" s="1">
        <v>42146</v>
      </c>
      <c r="C40">
        <f t="shared" si="0"/>
        <v>2015</v>
      </c>
      <c r="D40" t="s">
        <v>14</v>
      </c>
      <c r="E40" t="s">
        <v>13</v>
      </c>
      <c r="F40" t="str">
        <f>CONCATENATE(E40," ","Grey")</f>
        <v>Pencil Grey</v>
      </c>
      <c r="G40">
        <f t="shared" si="1"/>
        <v>63.68</v>
      </c>
      <c r="H40">
        <v>1.99</v>
      </c>
      <c r="I40">
        <v>32</v>
      </c>
      <c r="J40">
        <f t="shared" si="2"/>
        <v>6.3679999999999994</v>
      </c>
    </row>
    <row r="41" spans="1:10" x14ac:dyDescent="0.3">
      <c r="A41">
        <v>6828</v>
      </c>
      <c r="B41" s="1">
        <v>42155</v>
      </c>
      <c r="C41">
        <f t="shared" si="0"/>
        <v>2015</v>
      </c>
      <c r="D41" t="s">
        <v>12</v>
      </c>
      <c r="E41" t="s">
        <v>11</v>
      </c>
      <c r="F41" t="str">
        <f>CONCATENATE(E41," ","Blue")</f>
        <v>Binder Blue</v>
      </c>
      <c r="G41">
        <f t="shared" si="1"/>
        <v>719.2</v>
      </c>
      <c r="H41">
        <v>8.99</v>
      </c>
      <c r="I41">
        <v>80</v>
      </c>
      <c r="J41">
        <f t="shared" si="2"/>
        <v>71.92</v>
      </c>
    </row>
    <row r="42" spans="1:10" x14ac:dyDescent="0.3">
      <c r="A42">
        <v>6829</v>
      </c>
      <c r="B42" s="1">
        <v>42163</v>
      </c>
      <c r="C42">
        <f t="shared" si="0"/>
        <v>2015</v>
      </c>
      <c r="D42" t="s">
        <v>9</v>
      </c>
      <c r="E42" t="s">
        <v>11</v>
      </c>
      <c r="F42" t="str">
        <f>CONCATENATE(E42," ","Black")</f>
        <v>Binder Black</v>
      </c>
      <c r="G42">
        <f t="shared" si="1"/>
        <v>539.4</v>
      </c>
      <c r="H42">
        <v>8.99</v>
      </c>
      <c r="I42">
        <v>60</v>
      </c>
      <c r="J42">
        <f t="shared" si="2"/>
        <v>53.94</v>
      </c>
    </row>
    <row r="43" spans="1:10" x14ac:dyDescent="0.3">
      <c r="A43">
        <v>6830</v>
      </c>
      <c r="B43" s="1">
        <v>42172</v>
      </c>
      <c r="C43">
        <f t="shared" si="0"/>
        <v>2015</v>
      </c>
      <c r="D43" t="s">
        <v>12</v>
      </c>
      <c r="E43" t="s">
        <v>15</v>
      </c>
      <c r="F43" t="str">
        <f>CONCATENATE(E43," ","Pink")</f>
        <v>Desk Pink</v>
      </c>
      <c r="G43">
        <f t="shared" si="1"/>
        <v>625</v>
      </c>
      <c r="H43">
        <v>125</v>
      </c>
      <c r="I43">
        <v>5</v>
      </c>
      <c r="J43">
        <f t="shared" si="2"/>
        <v>62.5</v>
      </c>
    </row>
    <row r="44" spans="1:10" x14ac:dyDescent="0.3">
      <c r="A44">
        <v>6831</v>
      </c>
      <c r="B44" s="1">
        <v>42180</v>
      </c>
      <c r="C44">
        <f t="shared" si="0"/>
        <v>2015</v>
      </c>
      <c r="D44" t="s">
        <v>12</v>
      </c>
      <c r="E44" t="s">
        <v>13</v>
      </c>
      <c r="F44" t="str">
        <f>CONCATENATE(E44," ","Green")</f>
        <v>Pencil Green</v>
      </c>
      <c r="G44">
        <f t="shared" si="1"/>
        <v>449.1</v>
      </c>
      <c r="H44">
        <v>4.99</v>
      </c>
      <c r="I44">
        <v>90</v>
      </c>
      <c r="J44">
        <f t="shared" si="2"/>
        <v>44.91</v>
      </c>
    </row>
    <row r="45" spans="1:10" x14ac:dyDescent="0.3">
      <c r="A45">
        <v>6789</v>
      </c>
      <c r="B45" s="1">
        <v>41094</v>
      </c>
      <c r="C45">
        <f>YEAR(B45)</f>
        <v>2012</v>
      </c>
      <c r="D45" t="s">
        <v>9</v>
      </c>
      <c r="E45" t="s">
        <v>10</v>
      </c>
      <c r="F45" t="str">
        <f>CONCATENATE(E45," ","Black")</f>
        <v>Pen Set Black</v>
      </c>
      <c r="G45">
        <f>H45*I45</f>
        <v>309.38</v>
      </c>
      <c r="H45">
        <v>4.99</v>
      </c>
      <c r="I45">
        <v>62</v>
      </c>
      <c r="J45">
        <f>G45*10/100</f>
        <v>30.938000000000002</v>
      </c>
    </row>
    <row r="46" spans="1:10" x14ac:dyDescent="0.3">
      <c r="A46">
        <v>6790</v>
      </c>
      <c r="B46" s="1">
        <v>41095</v>
      </c>
      <c r="C46">
        <f t="shared" ref="C46:C87" si="5">YEAR(B46)</f>
        <v>2012</v>
      </c>
      <c r="D46" t="s">
        <v>9</v>
      </c>
      <c r="E46" t="s">
        <v>11</v>
      </c>
      <c r="F46" t="str">
        <f>CONCATENATE(E46," ","Purple")</f>
        <v>Binder Purple</v>
      </c>
      <c r="G46">
        <f t="shared" ref="G46:G87" si="6">H46*I46</f>
        <v>57.71</v>
      </c>
      <c r="H46">
        <v>1.99</v>
      </c>
      <c r="I46">
        <v>29</v>
      </c>
      <c r="J46">
        <f t="shared" ref="J46:J87" si="7">G46*10/100</f>
        <v>5.7709999999999999</v>
      </c>
    </row>
    <row r="47" spans="1:10" x14ac:dyDescent="0.3">
      <c r="A47">
        <v>6791</v>
      </c>
      <c r="B47" s="1">
        <v>41096</v>
      </c>
      <c r="C47">
        <f t="shared" si="5"/>
        <v>2012</v>
      </c>
      <c r="D47" t="s">
        <v>12</v>
      </c>
      <c r="E47" t="s">
        <v>10</v>
      </c>
      <c r="F47" t="str">
        <f>CONCATENATE(E47," ","Green")</f>
        <v>Pen Set Green</v>
      </c>
      <c r="G47">
        <f t="shared" si="6"/>
        <v>686.95</v>
      </c>
      <c r="H47">
        <v>12.49</v>
      </c>
      <c r="I47">
        <v>55</v>
      </c>
      <c r="J47">
        <f t="shared" si="7"/>
        <v>68.694999999999993</v>
      </c>
    </row>
    <row r="48" spans="1:10" x14ac:dyDescent="0.3">
      <c r="A48">
        <v>6792</v>
      </c>
      <c r="B48" s="1">
        <v>41097</v>
      </c>
      <c r="C48">
        <f t="shared" si="5"/>
        <v>2012</v>
      </c>
      <c r="D48" t="s">
        <v>9</v>
      </c>
      <c r="E48" t="s">
        <v>11</v>
      </c>
      <c r="F48" t="str">
        <f>CONCATENATE(E48," ","Red")</f>
        <v>Binder Red</v>
      </c>
      <c r="G48">
        <f t="shared" si="6"/>
        <v>1619.1899999999998</v>
      </c>
      <c r="H48">
        <v>19.989999999999998</v>
      </c>
      <c r="I48">
        <v>81</v>
      </c>
      <c r="J48">
        <f t="shared" si="7"/>
        <v>161.91899999999998</v>
      </c>
    </row>
    <row r="49" spans="1:10" x14ac:dyDescent="0.3">
      <c r="A49">
        <v>6793</v>
      </c>
      <c r="B49" s="1">
        <v>41098</v>
      </c>
      <c r="C49">
        <f t="shared" si="5"/>
        <v>2012</v>
      </c>
      <c r="D49" t="s">
        <v>12</v>
      </c>
      <c r="E49" t="s">
        <v>10</v>
      </c>
      <c r="F49" t="str">
        <f>CONCATENATE(E49," ","Pink")</f>
        <v>Pen Set Pink</v>
      </c>
      <c r="G49">
        <f t="shared" si="6"/>
        <v>1890</v>
      </c>
      <c r="H49">
        <v>45</v>
      </c>
      <c r="I49">
        <v>42</v>
      </c>
      <c r="J49">
        <f t="shared" si="7"/>
        <v>189</v>
      </c>
    </row>
    <row r="50" spans="1:10" x14ac:dyDescent="0.3">
      <c r="A50">
        <v>6794</v>
      </c>
      <c r="B50" s="1">
        <v>41099</v>
      </c>
      <c r="C50">
        <f t="shared" si="5"/>
        <v>2012</v>
      </c>
      <c r="D50" t="s">
        <v>9</v>
      </c>
      <c r="E50" t="s">
        <v>13</v>
      </c>
      <c r="F50" t="str">
        <f>CONCATENATE(E50," ","Black")</f>
        <v>Pencil Black</v>
      </c>
      <c r="G50">
        <f t="shared" si="6"/>
        <v>174.65</v>
      </c>
      <c r="H50">
        <v>4.99</v>
      </c>
      <c r="I50">
        <v>35</v>
      </c>
      <c r="J50">
        <f t="shared" si="7"/>
        <v>17.465</v>
      </c>
    </row>
    <row r="51" spans="1:10" x14ac:dyDescent="0.3">
      <c r="A51">
        <v>6795</v>
      </c>
      <c r="B51" s="1">
        <v>41100</v>
      </c>
      <c r="C51">
        <f t="shared" si="5"/>
        <v>2012</v>
      </c>
      <c r="D51" t="s">
        <v>14</v>
      </c>
      <c r="E51" t="s">
        <v>15</v>
      </c>
      <c r="F51" t="str">
        <f>CONCATENATE(E51," ","Brown")</f>
        <v>Desk Brown</v>
      </c>
      <c r="G51">
        <f t="shared" si="6"/>
        <v>825</v>
      </c>
      <c r="H51">
        <v>275</v>
      </c>
      <c r="I51">
        <v>3</v>
      </c>
      <c r="J51">
        <f t="shared" si="7"/>
        <v>82.5</v>
      </c>
    </row>
    <row r="52" spans="1:10" x14ac:dyDescent="0.3">
      <c r="A52">
        <v>6796</v>
      </c>
      <c r="B52" s="1">
        <v>41101</v>
      </c>
      <c r="C52">
        <f t="shared" si="5"/>
        <v>2012</v>
      </c>
      <c r="D52" t="s">
        <v>12</v>
      </c>
      <c r="E52" t="s">
        <v>15</v>
      </c>
      <c r="F52" t="str">
        <f>CONCATENATE(E52," ","Orange")</f>
        <v>Desk Orange</v>
      </c>
      <c r="G52">
        <f t="shared" si="6"/>
        <v>250</v>
      </c>
      <c r="H52">
        <v>125</v>
      </c>
      <c r="I52">
        <v>2</v>
      </c>
      <c r="J52">
        <f t="shared" si="7"/>
        <v>25</v>
      </c>
    </row>
    <row r="53" spans="1:10" x14ac:dyDescent="0.3">
      <c r="A53">
        <v>6797</v>
      </c>
      <c r="B53" s="1">
        <v>41102</v>
      </c>
      <c r="C53">
        <f t="shared" si="5"/>
        <v>2012</v>
      </c>
      <c r="D53" t="s">
        <v>12</v>
      </c>
      <c r="E53" t="s">
        <v>13</v>
      </c>
      <c r="F53" t="str">
        <f>CONCATENATE(E53," ","Blue")</f>
        <v>Pencil Blue</v>
      </c>
      <c r="G53">
        <f t="shared" si="6"/>
        <v>9.0300000000000011</v>
      </c>
      <c r="H53">
        <v>1.29</v>
      </c>
      <c r="I53">
        <v>7</v>
      </c>
      <c r="J53">
        <f t="shared" si="7"/>
        <v>0.90300000000000014</v>
      </c>
    </row>
    <row r="54" spans="1:10" x14ac:dyDescent="0.3">
      <c r="A54">
        <v>6798</v>
      </c>
      <c r="B54" s="1">
        <v>41103</v>
      </c>
      <c r="C54">
        <f t="shared" si="5"/>
        <v>2012</v>
      </c>
      <c r="D54" t="s">
        <v>9</v>
      </c>
      <c r="E54" t="s">
        <v>10</v>
      </c>
      <c r="F54" t="str">
        <f>CONCATENATE(E54," ","Black")</f>
        <v>Pen Set Black</v>
      </c>
      <c r="G54">
        <f t="shared" si="6"/>
        <v>255.84</v>
      </c>
      <c r="H54">
        <v>15.99</v>
      </c>
      <c r="I54">
        <v>16</v>
      </c>
      <c r="J54">
        <f t="shared" si="7"/>
        <v>25.584</v>
      </c>
    </row>
    <row r="55" spans="1:10" x14ac:dyDescent="0.3">
      <c r="A55">
        <v>6799</v>
      </c>
      <c r="B55" s="1">
        <v>41104</v>
      </c>
      <c r="C55">
        <f t="shared" si="5"/>
        <v>2012</v>
      </c>
      <c r="D55" t="s">
        <v>14</v>
      </c>
      <c r="E55" t="s">
        <v>16</v>
      </c>
      <c r="F55" t="str">
        <f>CONCATENATE(E55," ","Brown")</f>
        <v>Pen Brown</v>
      </c>
      <c r="G55">
        <f t="shared" si="6"/>
        <v>151.24</v>
      </c>
      <c r="H55">
        <v>1.99</v>
      </c>
      <c r="I55">
        <v>76</v>
      </c>
      <c r="J55">
        <f t="shared" si="7"/>
        <v>15.124000000000001</v>
      </c>
    </row>
    <row r="56" spans="1:10" x14ac:dyDescent="0.3">
      <c r="A56">
        <v>6800</v>
      </c>
      <c r="B56" s="1">
        <v>41105</v>
      </c>
      <c r="C56">
        <f t="shared" si="5"/>
        <v>2012</v>
      </c>
      <c r="D56" t="s">
        <v>12</v>
      </c>
      <c r="E56" t="s">
        <v>11</v>
      </c>
      <c r="F56" t="str">
        <f>CONCATENATE(E56," ","Green")</f>
        <v>Binder Green</v>
      </c>
      <c r="G56">
        <f t="shared" si="6"/>
        <v>251.72</v>
      </c>
      <c r="H56">
        <v>8.99</v>
      </c>
      <c r="I56">
        <v>28</v>
      </c>
      <c r="J56">
        <f t="shared" si="7"/>
        <v>25.171999999999997</v>
      </c>
    </row>
    <row r="57" spans="1:10" x14ac:dyDescent="0.3">
      <c r="A57">
        <v>6801</v>
      </c>
      <c r="B57" s="1">
        <v>41106</v>
      </c>
      <c r="C57">
        <f t="shared" si="5"/>
        <v>2012</v>
      </c>
      <c r="D57" t="s">
        <v>14</v>
      </c>
      <c r="E57" t="s">
        <v>11</v>
      </c>
      <c r="F57" t="str">
        <f>CONCATENATE(E57," ","Grey")</f>
        <v>Binder Grey</v>
      </c>
      <c r="G57">
        <f t="shared" si="6"/>
        <v>1139.4299999999998</v>
      </c>
      <c r="H57">
        <v>19.989999999999998</v>
      </c>
      <c r="I57">
        <v>57</v>
      </c>
      <c r="J57">
        <f t="shared" si="7"/>
        <v>113.943</v>
      </c>
    </row>
    <row r="58" spans="1:10" x14ac:dyDescent="0.3">
      <c r="A58">
        <v>6802</v>
      </c>
      <c r="B58" s="1">
        <v>41107</v>
      </c>
      <c r="C58">
        <f t="shared" si="5"/>
        <v>2012</v>
      </c>
      <c r="D58" t="s">
        <v>9</v>
      </c>
      <c r="E58" t="s">
        <v>16</v>
      </c>
      <c r="F58" t="str">
        <f>CONCATENATE(E58," ","Black")</f>
        <v>Pen Black</v>
      </c>
      <c r="G58">
        <f t="shared" si="6"/>
        <v>575.36</v>
      </c>
      <c r="H58">
        <v>8.99</v>
      </c>
      <c r="I58">
        <v>64</v>
      </c>
      <c r="J58">
        <f t="shared" si="7"/>
        <v>57.536000000000001</v>
      </c>
    </row>
    <row r="59" spans="1:10" x14ac:dyDescent="0.3">
      <c r="A59">
        <v>6803</v>
      </c>
      <c r="B59" s="1">
        <v>41108</v>
      </c>
      <c r="C59">
        <f t="shared" si="5"/>
        <v>2012</v>
      </c>
      <c r="D59" t="s">
        <v>12</v>
      </c>
      <c r="E59" t="s">
        <v>13</v>
      </c>
      <c r="F59" t="str">
        <f>CONCATENATE(E59," ","Yellow")</f>
        <v>Pencil Yellow</v>
      </c>
      <c r="G59">
        <f t="shared" si="6"/>
        <v>18.060000000000002</v>
      </c>
      <c r="H59">
        <v>1.29</v>
      </c>
      <c r="I59">
        <v>14</v>
      </c>
      <c r="J59">
        <f t="shared" si="7"/>
        <v>1.8060000000000003</v>
      </c>
    </row>
    <row r="60" spans="1:10" x14ac:dyDescent="0.3">
      <c r="A60">
        <v>6804</v>
      </c>
      <c r="B60" s="1">
        <v>41109</v>
      </c>
      <c r="C60">
        <f t="shared" si="5"/>
        <v>2012</v>
      </c>
      <c r="D60" t="s">
        <v>9</v>
      </c>
      <c r="E60" t="s">
        <v>16</v>
      </c>
      <c r="F60" t="str">
        <f>CONCATENATE(E60," ","Red")</f>
        <v>Pen Red</v>
      </c>
      <c r="G60">
        <f t="shared" si="6"/>
        <v>299.84999999999997</v>
      </c>
      <c r="H60">
        <v>19.989999999999998</v>
      </c>
      <c r="I60">
        <v>15</v>
      </c>
      <c r="J60">
        <f t="shared" si="7"/>
        <v>29.984999999999996</v>
      </c>
    </row>
    <row r="61" spans="1:10" x14ac:dyDescent="0.3">
      <c r="A61">
        <v>6805</v>
      </c>
      <c r="B61" s="1">
        <v>41110</v>
      </c>
      <c r="C61">
        <f t="shared" si="5"/>
        <v>2012</v>
      </c>
      <c r="D61" t="s">
        <v>12</v>
      </c>
      <c r="E61" t="s">
        <v>11</v>
      </c>
      <c r="F61" t="str">
        <f>CONCATENATE(E61," ","White")</f>
        <v>Binder White</v>
      </c>
      <c r="G61">
        <f t="shared" si="6"/>
        <v>54.89</v>
      </c>
      <c r="H61">
        <v>4.99</v>
      </c>
      <c r="I61">
        <v>11</v>
      </c>
      <c r="J61">
        <f t="shared" si="7"/>
        <v>5.4889999999999999</v>
      </c>
    </row>
    <row r="62" spans="1:10" x14ac:dyDescent="0.3">
      <c r="A62">
        <v>6806</v>
      </c>
      <c r="B62" s="1">
        <v>41111</v>
      </c>
      <c r="C62">
        <f t="shared" si="5"/>
        <v>2012</v>
      </c>
      <c r="D62" t="s">
        <v>12</v>
      </c>
      <c r="E62" t="s">
        <v>10</v>
      </c>
      <c r="F62" t="str">
        <f>CONCATENATE(E62," ","Pink")</f>
        <v>Pen Set Pink</v>
      </c>
      <c r="G62">
        <f t="shared" si="6"/>
        <v>479.04</v>
      </c>
      <c r="H62">
        <v>4.99</v>
      </c>
      <c r="I62">
        <v>96</v>
      </c>
      <c r="J62">
        <f t="shared" si="7"/>
        <v>47.904000000000003</v>
      </c>
    </row>
    <row r="63" spans="1:10" x14ac:dyDescent="0.3">
      <c r="A63">
        <v>6807</v>
      </c>
      <c r="B63" s="1">
        <v>41112</v>
      </c>
      <c r="C63">
        <f t="shared" si="5"/>
        <v>2012</v>
      </c>
      <c r="D63" t="s">
        <v>12</v>
      </c>
      <c r="E63" t="s">
        <v>11</v>
      </c>
      <c r="F63" t="str">
        <f>CONCATENATE(E63," ","White")</f>
        <v>Binder White</v>
      </c>
      <c r="G63">
        <f t="shared" si="6"/>
        <v>1879.06</v>
      </c>
      <c r="H63">
        <v>19.989999999999998</v>
      </c>
      <c r="I63">
        <v>94</v>
      </c>
      <c r="J63">
        <f t="shared" si="7"/>
        <v>187.90599999999998</v>
      </c>
    </row>
    <row r="64" spans="1:10" x14ac:dyDescent="0.3">
      <c r="A64">
        <v>6808</v>
      </c>
      <c r="B64" s="1">
        <v>41113</v>
      </c>
      <c r="C64">
        <f t="shared" si="5"/>
        <v>2012</v>
      </c>
      <c r="D64" t="s">
        <v>12</v>
      </c>
      <c r="E64" t="s">
        <v>13</v>
      </c>
      <c r="F64" t="str">
        <f>CONCATENATE(E64," ","Orange")</f>
        <v>Pencil Orange</v>
      </c>
      <c r="G64">
        <f t="shared" si="6"/>
        <v>86.43</v>
      </c>
      <c r="H64">
        <v>1.29</v>
      </c>
      <c r="I64">
        <v>67</v>
      </c>
      <c r="J64">
        <f t="shared" si="7"/>
        <v>8.6430000000000007</v>
      </c>
    </row>
    <row r="65" spans="1:10" x14ac:dyDescent="0.3">
      <c r="A65">
        <v>6809</v>
      </c>
      <c r="B65" s="1">
        <v>41114</v>
      </c>
      <c r="C65">
        <f t="shared" si="5"/>
        <v>2012</v>
      </c>
      <c r="D65" t="s">
        <v>12</v>
      </c>
      <c r="E65" t="s">
        <v>11</v>
      </c>
      <c r="F65" t="str">
        <f>CONCATENATE(E65," ","Yellow")</f>
        <v>Binder Yellow</v>
      </c>
      <c r="G65">
        <f t="shared" si="6"/>
        <v>139.72</v>
      </c>
      <c r="H65">
        <v>4.99</v>
      </c>
      <c r="I65">
        <v>28</v>
      </c>
      <c r="J65">
        <f t="shared" si="7"/>
        <v>13.972000000000001</v>
      </c>
    </row>
    <row r="66" spans="1:10" x14ac:dyDescent="0.3">
      <c r="A66">
        <v>6810</v>
      </c>
      <c r="B66" s="1">
        <v>41115</v>
      </c>
      <c r="C66">
        <f t="shared" si="5"/>
        <v>2012</v>
      </c>
      <c r="D66" t="s">
        <v>9</v>
      </c>
      <c r="E66" t="s">
        <v>10</v>
      </c>
      <c r="F66" t="str">
        <f>CONCATENATE(E66," ","Red")</f>
        <v>Pen Set Red</v>
      </c>
      <c r="G66">
        <f t="shared" si="6"/>
        <v>1183.26</v>
      </c>
      <c r="H66">
        <v>15.99</v>
      </c>
      <c r="I66">
        <v>74</v>
      </c>
      <c r="J66">
        <f t="shared" si="7"/>
        <v>118.32600000000001</v>
      </c>
    </row>
    <row r="67" spans="1:10" x14ac:dyDescent="0.3">
      <c r="A67">
        <v>6811</v>
      </c>
      <c r="B67" s="1">
        <v>41280</v>
      </c>
      <c r="C67">
        <f t="shared" si="5"/>
        <v>2013</v>
      </c>
      <c r="D67" t="s">
        <v>9</v>
      </c>
      <c r="E67" t="s">
        <v>13</v>
      </c>
      <c r="F67" t="str">
        <f>CONCATENATE(E67," ","Black")</f>
        <v>Pencil Black</v>
      </c>
      <c r="G67">
        <f t="shared" si="6"/>
        <v>189.05</v>
      </c>
      <c r="H67">
        <v>1.99</v>
      </c>
      <c r="I67">
        <v>95</v>
      </c>
      <c r="J67">
        <f t="shared" si="7"/>
        <v>18.905000000000001</v>
      </c>
    </row>
    <row r="68" spans="1:10" x14ac:dyDescent="0.3">
      <c r="A68">
        <v>6812</v>
      </c>
      <c r="B68" s="1">
        <v>41281</v>
      </c>
      <c r="C68">
        <f t="shared" si="5"/>
        <v>2013</v>
      </c>
      <c r="D68" t="s">
        <v>12</v>
      </c>
      <c r="E68" t="s">
        <v>11</v>
      </c>
      <c r="F68" t="str">
        <f>CONCATENATE(E68," ","Blue")</f>
        <v>Binder Blue</v>
      </c>
      <c r="G68">
        <f t="shared" si="6"/>
        <v>920</v>
      </c>
      <c r="H68">
        <v>20</v>
      </c>
      <c r="I68">
        <v>46</v>
      </c>
      <c r="J68">
        <f t="shared" si="7"/>
        <v>92</v>
      </c>
    </row>
    <row r="69" spans="1:10" x14ac:dyDescent="0.3">
      <c r="A69">
        <v>6813</v>
      </c>
      <c r="B69" s="1">
        <v>41282</v>
      </c>
      <c r="C69">
        <f t="shared" si="5"/>
        <v>2013</v>
      </c>
      <c r="D69" t="s">
        <v>12</v>
      </c>
      <c r="E69" t="s">
        <v>11</v>
      </c>
      <c r="F69" t="str">
        <f>CONCATENATE(E69," ","Pink")</f>
        <v>Binder Pink</v>
      </c>
      <c r="G69">
        <f t="shared" si="6"/>
        <v>999.49999999999989</v>
      </c>
      <c r="H69">
        <v>19.989999999999998</v>
      </c>
      <c r="I69">
        <v>50</v>
      </c>
      <c r="J69">
        <f t="shared" si="7"/>
        <v>99.949999999999989</v>
      </c>
    </row>
    <row r="70" spans="1:10" x14ac:dyDescent="0.3">
      <c r="A70">
        <v>6814</v>
      </c>
      <c r="B70" s="1">
        <v>41283</v>
      </c>
      <c r="C70">
        <f t="shared" si="5"/>
        <v>2013</v>
      </c>
      <c r="D70" t="s">
        <v>12</v>
      </c>
      <c r="E70" t="s">
        <v>11</v>
      </c>
      <c r="F70" t="str">
        <f>CONCATENATE(E70," ","Orange")</f>
        <v>Binder Orange</v>
      </c>
      <c r="G70">
        <f t="shared" si="6"/>
        <v>1305</v>
      </c>
      <c r="H70">
        <v>15</v>
      </c>
      <c r="I70">
        <v>87</v>
      </c>
      <c r="J70">
        <f t="shared" si="7"/>
        <v>130.5</v>
      </c>
    </row>
    <row r="71" spans="1:10" x14ac:dyDescent="0.3">
      <c r="A71">
        <v>6815</v>
      </c>
      <c r="B71" s="1">
        <v>41284</v>
      </c>
      <c r="C71">
        <f t="shared" si="5"/>
        <v>2013</v>
      </c>
      <c r="D71" t="s">
        <v>12</v>
      </c>
      <c r="E71" t="s">
        <v>13</v>
      </c>
      <c r="F71" t="str">
        <f>CONCATENATE(E71," ","White")</f>
        <v>Pencil White</v>
      </c>
      <c r="G71">
        <f t="shared" si="6"/>
        <v>179.64000000000001</v>
      </c>
      <c r="H71">
        <v>4.99</v>
      </c>
      <c r="I71">
        <v>36</v>
      </c>
      <c r="J71">
        <f t="shared" si="7"/>
        <v>17.964000000000002</v>
      </c>
    </row>
    <row r="72" spans="1:10" x14ac:dyDescent="0.3">
      <c r="A72">
        <v>6816</v>
      </c>
      <c r="B72" s="1">
        <v>41285</v>
      </c>
      <c r="C72">
        <f t="shared" si="5"/>
        <v>2013</v>
      </c>
      <c r="D72" t="s">
        <v>9</v>
      </c>
      <c r="E72" t="s">
        <v>11</v>
      </c>
      <c r="F72" t="str">
        <f>CONCATENATE(E72," ","Black")</f>
        <v>Binder Black</v>
      </c>
      <c r="G72">
        <f t="shared" si="6"/>
        <v>19.96</v>
      </c>
      <c r="H72">
        <v>4.99</v>
      </c>
      <c r="I72">
        <v>4</v>
      </c>
      <c r="J72">
        <f t="shared" si="7"/>
        <v>1.9960000000000002</v>
      </c>
    </row>
    <row r="73" spans="1:10" x14ac:dyDescent="0.3">
      <c r="A73">
        <v>6817</v>
      </c>
      <c r="B73" s="1">
        <v>41286</v>
      </c>
      <c r="C73">
        <f t="shared" si="5"/>
        <v>2013</v>
      </c>
      <c r="D73" t="s">
        <v>12</v>
      </c>
      <c r="E73" t="s">
        <v>16</v>
      </c>
      <c r="F73" t="str">
        <f>CONCATENATE(E73," ","Blue")</f>
        <v>Pen Blue</v>
      </c>
      <c r="G73">
        <f t="shared" si="6"/>
        <v>1215</v>
      </c>
      <c r="H73">
        <v>45</v>
      </c>
      <c r="I73">
        <v>27</v>
      </c>
      <c r="J73">
        <f t="shared" si="7"/>
        <v>121.5</v>
      </c>
    </row>
    <row r="74" spans="1:10" x14ac:dyDescent="0.3">
      <c r="A74">
        <v>6818</v>
      </c>
      <c r="B74" s="1">
        <v>41287</v>
      </c>
      <c r="C74">
        <f t="shared" si="5"/>
        <v>2013</v>
      </c>
      <c r="D74" t="s">
        <v>14</v>
      </c>
      <c r="E74" t="s">
        <v>11</v>
      </c>
      <c r="F74" t="str">
        <f t="shared" ref="F74:F75" si="8">CONCATENATE(E74," ","Brown")</f>
        <v>Binder Brown</v>
      </c>
      <c r="G74">
        <f t="shared" si="6"/>
        <v>139.92999999999998</v>
      </c>
      <c r="H74">
        <v>19.989999999999998</v>
      </c>
      <c r="I74">
        <v>7</v>
      </c>
      <c r="J74">
        <f t="shared" si="7"/>
        <v>13.992999999999997</v>
      </c>
    </row>
    <row r="75" spans="1:10" x14ac:dyDescent="0.3">
      <c r="A75">
        <v>6819</v>
      </c>
      <c r="B75" s="1">
        <v>41288</v>
      </c>
      <c r="C75">
        <f t="shared" si="5"/>
        <v>2013</v>
      </c>
      <c r="D75" t="s">
        <v>14</v>
      </c>
      <c r="E75" t="s">
        <v>13</v>
      </c>
      <c r="F75" t="str">
        <f t="shared" si="8"/>
        <v>Pencil Brown</v>
      </c>
      <c r="G75">
        <f t="shared" si="6"/>
        <v>167.44</v>
      </c>
      <c r="H75">
        <v>2.99</v>
      </c>
      <c r="I75">
        <v>56</v>
      </c>
      <c r="J75">
        <f t="shared" si="7"/>
        <v>16.744</v>
      </c>
    </row>
    <row r="76" spans="1:10" x14ac:dyDescent="0.3">
      <c r="A76">
        <v>6820</v>
      </c>
      <c r="B76" s="1">
        <v>41289</v>
      </c>
      <c r="C76">
        <f t="shared" si="5"/>
        <v>2013</v>
      </c>
      <c r="D76" t="s">
        <v>12</v>
      </c>
      <c r="E76" t="s">
        <v>10</v>
      </c>
      <c r="F76" t="str">
        <f>CONCATENATE(E76," ","White")</f>
        <v>Pen Set White</v>
      </c>
      <c r="G76">
        <f t="shared" si="6"/>
        <v>1000</v>
      </c>
      <c r="H76">
        <v>20</v>
      </c>
      <c r="I76">
        <v>50</v>
      </c>
      <c r="J76">
        <f t="shared" si="7"/>
        <v>100</v>
      </c>
    </row>
    <row r="77" spans="1:10" x14ac:dyDescent="0.3">
      <c r="A77">
        <v>6821</v>
      </c>
      <c r="B77" s="1">
        <v>41290</v>
      </c>
      <c r="C77">
        <f t="shared" si="5"/>
        <v>2013</v>
      </c>
      <c r="D77" t="s">
        <v>9</v>
      </c>
      <c r="E77" t="s">
        <v>11</v>
      </c>
      <c r="F77" t="str">
        <f>CONCATENATE(E77," ","Black")</f>
        <v>Binder Black</v>
      </c>
      <c r="G77">
        <f t="shared" si="6"/>
        <v>299.40000000000003</v>
      </c>
      <c r="H77">
        <v>4.99</v>
      </c>
      <c r="I77">
        <v>60</v>
      </c>
      <c r="J77">
        <f t="shared" si="7"/>
        <v>29.940000000000005</v>
      </c>
    </row>
    <row r="78" spans="1:10" x14ac:dyDescent="0.3">
      <c r="A78">
        <v>6822</v>
      </c>
      <c r="B78" s="1">
        <v>41291</v>
      </c>
      <c r="C78">
        <f t="shared" si="5"/>
        <v>2013</v>
      </c>
      <c r="D78" t="s">
        <v>12</v>
      </c>
      <c r="E78" t="s">
        <v>13</v>
      </c>
      <c r="F78" t="str">
        <f t="shared" ref="F78:F79" si="9">CONCATENATE(E78," ","Yellow")</f>
        <v>Pencil Yellow</v>
      </c>
      <c r="G78">
        <f t="shared" si="6"/>
        <v>131.34</v>
      </c>
      <c r="H78">
        <v>1.99</v>
      </c>
      <c r="I78">
        <v>66</v>
      </c>
      <c r="J78">
        <f t="shared" si="7"/>
        <v>13.134</v>
      </c>
    </row>
    <row r="79" spans="1:10" x14ac:dyDescent="0.3">
      <c r="A79">
        <v>6823</v>
      </c>
      <c r="B79" s="1">
        <v>41292</v>
      </c>
      <c r="C79">
        <f t="shared" si="5"/>
        <v>2013</v>
      </c>
      <c r="D79" t="s">
        <v>12</v>
      </c>
      <c r="E79" t="s">
        <v>13</v>
      </c>
      <c r="F79" t="str">
        <f t="shared" si="9"/>
        <v>Pencil Yellow</v>
      </c>
      <c r="G79">
        <f t="shared" si="6"/>
        <v>149.25</v>
      </c>
      <c r="H79">
        <v>1.99</v>
      </c>
      <c r="I79">
        <v>75</v>
      </c>
      <c r="J79">
        <f t="shared" si="7"/>
        <v>14.925000000000001</v>
      </c>
    </row>
    <row r="80" spans="1:10" x14ac:dyDescent="0.3">
      <c r="A80">
        <v>6824</v>
      </c>
      <c r="B80" s="1">
        <v>41293</v>
      </c>
      <c r="C80">
        <f t="shared" si="5"/>
        <v>2013</v>
      </c>
      <c r="D80" t="s">
        <v>9</v>
      </c>
      <c r="E80" t="s">
        <v>16</v>
      </c>
      <c r="F80" t="str">
        <f>CONCATENATE(E80," ","Purple")</f>
        <v>Pen Purple</v>
      </c>
      <c r="G80">
        <f t="shared" si="6"/>
        <v>479.04</v>
      </c>
      <c r="H80">
        <v>4.99</v>
      </c>
      <c r="I80">
        <v>96</v>
      </c>
      <c r="J80">
        <f t="shared" si="7"/>
        <v>47.904000000000003</v>
      </c>
    </row>
    <row r="81" spans="1:10" x14ac:dyDescent="0.3">
      <c r="A81">
        <v>6825</v>
      </c>
      <c r="B81" s="1">
        <v>41294</v>
      </c>
      <c r="C81">
        <f t="shared" si="5"/>
        <v>2013</v>
      </c>
      <c r="D81" t="s">
        <v>12</v>
      </c>
      <c r="E81" t="s">
        <v>13</v>
      </c>
      <c r="F81" t="str">
        <f>CONCATENATE(E81," ","White")</f>
        <v>Pencil White</v>
      </c>
      <c r="G81">
        <f t="shared" si="6"/>
        <v>449.1</v>
      </c>
      <c r="H81">
        <v>4.99</v>
      </c>
      <c r="I81">
        <v>90</v>
      </c>
      <c r="J81">
        <f t="shared" si="7"/>
        <v>44.91</v>
      </c>
    </row>
    <row r="82" spans="1:10" x14ac:dyDescent="0.3">
      <c r="A82">
        <v>6826</v>
      </c>
      <c r="B82" s="1">
        <v>41295</v>
      </c>
      <c r="C82">
        <f t="shared" si="5"/>
        <v>2013</v>
      </c>
      <c r="D82" t="s">
        <v>12</v>
      </c>
      <c r="E82" t="s">
        <v>13</v>
      </c>
      <c r="F82" t="str">
        <f>CONCATENATE(E82," ","Blue")</f>
        <v>Pencil Blue</v>
      </c>
      <c r="G82">
        <f t="shared" si="6"/>
        <v>1060</v>
      </c>
      <c r="H82">
        <v>20</v>
      </c>
      <c r="I82">
        <v>53</v>
      </c>
      <c r="J82">
        <f t="shared" si="7"/>
        <v>106</v>
      </c>
    </row>
    <row r="83" spans="1:10" x14ac:dyDescent="0.3">
      <c r="A83">
        <v>6827</v>
      </c>
      <c r="B83" s="1">
        <v>41296</v>
      </c>
      <c r="C83">
        <f t="shared" si="5"/>
        <v>2013</v>
      </c>
      <c r="D83" t="s">
        <v>14</v>
      </c>
      <c r="E83" t="s">
        <v>13</v>
      </c>
      <c r="F83" t="str">
        <f>CONCATENATE(E83," ","Grey")</f>
        <v>Pencil Grey</v>
      </c>
      <c r="G83">
        <f t="shared" si="6"/>
        <v>63.68</v>
      </c>
      <c r="H83">
        <v>1.99</v>
      </c>
      <c r="I83">
        <v>32</v>
      </c>
      <c r="J83">
        <f t="shared" si="7"/>
        <v>6.3679999999999994</v>
      </c>
    </row>
    <row r="84" spans="1:10" x14ac:dyDescent="0.3">
      <c r="A84">
        <v>6828</v>
      </c>
      <c r="B84" s="1">
        <v>41297</v>
      </c>
      <c r="C84">
        <f t="shared" si="5"/>
        <v>2013</v>
      </c>
      <c r="D84" t="s">
        <v>12</v>
      </c>
      <c r="E84" t="s">
        <v>11</v>
      </c>
      <c r="F84" t="str">
        <f>CONCATENATE(E84," ","Blue")</f>
        <v>Binder Blue</v>
      </c>
      <c r="G84">
        <f t="shared" si="6"/>
        <v>719.2</v>
      </c>
      <c r="H84">
        <v>8.99</v>
      </c>
      <c r="I84">
        <v>80</v>
      </c>
      <c r="J84">
        <f t="shared" si="7"/>
        <v>71.92</v>
      </c>
    </row>
    <row r="85" spans="1:10" x14ac:dyDescent="0.3">
      <c r="A85">
        <v>6829</v>
      </c>
      <c r="B85" s="1">
        <v>41298</v>
      </c>
      <c r="C85">
        <f t="shared" si="5"/>
        <v>2013</v>
      </c>
      <c r="D85" t="s">
        <v>9</v>
      </c>
      <c r="E85" t="s">
        <v>11</v>
      </c>
      <c r="F85" t="str">
        <f>CONCATENATE(E85," ","Black")</f>
        <v>Binder Black</v>
      </c>
      <c r="G85">
        <f t="shared" si="6"/>
        <v>3000</v>
      </c>
      <c r="H85">
        <v>50</v>
      </c>
      <c r="I85">
        <v>60</v>
      </c>
      <c r="J85">
        <f t="shared" si="7"/>
        <v>300</v>
      </c>
    </row>
    <row r="86" spans="1:10" x14ac:dyDescent="0.3">
      <c r="A86">
        <v>6830</v>
      </c>
      <c r="B86" s="1">
        <v>41299</v>
      </c>
      <c r="C86">
        <f t="shared" si="5"/>
        <v>2013</v>
      </c>
      <c r="D86" t="s">
        <v>12</v>
      </c>
      <c r="E86" t="s">
        <v>15</v>
      </c>
      <c r="F86" t="str">
        <f>CONCATENATE(E86," ","Pink")</f>
        <v>Desk Pink</v>
      </c>
      <c r="G86">
        <f t="shared" si="6"/>
        <v>625</v>
      </c>
      <c r="H86">
        <v>125</v>
      </c>
      <c r="I86">
        <v>5</v>
      </c>
      <c r="J86">
        <f t="shared" si="7"/>
        <v>62.5</v>
      </c>
    </row>
    <row r="87" spans="1:10" x14ac:dyDescent="0.3">
      <c r="A87">
        <v>6831</v>
      </c>
      <c r="B87" s="1">
        <v>41300</v>
      </c>
      <c r="C87">
        <f t="shared" si="5"/>
        <v>2013</v>
      </c>
      <c r="D87" t="s">
        <v>12</v>
      </c>
      <c r="E87" t="s">
        <v>13</v>
      </c>
      <c r="F87" t="str">
        <f>CONCATENATE(E87," ","Green")</f>
        <v>Pencil Green</v>
      </c>
      <c r="G87">
        <f t="shared" si="6"/>
        <v>449.1</v>
      </c>
      <c r="H87">
        <v>4.99</v>
      </c>
      <c r="I87">
        <v>90</v>
      </c>
      <c r="J87">
        <f t="shared" si="7"/>
        <v>44.91</v>
      </c>
    </row>
  </sheetData>
  <autoFilter ref="A1:J87" xr:uid="{99202734-2DE1-4BD3-BAF9-F5FECAB7EF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E394-65C4-44E1-AC90-24966A6F7762}">
  <dimension ref="A1"/>
  <sheetViews>
    <sheetView workbookViewId="0">
      <selection sqref="A1:B104857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DATASET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Adila Ismail (STU69075)</dc:creator>
  <cp:lastModifiedBy>Adila Ismail (STU69075)</cp:lastModifiedBy>
  <dcterms:created xsi:type="dcterms:W3CDTF">2025-04-04T07:44:20Z</dcterms:created>
  <dcterms:modified xsi:type="dcterms:W3CDTF">2025-04-08T03:50:55Z</dcterms:modified>
</cp:coreProperties>
</file>